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png" ContentType="image/png"/>
  <Default Extension="rels" ContentType="application/vnd.openxmlformats-package.relationships+xml"/>
  <Default Extension="tif" ContentType="image/tiff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B917FD9-B6F2-4E53-B6CC-4F8B145A388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4" i="1" l="1"/>
  <c r="L84" i="1" s="1"/>
  <c r="K85" i="1"/>
  <c r="L85" i="1" s="1"/>
  <c r="K86" i="1"/>
  <c r="L86" i="1" s="1"/>
  <c r="K87" i="1"/>
  <c r="L87" i="1" s="1"/>
  <c r="K70" i="1"/>
  <c r="L70" i="1" s="1"/>
  <c r="K71" i="1"/>
  <c r="L71" i="1" s="1"/>
  <c r="K72" i="1"/>
  <c r="L72" i="1" s="1"/>
  <c r="K75" i="1"/>
  <c r="L75" i="1" s="1"/>
  <c r="K76" i="1"/>
  <c r="L76" i="1" s="1"/>
  <c r="K77" i="1"/>
  <c r="L77" i="1" s="1"/>
  <c r="K78" i="1"/>
  <c r="L78" i="1" s="1"/>
  <c r="K69" i="1"/>
  <c r="L69" i="1" s="1"/>
  <c r="K115" i="1"/>
  <c r="K116" i="1"/>
  <c r="K117" i="1"/>
  <c r="K118" i="1"/>
  <c r="K122" i="1"/>
  <c r="L122" i="1" s="1"/>
  <c r="K123" i="1"/>
  <c r="L123" i="1" s="1"/>
  <c r="K124" i="1"/>
  <c r="L124" i="1" s="1"/>
  <c r="K125" i="1"/>
  <c r="L125" i="1" s="1"/>
  <c r="K101" i="1"/>
  <c r="L101" i="1" s="1"/>
  <c r="K102" i="1"/>
  <c r="L102" i="1" s="1"/>
  <c r="K103" i="1"/>
  <c r="L103" i="1" s="1"/>
  <c r="K106" i="1"/>
  <c r="L106" i="1" s="1"/>
  <c r="K107" i="1"/>
  <c r="L107" i="1" s="1"/>
  <c r="K108" i="1"/>
  <c r="L108" i="1" s="1"/>
  <c r="K109" i="1"/>
  <c r="L109" i="1" s="1"/>
  <c r="K100" i="1"/>
  <c r="L100" i="1" s="1"/>
  <c r="L116" i="1" l="1"/>
  <c r="L117" i="1"/>
  <c r="L118" i="1"/>
  <c r="L115" i="1"/>
  <c r="K45" i="1"/>
  <c r="L45" i="1" s="1"/>
  <c r="K46" i="1"/>
  <c r="L46" i="1" s="1"/>
  <c r="K47" i="1"/>
  <c r="L47" i="1" s="1"/>
  <c r="K48" i="1"/>
  <c r="L48" i="1" s="1"/>
  <c r="K51" i="1"/>
  <c r="L51" i="1" s="1"/>
  <c r="K52" i="1"/>
  <c r="L52" i="1" s="1"/>
  <c r="K53" i="1"/>
  <c r="L53" i="1" s="1"/>
  <c r="K54" i="1"/>
  <c r="L54" i="1" s="1"/>
  <c r="K58" i="1"/>
  <c r="L58" i="1" s="1"/>
  <c r="K59" i="1"/>
  <c r="L59" i="1" s="1"/>
  <c r="K60" i="1"/>
  <c r="L60" i="1" s="1"/>
  <c r="K61" i="1"/>
  <c r="L61" i="1" s="1"/>
  <c r="K24" i="1"/>
  <c r="L24" i="1" s="1"/>
  <c r="K25" i="1"/>
  <c r="L25" i="1" s="1"/>
  <c r="K26" i="1"/>
  <c r="L26" i="1" s="1"/>
  <c r="K29" i="1"/>
  <c r="L29" i="1" s="1"/>
  <c r="K30" i="1"/>
  <c r="L30" i="1" s="1"/>
  <c r="K31" i="1"/>
  <c r="K32" i="1"/>
  <c r="K35" i="1"/>
  <c r="L35" i="1" s="1"/>
  <c r="K36" i="1"/>
  <c r="L36" i="1" s="1"/>
  <c r="K37" i="1"/>
  <c r="L37" i="1" s="1"/>
  <c r="K38" i="1"/>
  <c r="L38" i="1" s="1"/>
  <c r="K23" i="1"/>
  <c r="L23" i="1" s="1"/>
  <c r="L31" i="1" l="1"/>
  <c r="L32" i="1"/>
</calcChain>
</file>

<file path=xl/sharedStrings.xml><?xml version="1.0" encoding="utf-8"?>
<sst xmlns="http://schemas.openxmlformats.org/spreadsheetml/2006/main" count="64" uniqueCount="27">
  <si>
    <t>NC</t>
    <phoneticPr fontId="1" type="noConversion"/>
  </si>
  <si>
    <t>AR</t>
    <phoneticPr fontId="1" type="noConversion"/>
  </si>
  <si>
    <t>DEX</t>
    <phoneticPr fontId="1" type="noConversion"/>
  </si>
  <si>
    <t>QUE</t>
    <phoneticPr fontId="1" type="noConversion"/>
  </si>
  <si>
    <t>TLR4</t>
    <phoneticPr fontId="1" type="noConversion"/>
  </si>
  <si>
    <t>GAPDH</t>
    <phoneticPr fontId="1" type="noConversion"/>
  </si>
  <si>
    <t>(22.12.15)</t>
    <phoneticPr fontId="1" type="noConversion"/>
  </si>
  <si>
    <t>(22.12.19)</t>
    <phoneticPr fontId="1" type="noConversion"/>
  </si>
  <si>
    <t>(22.11.23)</t>
    <phoneticPr fontId="1" type="noConversion"/>
  </si>
  <si>
    <t>AR</t>
  </si>
  <si>
    <t>DEX</t>
  </si>
  <si>
    <t>QUE</t>
  </si>
  <si>
    <t>NF-κB</t>
  </si>
  <si>
    <t>22.12.07</t>
    <phoneticPr fontId="1" type="noConversion"/>
  </si>
  <si>
    <t>22.12.19</t>
    <phoneticPr fontId="1" type="noConversion"/>
  </si>
  <si>
    <t>IRAK4</t>
    <phoneticPr fontId="1" type="noConversion"/>
  </si>
  <si>
    <t>23.2.15</t>
    <phoneticPr fontId="1" type="noConversion"/>
  </si>
  <si>
    <t>23.4.14</t>
    <phoneticPr fontId="1" type="noConversion"/>
  </si>
  <si>
    <t>MyD88</t>
    <phoneticPr fontId="1" type="noConversion"/>
  </si>
  <si>
    <t>NC</t>
  </si>
  <si>
    <t>OVA</t>
  </si>
  <si>
    <t>TLR4 protein expression</t>
    <phoneticPr fontId="1" type="noConversion"/>
  </si>
  <si>
    <t>Allergy symptoms score</t>
    <phoneticPr fontId="1" type="noConversion"/>
  </si>
  <si>
    <t>NF-κB protein expression</t>
    <phoneticPr fontId="1" type="noConversion"/>
  </si>
  <si>
    <t>IRAK4 protein expression</t>
    <phoneticPr fontId="1" type="noConversion"/>
  </si>
  <si>
    <t>MyD88 protein expression</t>
    <phoneticPr fontId="1" type="noConversion"/>
  </si>
  <si>
    <r>
      <t xml:space="preserve"> </t>
    </r>
    <r>
      <rPr>
        <b/>
        <sz val="11"/>
        <color theme="1"/>
        <rFont val="等线"/>
        <family val="3"/>
        <charset val="134"/>
        <scheme val="minor"/>
      </rPr>
      <t>Flow cytometry result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</si>
</sst>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10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13" Type="http://schemas.openxmlformats.org/officeDocument/2006/relationships/image" Target="../media/image20.png"/><Relationship Id="rId18" Type="http://schemas.openxmlformats.org/officeDocument/2006/relationships/image" Target="../media/image24.png"/><Relationship Id="rId26" Type="http://schemas.openxmlformats.org/officeDocument/2006/relationships/image" Target="../media/image32.png"/><Relationship Id="rId3" Type="http://schemas.openxmlformats.org/officeDocument/2006/relationships/image" Target="../media/image10.png"/><Relationship Id="rId21" Type="http://schemas.openxmlformats.org/officeDocument/2006/relationships/image" Target="../media/image27.png"/><Relationship Id="rId7" Type="http://schemas.openxmlformats.org/officeDocument/2006/relationships/image" Target="../media/image14.jpg"/><Relationship Id="rId12" Type="http://schemas.openxmlformats.org/officeDocument/2006/relationships/image" Target="../media/image19.png"/><Relationship Id="rId17" Type="http://schemas.openxmlformats.org/officeDocument/2006/relationships/image" Target="../media/image23.png"/><Relationship Id="rId25" Type="http://schemas.openxmlformats.org/officeDocument/2006/relationships/image" Target="../media/image31.png"/><Relationship Id="rId2" Type="http://schemas.openxmlformats.org/officeDocument/2006/relationships/image" Target="../media/image9.png"/><Relationship Id="rId16" Type="http://schemas.microsoft.com/office/2007/relationships/hdphoto" Target="../media/hdphoto1.wdp"/><Relationship Id="rId20" Type="http://schemas.openxmlformats.org/officeDocument/2006/relationships/image" Target="../media/image26.png"/><Relationship Id="rId29" Type="http://schemas.openxmlformats.org/officeDocument/2006/relationships/image" Target="../media/image35.png"/><Relationship Id="rId1" Type="http://schemas.openxmlformats.org/officeDocument/2006/relationships/image" Target="../media/image8.tif"/><Relationship Id="rId6" Type="http://schemas.openxmlformats.org/officeDocument/2006/relationships/image" Target="../media/image13.png"/><Relationship Id="rId11" Type="http://schemas.openxmlformats.org/officeDocument/2006/relationships/image" Target="../media/image18.png"/><Relationship Id="rId24" Type="http://schemas.openxmlformats.org/officeDocument/2006/relationships/image" Target="../media/image30.png"/><Relationship Id="rId32" Type="http://schemas.openxmlformats.org/officeDocument/2006/relationships/image" Target="../media/image38.png"/><Relationship Id="rId5" Type="http://schemas.openxmlformats.org/officeDocument/2006/relationships/image" Target="../media/image12.png"/><Relationship Id="rId15" Type="http://schemas.openxmlformats.org/officeDocument/2006/relationships/image" Target="../media/image22.png"/><Relationship Id="rId23" Type="http://schemas.openxmlformats.org/officeDocument/2006/relationships/image" Target="../media/image29.png"/><Relationship Id="rId28" Type="http://schemas.openxmlformats.org/officeDocument/2006/relationships/image" Target="../media/image34.png"/><Relationship Id="rId10" Type="http://schemas.openxmlformats.org/officeDocument/2006/relationships/image" Target="../media/image17.png"/><Relationship Id="rId19" Type="http://schemas.openxmlformats.org/officeDocument/2006/relationships/image" Target="../media/image25.png"/><Relationship Id="rId31" Type="http://schemas.openxmlformats.org/officeDocument/2006/relationships/image" Target="../media/image37.png"/><Relationship Id="rId4" Type="http://schemas.openxmlformats.org/officeDocument/2006/relationships/image" Target="../media/image11.png"/><Relationship Id="rId9" Type="http://schemas.openxmlformats.org/officeDocument/2006/relationships/image" Target="../media/image16.png"/><Relationship Id="rId14" Type="http://schemas.openxmlformats.org/officeDocument/2006/relationships/image" Target="../media/image21.png"/><Relationship Id="rId22" Type="http://schemas.openxmlformats.org/officeDocument/2006/relationships/image" Target="../media/image28.png"/><Relationship Id="rId27" Type="http://schemas.openxmlformats.org/officeDocument/2006/relationships/image" Target="../media/image33.png"/><Relationship Id="rId30" Type="http://schemas.openxmlformats.org/officeDocument/2006/relationships/image" Target="../media/image36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0</xdr:row>
          <xdr:rowOff>114300</xdr:rowOff>
        </xdr:from>
        <xdr:to>
          <xdr:col>10</xdr:col>
          <xdr:colOff>361950</xdr:colOff>
          <xdr:row>14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666750</xdr:colOff>
      <xdr:row>22</xdr:row>
      <xdr:rowOff>133351</xdr:rowOff>
    </xdr:from>
    <xdr:to>
      <xdr:col>5</xdr:col>
      <xdr:colOff>200025</xdr:colOff>
      <xdr:row>26</xdr:row>
      <xdr:rowOff>35163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714" t="67381" r="46917" b="23165"/>
        <a:stretch/>
      </xdr:blipFill>
      <xdr:spPr>
        <a:xfrm>
          <a:off x="666750" y="4114801"/>
          <a:ext cx="2962275" cy="625712"/>
        </a:xfrm>
        <a:prstGeom prst="rect">
          <a:avLst/>
        </a:prstGeom>
      </xdr:spPr>
    </xdr:pic>
    <xdr:clientData/>
  </xdr:twoCellAnchor>
  <xdr:twoCellAnchor editAs="oneCell">
    <xdr:from>
      <xdr:col>0</xdr:col>
      <xdr:colOff>647700</xdr:colOff>
      <xdr:row>26</xdr:row>
      <xdr:rowOff>142874</xdr:rowOff>
    </xdr:from>
    <xdr:to>
      <xdr:col>5</xdr:col>
      <xdr:colOff>180975</xdr:colOff>
      <xdr:row>30</xdr:row>
      <xdr:rowOff>28575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35345"/>
        <a:stretch/>
      </xdr:blipFill>
      <xdr:spPr>
        <a:xfrm>
          <a:off x="647700" y="4848224"/>
          <a:ext cx="2962275" cy="609601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29</xdr:row>
      <xdr:rowOff>95250</xdr:rowOff>
    </xdr:from>
    <xdr:to>
      <xdr:col>5</xdr:col>
      <xdr:colOff>161925</xdr:colOff>
      <xdr:row>32</xdr:row>
      <xdr:rowOff>19050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149" r="4855" b="5758"/>
        <a:stretch/>
      </xdr:blipFill>
      <xdr:spPr>
        <a:xfrm>
          <a:off x="714375" y="5343525"/>
          <a:ext cx="287655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657225</xdr:colOff>
      <xdr:row>33</xdr:row>
      <xdr:rowOff>123825</xdr:rowOff>
    </xdr:from>
    <xdr:to>
      <xdr:col>5</xdr:col>
      <xdr:colOff>180975</xdr:colOff>
      <xdr:row>36</xdr:row>
      <xdr:rowOff>114233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57225" y="6096000"/>
          <a:ext cx="2952750" cy="533333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36</xdr:row>
      <xdr:rowOff>66675</xdr:rowOff>
    </xdr:from>
    <xdr:to>
      <xdr:col>5</xdr:col>
      <xdr:colOff>114300</xdr:colOff>
      <xdr:row>38</xdr:row>
      <xdr:rowOff>95201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23900" y="6581775"/>
          <a:ext cx="2819400" cy="390476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676275</xdr:colOff>
      <xdr:row>19</xdr:row>
      <xdr:rowOff>47625</xdr:rowOff>
    </xdr:from>
    <xdr:to>
      <xdr:col>5</xdr:col>
      <xdr:colOff>219075</xdr:colOff>
      <xdr:row>22</xdr:row>
      <xdr:rowOff>133350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6275" y="3486150"/>
          <a:ext cx="297180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647700</xdr:colOff>
      <xdr:row>41</xdr:row>
      <xdr:rowOff>171450</xdr:rowOff>
    </xdr:from>
    <xdr:to>
      <xdr:col>5</xdr:col>
      <xdr:colOff>641636</xdr:colOff>
      <xdr:row>45</xdr:row>
      <xdr:rowOff>57150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671" t="66869" r="55400" b="21529"/>
        <a:stretch/>
      </xdr:blipFill>
      <xdr:spPr>
        <a:xfrm flipH="1">
          <a:off x="647700" y="7591425"/>
          <a:ext cx="342293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657225</xdr:colOff>
      <xdr:row>45</xdr:row>
      <xdr:rowOff>31790</xdr:rowOff>
    </xdr:from>
    <xdr:to>
      <xdr:col>5</xdr:col>
      <xdr:colOff>651161</xdr:colOff>
      <xdr:row>47</xdr:row>
      <xdr:rowOff>142875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714" t="67381" r="46917" b="23165"/>
        <a:stretch/>
      </xdr:blipFill>
      <xdr:spPr>
        <a:xfrm>
          <a:off x="657225" y="8175665"/>
          <a:ext cx="3422936" cy="47303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28574</xdr:colOff>
      <xdr:row>48</xdr:row>
      <xdr:rowOff>123825</xdr:rowOff>
    </xdr:from>
    <xdr:to>
      <xdr:col>5</xdr:col>
      <xdr:colOff>685799</xdr:colOff>
      <xdr:row>52</xdr:row>
      <xdr:rowOff>85639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74" y="8810625"/>
          <a:ext cx="3400425" cy="685714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52</xdr:row>
      <xdr:rowOff>142875</xdr:rowOff>
    </xdr:from>
    <xdr:to>
      <xdr:col>6</xdr:col>
      <xdr:colOff>28574</xdr:colOff>
      <xdr:row>55</xdr:row>
      <xdr:rowOff>57093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5799" y="9553575"/>
          <a:ext cx="3457575" cy="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60</xdr:row>
      <xdr:rowOff>0</xdr:rowOff>
    </xdr:from>
    <xdr:to>
      <xdr:col>6</xdr:col>
      <xdr:colOff>95250</xdr:colOff>
      <xdr:row>63</xdr:row>
      <xdr:rowOff>47551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85800" y="10858500"/>
          <a:ext cx="3524250" cy="59047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56</xdr:row>
      <xdr:rowOff>9525</xdr:rowOff>
    </xdr:from>
    <xdr:to>
      <xdr:col>6</xdr:col>
      <xdr:colOff>19049</xdr:colOff>
      <xdr:row>59</xdr:row>
      <xdr:rowOff>66600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33424" y="10144125"/>
          <a:ext cx="3400425" cy="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65</xdr:row>
      <xdr:rowOff>47625</xdr:rowOff>
    </xdr:from>
    <xdr:to>
      <xdr:col>6</xdr:col>
      <xdr:colOff>127286</xdr:colOff>
      <xdr:row>68</xdr:row>
      <xdr:rowOff>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00" t="29195" r="62995"/>
        <a:stretch/>
      </xdr:blipFill>
      <xdr:spPr>
        <a:xfrm flipH="1">
          <a:off x="819150" y="11811000"/>
          <a:ext cx="3422936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68</xdr:row>
      <xdr:rowOff>47625</xdr:rowOff>
    </xdr:from>
    <xdr:to>
      <xdr:col>6</xdr:col>
      <xdr:colOff>57150</xdr:colOff>
      <xdr:row>71</xdr:row>
      <xdr:rowOff>152319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57250" y="12353925"/>
          <a:ext cx="3314700" cy="64761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571500</xdr:colOff>
          <xdr:row>25</xdr:row>
          <xdr:rowOff>57150</xdr:rowOff>
        </xdr:from>
        <xdr:to>
          <xdr:col>17</xdr:col>
          <xdr:colOff>200025</xdr:colOff>
          <xdr:row>36</xdr:row>
          <xdr:rowOff>85725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46</xdr:row>
          <xdr:rowOff>104775</xdr:rowOff>
        </xdr:from>
        <xdr:to>
          <xdr:col>17</xdr:col>
          <xdr:colOff>628650</xdr:colOff>
          <xdr:row>59</xdr:row>
          <xdr:rowOff>104775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1</xdr:col>
      <xdr:colOff>133350</xdr:colOff>
      <xdr:row>95</xdr:row>
      <xdr:rowOff>104775</xdr:rowOff>
    </xdr:from>
    <xdr:to>
      <xdr:col>6</xdr:col>
      <xdr:colOff>219075</xdr:colOff>
      <xdr:row>99</xdr:row>
      <xdr:rowOff>38018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19150" y="17297400"/>
          <a:ext cx="3514725" cy="6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73</xdr:row>
      <xdr:rowOff>0</xdr:rowOff>
    </xdr:from>
    <xdr:to>
      <xdr:col>6</xdr:col>
      <xdr:colOff>190500</xdr:colOff>
      <xdr:row>76</xdr:row>
      <xdr:rowOff>109250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brightnessContrast contrast="40000"/>
                  </a14:imgEffect>
                </a14:imgLayer>
              </a14:imgProps>
            </a:ext>
          </a:extLst>
        </a:blip>
        <a:srcRect t="28621" b="19430"/>
        <a:stretch/>
      </xdr:blipFill>
      <xdr:spPr>
        <a:xfrm>
          <a:off x="771525" y="13211175"/>
          <a:ext cx="3533775" cy="652175"/>
        </a:xfrm>
        <a:prstGeom prst="rect">
          <a:avLst/>
        </a:prstGeom>
      </xdr:spPr>
    </xdr:pic>
    <xdr:clientData/>
  </xdr:twoCellAnchor>
  <xdr:twoCellAnchor editAs="oneCell">
    <xdr:from>
      <xdr:col>0</xdr:col>
      <xdr:colOff>86395</xdr:colOff>
      <xdr:row>139</xdr:row>
      <xdr:rowOff>85726</xdr:rowOff>
    </xdr:from>
    <xdr:to>
      <xdr:col>4</xdr:col>
      <xdr:colOff>419101</xdr:colOff>
      <xdr:row>148</xdr:row>
      <xdr:rowOff>134361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86395" y="22888576"/>
          <a:ext cx="3075906" cy="167741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139</xdr:row>
      <xdr:rowOff>124428</xdr:rowOff>
    </xdr:from>
    <xdr:to>
      <xdr:col>8</xdr:col>
      <xdr:colOff>371476</xdr:colOff>
      <xdr:row>148</xdr:row>
      <xdr:rowOff>5718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124200" y="22927278"/>
          <a:ext cx="2733676" cy="1510065"/>
        </a:xfrm>
        <a:prstGeom prst="rect">
          <a:avLst/>
        </a:prstGeom>
      </xdr:spPr>
    </xdr:pic>
    <xdr:clientData/>
  </xdr:twoCellAnchor>
  <xdr:twoCellAnchor editAs="oneCell">
    <xdr:from>
      <xdr:col>8</xdr:col>
      <xdr:colOff>405836</xdr:colOff>
      <xdr:row>139</xdr:row>
      <xdr:rowOff>123824</xdr:rowOff>
    </xdr:from>
    <xdr:to>
      <xdr:col>12</xdr:col>
      <xdr:colOff>600075</xdr:colOff>
      <xdr:row>148</xdr:row>
      <xdr:rowOff>106874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892236" y="22926674"/>
          <a:ext cx="2937439" cy="161182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142875</xdr:colOff>
          <xdr:row>134</xdr:row>
          <xdr:rowOff>19050</xdr:rowOff>
        </xdr:from>
        <xdr:to>
          <xdr:col>16</xdr:col>
          <xdr:colOff>361950</xdr:colOff>
          <xdr:row>144</xdr:row>
          <xdr:rowOff>123825</xdr:rowOff>
        </xdr:to>
        <xdr:sp macro="" textlink="">
          <xdr:nvSpPr>
            <xdr:cNvPr id="1050" name="Object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676275</xdr:colOff>
      <xdr:row>103</xdr:row>
      <xdr:rowOff>171450</xdr:rowOff>
    </xdr:from>
    <xdr:to>
      <xdr:col>6</xdr:col>
      <xdr:colOff>102113</xdr:colOff>
      <xdr:row>107</xdr:row>
      <xdr:rowOff>42096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 t="37288" b="7001"/>
        <a:stretch/>
      </xdr:blipFill>
      <xdr:spPr>
        <a:xfrm flipH="1">
          <a:off x="676275" y="18449925"/>
          <a:ext cx="3540638" cy="594546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112</xdr:row>
      <xdr:rowOff>95250</xdr:rowOff>
    </xdr:from>
    <xdr:to>
      <xdr:col>6</xdr:col>
      <xdr:colOff>263002</xdr:colOff>
      <xdr:row>115</xdr:row>
      <xdr:rowOff>175530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rcRect t="17706" b="13996"/>
        <a:stretch/>
      </xdr:blipFill>
      <xdr:spPr>
        <a:xfrm flipH="1">
          <a:off x="752475" y="20002500"/>
          <a:ext cx="3625327" cy="62320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121</xdr:row>
      <xdr:rowOff>57150</xdr:rowOff>
    </xdr:from>
    <xdr:to>
      <xdr:col>6</xdr:col>
      <xdr:colOff>154126</xdr:colOff>
      <xdr:row>124</xdr:row>
      <xdr:rowOff>27707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 l="-606" t="1" r="9343" b="4215"/>
        <a:stretch/>
      </xdr:blipFill>
      <xdr:spPr>
        <a:xfrm flipH="1">
          <a:off x="819150" y="21593175"/>
          <a:ext cx="3449776" cy="513482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99</xdr:row>
      <xdr:rowOff>38101</xdr:rowOff>
    </xdr:from>
    <xdr:to>
      <xdr:col>6</xdr:col>
      <xdr:colOff>76200</xdr:colOff>
      <xdr:row>103</xdr:row>
      <xdr:rowOff>9729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838200" y="17592676"/>
          <a:ext cx="3352800" cy="695528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107</xdr:row>
      <xdr:rowOff>76200</xdr:rowOff>
    </xdr:from>
    <xdr:to>
      <xdr:col>6</xdr:col>
      <xdr:colOff>95250</xdr:colOff>
      <xdr:row>111</xdr:row>
      <xdr:rowOff>137383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790575" y="19078575"/>
          <a:ext cx="3419475" cy="785083"/>
        </a:xfrm>
        <a:prstGeom prst="rect">
          <a:avLst/>
        </a:prstGeom>
      </xdr:spPr>
    </xdr:pic>
    <xdr:clientData/>
  </xdr:twoCellAnchor>
  <xdr:twoCellAnchor editAs="oneCell">
    <xdr:from>
      <xdr:col>1</xdr:col>
      <xdr:colOff>152399</xdr:colOff>
      <xdr:row>124</xdr:row>
      <xdr:rowOff>47625</xdr:rowOff>
    </xdr:from>
    <xdr:to>
      <xdr:col>6</xdr:col>
      <xdr:colOff>9524</xdr:colOff>
      <xdr:row>129</xdr:row>
      <xdr:rowOff>121595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38199" y="22126575"/>
          <a:ext cx="3286125" cy="978845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115</xdr:row>
      <xdr:rowOff>114299</xdr:rowOff>
    </xdr:from>
    <xdr:to>
      <xdr:col>6</xdr:col>
      <xdr:colOff>28575</xdr:colOff>
      <xdr:row>120</xdr:row>
      <xdr:rowOff>85135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809625" y="20564474"/>
          <a:ext cx="3333750" cy="875711"/>
        </a:xfrm>
        <a:prstGeom prst="rect">
          <a:avLst/>
        </a:prstGeom>
      </xdr:spPr>
    </xdr:pic>
    <xdr:clientData/>
  </xdr:twoCellAnchor>
  <xdr:twoCellAnchor editAs="oneCell">
    <xdr:from>
      <xdr:col>1</xdr:col>
      <xdr:colOff>95249</xdr:colOff>
      <xdr:row>84</xdr:row>
      <xdr:rowOff>104775</xdr:rowOff>
    </xdr:from>
    <xdr:to>
      <xdr:col>6</xdr:col>
      <xdr:colOff>85724</xdr:colOff>
      <xdr:row>89</xdr:row>
      <xdr:rowOff>67786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781049" y="15306675"/>
          <a:ext cx="3419475" cy="867886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76</xdr:row>
      <xdr:rowOff>85724</xdr:rowOff>
    </xdr:from>
    <xdr:to>
      <xdr:col>6</xdr:col>
      <xdr:colOff>142875</xdr:colOff>
      <xdr:row>80</xdr:row>
      <xdr:rowOff>82793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28675" y="13839824"/>
          <a:ext cx="3429000" cy="720969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80</xdr:row>
      <xdr:rowOff>161924</xdr:rowOff>
    </xdr:from>
    <xdr:to>
      <xdr:col>6</xdr:col>
      <xdr:colOff>114300</xdr:colOff>
      <xdr:row>84</xdr:row>
      <xdr:rowOff>180385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00100" y="14639924"/>
          <a:ext cx="3429000" cy="74236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666750</xdr:colOff>
          <xdr:row>106</xdr:row>
          <xdr:rowOff>0</xdr:rowOff>
        </xdr:from>
        <xdr:to>
          <xdr:col>18</xdr:col>
          <xdr:colOff>247650</xdr:colOff>
          <xdr:row>119</xdr:row>
          <xdr:rowOff>95250</xdr:rowOff>
        </xdr:to>
        <xdr:sp macro="" textlink="">
          <xdr:nvSpPr>
            <xdr:cNvPr id="1053" name="Object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74</xdr:row>
          <xdr:rowOff>133350</xdr:rowOff>
        </xdr:from>
        <xdr:to>
          <xdr:col>18</xdr:col>
          <xdr:colOff>371475</xdr:colOff>
          <xdr:row>89</xdr:row>
          <xdr:rowOff>57150</xdr:rowOff>
        </xdr:to>
        <xdr:sp macro="" textlink="">
          <xdr:nvSpPr>
            <xdr:cNvPr id="1054" name="Object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76201</xdr:colOff>
      <xdr:row>151</xdr:row>
      <xdr:rowOff>18537</xdr:rowOff>
    </xdr:from>
    <xdr:to>
      <xdr:col>4</xdr:col>
      <xdr:colOff>381000</xdr:colOff>
      <xdr:row>160</xdr:row>
      <xdr:rowOff>118830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6201" y="29336487"/>
          <a:ext cx="3047999" cy="1729068"/>
        </a:xfrm>
        <a:prstGeom prst="rect">
          <a:avLst/>
        </a:prstGeom>
      </xdr:spPr>
    </xdr:pic>
    <xdr:clientData/>
  </xdr:twoCellAnchor>
  <xdr:twoCellAnchor editAs="oneCell">
    <xdr:from>
      <xdr:col>4</xdr:col>
      <xdr:colOff>378352</xdr:colOff>
      <xdr:row>150</xdr:row>
      <xdr:rowOff>171450</xdr:rowOff>
    </xdr:from>
    <xdr:to>
      <xdr:col>8</xdr:col>
      <xdr:colOff>598839</xdr:colOff>
      <xdr:row>160</xdr:row>
      <xdr:rowOff>27881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121552" y="29308425"/>
          <a:ext cx="2963687" cy="1666181"/>
        </a:xfrm>
        <a:prstGeom prst="rect">
          <a:avLst/>
        </a:prstGeom>
      </xdr:spPr>
    </xdr:pic>
    <xdr:clientData/>
  </xdr:twoCellAnchor>
  <xdr:twoCellAnchor editAs="oneCell">
    <xdr:from>
      <xdr:col>9</xdr:col>
      <xdr:colOff>33221</xdr:colOff>
      <xdr:row>151</xdr:row>
      <xdr:rowOff>161924</xdr:rowOff>
    </xdr:from>
    <xdr:to>
      <xdr:col>12</xdr:col>
      <xdr:colOff>524984</xdr:colOff>
      <xdr:row>160</xdr:row>
      <xdr:rowOff>0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205421" y="27489149"/>
          <a:ext cx="2549163" cy="146685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150</xdr:row>
          <xdr:rowOff>57150</xdr:rowOff>
        </xdr:from>
        <xdr:to>
          <xdr:col>16</xdr:col>
          <xdr:colOff>314325</xdr:colOff>
          <xdr:row>158</xdr:row>
          <xdr:rowOff>171450</xdr:rowOff>
        </xdr:to>
        <xdr:sp macro="" textlink="">
          <xdr:nvSpPr>
            <xdr:cNvPr id="1056" name="Object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13" Type="http://schemas.openxmlformats.org/officeDocument/2006/relationships/image" Target="../media/image5.emf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oleObject" Target="../embeddings/oleObject5.bin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oleObject" Target="../embeddings/oleObject7.bin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oleObject" Target="../embeddings/oleObject4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Relationship Id="rId14" Type="http://schemas.openxmlformats.org/officeDocument/2006/relationships/oleObject" Target="../embeddings/oleObject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63"/>
  <sheetViews>
    <sheetView tabSelected="1" workbookViewId="0">
      <selection activeCell="H131" sqref="H131"/>
    </sheetView>
  </sheetViews>
  <sheetFormatPr defaultRowHeight="14.25" x14ac:dyDescent="0.2"/>
  <sheetData>
    <row r="1" spans="1:5" x14ac:dyDescent="0.2">
      <c r="A1" s="5" t="s">
        <v>22</v>
      </c>
      <c r="B1" s="5"/>
      <c r="C1" s="5"/>
    </row>
    <row r="2" spans="1:5" x14ac:dyDescent="0.2">
      <c r="B2" t="s">
        <v>0</v>
      </c>
      <c r="C2" t="s">
        <v>1</v>
      </c>
      <c r="D2" t="s">
        <v>2</v>
      </c>
      <c r="E2" t="s">
        <v>3</v>
      </c>
    </row>
    <row r="3" spans="1:5" x14ac:dyDescent="0.2">
      <c r="A3">
        <v>1</v>
      </c>
      <c r="B3">
        <v>2</v>
      </c>
      <c r="C3">
        <v>14</v>
      </c>
      <c r="D3">
        <v>9</v>
      </c>
      <c r="E3">
        <v>5</v>
      </c>
    </row>
    <row r="4" spans="1:5" x14ac:dyDescent="0.2">
      <c r="A4">
        <v>2</v>
      </c>
      <c r="B4">
        <v>2</v>
      </c>
      <c r="C4">
        <v>17</v>
      </c>
      <c r="D4">
        <v>6</v>
      </c>
      <c r="E4">
        <v>11</v>
      </c>
    </row>
    <row r="5" spans="1:5" x14ac:dyDescent="0.2">
      <c r="A5">
        <v>3</v>
      </c>
      <c r="B5">
        <v>3</v>
      </c>
      <c r="C5">
        <v>22</v>
      </c>
      <c r="D5">
        <v>5</v>
      </c>
      <c r="E5">
        <v>10</v>
      </c>
    </row>
    <row r="6" spans="1:5" x14ac:dyDescent="0.2">
      <c r="A6">
        <v>4</v>
      </c>
      <c r="B6">
        <v>0</v>
      </c>
      <c r="C6">
        <v>12</v>
      </c>
      <c r="D6">
        <v>8</v>
      </c>
      <c r="E6">
        <v>8</v>
      </c>
    </row>
    <row r="7" spans="1:5" x14ac:dyDescent="0.2">
      <c r="A7">
        <v>5</v>
      </c>
      <c r="B7">
        <v>6</v>
      </c>
      <c r="C7">
        <v>22</v>
      </c>
      <c r="D7">
        <v>4</v>
      </c>
      <c r="E7">
        <v>13</v>
      </c>
    </row>
    <row r="8" spans="1:5" x14ac:dyDescent="0.2">
      <c r="A8">
        <v>6</v>
      </c>
      <c r="B8">
        <v>4</v>
      </c>
      <c r="C8">
        <v>13</v>
      </c>
      <c r="D8">
        <v>9</v>
      </c>
      <c r="E8">
        <v>10</v>
      </c>
    </row>
    <row r="21" spans="1:17" x14ac:dyDescent="0.2">
      <c r="G21" s="6" t="s">
        <v>21</v>
      </c>
      <c r="H21" s="5"/>
      <c r="I21" s="5"/>
    </row>
    <row r="22" spans="1:17" x14ac:dyDescent="0.2">
      <c r="A22" t="s">
        <v>4</v>
      </c>
      <c r="H22" t="s">
        <v>5</v>
      </c>
      <c r="I22" t="s">
        <v>4</v>
      </c>
      <c r="N22" t="s">
        <v>0</v>
      </c>
      <c r="O22" t="s">
        <v>1</v>
      </c>
      <c r="P22" t="s">
        <v>2</v>
      </c>
      <c r="Q22" t="s">
        <v>3</v>
      </c>
    </row>
    <row r="23" spans="1:17" x14ac:dyDescent="0.2">
      <c r="G23" t="s">
        <v>0</v>
      </c>
      <c r="H23">
        <v>38453.167000000001</v>
      </c>
      <c r="I23">
        <v>34145.338000000003</v>
      </c>
      <c r="K23">
        <f>I23/H23</f>
        <v>0.88797206222311942</v>
      </c>
      <c r="L23">
        <f>K23/0.887972</f>
        <v>1.0000000700732901</v>
      </c>
      <c r="N23">
        <v>1.0000000700732901</v>
      </c>
      <c r="O23">
        <v>1.5053264407084013</v>
      </c>
      <c r="P23">
        <v>1.2009046626149216</v>
      </c>
      <c r="Q23">
        <v>1.1131339454854539</v>
      </c>
    </row>
    <row r="24" spans="1:17" x14ac:dyDescent="0.2">
      <c r="G24" t="s">
        <v>1</v>
      </c>
      <c r="H24">
        <v>32999.673000000003</v>
      </c>
      <c r="I24">
        <v>44110.258000000002</v>
      </c>
      <c r="K24">
        <f t="shared" ref="K24:K61" si="0">I24/H24</f>
        <v>1.3366877302087206</v>
      </c>
      <c r="L24">
        <f t="shared" ref="L24:L26" si="1">K24/0.887972</f>
        <v>1.5053264407084013</v>
      </c>
      <c r="N24">
        <v>1</v>
      </c>
      <c r="O24">
        <v>1.9895573405993605</v>
      </c>
      <c r="P24">
        <v>0.71975236921244801</v>
      </c>
      <c r="Q24">
        <v>1.4067895754747322</v>
      </c>
    </row>
    <row r="25" spans="1:17" x14ac:dyDescent="0.2">
      <c r="A25" t="s">
        <v>5</v>
      </c>
      <c r="G25" t="s">
        <v>2</v>
      </c>
      <c r="H25">
        <v>30187.187000000002</v>
      </c>
      <c r="I25">
        <v>32190.702000000001</v>
      </c>
      <c r="K25">
        <f t="shared" si="0"/>
        <v>1.066369715071497</v>
      </c>
      <c r="L25">
        <f t="shared" si="1"/>
        <v>1.2009046626149216</v>
      </c>
      <c r="N25">
        <v>1</v>
      </c>
      <c r="O25">
        <v>2.1834937714017166</v>
      </c>
      <c r="P25">
        <v>0.62860174898559862</v>
      </c>
      <c r="Q25">
        <v>0.60091224113247332</v>
      </c>
    </row>
    <row r="26" spans="1:17" x14ac:dyDescent="0.2">
      <c r="A26" t="s">
        <v>8</v>
      </c>
      <c r="G26" t="s">
        <v>3</v>
      </c>
      <c r="H26">
        <v>35422.722999999998</v>
      </c>
      <c r="I26">
        <v>35012.945</v>
      </c>
      <c r="K26">
        <f t="shared" si="0"/>
        <v>0.98843177584060948</v>
      </c>
      <c r="L26">
        <f t="shared" si="1"/>
        <v>1.1131339454854539</v>
      </c>
    </row>
    <row r="29" spans="1:17" x14ac:dyDescent="0.2">
      <c r="G29" t="s">
        <v>0</v>
      </c>
      <c r="H29">
        <v>37196.680999999997</v>
      </c>
      <c r="I29">
        <v>21244.752</v>
      </c>
      <c r="K29">
        <f t="shared" si="0"/>
        <v>0.57114644180215979</v>
      </c>
      <c r="L29">
        <f>K29/K29</f>
        <v>1</v>
      </c>
    </row>
    <row r="30" spans="1:17" x14ac:dyDescent="0.2">
      <c r="G30" t="s">
        <v>1</v>
      </c>
      <c r="H30">
        <v>31228.781999999999</v>
      </c>
      <c r="I30">
        <v>35486.158000000003</v>
      </c>
      <c r="K30">
        <f t="shared" si="0"/>
        <v>1.1363285958446925</v>
      </c>
      <c r="L30">
        <f>K30/K29</f>
        <v>1.9895573405993605</v>
      </c>
    </row>
    <row r="31" spans="1:17" x14ac:dyDescent="0.2">
      <c r="A31" t="s">
        <v>6</v>
      </c>
      <c r="G31" t="s">
        <v>2</v>
      </c>
      <c r="H31">
        <v>35302.781999999999</v>
      </c>
      <c r="I31">
        <v>14512.409</v>
      </c>
      <c r="K31">
        <f t="shared" si="0"/>
        <v>0.41108400465436407</v>
      </c>
      <c r="L31">
        <f>K31/K29</f>
        <v>0.71975236921244801</v>
      </c>
    </row>
    <row r="32" spans="1:17" x14ac:dyDescent="0.2">
      <c r="G32" t="s">
        <v>3</v>
      </c>
      <c r="H32">
        <v>37532.023999999998</v>
      </c>
      <c r="I32">
        <v>30156.338</v>
      </c>
      <c r="K32">
        <f t="shared" si="0"/>
        <v>0.8034828603967642</v>
      </c>
      <c r="L32">
        <f>K32/K29</f>
        <v>1.4067895754747322</v>
      </c>
    </row>
    <row r="35" spans="1:18" x14ac:dyDescent="0.2">
      <c r="G35" t="s">
        <v>0</v>
      </c>
      <c r="H35">
        <v>34049.51</v>
      </c>
      <c r="I35">
        <v>15843.146000000001</v>
      </c>
      <c r="K35">
        <f t="shared" si="0"/>
        <v>0.46529732733305118</v>
      </c>
      <c r="L35">
        <f>K35/0.465297</f>
        <v>1.0000007034927179</v>
      </c>
    </row>
    <row r="36" spans="1:18" x14ac:dyDescent="0.2">
      <c r="G36" t="s">
        <v>1</v>
      </c>
      <c r="H36">
        <v>39427.409</v>
      </c>
      <c r="I36">
        <v>40057.186999999998</v>
      </c>
      <c r="K36">
        <f t="shared" si="0"/>
        <v>1.0159731013519047</v>
      </c>
      <c r="L36">
        <f t="shared" ref="L36:L38" si="2">K36/0.465297</f>
        <v>2.1834937714017166</v>
      </c>
    </row>
    <row r="37" spans="1:18" x14ac:dyDescent="0.2">
      <c r="G37" t="s">
        <v>2</v>
      </c>
      <c r="H37">
        <v>40923.874000000003</v>
      </c>
      <c r="I37">
        <v>11969.681</v>
      </c>
      <c r="K37">
        <f t="shared" si="0"/>
        <v>0.29248650799775211</v>
      </c>
      <c r="L37">
        <f t="shared" si="2"/>
        <v>0.62860174898559862</v>
      </c>
    </row>
    <row r="38" spans="1:18" x14ac:dyDescent="0.2">
      <c r="A38" t="s">
        <v>7</v>
      </c>
      <c r="G38" t="s">
        <v>3</v>
      </c>
      <c r="H38">
        <v>39587.358999999997</v>
      </c>
      <c r="I38">
        <v>11068.731</v>
      </c>
      <c r="K38">
        <f t="shared" si="0"/>
        <v>0.27960266306221643</v>
      </c>
      <c r="L38">
        <f t="shared" si="2"/>
        <v>0.60091224113247332</v>
      </c>
    </row>
    <row r="43" spans="1:18" x14ac:dyDescent="0.2">
      <c r="G43" s="6" t="s">
        <v>23</v>
      </c>
      <c r="H43" s="6"/>
      <c r="I43" s="6"/>
      <c r="O43" t="s">
        <v>0</v>
      </c>
      <c r="P43" t="s">
        <v>1</v>
      </c>
      <c r="Q43" t="s">
        <v>2</v>
      </c>
      <c r="R43" t="s">
        <v>3</v>
      </c>
    </row>
    <row r="44" spans="1:18" x14ac:dyDescent="0.2">
      <c r="H44" t="s">
        <v>5</v>
      </c>
      <c r="I44" t="s">
        <v>12</v>
      </c>
      <c r="O44">
        <v>1</v>
      </c>
      <c r="P44">
        <v>1.5701874987852318</v>
      </c>
      <c r="Q44">
        <v>0.6632382672846453</v>
      </c>
      <c r="R44">
        <v>0.40680749093461732</v>
      </c>
    </row>
    <row r="45" spans="1:18" x14ac:dyDescent="0.2">
      <c r="H45">
        <v>38782.701999999997</v>
      </c>
      <c r="I45">
        <v>31165.136999999999</v>
      </c>
      <c r="K45">
        <f t="shared" si="0"/>
        <v>0.80358343779141539</v>
      </c>
      <c r="L45">
        <f>K45/0.803583</f>
        <v>1.0000005447992495</v>
      </c>
      <c r="O45">
        <v>1</v>
      </c>
      <c r="P45">
        <v>3.0592461560961892</v>
      </c>
      <c r="Q45">
        <v>1.0703367664823791</v>
      </c>
      <c r="R45">
        <v>1.1261254152250186</v>
      </c>
    </row>
    <row r="46" spans="1:18" x14ac:dyDescent="0.2">
      <c r="A46" t="s">
        <v>13</v>
      </c>
      <c r="H46">
        <v>31960.48</v>
      </c>
      <c r="I46">
        <v>40326.966</v>
      </c>
      <c r="K46">
        <f t="shared" si="0"/>
        <v>1.2617759808363329</v>
      </c>
      <c r="L46">
        <f t="shared" ref="L46:L48" si="3">K46/0.803583</f>
        <v>1.5701874987852318</v>
      </c>
      <c r="O46">
        <v>1.0000000822237536</v>
      </c>
      <c r="P46">
        <v>2.4954152145189172</v>
      </c>
      <c r="Q46">
        <v>1.1466203151004677</v>
      </c>
      <c r="R46">
        <v>1.0028338392537943</v>
      </c>
    </row>
    <row r="47" spans="1:18" x14ac:dyDescent="0.2">
      <c r="H47">
        <v>29714.187000000002</v>
      </c>
      <c r="I47">
        <v>15836.681</v>
      </c>
      <c r="K47">
        <f t="shared" si="0"/>
        <v>0.53296699653939716</v>
      </c>
      <c r="L47">
        <f t="shared" si="3"/>
        <v>0.6632382672846453</v>
      </c>
    </row>
    <row r="48" spans="1:18" x14ac:dyDescent="0.2">
      <c r="H48">
        <v>35066.945</v>
      </c>
      <c r="I48">
        <v>11463.51</v>
      </c>
      <c r="K48">
        <f t="shared" si="0"/>
        <v>0.32690358398771263</v>
      </c>
      <c r="L48">
        <f t="shared" si="3"/>
        <v>0.40680749093461732</v>
      </c>
    </row>
    <row r="51" spans="1:12" x14ac:dyDescent="0.2">
      <c r="H51">
        <v>33298.803</v>
      </c>
      <c r="I51">
        <v>11168.296</v>
      </c>
      <c r="K51">
        <f t="shared" si="0"/>
        <v>0.33539632040226791</v>
      </c>
      <c r="L51">
        <f>K51/0.335396</f>
        <v>1.0000009552954354</v>
      </c>
    </row>
    <row r="52" spans="1:12" x14ac:dyDescent="0.2">
      <c r="H52">
        <v>38505.580999999998</v>
      </c>
      <c r="I52">
        <v>39508.995000000003</v>
      </c>
      <c r="K52">
        <f t="shared" si="0"/>
        <v>1.0260589237700375</v>
      </c>
      <c r="L52">
        <f t="shared" ref="L52:L54" si="4">K52/0.335396</f>
        <v>3.0592461560961892</v>
      </c>
    </row>
    <row r="53" spans="1:12" x14ac:dyDescent="0.2">
      <c r="H53">
        <v>40117.874000000003</v>
      </c>
      <c r="I53">
        <v>14401.781999999999</v>
      </c>
      <c r="K53">
        <f t="shared" si="0"/>
        <v>0.35898667013112406</v>
      </c>
      <c r="L53">
        <f t="shared" si="4"/>
        <v>1.0703367664823791</v>
      </c>
    </row>
    <row r="54" spans="1:12" x14ac:dyDescent="0.2">
      <c r="A54" t="s">
        <v>14</v>
      </c>
      <c r="H54">
        <v>38488.945</v>
      </c>
      <c r="I54">
        <v>14537.196</v>
      </c>
      <c r="K54">
        <f t="shared" si="0"/>
        <v>0.37769795976481041</v>
      </c>
      <c r="L54">
        <f t="shared" si="4"/>
        <v>1.1261254152250186</v>
      </c>
    </row>
    <row r="58" spans="1:12" x14ac:dyDescent="0.2">
      <c r="H58">
        <v>31399.065999999999</v>
      </c>
      <c r="I58">
        <v>13942.882</v>
      </c>
      <c r="K58">
        <f t="shared" si="0"/>
        <v>0.44405403651178671</v>
      </c>
      <c r="L58">
        <f>K58/0.444054</f>
        <v>1.0000000822237536</v>
      </c>
    </row>
    <row r="59" spans="1:12" x14ac:dyDescent="0.2">
      <c r="H59">
        <v>35613.874000000003</v>
      </c>
      <c r="I59">
        <v>39463.701999999997</v>
      </c>
      <c r="K59">
        <f t="shared" si="0"/>
        <v>1.1080991076679834</v>
      </c>
      <c r="L59">
        <f t="shared" ref="L59:L61" si="5">K59/0.444054</f>
        <v>2.4954152145189172</v>
      </c>
    </row>
    <row r="60" spans="1:12" x14ac:dyDescent="0.2">
      <c r="H60">
        <v>28235.288</v>
      </c>
      <c r="I60">
        <v>14376.316999999999</v>
      </c>
      <c r="K60">
        <f t="shared" si="0"/>
        <v>0.50916133740162306</v>
      </c>
      <c r="L60">
        <f t="shared" si="5"/>
        <v>1.1466203151004677</v>
      </c>
    </row>
    <row r="61" spans="1:12" x14ac:dyDescent="0.2">
      <c r="A61" t="s">
        <v>14</v>
      </c>
      <c r="H61">
        <v>27394.580999999998</v>
      </c>
      <c r="I61">
        <v>12199.146000000001</v>
      </c>
      <c r="K61">
        <f t="shared" si="0"/>
        <v>0.44531237765600434</v>
      </c>
      <c r="L61">
        <f t="shared" si="5"/>
        <v>1.0028338392537943</v>
      </c>
    </row>
    <row r="66" spans="1:18" x14ac:dyDescent="0.2">
      <c r="H66" s="6" t="s">
        <v>24</v>
      </c>
      <c r="I66" s="5"/>
      <c r="J66" s="5"/>
    </row>
    <row r="68" spans="1:18" x14ac:dyDescent="0.2">
      <c r="H68" t="s">
        <v>5</v>
      </c>
      <c r="I68" t="s">
        <v>15</v>
      </c>
    </row>
    <row r="69" spans="1:18" x14ac:dyDescent="0.2">
      <c r="H69">
        <v>39363.438999999998</v>
      </c>
      <c r="I69">
        <v>13876.288</v>
      </c>
      <c r="K69">
        <f>I69/H69</f>
        <v>0.35251716700870572</v>
      </c>
      <c r="L69">
        <f>K69/0.352517</f>
        <v>1.0000004737607142</v>
      </c>
    </row>
    <row r="70" spans="1:18" x14ac:dyDescent="0.2">
      <c r="A70" t="s">
        <v>16</v>
      </c>
      <c r="H70">
        <v>41858.216999999997</v>
      </c>
      <c r="I70">
        <v>35453.43</v>
      </c>
      <c r="K70">
        <f t="shared" ref="K70:K87" si="6">I70/H70</f>
        <v>0.8469885375194075</v>
      </c>
      <c r="L70">
        <f t="shared" ref="L70:L72" si="7">K70/0.352517</f>
        <v>2.4026884874187839</v>
      </c>
    </row>
    <row r="71" spans="1:18" x14ac:dyDescent="0.2">
      <c r="H71">
        <v>34948.044999999998</v>
      </c>
      <c r="I71">
        <v>16691.994999999999</v>
      </c>
      <c r="K71">
        <f t="shared" si="6"/>
        <v>0.47762314029296915</v>
      </c>
      <c r="L71">
        <f t="shared" si="7"/>
        <v>1.3548939208406094</v>
      </c>
      <c r="O71" t="s">
        <v>0</v>
      </c>
      <c r="P71" t="s">
        <v>1</v>
      </c>
      <c r="Q71" t="s">
        <v>2</v>
      </c>
      <c r="R71" t="s">
        <v>3</v>
      </c>
    </row>
    <row r="72" spans="1:18" x14ac:dyDescent="0.2">
      <c r="H72">
        <v>33249.216999999997</v>
      </c>
      <c r="I72">
        <v>15567.581</v>
      </c>
      <c r="K72">
        <f t="shared" si="6"/>
        <v>0.46820895060476164</v>
      </c>
      <c r="L72">
        <f t="shared" si="7"/>
        <v>1.3281882876705566</v>
      </c>
      <c r="O72">
        <v>1.0000004737607142</v>
      </c>
      <c r="P72">
        <v>2.4026884874187839</v>
      </c>
      <c r="Q72">
        <v>1.3548939208406094</v>
      </c>
      <c r="R72">
        <v>1.3281882876705566</v>
      </c>
    </row>
    <row r="73" spans="1:18" x14ac:dyDescent="0.2">
      <c r="O73">
        <v>1.0000002000534129</v>
      </c>
      <c r="P73">
        <v>1.7071256911168486</v>
      </c>
      <c r="Q73">
        <v>0.64659223570206004</v>
      </c>
      <c r="R73">
        <v>1.0614990523905017</v>
      </c>
    </row>
    <row r="74" spans="1:18" x14ac:dyDescent="0.2">
      <c r="O74">
        <v>1</v>
      </c>
      <c r="P74">
        <v>1.9089616124237043</v>
      </c>
      <c r="Q74">
        <v>0.96647320111829915</v>
      </c>
      <c r="R74">
        <v>0.50790226600275723</v>
      </c>
    </row>
    <row r="75" spans="1:18" x14ac:dyDescent="0.2">
      <c r="H75">
        <v>31644.196</v>
      </c>
      <c r="I75">
        <v>19215.752</v>
      </c>
      <c r="K75">
        <f t="shared" si="6"/>
        <v>0.60724412148123463</v>
      </c>
      <c r="L75">
        <f>K75/0.607244</f>
        <v>1.0000002000534129</v>
      </c>
    </row>
    <row r="76" spans="1:18" x14ac:dyDescent="0.2">
      <c r="H76">
        <v>35450.245999999999</v>
      </c>
      <c r="I76">
        <v>36749.207999999999</v>
      </c>
      <c r="K76">
        <f t="shared" si="6"/>
        <v>1.0366418331765597</v>
      </c>
      <c r="L76">
        <f t="shared" ref="L76:L78" si="8">K76/0.607244</f>
        <v>1.7071256911168486</v>
      </c>
    </row>
    <row r="77" spans="1:18" x14ac:dyDescent="0.2">
      <c r="A77" t="s">
        <v>17</v>
      </c>
      <c r="H77">
        <v>37561.853000000003</v>
      </c>
      <c r="I77">
        <v>14748.258</v>
      </c>
      <c r="K77">
        <f t="shared" si="6"/>
        <v>0.39263925557666174</v>
      </c>
      <c r="L77">
        <f t="shared" si="8"/>
        <v>0.64659223570206004</v>
      </c>
    </row>
    <row r="78" spans="1:18" x14ac:dyDescent="0.2">
      <c r="H78">
        <v>32447.56</v>
      </c>
      <c r="I78">
        <v>20915.338</v>
      </c>
      <c r="K78">
        <f t="shared" si="6"/>
        <v>0.64458893056981781</v>
      </c>
      <c r="L78">
        <f t="shared" si="8"/>
        <v>1.0614990523905017</v>
      </c>
    </row>
    <row r="84" spans="1:12" x14ac:dyDescent="0.2">
      <c r="H84">
        <v>32151.125</v>
      </c>
      <c r="I84">
        <v>21157.51</v>
      </c>
      <c r="K84">
        <f t="shared" si="6"/>
        <v>0.65806437566337095</v>
      </c>
      <c r="L84">
        <f>K84/0.658064</f>
        <v>1.0000005708614526</v>
      </c>
    </row>
    <row r="85" spans="1:12" x14ac:dyDescent="0.2">
      <c r="H85">
        <v>31901.146000000001</v>
      </c>
      <c r="I85">
        <v>40074.822999999997</v>
      </c>
      <c r="K85">
        <f t="shared" si="6"/>
        <v>1.2562189145179925</v>
      </c>
      <c r="L85">
        <f t="shared" ref="L85:L87" si="9">K85/0.658064</f>
        <v>1.9089616124237043</v>
      </c>
    </row>
    <row r="86" spans="1:12" x14ac:dyDescent="0.2">
      <c r="A86">
        <v>4.21</v>
      </c>
      <c r="H86">
        <v>35794.902999999998</v>
      </c>
      <c r="I86">
        <v>22765.601999999999</v>
      </c>
      <c r="K86">
        <f t="shared" si="6"/>
        <v>0.6360012206207124</v>
      </c>
      <c r="L86">
        <f t="shared" si="9"/>
        <v>0.96647320111829915</v>
      </c>
    </row>
    <row r="87" spans="1:12" x14ac:dyDescent="0.2">
      <c r="H87">
        <v>37964.61</v>
      </c>
      <c r="I87">
        <v>12688.995000000001</v>
      </c>
      <c r="K87">
        <f t="shared" si="6"/>
        <v>0.33423219677483845</v>
      </c>
      <c r="L87">
        <f t="shared" si="9"/>
        <v>0.50790226600275723</v>
      </c>
    </row>
    <row r="96" spans="1:12" x14ac:dyDescent="0.2">
      <c r="G96" s="6" t="s">
        <v>25</v>
      </c>
      <c r="H96" s="5"/>
      <c r="I96" s="5"/>
      <c r="J96" s="5"/>
    </row>
    <row r="98" spans="1:18" x14ac:dyDescent="0.2">
      <c r="H98" t="s">
        <v>5</v>
      </c>
      <c r="I98" t="s">
        <v>18</v>
      </c>
    </row>
    <row r="100" spans="1:18" x14ac:dyDescent="0.2">
      <c r="H100">
        <v>37470.368000000002</v>
      </c>
      <c r="I100">
        <v>24717.167000000001</v>
      </c>
      <c r="K100">
        <f>I100/H100</f>
        <v>0.65964569656748495</v>
      </c>
      <c r="L100">
        <f>K100/0.659646</f>
        <v>0.99999954000704161</v>
      </c>
    </row>
    <row r="101" spans="1:18" x14ac:dyDescent="0.2">
      <c r="H101">
        <v>37060.803</v>
      </c>
      <c r="I101">
        <v>36450.258000000002</v>
      </c>
      <c r="K101">
        <f t="shared" ref="K101:K125" si="10">I101/H101</f>
        <v>0.98352585614510302</v>
      </c>
      <c r="L101">
        <f t="shared" ref="L101:L103" si="11">K101/0.659646</f>
        <v>1.4909904041639046</v>
      </c>
      <c r="O101" t="s">
        <v>0</v>
      </c>
      <c r="P101" t="s">
        <v>1</v>
      </c>
      <c r="Q101" t="s">
        <v>2</v>
      </c>
      <c r="R101" t="s">
        <v>3</v>
      </c>
    </row>
    <row r="102" spans="1:18" x14ac:dyDescent="0.2">
      <c r="H102">
        <v>33587.853000000003</v>
      </c>
      <c r="I102">
        <v>21934.702000000001</v>
      </c>
      <c r="K102">
        <f t="shared" si="10"/>
        <v>0.65305460280536531</v>
      </c>
      <c r="L102">
        <f t="shared" si="11"/>
        <v>0.99000767503382925</v>
      </c>
      <c r="O102">
        <v>0.99999954000704161</v>
      </c>
      <c r="P102">
        <v>1.4909904041639046</v>
      </c>
      <c r="Q102">
        <v>0.99000767503382925</v>
      </c>
      <c r="R102">
        <v>0.69281779203053762</v>
      </c>
    </row>
    <row r="103" spans="1:18" x14ac:dyDescent="0.2">
      <c r="H103">
        <v>35410.731</v>
      </c>
      <c r="I103">
        <v>16183.217000000001</v>
      </c>
      <c r="K103">
        <f t="shared" si="10"/>
        <v>0.45701448524177601</v>
      </c>
      <c r="L103">
        <f t="shared" si="11"/>
        <v>0.69281779203053762</v>
      </c>
      <c r="O103">
        <v>1</v>
      </c>
      <c r="P103">
        <v>1.4053497748519175</v>
      </c>
      <c r="Q103">
        <v>1.1913681654192183</v>
      </c>
      <c r="R103">
        <v>0.93401910600014471</v>
      </c>
    </row>
    <row r="104" spans="1:18" x14ac:dyDescent="0.2">
      <c r="O104">
        <v>1</v>
      </c>
      <c r="P104">
        <v>1.4015996063734428</v>
      </c>
      <c r="Q104">
        <v>0.89650719705731885</v>
      </c>
      <c r="R104">
        <v>0.61559495502764849</v>
      </c>
    </row>
    <row r="105" spans="1:18" x14ac:dyDescent="0.2">
      <c r="A105">
        <v>4.2300000000000004</v>
      </c>
      <c r="O105">
        <v>0.99999960220802553</v>
      </c>
      <c r="P105">
        <v>1.8769733273649991</v>
      </c>
      <c r="Q105">
        <v>1.5098524679740521</v>
      </c>
      <c r="R105">
        <v>0.99243752013652276</v>
      </c>
    </row>
    <row r="106" spans="1:18" x14ac:dyDescent="0.2">
      <c r="H106">
        <v>35026.074999999997</v>
      </c>
      <c r="I106">
        <v>22193.409</v>
      </c>
      <c r="K106">
        <f t="shared" si="10"/>
        <v>0.63362534911490942</v>
      </c>
      <c r="L106">
        <f>K106/0.633625</f>
        <v>1.0000005509803265</v>
      </c>
    </row>
    <row r="107" spans="1:18" x14ac:dyDescent="0.2">
      <c r="H107">
        <v>37987.387999999999</v>
      </c>
      <c r="I107">
        <v>33826.43</v>
      </c>
      <c r="K107">
        <f t="shared" si="10"/>
        <v>0.89046475109054624</v>
      </c>
      <c r="L107">
        <f t="shared" ref="L107:L109" si="12">K107/0.633625</f>
        <v>1.4053497748519175</v>
      </c>
    </row>
    <row r="108" spans="1:18" x14ac:dyDescent="0.2">
      <c r="H108">
        <v>33563.074999999997</v>
      </c>
      <c r="I108">
        <v>25336.116000000002</v>
      </c>
      <c r="K108">
        <f t="shared" si="10"/>
        <v>0.75488065381375224</v>
      </c>
      <c r="L108">
        <f t="shared" si="12"/>
        <v>1.1913681654192183</v>
      </c>
    </row>
    <row r="109" spans="1:18" x14ac:dyDescent="0.2">
      <c r="H109">
        <v>33176.438999999998</v>
      </c>
      <c r="I109">
        <v>19634.409</v>
      </c>
      <c r="K109">
        <f t="shared" si="10"/>
        <v>0.59181785603934167</v>
      </c>
      <c r="L109">
        <f t="shared" si="12"/>
        <v>0.93401910600014471</v>
      </c>
    </row>
    <row r="114" spans="1:12" x14ac:dyDescent="0.2">
      <c r="A114">
        <v>4.2300000000000004</v>
      </c>
    </row>
    <row r="115" spans="1:12" x14ac:dyDescent="0.2">
      <c r="H115">
        <v>38410.803</v>
      </c>
      <c r="I115">
        <v>30658.116000000002</v>
      </c>
      <c r="K115">
        <f t="shared" si="10"/>
        <v>0.79816389154894785</v>
      </c>
      <c r="L115">
        <f>K115/K115</f>
        <v>1</v>
      </c>
    </row>
    <row r="116" spans="1:12" x14ac:dyDescent="0.2">
      <c r="H116">
        <v>34029.023999999998</v>
      </c>
      <c r="I116">
        <v>38068.480000000003</v>
      </c>
      <c r="K116">
        <f t="shared" si="10"/>
        <v>1.1187061962165006</v>
      </c>
      <c r="L116">
        <f>K116/K115</f>
        <v>1.4015996063734428</v>
      </c>
    </row>
    <row r="117" spans="1:12" x14ac:dyDescent="0.2">
      <c r="H117">
        <v>33582.267</v>
      </c>
      <c r="I117">
        <v>24030.116000000002</v>
      </c>
      <c r="K117">
        <f t="shared" si="10"/>
        <v>0.7155596732049091</v>
      </c>
      <c r="L117">
        <f>K117/K115</f>
        <v>0.89650719705731885</v>
      </c>
    </row>
    <row r="118" spans="1:12" x14ac:dyDescent="0.2">
      <c r="H118">
        <v>37612.074999999997</v>
      </c>
      <c r="I118">
        <v>18480.53</v>
      </c>
      <c r="K118">
        <f t="shared" si="10"/>
        <v>0.49134566492276749</v>
      </c>
      <c r="L118">
        <f>K118/K115</f>
        <v>0.61559495502764849</v>
      </c>
    </row>
    <row r="122" spans="1:12" x14ac:dyDescent="0.2">
      <c r="H122">
        <v>38801.245999999999</v>
      </c>
      <c r="I122">
        <v>16850.288</v>
      </c>
      <c r="K122">
        <f t="shared" si="10"/>
        <v>0.43427182725008368</v>
      </c>
      <c r="L122">
        <f>K122/0.434272</f>
        <v>0.99999960220802553</v>
      </c>
    </row>
    <row r="123" spans="1:12" x14ac:dyDescent="0.2">
      <c r="A123">
        <v>4.2300000000000004</v>
      </c>
      <c r="H123">
        <v>41352.095000000001</v>
      </c>
      <c r="I123">
        <v>33706.794000000002</v>
      </c>
      <c r="K123">
        <f t="shared" si="10"/>
        <v>0.81511696082145291</v>
      </c>
      <c r="L123">
        <f t="shared" ref="L123:L125" si="13">K123/0.434272</f>
        <v>1.8769733273649991</v>
      </c>
    </row>
    <row r="124" spans="1:12" x14ac:dyDescent="0.2">
      <c r="H124">
        <v>38032.095000000001</v>
      </c>
      <c r="I124">
        <v>24937.136999999999</v>
      </c>
      <c r="K124">
        <f t="shared" si="10"/>
        <v>0.65568665097202761</v>
      </c>
      <c r="L124">
        <f t="shared" si="13"/>
        <v>1.5098524679740521</v>
      </c>
    </row>
    <row r="125" spans="1:12" x14ac:dyDescent="0.2">
      <c r="H125">
        <v>36449.822999999997</v>
      </c>
      <c r="I125">
        <v>15709.43</v>
      </c>
      <c r="K125">
        <f t="shared" si="10"/>
        <v>0.43098782674472802</v>
      </c>
      <c r="L125">
        <f t="shared" si="13"/>
        <v>0.99243752013652276</v>
      </c>
    </row>
    <row r="138" spans="1:4" x14ac:dyDescent="0.2">
      <c r="A138" s="5" t="s">
        <v>26</v>
      </c>
      <c r="B138" s="5"/>
      <c r="C138" s="5"/>
      <c r="D138" s="5"/>
    </row>
    <row r="146" spans="14:17" x14ac:dyDescent="0.2">
      <c r="N146" s="1" t="s">
        <v>0</v>
      </c>
      <c r="O146" s="1" t="s">
        <v>9</v>
      </c>
      <c r="P146" s="1" t="s">
        <v>10</v>
      </c>
      <c r="Q146" s="1" t="s">
        <v>11</v>
      </c>
    </row>
    <row r="147" spans="14:17" x14ac:dyDescent="0.2">
      <c r="N147" s="2">
        <v>8.1100000000000005E-2</v>
      </c>
      <c r="O147" s="2">
        <v>3.5000000000000003E-2</v>
      </c>
      <c r="P147" s="2">
        <v>0.13500000000000001</v>
      </c>
      <c r="Q147" s="2">
        <v>0.125</v>
      </c>
    </row>
    <row r="148" spans="14:17" x14ac:dyDescent="0.2">
      <c r="N148" s="2">
        <v>0.111</v>
      </c>
      <c r="O148" s="2">
        <v>3.6499999999999998E-2</v>
      </c>
      <c r="P148" s="2">
        <v>0.17499999999999999</v>
      </c>
      <c r="Q148" s="2">
        <v>0.16800000000000001</v>
      </c>
    </row>
    <row r="149" spans="14:17" x14ac:dyDescent="0.2">
      <c r="N149" s="2">
        <v>9.5799999999999996E-2</v>
      </c>
      <c r="O149" s="2">
        <v>4.7800000000000002E-2</v>
      </c>
      <c r="P149" s="2">
        <v>0.183</v>
      </c>
      <c r="Q149" s="2">
        <v>0.17899999999999999</v>
      </c>
    </row>
    <row r="150" spans="14:17" x14ac:dyDescent="0.2">
      <c r="N150" s="2"/>
      <c r="O150" s="2"/>
      <c r="P150" s="2"/>
      <c r="Q150" s="2"/>
    </row>
    <row r="160" spans="14:17" x14ac:dyDescent="0.2">
      <c r="N160" s="4" t="s">
        <v>19</v>
      </c>
      <c r="O160" s="4" t="s">
        <v>20</v>
      </c>
      <c r="P160" s="4" t="s">
        <v>10</v>
      </c>
      <c r="Q160" s="4" t="s">
        <v>11</v>
      </c>
    </row>
    <row r="161" spans="14:17" x14ac:dyDescent="0.2">
      <c r="N161" s="3">
        <v>2.61</v>
      </c>
      <c r="O161" s="3">
        <v>8.93</v>
      </c>
      <c r="P161" s="3">
        <v>4.1500000000000004</v>
      </c>
      <c r="Q161" s="3">
        <v>3.09</v>
      </c>
    </row>
    <row r="162" spans="14:17" x14ac:dyDescent="0.2">
      <c r="N162" s="3">
        <v>2.66</v>
      </c>
      <c r="O162" s="3">
        <v>8.61</v>
      </c>
      <c r="P162" s="3">
        <v>3.7</v>
      </c>
      <c r="Q162" s="3">
        <v>3.85</v>
      </c>
    </row>
    <row r="163" spans="14:17" x14ac:dyDescent="0.2">
      <c r="N163" s="3">
        <v>2.57</v>
      </c>
      <c r="O163" s="3">
        <v>9.09</v>
      </c>
      <c r="P163" s="3">
        <v>4.76</v>
      </c>
      <c r="Q163" s="3">
        <v>3.07</v>
      </c>
    </row>
  </sheetData>
  <mergeCells count="6">
    <mergeCell ref="G21:I21"/>
    <mergeCell ref="A1:C1"/>
    <mergeCell ref="G43:I43"/>
    <mergeCell ref="H66:J66"/>
    <mergeCell ref="G96:J96"/>
    <mergeCell ref="A138:D138"/>
  </mergeCells>
  <phoneticPr fontId="1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1025" r:id="rId4">
          <objectPr defaultSize="0" r:id="rId5">
            <anchor moveWithCells="1">
              <from>
                <xdr:col>6</xdr:col>
                <xdr:colOff>257175</xdr:colOff>
                <xdr:row>0</xdr:row>
                <xdr:rowOff>114300</xdr:rowOff>
              </from>
              <to>
                <xdr:col>10</xdr:col>
                <xdr:colOff>361950</xdr:colOff>
                <xdr:row>14</xdr:row>
                <xdr:rowOff>19050</xdr:rowOff>
              </to>
            </anchor>
          </objectPr>
        </oleObject>
      </mc:Choice>
      <mc:Fallback>
        <oleObject progId="Prism8.Document" shapeId="1025" r:id="rId4"/>
      </mc:Fallback>
    </mc:AlternateContent>
    <mc:AlternateContent xmlns:mc="http://schemas.openxmlformats.org/markup-compatibility/2006">
      <mc:Choice Requires="x14">
        <oleObject progId="Prism8.Document" shapeId="1027" r:id="rId6">
          <objectPr defaultSize="0" autoPict="0" r:id="rId7">
            <anchor moveWithCells="1">
              <from>
                <xdr:col>13</xdr:col>
                <xdr:colOff>571500</xdr:colOff>
                <xdr:row>25</xdr:row>
                <xdr:rowOff>57150</xdr:rowOff>
              </from>
              <to>
                <xdr:col>17</xdr:col>
                <xdr:colOff>200025</xdr:colOff>
                <xdr:row>36</xdr:row>
                <xdr:rowOff>85725</xdr:rowOff>
              </to>
            </anchor>
          </objectPr>
        </oleObject>
      </mc:Choice>
      <mc:Fallback>
        <oleObject progId="Prism8.Document" shapeId="1027" r:id="rId6"/>
      </mc:Fallback>
    </mc:AlternateContent>
    <mc:AlternateContent xmlns:mc="http://schemas.openxmlformats.org/markup-compatibility/2006">
      <mc:Choice Requires="x14">
        <oleObject progId="Prism8.Document" shapeId="1029" r:id="rId8">
          <objectPr defaultSize="0" autoPict="0" r:id="rId9">
            <anchor moveWithCells="1">
              <from>
                <xdr:col>14</xdr:col>
                <xdr:colOff>57150</xdr:colOff>
                <xdr:row>46</xdr:row>
                <xdr:rowOff>104775</xdr:rowOff>
              </from>
              <to>
                <xdr:col>17</xdr:col>
                <xdr:colOff>628650</xdr:colOff>
                <xdr:row>59</xdr:row>
                <xdr:rowOff>104775</xdr:rowOff>
              </to>
            </anchor>
          </objectPr>
        </oleObject>
      </mc:Choice>
      <mc:Fallback>
        <oleObject progId="Prism8.Document" shapeId="1029" r:id="rId8"/>
      </mc:Fallback>
    </mc:AlternateContent>
    <mc:AlternateContent xmlns:mc="http://schemas.openxmlformats.org/markup-compatibility/2006">
      <mc:Choice Requires="x14">
        <oleObject progId="Prism8.Document" shapeId="1050" r:id="rId10">
          <objectPr defaultSize="0" autoPict="0" r:id="rId11">
            <anchor moveWithCells="1">
              <from>
                <xdr:col>13</xdr:col>
                <xdr:colOff>142875</xdr:colOff>
                <xdr:row>134</xdr:row>
                <xdr:rowOff>19050</xdr:rowOff>
              </from>
              <to>
                <xdr:col>16</xdr:col>
                <xdr:colOff>361950</xdr:colOff>
                <xdr:row>144</xdr:row>
                <xdr:rowOff>123825</xdr:rowOff>
              </to>
            </anchor>
          </objectPr>
        </oleObject>
      </mc:Choice>
      <mc:Fallback>
        <oleObject progId="Prism8.Document" shapeId="1050" r:id="rId10"/>
      </mc:Fallback>
    </mc:AlternateContent>
    <mc:AlternateContent xmlns:mc="http://schemas.openxmlformats.org/markup-compatibility/2006">
      <mc:Choice Requires="x14">
        <oleObject progId="Prism8.Document" shapeId="1053" r:id="rId12">
          <objectPr defaultSize="0" r:id="rId13">
            <anchor moveWithCells="1">
              <from>
                <xdr:col>13</xdr:col>
                <xdr:colOff>666750</xdr:colOff>
                <xdr:row>106</xdr:row>
                <xdr:rowOff>0</xdr:rowOff>
              </from>
              <to>
                <xdr:col>18</xdr:col>
                <xdr:colOff>247650</xdr:colOff>
                <xdr:row>119</xdr:row>
                <xdr:rowOff>95250</xdr:rowOff>
              </to>
            </anchor>
          </objectPr>
        </oleObject>
      </mc:Choice>
      <mc:Fallback>
        <oleObject progId="Prism8.Document" shapeId="1053" r:id="rId12"/>
      </mc:Fallback>
    </mc:AlternateContent>
    <mc:AlternateContent xmlns:mc="http://schemas.openxmlformats.org/markup-compatibility/2006">
      <mc:Choice Requires="x14">
        <oleObject progId="Prism8.Document" shapeId="1054" r:id="rId14">
          <objectPr defaultSize="0" r:id="rId15">
            <anchor moveWithCells="1">
              <from>
                <xdr:col>14</xdr:col>
                <xdr:colOff>0</xdr:colOff>
                <xdr:row>74</xdr:row>
                <xdr:rowOff>133350</xdr:rowOff>
              </from>
              <to>
                <xdr:col>18</xdr:col>
                <xdr:colOff>371475</xdr:colOff>
                <xdr:row>89</xdr:row>
                <xdr:rowOff>57150</xdr:rowOff>
              </to>
            </anchor>
          </objectPr>
        </oleObject>
      </mc:Choice>
      <mc:Fallback>
        <oleObject progId="Prism8.Document" shapeId="1054" r:id="rId14"/>
      </mc:Fallback>
    </mc:AlternateContent>
    <mc:AlternateContent xmlns:mc="http://schemas.openxmlformats.org/markup-compatibility/2006">
      <mc:Choice Requires="x14">
        <oleObject progId="Prism8.Document" shapeId="1056" r:id="rId16">
          <objectPr defaultSize="0" autoPict="0" r:id="rId17">
            <anchor moveWithCells="1">
              <from>
                <xdr:col>13</xdr:col>
                <xdr:colOff>171450</xdr:colOff>
                <xdr:row>150</xdr:row>
                <xdr:rowOff>57150</xdr:rowOff>
              </from>
              <to>
                <xdr:col>16</xdr:col>
                <xdr:colOff>314325</xdr:colOff>
                <xdr:row>158</xdr:row>
                <xdr:rowOff>171450</xdr:rowOff>
              </to>
            </anchor>
          </objectPr>
        </oleObject>
      </mc:Choice>
      <mc:Fallback>
        <oleObject progId="Prism8.Document" shapeId="1056" r:id="rId1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2023-06-04T13:17:43Z</dcterms:modified>
</cp:coreProperties>
</file>