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4" i="1" l="1"/>
  <c r="C54" i="1"/>
  <c r="G46" i="1"/>
  <c r="G35" i="1"/>
  <c r="G24" i="1"/>
  <c r="G13" i="1"/>
  <c r="B43" i="1"/>
  <c r="C43" i="1"/>
  <c r="B32" i="1"/>
  <c r="C32" i="1"/>
  <c r="B21" i="1"/>
  <c r="C21" i="1"/>
  <c r="G2" i="1"/>
  <c r="B10" i="1"/>
  <c r="C10" i="1"/>
  <c r="D53" i="1" l="1"/>
  <c r="D52" i="1"/>
  <c r="D42" i="1"/>
  <c r="D41" i="1"/>
  <c r="D31" i="1"/>
  <c r="D30" i="1"/>
  <c r="D20" i="1"/>
  <c r="D19" i="1"/>
  <c r="D9" i="1"/>
  <c r="D8" i="1"/>
  <c r="D47" i="1" l="1"/>
  <c r="D48" i="1"/>
  <c r="D49" i="1"/>
  <c r="D50" i="1"/>
  <c r="D51" i="1"/>
  <c r="D46" i="1"/>
  <c r="D36" i="1"/>
  <c r="D37" i="1"/>
  <c r="D38" i="1"/>
  <c r="D39" i="1"/>
  <c r="D40" i="1"/>
  <c r="D35" i="1"/>
  <c r="D25" i="1"/>
  <c r="D26" i="1"/>
  <c r="D27" i="1"/>
  <c r="D28" i="1"/>
  <c r="D29" i="1"/>
  <c r="D24" i="1"/>
  <c r="D14" i="1"/>
  <c r="D15" i="1"/>
  <c r="D16" i="1"/>
  <c r="D17" i="1"/>
  <c r="D18" i="1"/>
  <c r="D13" i="1"/>
  <c r="D3" i="1"/>
  <c r="D4" i="1"/>
  <c r="D5" i="1"/>
  <c r="D6" i="1"/>
  <c r="D7" i="1"/>
  <c r="D2" i="1"/>
  <c r="D43" i="1" l="1"/>
  <c r="D32" i="1"/>
  <c r="D21" i="1"/>
  <c r="D54" i="1"/>
  <c r="D10" i="1"/>
  <c r="E4" i="1" s="1"/>
  <c r="F4" i="1" s="1"/>
  <c r="E17" i="1" l="1"/>
  <c r="F17" i="1" s="1"/>
  <c r="E13" i="1"/>
  <c r="F13" i="1" s="1"/>
  <c r="E26" i="1"/>
  <c r="F26" i="1" s="1"/>
  <c r="E28" i="1"/>
  <c r="F28" i="1" s="1"/>
  <c r="E35" i="1"/>
  <c r="E37" i="1"/>
  <c r="F37" i="1" s="1"/>
  <c r="E46" i="1"/>
  <c r="F46" i="1" s="1"/>
  <c r="E15" i="1"/>
  <c r="E14" i="1"/>
  <c r="F14" i="1" s="1"/>
  <c r="E24" i="1"/>
  <c r="E27" i="1"/>
  <c r="F27" i="1" s="1"/>
  <c r="E29" i="1"/>
  <c r="F29" i="1" s="1"/>
  <c r="E36" i="1"/>
  <c r="F36" i="1" s="1"/>
  <c r="E39" i="1"/>
  <c r="F39" i="1" s="1"/>
  <c r="E2" i="1"/>
  <c r="F2" i="1" s="1"/>
  <c r="E38" i="1"/>
  <c r="F38" i="1" s="1"/>
  <c r="E40" i="1"/>
  <c r="F40" i="1" s="1"/>
  <c r="E49" i="1"/>
  <c r="F49" i="1" s="1"/>
  <c r="E48" i="1"/>
  <c r="F48" i="1" s="1"/>
  <c r="E50" i="1"/>
  <c r="F50" i="1" s="1"/>
  <c r="E47" i="1"/>
  <c r="F47" i="1" s="1"/>
  <c r="E51" i="1"/>
  <c r="F51" i="1" s="1"/>
  <c r="E25" i="1"/>
  <c r="F25" i="1" s="1"/>
  <c r="E3" i="1"/>
  <c r="F3" i="1" s="1"/>
  <c r="E7" i="1"/>
  <c r="F7" i="1" s="1"/>
  <c r="E9" i="1"/>
  <c r="F9" i="1" s="1"/>
  <c r="E52" i="1"/>
  <c r="F52" i="1" s="1"/>
  <c r="E19" i="1"/>
  <c r="F19" i="1" s="1"/>
  <c r="E41" i="1"/>
  <c r="F41" i="1" s="1"/>
  <c r="E20" i="1"/>
  <c r="E53" i="1"/>
  <c r="F53" i="1" s="1"/>
  <c r="E42" i="1"/>
  <c r="F42" i="1" s="1"/>
  <c r="E31" i="1"/>
  <c r="F31" i="1" s="1"/>
  <c r="E30" i="1"/>
  <c r="F30" i="1" s="1"/>
  <c r="E8" i="1"/>
  <c r="F8" i="1" s="1"/>
  <c r="E16" i="1"/>
  <c r="F16" i="1" s="1"/>
  <c r="E18" i="1"/>
  <c r="F18" i="1" s="1"/>
  <c r="E5" i="1"/>
  <c r="F5" i="1" s="1"/>
  <c r="E6" i="1"/>
  <c r="F6" i="1" s="1"/>
  <c r="F35" i="1"/>
  <c r="F24" i="1"/>
  <c r="F15" i="1"/>
  <c r="F43" i="1" l="1"/>
  <c r="F32" i="1"/>
  <c r="F54" i="1"/>
  <c r="E21" i="1"/>
  <c r="F20" i="1"/>
  <c r="E10" i="1"/>
  <c r="E43" i="1"/>
  <c r="F10" i="1"/>
  <c r="I41" i="1" s="1"/>
  <c r="E54" i="1"/>
  <c r="E32" i="1"/>
  <c r="I37" i="1" l="1"/>
  <c r="I49" i="1"/>
  <c r="I2" i="1"/>
  <c r="I13" i="1"/>
  <c r="I39" i="1"/>
  <c r="I51" i="1"/>
  <c r="I32" i="1"/>
  <c r="I54" i="1"/>
  <c r="F21" i="1"/>
  <c r="I21" i="1" s="1"/>
  <c r="I20" i="1"/>
  <c r="I10" i="1"/>
  <c r="I4" i="1"/>
  <c r="I28" i="1"/>
  <c r="I29" i="1"/>
  <c r="I38" i="1"/>
  <c r="I50" i="1"/>
  <c r="I3" i="1"/>
  <c r="I52" i="1"/>
  <c r="I53" i="1"/>
  <c r="I31" i="1"/>
  <c r="I8" i="1"/>
  <c r="I6" i="1"/>
  <c r="I35" i="1"/>
  <c r="I15" i="1"/>
  <c r="I26" i="1"/>
  <c r="I14" i="1"/>
  <c r="I36" i="1"/>
  <c r="I48" i="1"/>
  <c r="I25" i="1"/>
  <c r="I9" i="1"/>
  <c r="I42" i="1"/>
  <c r="I16" i="1"/>
  <c r="I18" i="1"/>
  <c r="I24" i="1"/>
  <c r="I43" i="1"/>
  <c r="I17" i="1"/>
  <c r="I46" i="1"/>
  <c r="I27" i="1"/>
  <c r="I40" i="1"/>
  <c r="I47" i="1"/>
  <c r="I7" i="1"/>
  <c r="I19" i="1"/>
  <c r="I30" i="1"/>
  <c r="I5" i="1"/>
</calcChain>
</file>

<file path=xl/sharedStrings.xml><?xml version="1.0" encoding="utf-8"?>
<sst xmlns="http://schemas.openxmlformats.org/spreadsheetml/2006/main" count="52" uniqueCount="13">
  <si>
    <t>cont</t>
  </si>
  <si>
    <t>β-ACT</t>
  </si>
  <si>
    <t>∆CT</t>
  </si>
  <si>
    <t>∆∆CT</t>
  </si>
  <si>
    <t>2^-∆∆ct</t>
  </si>
  <si>
    <t>average</t>
  </si>
  <si>
    <t>Fold</t>
  </si>
  <si>
    <t>FLU</t>
  </si>
  <si>
    <t>FLU+EA</t>
  </si>
  <si>
    <t>FLU+TUR</t>
  </si>
  <si>
    <t>FLU+EA+TUR</t>
  </si>
  <si>
    <t>TNF-α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</si>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</sst>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Arial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topLeftCell="A36" workbookViewId="0">
      <selection activeCell="C54" sqref="C54"/>
    </sheetView>
  </sheetViews>
  <sheetFormatPr defaultRowHeight="14.25" x14ac:dyDescent="0.2"/>
  <cols>
    <col min="1" max="1" width="15.875" customWidth="1"/>
  </cols>
  <sheetData>
    <row r="1" spans="1:10" ht="15" x14ac:dyDescent="0.25">
      <c r="B1" t="s">
        <v>11</v>
      </c>
      <c r="C1" s="1" t="s">
        <v>1</v>
      </c>
      <c r="D1" s="1" t="s">
        <v>2</v>
      </c>
      <c r="E1" t="s">
        <v>3</v>
      </c>
      <c r="F1" t="s">
        <v>4</v>
      </c>
      <c r="I1" t="s">
        <v>6</v>
      </c>
      <c r="J1" s="2"/>
    </row>
    <row r="2" spans="1:10" x14ac:dyDescent="0.2">
      <c r="A2" t="s">
        <v>0</v>
      </c>
      <c r="B2" s="3">
        <v>24.44</v>
      </c>
      <c r="C2">
        <v>16.559999999999999</v>
      </c>
      <c r="D2">
        <f>B2-C2</f>
        <v>7.8800000000000026</v>
      </c>
      <c r="E2">
        <f>D2-$D$10</f>
        <v>-0.23249999999999815</v>
      </c>
      <c r="F2">
        <f>2^E2</f>
        <v>0.851158667510025</v>
      </c>
      <c r="G2">
        <f>_xlfn.STDEV.P(F2:F9)</f>
        <v>0.25082793108534163</v>
      </c>
      <c r="I2">
        <f>F2/$F$10</f>
        <v>0.83026824796534104</v>
      </c>
    </row>
    <row r="3" spans="1:10" x14ac:dyDescent="0.2">
      <c r="A3" t="s">
        <v>0</v>
      </c>
      <c r="B3">
        <v>23.18</v>
      </c>
      <c r="C3">
        <v>15.26</v>
      </c>
      <c r="D3">
        <f t="shared" ref="D3:D9" si="0">B3-C3</f>
        <v>7.92</v>
      </c>
      <c r="E3">
        <f t="shared" ref="E3:E9" si="1">D3-$D$10</f>
        <v>-0.19250000000000078</v>
      </c>
      <c r="F3">
        <f t="shared" ref="F3:F9" si="2">2^E3</f>
        <v>0.87508799474520871</v>
      </c>
      <c r="I3">
        <f t="shared" ref="I3:I10" si="3">F3/$F$10</f>
        <v>0.85361026556667308</v>
      </c>
    </row>
    <row r="4" spans="1:10" x14ac:dyDescent="0.2">
      <c r="A4" t="s">
        <v>0</v>
      </c>
      <c r="B4">
        <v>22.51</v>
      </c>
      <c r="C4">
        <v>14.64</v>
      </c>
      <c r="D4">
        <f t="shared" si="0"/>
        <v>7.870000000000001</v>
      </c>
      <c r="E4">
        <f t="shared" si="1"/>
        <v>-0.24249999999999972</v>
      </c>
      <c r="F4">
        <f t="shared" si="2"/>
        <v>0.84527928513039208</v>
      </c>
      <c r="I4">
        <f t="shared" si="3"/>
        <v>0.82453316625403528</v>
      </c>
    </row>
    <row r="5" spans="1:10" x14ac:dyDescent="0.2">
      <c r="A5" t="s">
        <v>0</v>
      </c>
      <c r="B5">
        <v>24.85</v>
      </c>
      <c r="C5">
        <v>16.72</v>
      </c>
      <c r="D5">
        <f t="shared" si="0"/>
        <v>8.1300000000000026</v>
      </c>
      <c r="E5">
        <f t="shared" si="1"/>
        <v>1.7500000000001847E-2</v>
      </c>
      <c r="F5">
        <f t="shared" si="2"/>
        <v>1.0122039433991572</v>
      </c>
      <c r="I5">
        <f t="shared" si="3"/>
        <v>0.9873609078412271</v>
      </c>
    </row>
    <row r="6" spans="1:10" x14ac:dyDescent="0.2">
      <c r="A6" t="s">
        <v>0</v>
      </c>
      <c r="B6">
        <v>24.84</v>
      </c>
      <c r="C6">
        <v>16.829999999999998</v>
      </c>
      <c r="D6">
        <f t="shared" si="0"/>
        <v>8.0100000000000016</v>
      </c>
      <c r="E6">
        <f t="shared" si="1"/>
        <v>-0.10249999999999915</v>
      </c>
      <c r="F6">
        <f t="shared" si="2"/>
        <v>0.93141756862970382</v>
      </c>
      <c r="G6" t="s">
        <v>12</v>
      </c>
      <c r="I6">
        <f t="shared" si="3"/>
        <v>0.90855731410526197</v>
      </c>
    </row>
    <row r="7" spans="1:10" x14ac:dyDescent="0.2">
      <c r="A7" t="s">
        <v>0</v>
      </c>
      <c r="B7">
        <v>24.64</v>
      </c>
      <c r="C7">
        <v>16.27</v>
      </c>
      <c r="D7">
        <f t="shared" si="0"/>
        <v>8.370000000000001</v>
      </c>
      <c r="E7">
        <f t="shared" si="1"/>
        <v>0.25750000000000028</v>
      </c>
      <c r="F7">
        <f t="shared" si="2"/>
        <v>1.1954054290244351</v>
      </c>
      <c r="I7">
        <f t="shared" si="3"/>
        <v>1.1660659863428868</v>
      </c>
    </row>
    <row r="8" spans="1:10" x14ac:dyDescent="0.2">
      <c r="A8" t="s">
        <v>0</v>
      </c>
      <c r="B8">
        <v>23.72</v>
      </c>
      <c r="C8">
        <v>15.81</v>
      </c>
      <c r="D8">
        <f t="shared" si="0"/>
        <v>7.9099999999999984</v>
      </c>
      <c r="E8">
        <f t="shared" si="1"/>
        <v>-0.20250000000000234</v>
      </c>
      <c r="F8">
        <f t="shared" si="2"/>
        <v>0.86904332042851029</v>
      </c>
      <c r="I8">
        <f t="shared" si="3"/>
        <v>0.84771394876227746</v>
      </c>
    </row>
    <row r="9" spans="1:10" x14ac:dyDescent="0.2">
      <c r="A9" t="s">
        <v>0</v>
      </c>
      <c r="B9">
        <v>24.12</v>
      </c>
      <c r="C9">
        <v>15.31</v>
      </c>
      <c r="D9">
        <f t="shared" si="0"/>
        <v>8.81</v>
      </c>
      <c r="E9">
        <f t="shared" si="1"/>
        <v>0.69749999999999979</v>
      </c>
      <c r="F9">
        <f t="shared" si="2"/>
        <v>1.6216921780689888</v>
      </c>
      <c r="I9">
        <f t="shared" si="3"/>
        <v>1.5818901631622975</v>
      </c>
    </row>
    <row r="10" spans="1:10" x14ac:dyDescent="0.2">
      <c r="A10" t="s">
        <v>5</v>
      </c>
      <c r="B10">
        <f>AVERAGE(B2:B9)</f>
        <v>24.037500000000005</v>
      </c>
      <c r="C10">
        <f>AVERAGE(C2:C9)</f>
        <v>15.924999999999999</v>
      </c>
      <c r="D10">
        <f>AVERAGE(D2:D9)</f>
        <v>8.1125000000000007</v>
      </c>
      <c r="E10">
        <f>AVERAGE(E2:E9)</f>
        <v>2.2204460492503131E-16</v>
      </c>
      <c r="F10">
        <f>AVERAGE(F2:F9)</f>
        <v>1.0251610483670526</v>
      </c>
      <c r="I10">
        <f t="shared" si="3"/>
        <v>1</v>
      </c>
    </row>
    <row r="13" spans="1:10" x14ac:dyDescent="0.2">
      <c r="A13" t="s">
        <v>7</v>
      </c>
      <c r="B13">
        <v>20.32</v>
      </c>
      <c r="C13">
        <v>15.74</v>
      </c>
      <c r="D13">
        <f>B13-C13</f>
        <v>4.58</v>
      </c>
      <c r="E13">
        <f>D13-$D$10</f>
        <v>-3.5325000000000006</v>
      </c>
      <c r="F13">
        <f>2^-E13</f>
        <v>11.571468026721755</v>
      </c>
      <c r="G13">
        <f>_xlfn.STDEV.P(F13:F20)</f>
        <v>0.66152301367564836</v>
      </c>
      <c r="I13">
        <f>F13/$F$10</f>
        <v>11.287463608916463</v>
      </c>
    </row>
    <row r="14" spans="1:10" x14ac:dyDescent="0.2">
      <c r="A14" t="s">
        <v>7</v>
      </c>
      <c r="B14">
        <v>21.59</v>
      </c>
      <c r="C14">
        <v>16.850000000000001</v>
      </c>
      <c r="D14">
        <f t="shared" ref="D14:D20" si="4">B14-C14</f>
        <v>4.7399999999999984</v>
      </c>
      <c r="E14">
        <f t="shared" ref="E14:E20" si="5">D14-$D$10</f>
        <v>-3.3725000000000023</v>
      </c>
      <c r="F14">
        <f t="shared" ref="F14:F20" si="6">2^-E14</f>
        <v>10.356753991357415</v>
      </c>
      <c r="I14">
        <f t="shared" ref="I14:I21" si="7">F14/$F$10</f>
        <v>10.102562917167376</v>
      </c>
    </row>
    <row r="15" spans="1:10" x14ac:dyDescent="0.2">
      <c r="A15" t="s">
        <v>7</v>
      </c>
      <c r="B15">
        <v>21.85</v>
      </c>
      <c r="C15">
        <v>16.95</v>
      </c>
      <c r="D15">
        <f t="shared" si="4"/>
        <v>4.9000000000000021</v>
      </c>
      <c r="E15">
        <f t="shared" si="5"/>
        <v>-3.2124999999999986</v>
      </c>
      <c r="F15">
        <f t="shared" si="6"/>
        <v>9.2695544756982091</v>
      </c>
      <c r="I15">
        <f t="shared" si="7"/>
        <v>9.0420470914920124</v>
      </c>
    </row>
    <row r="16" spans="1:10" x14ac:dyDescent="0.2">
      <c r="A16" t="s">
        <v>7</v>
      </c>
      <c r="B16">
        <v>21.68</v>
      </c>
      <c r="C16">
        <v>17.010000000000002</v>
      </c>
      <c r="D16">
        <f t="shared" si="4"/>
        <v>4.6699999999999982</v>
      </c>
      <c r="E16">
        <f t="shared" si="5"/>
        <v>-3.4425000000000026</v>
      </c>
      <c r="F16">
        <f t="shared" si="6"/>
        <v>10.871657452907671</v>
      </c>
      <c r="I16">
        <f t="shared" si="7"/>
        <v>10.604828841502318</v>
      </c>
    </row>
    <row r="17" spans="1:9" x14ac:dyDescent="0.2">
      <c r="A17" t="s">
        <v>7</v>
      </c>
      <c r="B17">
        <v>23.11</v>
      </c>
      <c r="C17">
        <v>18.29</v>
      </c>
      <c r="D17">
        <f t="shared" si="4"/>
        <v>4.82</v>
      </c>
      <c r="E17">
        <f t="shared" si="5"/>
        <v>-3.2925000000000004</v>
      </c>
      <c r="F17">
        <f t="shared" si="6"/>
        <v>9.7980863087795065</v>
      </c>
      <c r="I17">
        <f t="shared" si="7"/>
        <v>9.557606899312626</v>
      </c>
    </row>
    <row r="18" spans="1:9" x14ac:dyDescent="0.2">
      <c r="A18" t="s">
        <v>7</v>
      </c>
      <c r="B18">
        <v>22.69</v>
      </c>
      <c r="C18">
        <v>17.940000000000001</v>
      </c>
      <c r="D18">
        <f t="shared" si="4"/>
        <v>4.75</v>
      </c>
      <c r="E18">
        <f t="shared" si="5"/>
        <v>-3.3625000000000007</v>
      </c>
      <c r="F18">
        <f t="shared" si="6"/>
        <v>10.285214665904606</v>
      </c>
      <c r="I18">
        <f t="shared" si="7"/>
        <v>10.032779417719398</v>
      </c>
    </row>
    <row r="19" spans="1:9" x14ac:dyDescent="0.2">
      <c r="A19" t="s">
        <v>7</v>
      </c>
      <c r="B19">
        <v>22.68</v>
      </c>
      <c r="C19">
        <v>17.98</v>
      </c>
      <c r="D19">
        <f t="shared" si="4"/>
        <v>4.6999999999999993</v>
      </c>
      <c r="E19">
        <f t="shared" si="5"/>
        <v>-3.4125000000000014</v>
      </c>
      <c r="F19">
        <f t="shared" si="6"/>
        <v>10.647921977789956</v>
      </c>
      <c r="I19">
        <f t="shared" si="7"/>
        <v>10.386584619802617</v>
      </c>
    </row>
    <row r="20" spans="1:9" x14ac:dyDescent="0.2">
      <c r="A20" t="s">
        <v>7</v>
      </c>
      <c r="B20">
        <v>22.18</v>
      </c>
      <c r="C20">
        <v>17.38</v>
      </c>
      <c r="D20">
        <f t="shared" si="4"/>
        <v>4.8000000000000007</v>
      </c>
      <c r="E20">
        <f t="shared" si="5"/>
        <v>-3.3125</v>
      </c>
      <c r="F20">
        <f t="shared" si="6"/>
        <v>9.934862496587872</v>
      </c>
      <c r="I20">
        <f t="shared" si="7"/>
        <v>9.6910261196646204</v>
      </c>
    </row>
    <row r="21" spans="1:9" x14ac:dyDescent="0.2">
      <c r="A21" t="s">
        <v>5</v>
      </c>
      <c r="B21">
        <f>AVERAGE(B13:B20)</f>
        <v>22.012500000000003</v>
      </c>
      <c r="C21">
        <f>AVERAGE(C13:C20)</f>
        <v>17.267500000000002</v>
      </c>
      <c r="D21">
        <f>AVERAGE(D13:D20)</f>
        <v>4.7449999999999992</v>
      </c>
      <c r="E21">
        <f>AVERAGE(E13:E20)</f>
        <v>-3.367500000000001</v>
      </c>
      <c r="F21">
        <f>AVERAGE(F13:F20)</f>
        <v>10.341939924468374</v>
      </c>
      <c r="I21">
        <f t="shared" si="7"/>
        <v>10.088112439447178</v>
      </c>
    </row>
    <row r="24" spans="1:9" x14ac:dyDescent="0.2">
      <c r="A24" t="s">
        <v>8</v>
      </c>
      <c r="B24">
        <v>20.83</v>
      </c>
      <c r="C24">
        <v>14.55</v>
      </c>
      <c r="D24">
        <f>B24-C24</f>
        <v>6.2799999999999976</v>
      </c>
      <c r="E24">
        <f>D24-$D$10</f>
        <v>-1.8325000000000031</v>
      </c>
      <c r="F24">
        <f>2^-E24</f>
        <v>3.5615370538244586</v>
      </c>
      <c r="G24">
        <f>_xlfn.STDEV.P(F24:F31)</f>
        <v>0.19472449698011787</v>
      </c>
      <c r="I24">
        <f>F24/$F$10</f>
        <v>3.4741244407378931</v>
      </c>
    </row>
    <row r="25" spans="1:9" x14ac:dyDescent="0.2">
      <c r="A25" t="s">
        <v>8</v>
      </c>
      <c r="B25">
        <v>21.75</v>
      </c>
      <c r="C25">
        <v>15.25</v>
      </c>
      <c r="D25">
        <f t="shared" ref="D25:D31" si="8">B25-C25</f>
        <v>6.5</v>
      </c>
      <c r="E25">
        <f t="shared" ref="E25:E31" si="9">D25-$D$10</f>
        <v>-1.6125000000000007</v>
      </c>
      <c r="F25">
        <f t="shared" ref="F25:F31" si="10">2^-E25</f>
        <v>3.0578126150060232</v>
      </c>
      <c r="I25">
        <f t="shared" ref="I25:I32" si="11">F25/$F$10</f>
        <v>2.9827631667011918</v>
      </c>
    </row>
    <row r="26" spans="1:9" x14ac:dyDescent="0.2">
      <c r="A26" t="s">
        <v>8</v>
      </c>
      <c r="B26">
        <v>21.13</v>
      </c>
      <c r="C26">
        <v>14.86</v>
      </c>
      <c r="D26">
        <f t="shared" si="8"/>
        <v>6.27</v>
      </c>
      <c r="E26">
        <f t="shared" si="9"/>
        <v>-1.8425000000000011</v>
      </c>
      <c r="F26">
        <f t="shared" si="10"/>
        <v>3.5863095030811891</v>
      </c>
      <c r="I26">
        <f t="shared" si="11"/>
        <v>3.4982888871887114</v>
      </c>
    </row>
    <row r="27" spans="1:9" x14ac:dyDescent="0.2">
      <c r="A27" t="s">
        <v>8</v>
      </c>
      <c r="B27">
        <v>23.62</v>
      </c>
      <c r="C27">
        <v>17.29</v>
      </c>
      <c r="D27">
        <f t="shared" si="8"/>
        <v>6.3300000000000018</v>
      </c>
      <c r="E27">
        <f t="shared" si="9"/>
        <v>-1.7824999999999989</v>
      </c>
      <c r="F27">
        <f t="shared" si="10"/>
        <v>3.4402180271009977</v>
      </c>
      <c r="I27">
        <f t="shared" si="11"/>
        <v>3.3557830085144329</v>
      </c>
    </row>
    <row r="28" spans="1:9" x14ac:dyDescent="0.2">
      <c r="A28" t="s">
        <v>8</v>
      </c>
      <c r="B28">
        <v>23.44</v>
      </c>
      <c r="C28">
        <v>16.940000000000001</v>
      </c>
      <c r="D28">
        <f t="shared" si="8"/>
        <v>6.5</v>
      </c>
      <c r="E28">
        <f t="shared" si="9"/>
        <v>-1.6125000000000007</v>
      </c>
      <c r="F28">
        <f t="shared" si="10"/>
        <v>3.0578126150060232</v>
      </c>
      <c r="I28">
        <f t="shared" si="11"/>
        <v>2.9827631667011918</v>
      </c>
    </row>
    <row r="29" spans="1:9" x14ac:dyDescent="0.2">
      <c r="A29" t="s">
        <v>8</v>
      </c>
      <c r="B29">
        <v>23.31</v>
      </c>
      <c r="C29">
        <v>16.899999999999999</v>
      </c>
      <c r="D29">
        <f t="shared" si="8"/>
        <v>6.41</v>
      </c>
      <c r="E29">
        <f t="shared" si="9"/>
        <v>-1.7025000000000006</v>
      </c>
      <c r="F29">
        <f t="shared" si="10"/>
        <v>3.2546445709421463</v>
      </c>
      <c r="I29">
        <f t="shared" si="11"/>
        <v>3.1747641759569087</v>
      </c>
    </row>
    <row r="30" spans="1:9" x14ac:dyDescent="0.2">
      <c r="A30" t="s">
        <v>8</v>
      </c>
      <c r="B30">
        <v>22.23</v>
      </c>
      <c r="C30">
        <v>15.91</v>
      </c>
      <c r="D30">
        <f t="shared" si="8"/>
        <v>6.32</v>
      </c>
      <c r="E30">
        <f t="shared" si="9"/>
        <v>-1.7925000000000004</v>
      </c>
      <c r="F30">
        <f t="shared" si="10"/>
        <v>3.4641466357945285</v>
      </c>
      <c r="I30">
        <f t="shared" si="11"/>
        <v>3.3791243252096446</v>
      </c>
    </row>
    <row r="31" spans="1:9" x14ac:dyDescent="0.2">
      <c r="A31" t="s">
        <v>8</v>
      </c>
      <c r="B31">
        <v>23.23</v>
      </c>
      <c r="C31">
        <v>16.84</v>
      </c>
      <c r="D31">
        <f t="shared" si="8"/>
        <v>6.3900000000000006</v>
      </c>
      <c r="E31">
        <f t="shared" si="9"/>
        <v>-1.7225000000000001</v>
      </c>
      <c r="F31">
        <f t="shared" si="10"/>
        <v>3.3000777160539401</v>
      </c>
      <c r="I31">
        <f t="shared" si="11"/>
        <v>3.2190822323092867</v>
      </c>
    </row>
    <row r="32" spans="1:9" x14ac:dyDescent="0.2">
      <c r="A32" t="s">
        <v>5</v>
      </c>
      <c r="B32">
        <f>AVERAGE(B24:B31)</f>
        <v>22.442499999999995</v>
      </c>
      <c r="C32">
        <f>AVERAGE(C24:C31)</f>
        <v>16.067499999999999</v>
      </c>
      <c r="D32">
        <f>AVERAGE(D24:D31)</f>
        <v>6.375</v>
      </c>
      <c r="E32">
        <f>AVERAGE(E24:E31)</f>
        <v>-1.7375000000000007</v>
      </c>
      <c r="F32">
        <f>AVERAGE(F24:F31)</f>
        <v>3.3403198421011639</v>
      </c>
      <c r="I32">
        <f t="shared" si="11"/>
        <v>3.2583366754149083</v>
      </c>
    </row>
    <row r="35" spans="1:9" x14ac:dyDescent="0.2">
      <c r="A35" t="s">
        <v>9</v>
      </c>
      <c r="B35">
        <v>22.44</v>
      </c>
      <c r="C35">
        <v>16.27</v>
      </c>
      <c r="D35">
        <f>B35-C35</f>
        <v>6.1700000000000017</v>
      </c>
      <c r="E35">
        <f>D35-$D$10</f>
        <v>-1.942499999999999</v>
      </c>
      <c r="F35">
        <f>2^-E35</f>
        <v>3.843711353844133</v>
      </c>
      <c r="G35">
        <f>_xlfn.STDEV.P(F35:F42)</f>
        <v>0.42747010588713302</v>
      </c>
      <c r="I35">
        <f t="shared" ref="I35:I43" si="12">F35/$F$10</f>
        <v>3.7493731935744754</v>
      </c>
    </row>
    <row r="36" spans="1:9" x14ac:dyDescent="0.2">
      <c r="A36" t="s">
        <v>9</v>
      </c>
      <c r="B36">
        <v>23.29</v>
      </c>
      <c r="C36">
        <v>17.18</v>
      </c>
      <c r="D36">
        <f t="shared" ref="D36:D42" si="13">B36-C36</f>
        <v>6.1099999999999994</v>
      </c>
      <c r="E36">
        <f t="shared" ref="E36:E42" si="14">D36-$D$10</f>
        <v>-2.0025000000000013</v>
      </c>
      <c r="F36">
        <f t="shared" ref="F36:F42" si="15">2^-E36</f>
        <v>4.0069374809387872</v>
      </c>
      <c r="I36">
        <f t="shared" si="12"/>
        <v>3.9085931789169268</v>
      </c>
    </row>
    <row r="37" spans="1:9" x14ac:dyDescent="0.2">
      <c r="A37" t="s">
        <v>9</v>
      </c>
      <c r="B37">
        <v>24.23</v>
      </c>
      <c r="C37">
        <v>17.91</v>
      </c>
      <c r="D37">
        <f t="shared" si="13"/>
        <v>6.32</v>
      </c>
      <c r="E37">
        <f t="shared" si="14"/>
        <v>-1.7925000000000004</v>
      </c>
      <c r="F37">
        <f t="shared" si="15"/>
        <v>3.4641466357945285</v>
      </c>
      <c r="I37">
        <f t="shared" si="12"/>
        <v>3.3791243252096446</v>
      </c>
    </row>
    <row r="38" spans="1:9" x14ac:dyDescent="0.2">
      <c r="A38" t="s">
        <v>9</v>
      </c>
      <c r="B38">
        <v>21.84</v>
      </c>
      <c r="C38">
        <v>15.32</v>
      </c>
      <c r="D38">
        <f t="shared" si="13"/>
        <v>6.52</v>
      </c>
      <c r="E38">
        <f t="shared" si="14"/>
        <v>-1.5925000000000011</v>
      </c>
      <c r="F38">
        <f t="shared" si="15"/>
        <v>3.0157148051313021</v>
      </c>
      <c r="I38">
        <f t="shared" si="12"/>
        <v>2.9416985847588935</v>
      </c>
    </row>
    <row r="39" spans="1:9" x14ac:dyDescent="0.2">
      <c r="A39" t="s">
        <v>9</v>
      </c>
      <c r="B39">
        <v>23.11</v>
      </c>
      <c r="C39">
        <v>16.53</v>
      </c>
      <c r="D39">
        <f t="shared" si="13"/>
        <v>6.5799999999999983</v>
      </c>
      <c r="E39">
        <f t="shared" si="14"/>
        <v>-1.5325000000000024</v>
      </c>
      <c r="F39">
        <f t="shared" si="15"/>
        <v>2.8928670066804423</v>
      </c>
      <c r="I39">
        <f t="shared" si="12"/>
        <v>2.8218659022291188</v>
      </c>
    </row>
    <row r="40" spans="1:9" x14ac:dyDescent="0.2">
      <c r="A40" t="s">
        <v>9</v>
      </c>
      <c r="B40">
        <v>25.53</v>
      </c>
      <c r="C40">
        <v>18.89</v>
      </c>
      <c r="D40">
        <f t="shared" si="13"/>
        <v>6.6400000000000006</v>
      </c>
      <c r="E40">
        <f t="shared" si="14"/>
        <v>-1.4725000000000001</v>
      </c>
      <c r="F40">
        <f t="shared" si="15"/>
        <v>2.7750235214884236</v>
      </c>
      <c r="I40">
        <f t="shared" si="12"/>
        <v>2.7069147095558037</v>
      </c>
    </row>
    <row r="41" spans="1:9" x14ac:dyDescent="0.2">
      <c r="A41" t="s">
        <v>9</v>
      </c>
      <c r="B41">
        <v>21.97</v>
      </c>
      <c r="C41">
        <v>15.56</v>
      </c>
      <c r="D41">
        <f t="shared" si="13"/>
        <v>6.4099999999999984</v>
      </c>
      <c r="E41">
        <f t="shared" si="14"/>
        <v>-1.7025000000000023</v>
      </c>
      <c r="F41">
        <f t="shared" si="15"/>
        <v>3.2546445709421499</v>
      </c>
      <c r="I41">
        <f t="shared" si="12"/>
        <v>3.1747641759569123</v>
      </c>
    </row>
    <row r="42" spans="1:9" x14ac:dyDescent="0.2">
      <c r="A42" t="s">
        <v>9</v>
      </c>
      <c r="B42">
        <v>22.77</v>
      </c>
      <c r="C42">
        <v>16.22</v>
      </c>
      <c r="D42">
        <f t="shared" si="13"/>
        <v>6.5500000000000007</v>
      </c>
      <c r="E42">
        <f t="shared" si="14"/>
        <v>-1.5625</v>
      </c>
      <c r="F42">
        <f t="shared" si="15"/>
        <v>2.9536522918789987</v>
      </c>
      <c r="I42">
        <f t="shared" si="12"/>
        <v>2.8811593032955947</v>
      </c>
    </row>
    <row r="43" spans="1:9" x14ac:dyDescent="0.2">
      <c r="A43" t="s">
        <v>5</v>
      </c>
      <c r="B43">
        <f>AVERAGE(B35:B42)</f>
        <v>23.147500000000001</v>
      </c>
      <c r="C43">
        <f>AVERAGE(C35:C42)</f>
        <v>16.734999999999999</v>
      </c>
      <c r="D43">
        <f>AVERAGE(D35:D42)</f>
        <v>6.4124999999999996</v>
      </c>
      <c r="E43">
        <f>AVERAGE(E35:E42)</f>
        <v>-1.7000000000000008</v>
      </c>
      <c r="F43">
        <f>AVERAGE(F35:F42)</f>
        <v>3.2758372083373462</v>
      </c>
      <c r="I43">
        <f t="shared" si="12"/>
        <v>3.1954366716871716</v>
      </c>
    </row>
    <row r="46" spans="1:9" x14ac:dyDescent="0.2">
      <c r="A46" t="s">
        <v>10</v>
      </c>
      <c r="B46">
        <v>24.35</v>
      </c>
      <c r="C46">
        <v>16.600000000000001</v>
      </c>
      <c r="D46">
        <f>B46-C46</f>
        <v>7.75</v>
      </c>
      <c r="E46">
        <f>D46-$D$10</f>
        <v>-0.36250000000000071</v>
      </c>
      <c r="F46">
        <f>2^-E46</f>
        <v>1.2856518332380757</v>
      </c>
      <c r="G46">
        <f>_xlfn.STDEV.P(F46:F53)</f>
        <v>0.21743759692829018</v>
      </c>
      <c r="I46">
        <f t="shared" ref="I46:I54" si="16">F46/$F$10</f>
        <v>1.2540974272149248</v>
      </c>
    </row>
    <row r="47" spans="1:9" x14ac:dyDescent="0.2">
      <c r="A47" t="s">
        <v>10</v>
      </c>
      <c r="B47">
        <v>22.66</v>
      </c>
      <c r="C47">
        <v>15.02</v>
      </c>
      <c r="D47">
        <f t="shared" ref="D47:D53" si="17">B47-C47</f>
        <v>7.6400000000000006</v>
      </c>
      <c r="E47">
        <f t="shared" ref="E47:E53" si="18">D47-$D$10</f>
        <v>-0.47250000000000014</v>
      </c>
      <c r="F47">
        <f t="shared" ref="F47:F53" si="19">2^-E47</f>
        <v>1.3875117607442118</v>
      </c>
      <c r="I47">
        <f t="shared" si="16"/>
        <v>1.3534573547779019</v>
      </c>
    </row>
    <row r="48" spans="1:9" x14ac:dyDescent="0.2">
      <c r="A48" t="s">
        <v>10</v>
      </c>
      <c r="B48">
        <v>22.27</v>
      </c>
      <c r="C48">
        <v>14.11</v>
      </c>
      <c r="D48">
        <f t="shared" si="17"/>
        <v>8.16</v>
      </c>
      <c r="E48">
        <f t="shared" si="18"/>
        <v>4.7499999999999432E-2</v>
      </c>
      <c r="F48">
        <f t="shared" si="19"/>
        <v>0.9676116201423447</v>
      </c>
      <c r="I48">
        <f t="shared" si="16"/>
        <v>0.94386303662592663</v>
      </c>
    </row>
    <row r="49" spans="1:9" x14ac:dyDescent="0.2">
      <c r="A49" t="s">
        <v>10</v>
      </c>
      <c r="B49">
        <v>22.22</v>
      </c>
      <c r="C49">
        <v>14.62</v>
      </c>
      <c r="D49">
        <f t="shared" si="17"/>
        <v>7.6</v>
      </c>
      <c r="E49">
        <f t="shared" si="18"/>
        <v>-0.51250000000000107</v>
      </c>
      <c r="F49">
        <f t="shared" si="19"/>
        <v>1.4265200258690292</v>
      </c>
      <c r="I49">
        <f t="shared" si="16"/>
        <v>1.3915082202365072</v>
      </c>
    </row>
    <row r="50" spans="1:9" x14ac:dyDescent="0.2">
      <c r="A50" t="s">
        <v>10</v>
      </c>
      <c r="B50">
        <v>24.69</v>
      </c>
      <c r="C50">
        <v>16.47</v>
      </c>
      <c r="D50">
        <f t="shared" si="17"/>
        <v>8.2200000000000024</v>
      </c>
      <c r="E50">
        <f t="shared" si="18"/>
        <v>0.10750000000000171</v>
      </c>
      <c r="F50">
        <f t="shared" si="19"/>
        <v>0.92819510864473698</v>
      </c>
      <c r="I50">
        <f t="shared" si="16"/>
        <v>0.9054139445926378</v>
      </c>
    </row>
    <row r="51" spans="1:9" x14ac:dyDescent="0.2">
      <c r="A51" t="s">
        <v>10</v>
      </c>
      <c r="B51">
        <v>21.56</v>
      </c>
      <c r="C51">
        <v>13.2</v>
      </c>
      <c r="D51">
        <f t="shared" si="17"/>
        <v>8.36</v>
      </c>
      <c r="E51">
        <f t="shared" si="18"/>
        <v>0.24749999999999872</v>
      </c>
      <c r="F51">
        <f t="shared" si="19"/>
        <v>0.84235484096679381</v>
      </c>
      <c r="I51">
        <f t="shared" si="16"/>
        <v>0.82168049820909106</v>
      </c>
    </row>
    <row r="52" spans="1:9" x14ac:dyDescent="0.2">
      <c r="A52" t="s">
        <v>10</v>
      </c>
      <c r="B52">
        <v>22.36</v>
      </c>
      <c r="C52">
        <v>14.12</v>
      </c>
      <c r="D52">
        <f t="shared" si="17"/>
        <v>8.24</v>
      </c>
      <c r="E52">
        <f t="shared" si="18"/>
        <v>0.1274999999999995</v>
      </c>
      <c r="F52">
        <f t="shared" si="19"/>
        <v>0.91541637229620776</v>
      </c>
      <c r="I52">
        <f t="shared" si="16"/>
        <v>0.89294884326159907</v>
      </c>
    </row>
    <row r="53" spans="1:9" x14ac:dyDescent="0.2">
      <c r="A53" t="s">
        <v>10</v>
      </c>
      <c r="B53">
        <v>24.67</v>
      </c>
      <c r="C53">
        <v>16.82</v>
      </c>
      <c r="D53">
        <f t="shared" si="17"/>
        <v>7.8500000000000014</v>
      </c>
      <c r="E53">
        <f t="shared" si="18"/>
        <v>-0.26249999999999929</v>
      </c>
      <c r="F53">
        <f t="shared" si="19"/>
        <v>1.1995555760409014</v>
      </c>
      <c r="I53">
        <f t="shared" si="16"/>
        <v>1.1701142741929538</v>
      </c>
    </row>
    <row r="54" spans="1:9" x14ac:dyDescent="0.2">
      <c r="A54" t="s">
        <v>5</v>
      </c>
      <c r="B54">
        <f>AVERAGE(B46:B53)</f>
        <v>23.097500000000004</v>
      </c>
      <c r="C54">
        <f>AVERAGE(C46:C53)</f>
        <v>15.120000000000001</v>
      </c>
      <c r="D54">
        <f>AVERAGE(D46:D53)</f>
        <v>7.9775000000000009</v>
      </c>
      <c r="E54">
        <f>AVERAGE(E46:E53)</f>
        <v>-0.13500000000000023</v>
      </c>
      <c r="F54">
        <f>AVERAGE(F46:F53)</f>
        <v>1.1191021422427878</v>
      </c>
      <c r="I54">
        <f t="shared" si="16"/>
        <v>1.0916354498889429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Novin Pendar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azinsystem</dc:creator>
  <cp:lastModifiedBy>nouri</cp:lastModifiedBy>
  <dcterms:created xsi:type="dcterms:W3CDTF">2020-09-18T14:48:01Z</dcterms:created>
  <dcterms:modified xsi:type="dcterms:W3CDTF">2020-11-11T10:12:40Z</dcterms:modified>
</cp:coreProperties>
</file>