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revo_\Desktop\Manuscript\Human oocyte maturation RNA-seq paper\Table\"/>
    </mc:Choice>
  </mc:AlternateContent>
  <xr:revisionPtr revIDLastSave="0" documentId="13_ncr:1_{D5E4C139-F9C5-4C82-BF98-E1407A0962E6}" xr6:coauthVersionLast="45" xr6:coauthVersionMax="45" xr10:uidLastSave="{00000000-0000-0000-0000-000000000000}"/>
  <bookViews>
    <workbookView xWindow="-93" yWindow="-93" windowWidth="25786" windowHeight="13986" xr2:uid="{00000000-000D-0000-FFFF-FFFF00000000}"/>
  </bookViews>
  <sheets>
    <sheet name="Table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6" i="1" l="1"/>
  <c r="C44" i="1"/>
  <c r="F44" i="1"/>
  <c r="B44" i="1"/>
  <c r="B43" i="1"/>
  <c r="C43" i="1"/>
  <c r="F43" i="1"/>
  <c r="G39" i="1"/>
  <c r="G38" i="1"/>
  <c r="G37" i="1"/>
  <c r="G33" i="1"/>
  <c r="G32" i="1"/>
  <c r="G31" i="1"/>
  <c r="G27" i="1"/>
  <c r="G26" i="1"/>
  <c r="G25" i="1"/>
  <c r="D39" i="1"/>
  <c r="D38" i="1"/>
  <c r="D37" i="1"/>
  <c r="D33" i="1"/>
  <c r="D32" i="1"/>
  <c r="D31" i="1"/>
  <c r="D27" i="1"/>
  <c r="D26" i="1"/>
  <c r="D25" i="1"/>
  <c r="F41" i="1"/>
  <c r="C41" i="1"/>
  <c r="B41" i="1"/>
  <c r="F40" i="1"/>
  <c r="C40" i="1"/>
  <c r="B40" i="1"/>
  <c r="F35" i="1"/>
  <c r="C35" i="1"/>
  <c r="B35" i="1"/>
  <c r="F34" i="1"/>
  <c r="C34" i="1"/>
  <c r="B34" i="1"/>
  <c r="F29" i="1"/>
  <c r="C29" i="1"/>
  <c r="B29" i="1"/>
  <c r="F28" i="1"/>
  <c r="C28" i="1"/>
  <c r="B28" i="1"/>
  <c r="B23" i="1"/>
  <c r="C23" i="1"/>
  <c r="B22" i="1"/>
  <c r="F23" i="1"/>
  <c r="F22" i="1"/>
  <c r="C22" i="1"/>
  <c r="G21" i="1"/>
  <c r="G20" i="1"/>
  <c r="G19" i="1"/>
  <c r="D19" i="1"/>
  <c r="D21" i="1"/>
  <c r="D20" i="1"/>
  <c r="C16" i="1"/>
  <c r="F16" i="1"/>
  <c r="C17" i="1"/>
  <c r="F17" i="1"/>
  <c r="B17" i="1"/>
  <c r="B16" i="1"/>
  <c r="G14" i="1"/>
  <c r="G15" i="1"/>
  <c r="G13" i="1"/>
  <c r="D14" i="1"/>
  <c r="D15" i="1"/>
  <c r="D13" i="1"/>
  <c r="D16" i="1" s="1"/>
  <c r="D9" i="1"/>
  <c r="D10" i="1" s="1"/>
  <c r="I9" i="1"/>
  <c r="I7" i="1"/>
  <c r="I8" i="1"/>
  <c r="G6" i="1"/>
  <c r="G7" i="1"/>
  <c r="G8" i="1"/>
  <c r="G9" i="1"/>
  <c r="F11" i="1"/>
  <c r="F10" i="1"/>
  <c r="D8" i="1"/>
  <c r="D7" i="1"/>
  <c r="C10" i="1"/>
  <c r="C11" i="1"/>
  <c r="B11" i="1"/>
  <c r="B10" i="1"/>
  <c r="H6" i="1"/>
  <c r="I6" i="1" s="1"/>
  <c r="H39" i="1"/>
  <c r="I39" i="1" s="1"/>
  <c r="H38" i="1"/>
  <c r="I38" i="1" s="1"/>
  <c r="H37" i="1"/>
  <c r="H33" i="1"/>
  <c r="I33" i="1" s="1"/>
  <c r="H32" i="1"/>
  <c r="H31" i="1"/>
  <c r="I31" i="1" s="1"/>
  <c r="H27" i="1"/>
  <c r="I27" i="1" s="1"/>
  <c r="H26" i="1"/>
  <c r="I26" i="1" s="1"/>
  <c r="H25" i="1"/>
  <c r="H29" i="1" s="1"/>
  <c r="H21" i="1"/>
  <c r="I21" i="1" s="1"/>
  <c r="H20" i="1"/>
  <c r="I20" i="1" s="1"/>
  <c r="H19" i="1"/>
  <c r="H15" i="1"/>
  <c r="I15" i="1" s="1"/>
  <c r="H14" i="1"/>
  <c r="I14" i="1" s="1"/>
  <c r="H13" i="1"/>
  <c r="H9" i="1"/>
  <c r="H8" i="1"/>
  <c r="H7" i="1"/>
  <c r="G28" i="1" l="1"/>
  <c r="D29" i="1"/>
  <c r="G34" i="1"/>
  <c r="D35" i="1"/>
  <c r="G40" i="1"/>
  <c r="H34" i="1"/>
  <c r="D44" i="1"/>
  <c r="H35" i="1"/>
  <c r="G17" i="1"/>
  <c r="D23" i="1"/>
  <c r="H17" i="1"/>
  <c r="H40" i="1"/>
  <c r="G23" i="1"/>
  <c r="D43" i="1"/>
  <c r="H22" i="1"/>
  <c r="G43" i="1"/>
  <c r="I11" i="1"/>
  <c r="I10" i="1"/>
  <c r="D17" i="1"/>
  <c r="H23" i="1"/>
  <c r="H10" i="1"/>
  <c r="H16" i="1"/>
  <c r="H41" i="1"/>
  <c r="D11" i="1"/>
  <c r="G16" i="1"/>
  <c r="I32" i="1"/>
  <c r="I35" i="1" s="1"/>
  <c r="I13" i="1"/>
  <c r="I19" i="1"/>
  <c r="H11" i="1"/>
  <c r="D22" i="1"/>
  <c r="D34" i="1"/>
  <c r="D28" i="1"/>
  <c r="I37" i="1"/>
  <c r="H28" i="1"/>
  <c r="H44" i="1"/>
  <c r="G22" i="1"/>
  <c r="G44" i="1"/>
  <c r="G10" i="1"/>
  <c r="G41" i="1"/>
  <c r="H43" i="1"/>
  <c r="I25" i="1"/>
  <c r="D41" i="1"/>
  <c r="G35" i="1"/>
  <c r="G29" i="1"/>
  <c r="D40" i="1"/>
  <c r="G11" i="1"/>
  <c r="I43" i="1" l="1"/>
  <c r="I44" i="1"/>
  <c r="I40" i="1"/>
  <c r="I41" i="1"/>
  <c r="I23" i="1"/>
  <c r="I22" i="1"/>
  <c r="I34" i="1"/>
  <c r="I28" i="1"/>
  <c r="I29" i="1"/>
  <c r="I17" i="1"/>
  <c r="I16" i="1"/>
</calcChain>
</file>

<file path=xl/sharedStrings.xml><?xml version="1.0" encoding="utf-8"?>
<sst xmlns="http://schemas.openxmlformats.org/spreadsheetml/2006/main" count="45" uniqueCount="41">
  <si>
    <t xml:space="preserve">Total input reads </t>
  </si>
  <si>
    <t>Reads</t>
    <phoneticPr fontId="2"/>
  </si>
  <si>
    <t>GV average</t>
    <phoneticPr fontId="2"/>
  </si>
  <si>
    <t>GV-1</t>
    <phoneticPr fontId="2"/>
  </si>
  <si>
    <t>GV-2</t>
    <phoneticPr fontId="2"/>
  </si>
  <si>
    <t>GV-3</t>
    <phoneticPr fontId="2"/>
  </si>
  <si>
    <t>GV-4</t>
    <phoneticPr fontId="2"/>
  </si>
  <si>
    <t>dGV-1</t>
    <phoneticPr fontId="2"/>
  </si>
  <si>
    <t>dGV-2</t>
    <phoneticPr fontId="2"/>
  </si>
  <si>
    <t>dGV-3</t>
    <phoneticPr fontId="2"/>
  </si>
  <si>
    <t>GV SD</t>
    <phoneticPr fontId="2"/>
  </si>
  <si>
    <t>MI-1</t>
    <phoneticPr fontId="2"/>
  </si>
  <si>
    <t>MI-2</t>
    <phoneticPr fontId="2"/>
  </si>
  <si>
    <t>MI-3</t>
    <phoneticPr fontId="2"/>
  </si>
  <si>
    <t>dMI-1</t>
    <phoneticPr fontId="2"/>
  </si>
  <si>
    <t>dMI-2</t>
    <phoneticPr fontId="2"/>
  </si>
  <si>
    <t>dMI-3</t>
    <phoneticPr fontId="2"/>
  </si>
  <si>
    <t>MII-1</t>
    <phoneticPr fontId="2"/>
  </si>
  <si>
    <t>MII-2</t>
    <phoneticPr fontId="2"/>
  </si>
  <si>
    <t>MII-3</t>
    <phoneticPr fontId="2"/>
  </si>
  <si>
    <t>dMII-1</t>
    <phoneticPr fontId="2"/>
  </si>
  <si>
    <t>dMII-2</t>
    <phoneticPr fontId="2"/>
  </si>
  <si>
    <t>dMII-3</t>
    <phoneticPr fontId="2"/>
  </si>
  <si>
    <t>dGV average</t>
    <phoneticPr fontId="2"/>
  </si>
  <si>
    <t>dGV SD</t>
    <phoneticPr fontId="2"/>
  </si>
  <si>
    <t>MI average</t>
    <phoneticPr fontId="2"/>
  </si>
  <si>
    <t>MI SD</t>
    <phoneticPr fontId="2"/>
  </si>
  <si>
    <t>dMI average</t>
    <phoneticPr fontId="2"/>
  </si>
  <si>
    <t>dMI SD</t>
    <phoneticPr fontId="2"/>
  </si>
  <si>
    <t>MII average</t>
    <phoneticPr fontId="2"/>
  </si>
  <si>
    <t>MII SD</t>
    <phoneticPr fontId="2"/>
  </si>
  <si>
    <t>dMII SD</t>
    <phoneticPr fontId="2"/>
  </si>
  <si>
    <t>dMII average</t>
    <phoneticPr fontId="2"/>
  </si>
  <si>
    <t>All average</t>
    <phoneticPr fontId="3"/>
  </si>
  <si>
    <t>All SD</t>
    <phoneticPr fontId="2"/>
  </si>
  <si>
    <t>Percentages (%)</t>
    <phoneticPr fontId="2"/>
  </si>
  <si>
    <t xml:space="preserve">Multi-mapped reads </t>
    <phoneticPr fontId="3"/>
  </si>
  <si>
    <t>Unmapped reads</t>
    <phoneticPr fontId="3"/>
  </si>
  <si>
    <t>Table S1. Mapping information for single cell RNA-seq.</t>
    <phoneticPr fontId="2"/>
  </si>
  <si>
    <t>Samples</t>
    <phoneticPr fontId="3"/>
  </si>
  <si>
    <t xml:space="preserve">Uniquely mapped reads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</si>
</sst>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0" formatCode="#,##0_ "/>
    <numFmt numFmtId="182" formatCode="0.0_);[Red]\(0.0\)"/>
  </numFmts>
  <fonts count="8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26">
    <xf numFmtId="0" fontId="0" fillId="0" borderId="0" xfId="0"/>
    <xf numFmtId="0" fontId="4" fillId="0" borderId="0" xfId="0" applyFont="1"/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/>
    <xf numFmtId="3" fontId="4" fillId="0" borderId="0" xfId="0" applyNumberFormat="1" applyFont="1" applyBorder="1" applyAlignment="1">
      <alignment horizontal="center" vertical="center"/>
    </xf>
    <xf numFmtId="182" fontId="4" fillId="0" borderId="0" xfId="1" applyNumberFormat="1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/>
    </xf>
    <xf numFmtId="182" fontId="4" fillId="0" borderId="2" xfId="1" applyNumberFormat="1" applyFont="1" applyBorder="1" applyAlignment="1">
      <alignment horizontal="center" vertical="center"/>
    </xf>
    <xf numFmtId="180" fontId="4" fillId="0" borderId="0" xfId="0" applyNumberFormat="1" applyFont="1" applyBorder="1" applyAlignment="1">
      <alignment horizontal="center" vertical="center"/>
    </xf>
    <xf numFmtId="182" fontId="4" fillId="0" borderId="0" xfId="0" applyNumberFormat="1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10" fontId="4" fillId="0" borderId="1" xfId="1" applyNumberFormat="1" applyFont="1" applyBorder="1" applyAlignment="1">
      <alignment horizontal="center" vertical="center"/>
    </xf>
    <xf numFmtId="182" fontId="4" fillId="0" borderId="1" xfId="1" applyNumberFormat="1" applyFont="1" applyBorder="1" applyAlignment="1">
      <alignment horizontal="center" vertical="center"/>
    </xf>
    <xf numFmtId="180" fontId="4" fillId="0" borderId="0" xfId="0" applyNumberFormat="1" applyFont="1" applyAlignment="1">
      <alignment horizontal="center"/>
    </xf>
    <xf numFmtId="182" fontId="4" fillId="0" borderId="0" xfId="0" applyNumberFormat="1" applyFont="1" applyAlignment="1">
      <alignment horizontal="center"/>
    </xf>
    <xf numFmtId="0" fontId="4" fillId="0" borderId="4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tabSelected="1" workbookViewId="0">
      <selection activeCell="P6" sqref="P6"/>
    </sheetView>
  </sheetViews>
  <sheetFormatPr defaultRowHeight="14" x14ac:dyDescent="0.45"/>
  <cols>
    <col min="1" max="1" width="11.5" style="1" customWidth="1"/>
    <col min="2" max="2" width="15.6640625" style="1" customWidth="1"/>
    <col min="3" max="3" width="13.5546875" style="1" customWidth="1"/>
    <col min="4" max="4" width="14.38671875" style="1" customWidth="1"/>
    <col min="5" max="5" width="1.27734375" style="1" customWidth="1"/>
    <col min="6" max="6" width="12.109375" style="1" customWidth="1"/>
    <col min="7" max="7" width="14.94140625" style="1" customWidth="1"/>
    <col min="8" max="8" width="11.21875" style="1" customWidth="1"/>
    <col min="9" max="9" width="13" style="1" customWidth="1"/>
    <col min="10" max="16384" width="8.88671875" style="1"/>
  </cols>
  <sheetData>
    <row r="1" spans="1:9" ht="17.350000000000001" x14ac:dyDescent="0.5">
      <c r="A1" s="10" t="s">
        <v>38</v>
      </c>
    </row>
    <row r="2" spans="1:9" ht="14.35" thickBot="1" x14ac:dyDescent="0.5">
      <c r="A2" s="4"/>
      <c r="B2" s="4"/>
      <c r="C2" s="4"/>
      <c r="D2" s="4"/>
      <c r="E2" s="4"/>
      <c r="F2" s="4"/>
      <c r="G2" s="4"/>
      <c r="H2" s="4"/>
      <c r="I2" s="4"/>
    </row>
    <row r="3" spans="1:9" x14ac:dyDescent="0.45">
      <c r="A3" s="7" t="s">
        <v>39</v>
      </c>
      <c r="B3" s="7" t="s">
        <v>0</v>
      </c>
      <c r="C3" s="9" t="s">
        <v>40</v>
      </c>
      <c r="D3" s="9"/>
      <c r="E3" s="25"/>
      <c r="F3" s="9" t="s">
        <v>36</v>
      </c>
      <c r="G3" s="9"/>
      <c r="H3" s="9" t="s">
        <v>37</v>
      </c>
      <c r="I3" s="9"/>
    </row>
    <row r="4" spans="1:9" ht="18.350000000000001" customHeight="1" thickBot="1" x14ac:dyDescent="0.5">
      <c r="A4" s="8"/>
      <c r="B4" s="8"/>
      <c r="C4" s="6" t="s">
        <v>1</v>
      </c>
      <c r="D4" s="6" t="s">
        <v>35</v>
      </c>
      <c r="E4" s="6"/>
      <c r="F4" s="6" t="s">
        <v>1</v>
      </c>
      <c r="G4" s="6" t="s">
        <v>35</v>
      </c>
      <c r="H4" s="6" t="s">
        <v>1</v>
      </c>
      <c r="I4" s="6" t="s">
        <v>35</v>
      </c>
    </row>
    <row r="5" spans="1:9" ht="18.350000000000001" customHeight="1" x14ac:dyDescent="0.45">
      <c r="A5" s="3"/>
      <c r="B5" s="3"/>
      <c r="C5" s="3"/>
      <c r="D5" s="3"/>
      <c r="E5" s="3"/>
      <c r="F5" s="3"/>
      <c r="G5" s="3"/>
      <c r="H5" s="3"/>
      <c r="I5" s="3"/>
    </row>
    <row r="6" spans="1:9" x14ac:dyDescent="0.45">
      <c r="A6" s="2" t="s">
        <v>3</v>
      </c>
      <c r="B6" s="14">
        <v>9301139</v>
      </c>
      <c r="C6" s="14">
        <v>8067699</v>
      </c>
      <c r="D6" s="15">
        <f>C6/B6*100</f>
        <v>86.738828438108499</v>
      </c>
      <c r="E6" s="15"/>
      <c r="F6" s="14">
        <v>604826</v>
      </c>
      <c r="G6" s="15">
        <f>F6/B6*100</f>
        <v>6.502708969299352</v>
      </c>
      <c r="H6" s="14">
        <f>B6-(C6+F6)</f>
        <v>628614</v>
      </c>
      <c r="I6" s="15">
        <f>H6/B6*100</f>
        <v>6.7584625925921546</v>
      </c>
    </row>
    <row r="7" spans="1:9" x14ac:dyDescent="0.45">
      <c r="A7" s="2" t="s">
        <v>4</v>
      </c>
      <c r="B7" s="14">
        <v>8571321</v>
      </c>
      <c r="C7" s="14">
        <v>7438973</v>
      </c>
      <c r="D7" s="15">
        <f>C7/B7*100</f>
        <v>86.789107536632912</v>
      </c>
      <c r="E7" s="15"/>
      <c r="F7" s="14">
        <v>565915</v>
      </c>
      <c r="G7" s="15">
        <f t="shared" ref="G7:G9" si="0">F7/B7*100</f>
        <v>6.6024245270944819</v>
      </c>
      <c r="H7" s="14">
        <f>B7-(C7+F7)</f>
        <v>566433</v>
      </c>
      <c r="I7" s="15">
        <f>H7/B7*100</f>
        <v>6.6084679362726</v>
      </c>
    </row>
    <row r="8" spans="1:9" x14ac:dyDescent="0.45">
      <c r="A8" s="2" t="s">
        <v>5</v>
      </c>
      <c r="B8" s="14">
        <v>8815511</v>
      </c>
      <c r="C8" s="14">
        <v>7430282</v>
      </c>
      <c r="D8" s="15">
        <f>C8/B8*100</f>
        <v>84.286458266571273</v>
      </c>
      <c r="E8" s="15"/>
      <c r="F8" s="14">
        <v>690949</v>
      </c>
      <c r="G8" s="15">
        <f t="shared" si="0"/>
        <v>7.8378780311203737</v>
      </c>
      <c r="H8" s="14">
        <f>B8-(C8+F8)</f>
        <v>694280</v>
      </c>
      <c r="I8" s="15">
        <f>H8/B8*100</f>
        <v>7.8756637023083513</v>
      </c>
    </row>
    <row r="9" spans="1:9" x14ac:dyDescent="0.45">
      <c r="A9" s="2" t="s">
        <v>6</v>
      </c>
      <c r="B9" s="16">
        <v>9345975</v>
      </c>
      <c r="C9" s="16">
        <v>7841857</v>
      </c>
      <c r="D9" s="17">
        <f>C9/B9*100</f>
        <v>83.906248411749445</v>
      </c>
      <c r="E9" s="17"/>
      <c r="F9" s="16">
        <v>682370</v>
      </c>
      <c r="G9" s="17">
        <f t="shared" si="0"/>
        <v>7.3012179039640062</v>
      </c>
      <c r="H9" s="16">
        <f>B9-(C9+F9)</f>
        <v>821748</v>
      </c>
      <c r="I9" s="17">
        <f>H9/B9*100</f>
        <v>8.7925336842865498</v>
      </c>
    </row>
    <row r="10" spans="1:9" x14ac:dyDescent="0.45">
      <c r="A10" s="11" t="s">
        <v>2</v>
      </c>
      <c r="B10" s="18">
        <f>AVERAGE(B6:B9)</f>
        <v>9008486.5</v>
      </c>
      <c r="C10" s="18">
        <f>AVERAGE(C6:C9)</f>
        <v>7694702.75</v>
      </c>
      <c r="D10" s="19">
        <f>AVERAGE(D6:D9)</f>
        <v>85.430160663265539</v>
      </c>
      <c r="E10" s="19"/>
      <c r="F10" s="18">
        <f>AVERAGE(F6:F9)</f>
        <v>636015</v>
      </c>
      <c r="G10" s="19">
        <f>AVERAGE(G6:G9)</f>
        <v>7.0610573578695535</v>
      </c>
      <c r="H10" s="18">
        <f>AVERAGE(H6:H9)</f>
        <v>677768.75</v>
      </c>
      <c r="I10" s="19">
        <f>AVERAGE(I6:I9)</f>
        <v>7.5087819788649144</v>
      </c>
    </row>
    <row r="11" spans="1:9" x14ac:dyDescent="0.45">
      <c r="A11" s="11" t="s">
        <v>10</v>
      </c>
      <c r="B11" s="18">
        <f>_xlfn.STDEV.P(B6:B9)</f>
        <v>327069.25542574312</v>
      </c>
      <c r="C11" s="18">
        <f>_xlfn.STDEV.P(C6:C9)</f>
        <v>272073.80151015549</v>
      </c>
      <c r="D11" s="19">
        <f>_xlfn.STDEV.P(D6:D9)</f>
        <v>1.3406818854665377</v>
      </c>
      <c r="E11" s="19"/>
      <c r="F11" s="18">
        <f>_xlfn.STDEV.P(F6:F9)</f>
        <v>52567.323742986955</v>
      </c>
      <c r="G11" s="19">
        <f>_xlfn.STDEV.P(G6:G9)</f>
        <v>0.5438806033436796</v>
      </c>
      <c r="H11" s="18">
        <f>_xlfn.STDEV.P(H6:H9)</f>
        <v>94623.575924224613</v>
      </c>
      <c r="I11" s="19">
        <f>_xlfn.STDEV.P(I6:I9)</f>
        <v>0.88827996668778453</v>
      </c>
    </row>
    <row r="12" spans="1:9" x14ac:dyDescent="0.45">
      <c r="A12" s="2"/>
      <c r="B12" s="14"/>
      <c r="C12" s="14"/>
      <c r="D12" s="15"/>
      <c r="E12" s="15"/>
      <c r="F12" s="14"/>
      <c r="G12" s="15"/>
      <c r="H12" s="14"/>
      <c r="I12" s="15"/>
    </row>
    <row r="13" spans="1:9" x14ac:dyDescent="0.45">
      <c r="A13" s="2" t="s">
        <v>7</v>
      </c>
      <c r="B13" s="14">
        <v>12003006</v>
      </c>
      <c r="C13" s="14">
        <v>9998248</v>
      </c>
      <c r="D13" s="15">
        <f>C13/B13*100</f>
        <v>83.297867217595325</v>
      </c>
      <c r="E13" s="15"/>
      <c r="F13" s="14">
        <v>868952</v>
      </c>
      <c r="G13" s="15">
        <f>F13/B13*100</f>
        <v>7.239453183644164</v>
      </c>
      <c r="H13" s="14">
        <f>B13-(C13+F13)</f>
        <v>1135806</v>
      </c>
      <c r="I13" s="15">
        <f>H13/B13*100</f>
        <v>9.462679598760511</v>
      </c>
    </row>
    <row r="14" spans="1:9" x14ac:dyDescent="0.45">
      <c r="A14" s="2" t="s">
        <v>8</v>
      </c>
      <c r="B14" s="14">
        <v>10456199</v>
      </c>
      <c r="C14" s="14">
        <v>9087229</v>
      </c>
      <c r="D14" s="15">
        <f t="shared" ref="D14:D15" si="1">C14/B14*100</f>
        <v>86.907575114054353</v>
      </c>
      <c r="E14" s="15"/>
      <c r="F14" s="14">
        <v>774714</v>
      </c>
      <c r="G14" s="15">
        <f t="shared" ref="G14:G15" si="2">F14/B14*100</f>
        <v>7.4091359584874006</v>
      </c>
      <c r="H14" s="14">
        <f>B14-(C14+F14)</f>
        <v>594256</v>
      </c>
      <c r="I14" s="15">
        <f>H14/B14*100</f>
        <v>5.6832889274582472</v>
      </c>
    </row>
    <row r="15" spans="1:9" x14ac:dyDescent="0.45">
      <c r="A15" s="2" t="s">
        <v>9</v>
      </c>
      <c r="B15" s="16">
        <v>15995118</v>
      </c>
      <c r="C15" s="16">
        <v>14128621</v>
      </c>
      <c r="D15" s="17">
        <f t="shared" si="1"/>
        <v>88.330833195478775</v>
      </c>
      <c r="E15" s="17"/>
      <c r="F15" s="16">
        <v>895148</v>
      </c>
      <c r="G15" s="17">
        <f t="shared" si="2"/>
        <v>5.5963825962396774</v>
      </c>
      <c r="H15" s="16">
        <f>B15-(C15+F15)</f>
        <v>971349</v>
      </c>
      <c r="I15" s="17">
        <f>H15/B15*100</f>
        <v>6.0727842082815524</v>
      </c>
    </row>
    <row r="16" spans="1:9" x14ac:dyDescent="0.45">
      <c r="A16" s="11" t="s">
        <v>23</v>
      </c>
      <c r="B16" s="18">
        <f>AVERAGE(B13:B15)</f>
        <v>12818107.666666666</v>
      </c>
      <c r="C16" s="18">
        <f t="shared" ref="C16:I16" si="3">AVERAGE(C13:C15)</f>
        <v>11071366</v>
      </c>
      <c r="D16" s="19">
        <f t="shared" si="3"/>
        <v>86.178758509042822</v>
      </c>
      <c r="E16" s="19"/>
      <c r="F16" s="18">
        <f t="shared" si="3"/>
        <v>846271.33333333337</v>
      </c>
      <c r="G16" s="19">
        <f t="shared" si="3"/>
        <v>6.748323912790414</v>
      </c>
      <c r="H16" s="18">
        <f t="shared" si="3"/>
        <v>900470.33333333337</v>
      </c>
      <c r="I16" s="19">
        <f t="shared" si="3"/>
        <v>7.0729175781667708</v>
      </c>
    </row>
    <row r="17" spans="1:9" x14ac:dyDescent="0.45">
      <c r="A17" s="11" t="s">
        <v>24</v>
      </c>
      <c r="B17" s="18">
        <f>_xlfn.STDEV.P(B13:B15)</f>
        <v>2333552.2231699801</v>
      </c>
      <c r="C17" s="18">
        <f t="shared" ref="C17:I17" si="4">_xlfn.STDEV.P(C13:C15)</f>
        <v>2193565.5914300806</v>
      </c>
      <c r="D17" s="19">
        <f t="shared" si="4"/>
        <v>2.1183431995215005</v>
      </c>
      <c r="E17" s="19"/>
      <c r="F17" s="18">
        <f t="shared" si="4"/>
        <v>51716.512961421606</v>
      </c>
      <c r="G17" s="19">
        <f t="shared" si="4"/>
        <v>0.81748584436352134</v>
      </c>
      <c r="H17" s="18">
        <f t="shared" si="4"/>
        <v>226696.47794107627</v>
      </c>
      <c r="I17" s="19">
        <f t="shared" si="4"/>
        <v>1.6972818524040323</v>
      </c>
    </row>
    <row r="18" spans="1:9" x14ac:dyDescent="0.45">
      <c r="A18" s="2"/>
      <c r="B18" s="14"/>
      <c r="C18" s="14"/>
      <c r="D18" s="15"/>
      <c r="E18" s="15"/>
      <c r="F18" s="14"/>
      <c r="G18" s="15"/>
      <c r="H18" s="14"/>
      <c r="I18" s="15"/>
    </row>
    <row r="19" spans="1:9" x14ac:dyDescent="0.45">
      <c r="A19" s="2" t="s">
        <v>11</v>
      </c>
      <c r="B19" s="14">
        <v>16842755</v>
      </c>
      <c r="C19" s="14">
        <v>14048670</v>
      </c>
      <c r="D19" s="15">
        <f>C19/B19*100</f>
        <v>83.410760294263014</v>
      </c>
      <c r="E19" s="15"/>
      <c r="F19" s="14">
        <v>1449508</v>
      </c>
      <c r="G19" s="15">
        <f>F19/B19*100</f>
        <v>8.6061217419596723</v>
      </c>
      <c r="H19" s="14">
        <f>B19-(C19+F19)</f>
        <v>1344577</v>
      </c>
      <c r="I19" s="15">
        <f>H19/B19*100</f>
        <v>7.9831179637773033</v>
      </c>
    </row>
    <row r="20" spans="1:9" x14ac:dyDescent="0.45">
      <c r="A20" s="2" t="s">
        <v>12</v>
      </c>
      <c r="B20" s="14">
        <v>12960625</v>
      </c>
      <c r="C20" s="14">
        <v>10949687</v>
      </c>
      <c r="D20" s="15">
        <f t="shared" ref="D20:D21" si="5">C20/B20*100</f>
        <v>84.484251338187775</v>
      </c>
      <c r="E20" s="15"/>
      <c r="F20" s="14">
        <v>1156470</v>
      </c>
      <c r="G20" s="15">
        <f t="shared" ref="G20:G21" si="6">F20/B20*100</f>
        <v>8.9229493176447896</v>
      </c>
      <c r="H20" s="14">
        <f>B20-(C20+F20)</f>
        <v>854468</v>
      </c>
      <c r="I20" s="15">
        <f>H20/B20*100</f>
        <v>6.59279934416743</v>
      </c>
    </row>
    <row r="21" spans="1:9" x14ac:dyDescent="0.45">
      <c r="A21" s="2" t="s">
        <v>13</v>
      </c>
      <c r="B21" s="16">
        <v>20245527</v>
      </c>
      <c r="C21" s="16">
        <v>17595098</v>
      </c>
      <c r="D21" s="17">
        <f t="shared" si="5"/>
        <v>86.908569976963307</v>
      </c>
      <c r="E21" s="17"/>
      <c r="F21" s="16">
        <v>1317213</v>
      </c>
      <c r="G21" s="17">
        <f t="shared" si="6"/>
        <v>6.5061927012322274</v>
      </c>
      <c r="H21" s="16">
        <f>B21-(C21+F21)</f>
        <v>1333216</v>
      </c>
      <c r="I21" s="17">
        <f>H21/B21*100</f>
        <v>6.585237321804466</v>
      </c>
    </row>
    <row r="22" spans="1:9" x14ac:dyDescent="0.45">
      <c r="A22" s="11" t="s">
        <v>25</v>
      </c>
      <c r="B22" s="18">
        <f>AVERAGE(B19:B21)</f>
        <v>16682969</v>
      </c>
      <c r="C22" s="18">
        <f t="shared" ref="C22" si="7">AVERAGE(C19:C21)</f>
        <v>14197818.333333334</v>
      </c>
      <c r="D22" s="19">
        <f t="shared" ref="D22" si="8">AVERAGE(D19:D21)</f>
        <v>84.934527203138032</v>
      </c>
      <c r="E22" s="19"/>
      <c r="F22" s="18">
        <f t="shared" ref="F22" si="9">AVERAGE(F19:F21)</f>
        <v>1307730.3333333333</v>
      </c>
      <c r="G22" s="19">
        <f t="shared" ref="G22" si="10">AVERAGE(G19:G21)</f>
        <v>8.0117545869455622</v>
      </c>
      <c r="H22" s="18">
        <f t="shared" ref="H22" si="11">AVERAGE(H19:H21)</f>
        <v>1177420.3333333333</v>
      </c>
      <c r="I22" s="19">
        <f t="shared" ref="I22" si="12">AVERAGE(I19:I21)</f>
        <v>7.0537182099163998</v>
      </c>
    </row>
    <row r="23" spans="1:9" x14ac:dyDescent="0.45">
      <c r="A23" s="11" t="s">
        <v>26</v>
      </c>
      <c r="B23" s="18">
        <f>_xlfn.STDEV.P(B19:B21)</f>
        <v>2976194.2098086723</v>
      </c>
      <c r="C23" s="18">
        <f>_xlfn.STDEV.P(C19:C21)</f>
        <v>2715026.7965199822</v>
      </c>
      <c r="D23" s="19">
        <f t="shared" ref="D23:I23" si="13">_xlfn.STDEV.P(D19:D21)</f>
        <v>1.4630400791993607</v>
      </c>
      <c r="E23" s="19"/>
      <c r="F23" s="18">
        <f t="shared" si="13"/>
        <v>119820.02639050879</v>
      </c>
      <c r="G23" s="19">
        <f t="shared" si="13"/>
        <v>1.0724216745177388</v>
      </c>
      <c r="H23" s="18">
        <f t="shared" si="13"/>
        <v>228408.8808611045</v>
      </c>
      <c r="I23" s="19">
        <f t="shared" si="13"/>
        <v>0.65719211950189305</v>
      </c>
    </row>
    <row r="24" spans="1:9" x14ac:dyDescent="0.45">
      <c r="A24" s="2"/>
      <c r="B24" s="14"/>
      <c r="C24" s="14"/>
      <c r="D24" s="15"/>
      <c r="E24" s="15"/>
      <c r="F24" s="14"/>
      <c r="G24" s="15"/>
      <c r="H24" s="14"/>
      <c r="I24" s="15"/>
    </row>
    <row r="25" spans="1:9" x14ac:dyDescent="0.45">
      <c r="A25" s="2" t="s">
        <v>14</v>
      </c>
      <c r="B25" s="14">
        <v>17149914</v>
      </c>
      <c r="C25" s="14">
        <v>14100745</v>
      </c>
      <c r="D25" s="15">
        <f>C25/B25*100</f>
        <v>82.220499764605236</v>
      </c>
      <c r="E25" s="15"/>
      <c r="F25" s="14">
        <v>1539179</v>
      </c>
      <c r="G25" s="15">
        <f>F25/B25*100</f>
        <v>8.9748496698000935</v>
      </c>
      <c r="H25" s="14">
        <f>B25-(C25+F25)</f>
        <v>1509990</v>
      </c>
      <c r="I25" s="15">
        <f>H25/B25*100</f>
        <v>8.8046505655946721</v>
      </c>
    </row>
    <row r="26" spans="1:9" x14ac:dyDescent="0.45">
      <c r="A26" s="2" t="s">
        <v>15</v>
      </c>
      <c r="B26" s="14">
        <v>14771476</v>
      </c>
      <c r="C26" s="14">
        <v>12582625</v>
      </c>
      <c r="D26" s="15">
        <f t="shared" ref="D26:D27" si="14">C26/B26*100</f>
        <v>85.181907346293627</v>
      </c>
      <c r="E26" s="15"/>
      <c r="F26" s="14">
        <v>1130177</v>
      </c>
      <c r="G26" s="15">
        <f t="shared" ref="G26:G27" si="15">F26/B26*100</f>
        <v>7.6510769810681074</v>
      </c>
      <c r="H26" s="14">
        <f>B26-(C26+F26)</f>
        <v>1058674</v>
      </c>
      <c r="I26" s="15">
        <f>H26/B26*100</f>
        <v>7.1670156726382661</v>
      </c>
    </row>
    <row r="27" spans="1:9" x14ac:dyDescent="0.45">
      <c r="A27" s="2" t="s">
        <v>16</v>
      </c>
      <c r="B27" s="16">
        <v>14743026</v>
      </c>
      <c r="C27" s="16">
        <v>12488379</v>
      </c>
      <c r="D27" s="17">
        <f t="shared" si="14"/>
        <v>84.707026902075597</v>
      </c>
      <c r="E27" s="17"/>
      <c r="F27" s="16">
        <v>1263836</v>
      </c>
      <c r="G27" s="17">
        <f t="shared" si="15"/>
        <v>8.5724328234922744</v>
      </c>
      <c r="H27" s="16">
        <f>B27-(C27+F27)</f>
        <v>990811</v>
      </c>
      <c r="I27" s="17">
        <f>H27/B27*100</f>
        <v>6.7205402744321283</v>
      </c>
    </row>
    <row r="28" spans="1:9" x14ac:dyDescent="0.45">
      <c r="A28" s="11" t="s">
        <v>27</v>
      </c>
      <c r="B28" s="18">
        <f>AVERAGE(B25:B27)</f>
        <v>15554805.333333334</v>
      </c>
      <c r="C28" s="18">
        <f t="shared" ref="C28" si="16">AVERAGE(C25:C27)</f>
        <v>13057249.666666666</v>
      </c>
      <c r="D28" s="19">
        <f t="shared" ref="D28" si="17">AVERAGE(D25:D27)</f>
        <v>84.03647800432482</v>
      </c>
      <c r="E28" s="19"/>
      <c r="F28" s="18">
        <f t="shared" ref="F28" si="18">AVERAGE(F25:F27)</f>
        <v>1311064</v>
      </c>
      <c r="G28" s="19">
        <f t="shared" ref="G28" si="19">AVERAGE(G25:G27)</f>
        <v>8.3994531581201581</v>
      </c>
      <c r="H28" s="18">
        <f t="shared" ref="H28" si="20">AVERAGE(H25:H27)</f>
        <v>1186491.6666666667</v>
      </c>
      <c r="I28" s="19">
        <f t="shared" ref="I28" si="21">AVERAGE(I25:I27)</f>
        <v>7.5640688375550225</v>
      </c>
    </row>
    <row r="29" spans="1:9" x14ac:dyDescent="0.45">
      <c r="A29" s="11" t="s">
        <v>28</v>
      </c>
      <c r="B29" s="18">
        <f>_xlfn.STDEV.P(B25:B27)</f>
        <v>1127971.9542853101</v>
      </c>
      <c r="C29" s="18">
        <f>_xlfn.STDEV.P(C25:C27)</f>
        <v>738865.10277376673</v>
      </c>
      <c r="D29" s="19">
        <f t="shared" ref="D29:I29" si="22">_xlfn.STDEV.P(D25:D27)</f>
        <v>1.2986430313796673</v>
      </c>
      <c r="E29" s="19"/>
      <c r="F29" s="18">
        <f t="shared" si="22"/>
        <v>170281.18312367928</v>
      </c>
      <c r="G29" s="19">
        <f t="shared" si="22"/>
        <v>0.55409686658102464</v>
      </c>
      <c r="H29" s="18">
        <f t="shared" si="22"/>
        <v>230419.50936546631</v>
      </c>
      <c r="I29" s="19">
        <f t="shared" si="22"/>
        <v>0.89596031841452839</v>
      </c>
    </row>
    <row r="30" spans="1:9" x14ac:dyDescent="0.45">
      <c r="A30" s="2"/>
      <c r="B30" s="14"/>
      <c r="C30" s="14"/>
      <c r="D30" s="15"/>
      <c r="E30" s="15"/>
      <c r="F30" s="14"/>
      <c r="G30" s="15"/>
      <c r="H30" s="14"/>
      <c r="I30" s="15"/>
    </row>
    <row r="31" spans="1:9" x14ac:dyDescent="0.45">
      <c r="A31" s="2" t="s">
        <v>17</v>
      </c>
      <c r="B31" s="14">
        <v>11345700</v>
      </c>
      <c r="C31" s="14">
        <v>9744011</v>
      </c>
      <c r="D31" s="15">
        <f>C31/B31*100</f>
        <v>85.882854297222735</v>
      </c>
      <c r="E31" s="15"/>
      <c r="F31" s="14">
        <v>894406</v>
      </c>
      <c r="G31" s="15">
        <f>F31/B31*100</f>
        <v>7.8832156676097558</v>
      </c>
      <c r="H31" s="14">
        <f>B31-(C31+F31)</f>
        <v>707283</v>
      </c>
      <c r="I31" s="15">
        <f>H31/B31*100</f>
        <v>6.2339300351675089</v>
      </c>
    </row>
    <row r="32" spans="1:9" x14ac:dyDescent="0.45">
      <c r="A32" s="2" t="s">
        <v>18</v>
      </c>
      <c r="B32" s="14">
        <v>14045075</v>
      </c>
      <c r="C32" s="14">
        <v>12484062</v>
      </c>
      <c r="D32" s="15">
        <f t="shared" ref="D32:D33" si="23">C32/B32*100</f>
        <v>88.885691247643749</v>
      </c>
      <c r="E32" s="15"/>
      <c r="F32" s="14">
        <v>824693</v>
      </c>
      <c r="G32" s="15">
        <f t="shared" ref="G32:G33" si="24">F32/B32*100</f>
        <v>5.8717593177679728</v>
      </c>
      <c r="H32" s="14">
        <f>B32-(C32+F32)</f>
        <v>736320</v>
      </c>
      <c r="I32" s="15">
        <f>H32/B32*100</f>
        <v>5.2425494345882813</v>
      </c>
    </row>
    <row r="33" spans="1:9" x14ac:dyDescent="0.45">
      <c r="A33" s="2" t="s">
        <v>19</v>
      </c>
      <c r="B33" s="16">
        <v>13994413</v>
      </c>
      <c r="C33" s="16">
        <v>12541717</v>
      </c>
      <c r="D33" s="17">
        <f t="shared" si="23"/>
        <v>89.619457422044064</v>
      </c>
      <c r="E33" s="17"/>
      <c r="F33" s="16">
        <v>773517</v>
      </c>
      <c r="G33" s="17">
        <f t="shared" si="24"/>
        <v>5.5273272269440668</v>
      </c>
      <c r="H33" s="16">
        <f>B33-(C33+F33)</f>
        <v>679179</v>
      </c>
      <c r="I33" s="17">
        <f>H33/B33*100</f>
        <v>4.8532153510118645</v>
      </c>
    </row>
    <row r="34" spans="1:9" x14ac:dyDescent="0.45">
      <c r="A34" s="11" t="s">
        <v>29</v>
      </c>
      <c r="B34" s="18">
        <f>AVERAGE(B31:B33)</f>
        <v>13128396</v>
      </c>
      <c r="C34" s="18">
        <f t="shared" ref="C34" si="25">AVERAGE(C31:C33)</f>
        <v>11589930</v>
      </c>
      <c r="D34" s="19">
        <f t="shared" ref="D34" si="26">AVERAGE(D31:D33)</f>
        <v>88.129334322303521</v>
      </c>
      <c r="E34" s="19"/>
      <c r="F34" s="18">
        <f t="shared" ref="F34" si="27">AVERAGE(F31:F33)</f>
        <v>830872</v>
      </c>
      <c r="G34" s="19">
        <f t="shared" ref="G34" si="28">AVERAGE(G31:G33)</f>
        <v>6.4274340707739315</v>
      </c>
      <c r="H34" s="18">
        <f t="shared" ref="H34" si="29">AVERAGE(H31:H33)</f>
        <v>707594</v>
      </c>
      <c r="I34" s="19">
        <f t="shared" ref="I34" si="30">AVERAGE(I31:I33)</f>
        <v>5.4432316069225521</v>
      </c>
    </row>
    <row r="35" spans="1:9" x14ac:dyDescent="0.45">
      <c r="A35" s="11" t="s">
        <v>30</v>
      </c>
      <c r="B35" s="18">
        <f>_xlfn.STDEV.P(B31:B33)</f>
        <v>1260726.0952517272</v>
      </c>
      <c r="C35" s="18">
        <f>_xlfn.STDEV.P(C31:C33)</f>
        <v>1305474.0494489605</v>
      </c>
      <c r="D35" s="19">
        <f t="shared" ref="D35:I35" si="31">_xlfn.STDEV.P(D31:D33)</f>
        <v>1.6164998354446205</v>
      </c>
      <c r="E35" s="19"/>
      <c r="F35" s="18">
        <f t="shared" si="31"/>
        <v>49545.754012495025</v>
      </c>
      <c r="G35" s="19">
        <f t="shared" si="31"/>
        <v>1.0389524883463876</v>
      </c>
      <c r="H35" s="18">
        <f t="shared" si="31"/>
        <v>23328.752088356548</v>
      </c>
      <c r="I35" s="19">
        <f t="shared" si="31"/>
        <v>0.58126199513377619</v>
      </c>
    </row>
    <row r="36" spans="1:9" x14ac:dyDescent="0.45">
      <c r="A36" s="2"/>
      <c r="B36" s="14"/>
      <c r="C36" s="14"/>
      <c r="D36" s="15"/>
      <c r="E36" s="15"/>
      <c r="F36" s="14"/>
      <c r="G36" s="15"/>
      <c r="H36" s="14"/>
      <c r="I36" s="15"/>
    </row>
    <row r="37" spans="1:9" x14ac:dyDescent="0.45">
      <c r="A37" s="2" t="s">
        <v>20</v>
      </c>
      <c r="B37" s="14">
        <v>9193930</v>
      </c>
      <c r="C37" s="14">
        <v>7629937</v>
      </c>
      <c r="D37" s="15">
        <f>C37/B37*100</f>
        <v>82.988852427634313</v>
      </c>
      <c r="E37" s="15"/>
      <c r="F37" s="14">
        <v>743224</v>
      </c>
      <c r="G37" s="15">
        <f>F37/B37*100</f>
        <v>8.0838553262859296</v>
      </c>
      <c r="H37" s="14">
        <f>B37-(C37+F37)</f>
        <v>820769</v>
      </c>
      <c r="I37" s="15">
        <f>H37/B37*100</f>
        <v>8.9272922460797499</v>
      </c>
    </row>
    <row r="38" spans="1:9" x14ac:dyDescent="0.45">
      <c r="A38" s="2" t="s">
        <v>21</v>
      </c>
      <c r="B38" s="14">
        <v>23497806</v>
      </c>
      <c r="C38" s="14">
        <v>20167785</v>
      </c>
      <c r="D38" s="15">
        <f t="shared" ref="D38:D39" si="32">C38/B38*100</f>
        <v>85.82837478528846</v>
      </c>
      <c r="E38" s="15"/>
      <c r="F38" s="14">
        <v>1858310</v>
      </c>
      <c r="G38" s="15">
        <f t="shared" ref="G38:G39" si="33">F38/B38*100</f>
        <v>7.9084404731233207</v>
      </c>
      <c r="H38" s="14">
        <f>B38-(C38+F38)</f>
        <v>1471711</v>
      </c>
      <c r="I38" s="15">
        <f>H38/B38*100</f>
        <v>6.2631847415882156</v>
      </c>
    </row>
    <row r="39" spans="1:9" x14ac:dyDescent="0.45">
      <c r="A39" s="2" t="s">
        <v>22</v>
      </c>
      <c r="B39" s="16">
        <v>18916591</v>
      </c>
      <c r="C39" s="16">
        <v>16393467</v>
      </c>
      <c r="D39" s="17">
        <f t="shared" si="32"/>
        <v>86.661846206856197</v>
      </c>
      <c r="E39" s="17"/>
      <c r="F39" s="16">
        <v>1349454</v>
      </c>
      <c r="G39" s="17">
        <f t="shared" si="33"/>
        <v>7.133706067863919</v>
      </c>
      <c r="H39" s="16">
        <f>B39-(C39+F39)</f>
        <v>1173670</v>
      </c>
      <c r="I39" s="17">
        <f>H39/B39*100</f>
        <v>6.2044477252798877</v>
      </c>
    </row>
    <row r="40" spans="1:9" x14ac:dyDescent="0.45">
      <c r="A40" s="11" t="s">
        <v>32</v>
      </c>
      <c r="B40" s="18">
        <f>AVERAGE(B37:B39)</f>
        <v>17202775.666666668</v>
      </c>
      <c r="C40" s="18">
        <f t="shared" ref="C40" si="34">AVERAGE(C37:C39)</f>
        <v>14730396.333333334</v>
      </c>
      <c r="D40" s="19">
        <f t="shared" ref="D40" si="35">AVERAGE(D37:D39)</f>
        <v>85.159691139926323</v>
      </c>
      <c r="E40" s="19"/>
      <c r="F40" s="18">
        <f t="shared" ref="F40" si="36">AVERAGE(F37:F39)</f>
        <v>1316996</v>
      </c>
      <c r="G40" s="19">
        <f t="shared" ref="G40" si="37">AVERAGE(G37:G39)</f>
        <v>7.7086672890910561</v>
      </c>
      <c r="H40" s="18">
        <f t="shared" ref="H40" si="38">AVERAGE(H37:H39)</f>
        <v>1155383.3333333333</v>
      </c>
      <c r="I40" s="19">
        <f t="shared" ref="I40" si="39">AVERAGE(I37:I39)</f>
        <v>7.1316415709826186</v>
      </c>
    </row>
    <row r="41" spans="1:9" x14ac:dyDescent="0.45">
      <c r="A41" s="11" t="s">
        <v>31</v>
      </c>
      <c r="B41" s="18">
        <f>_xlfn.STDEV.P(B37:B39)</f>
        <v>5963952.2356359372</v>
      </c>
      <c r="C41" s="18">
        <f>_xlfn.STDEV.P(C37:C39)</f>
        <v>5251905.1241444014</v>
      </c>
      <c r="D41" s="19">
        <f t="shared" ref="D41:I41" si="40">_xlfn.STDEV.P(D37:D39)</f>
        <v>1.5722752491706109</v>
      </c>
      <c r="E41" s="19"/>
      <c r="F41" s="18">
        <f t="shared" si="40"/>
        <v>455810.14920103154</v>
      </c>
      <c r="G41" s="19">
        <f t="shared" si="40"/>
        <v>0.41281787518934288</v>
      </c>
      <c r="H41" s="18">
        <f t="shared" si="40"/>
        <v>266060.36091375124</v>
      </c>
      <c r="I41" s="19">
        <f t="shared" si="40"/>
        <v>1.2699431797010416</v>
      </c>
    </row>
    <row r="42" spans="1:9" ht="14.35" thickBot="1" x14ac:dyDescent="0.5">
      <c r="A42" s="5"/>
      <c r="B42" s="20"/>
      <c r="C42" s="20"/>
      <c r="D42" s="21"/>
      <c r="E42" s="21"/>
      <c r="F42" s="20"/>
      <c r="G42" s="21"/>
      <c r="H42" s="20"/>
      <c r="I42" s="22"/>
    </row>
    <row r="43" spans="1:9" x14ac:dyDescent="0.45">
      <c r="A43" s="12" t="s">
        <v>33</v>
      </c>
      <c r="B43" s="18">
        <f>AVERAGE(B6:B9,B13:B15,B19:B21,B25:B27,B31:B33,B37:B39)</f>
        <v>13799742.47368421</v>
      </c>
      <c r="C43" s="18">
        <f t="shared" ref="C43:I43" si="41">AVERAGE(C6:C9,C13:C15,C19:C21,C25:C27,C31:C33,C37:C39)</f>
        <v>11827320.631578946</v>
      </c>
      <c r="D43" s="19">
        <f>AVERAGE(D6:D9,D13:D15,D19:D21,D25:D27,D31:D33,D37:D39)</f>
        <v>85.633526852066765</v>
      </c>
      <c r="E43" s="19"/>
      <c r="F43" s="18">
        <f t="shared" si="41"/>
        <v>1020150.5789473684</v>
      </c>
      <c r="G43" s="19">
        <f t="shared" si="41"/>
        <v>7.375322551823241</v>
      </c>
      <c r="H43" s="18">
        <f t="shared" si="41"/>
        <v>952271.26315789472</v>
      </c>
      <c r="I43" s="19">
        <f t="shared" si="41"/>
        <v>6.9911505961099865</v>
      </c>
    </row>
    <row r="44" spans="1:9" x14ac:dyDescent="0.45">
      <c r="A44" s="13" t="s">
        <v>34</v>
      </c>
      <c r="B44" s="23">
        <f>_xlfn.STDEV.P(B6:B9,B13:B15,B19:B21,B25:B27,B31:B33,B37:B39)</f>
        <v>4127048.2910889941</v>
      </c>
      <c r="C44" s="23">
        <f t="shared" ref="C44:I44" si="42">_xlfn.STDEV.P(C6:C9,C13:C15,C19:C21,C25:C27,C31:C33,C37:C39)</f>
        <v>3577859.9908008985</v>
      </c>
      <c r="D44" s="24">
        <f>_xlfn.STDEV.P(D6:D9,D13:D15,D19:D21,D25:D27,D31:D33,D37:D39)</f>
        <v>2.012115606404151</v>
      </c>
      <c r="E44" s="24"/>
      <c r="F44" s="23">
        <f t="shared" si="42"/>
        <v>350530.36294379254</v>
      </c>
      <c r="G44" s="24">
        <f t="shared" si="42"/>
        <v>1.0329789578498991</v>
      </c>
      <c r="H44" s="23">
        <f t="shared" si="42"/>
        <v>294623.00302247849</v>
      </c>
      <c r="I44" s="24">
        <f t="shared" si="42"/>
        <v>1.2709282607759835</v>
      </c>
    </row>
  </sheetData>
  <mergeCells count="5">
    <mergeCell ref="C3:D3"/>
    <mergeCell ref="F3:G3"/>
    <mergeCell ref="H3:I3"/>
    <mergeCell ref="A3:A4"/>
    <mergeCell ref="B3:B4"/>
  </mergeCells>
  <phoneticPr fontId="2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 Miyamoto</dc:creator>
  <cp:lastModifiedBy>Kei Miyamoto</cp:lastModifiedBy>
  <dcterms:created xsi:type="dcterms:W3CDTF">2015-06-05T18:17:20Z</dcterms:created>
  <dcterms:modified xsi:type="dcterms:W3CDTF">2020-06-08T06:36:31Z</dcterms:modified>
</cp:coreProperties>
</file>