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Matos\Pictures\"/>
    </mc:Choice>
  </mc:AlternateContent>
  <xr:revisionPtr revIDLastSave="0" documentId="13_ncr:1_{8736E108-9BBB-42B5-9569-66673D1E6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NCIPAL" sheetId="1" r:id="rId1"/>
    <sheet name="CDB" sheetId="3" r:id="rId2"/>
    <sheet name="ind IPCA" sheetId="4" r:id="rId3"/>
    <sheet name="POUPANCA" sheetId="5" r:id="rId4"/>
    <sheet name="CAGED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O70" i="2" l="1"/>
  <c r="L6" i="2"/>
  <c r="K118" i="2"/>
  <c r="J4" i="2"/>
  <c r="M4" i="2" s="1"/>
  <c r="J5" i="2"/>
  <c r="L5" i="2" s="1"/>
  <c r="J6" i="2"/>
  <c r="J7" i="2"/>
  <c r="J8" i="2"/>
  <c r="M8" i="2" s="1"/>
  <c r="J9" i="2"/>
  <c r="M9" i="2" s="1"/>
  <c r="J10" i="2"/>
  <c r="J11" i="2"/>
  <c r="J12" i="2"/>
  <c r="M12" i="2" s="1"/>
  <c r="J13" i="2"/>
  <c r="P13" i="2" s="1"/>
  <c r="J14" i="2"/>
  <c r="M14" i="2" s="1"/>
  <c r="J15" i="2"/>
  <c r="O15" i="2" s="1"/>
  <c r="J16" i="2"/>
  <c r="L16" i="2" s="1"/>
  <c r="J17" i="2"/>
  <c r="L17" i="2" s="1"/>
  <c r="J18" i="2"/>
  <c r="J19" i="2"/>
  <c r="J20" i="2"/>
  <c r="M20" i="2" s="1"/>
  <c r="J21" i="2"/>
  <c r="L21" i="2" s="1"/>
  <c r="J22" i="2"/>
  <c r="L22" i="2" s="1"/>
  <c r="J23" i="2"/>
  <c r="J24" i="2"/>
  <c r="K24" i="2" s="1"/>
  <c r="J25" i="2"/>
  <c r="N25" i="2" s="1"/>
  <c r="J26" i="2"/>
  <c r="J27" i="2"/>
  <c r="J28" i="2"/>
  <c r="N28" i="2" s="1"/>
  <c r="J29" i="2"/>
  <c r="M29" i="2" s="1"/>
  <c r="J30" i="2"/>
  <c r="M30" i="2" s="1"/>
  <c r="J31" i="2"/>
  <c r="J32" i="2"/>
  <c r="L32" i="2" s="1"/>
  <c r="J33" i="2"/>
  <c r="N33" i="2" s="1"/>
  <c r="J34" i="2"/>
  <c r="N34" i="2" s="1"/>
  <c r="J35" i="2"/>
  <c r="J36" i="2"/>
  <c r="P36" i="2" s="1"/>
  <c r="J37" i="2"/>
  <c r="L37" i="2" s="1"/>
  <c r="J38" i="2"/>
  <c r="J39" i="2"/>
  <c r="J40" i="2"/>
  <c r="K40" i="2" s="1"/>
  <c r="J41" i="2"/>
  <c r="K41" i="2" s="1"/>
  <c r="J42" i="2"/>
  <c r="N42" i="2" s="1"/>
  <c r="J43" i="2"/>
  <c r="J44" i="2"/>
  <c r="M44" i="2" s="1"/>
  <c r="J45" i="2"/>
  <c r="J46" i="2"/>
  <c r="K46" i="2" s="1"/>
  <c r="J47" i="2"/>
  <c r="J48" i="2"/>
  <c r="L48" i="2" s="1"/>
  <c r="J49" i="2"/>
  <c r="L49" i="2" s="1"/>
  <c r="J50" i="2"/>
  <c r="J51" i="2"/>
  <c r="J52" i="2"/>
  <c r="M52" i="2" s="1"/>
  <c r="J53" i="2"/>
  <c r="J54" i="2"/>
  <c r="J55" i="2"/>
  <c r="J56" i="2"/>
  <c r="O56" i="2" s="1"/>
  <c r="J57" i="2"/>
  <c r="K57" i="2" s="1"/>
  <c r="J58" i="2"/>
  <c r="N58" i="2" s="1"/>
  <c r="J59" i="2"/>
  <c r="J60" i="2"/>
  <c r="K60" i="2" s="1"/>
  <c r="J61" i="2"/>
  <c r="J62" i="2"/>
  <c r="M62" i="2" s="1"/>
  <c r="J63" i="2"/>
  <c r="J64" i="2"/>
  <c r="L64" i="2" s="1"/>
  <c r="J65" i="2"/>
  <c r="J66" i="2"/>
  <c r="N66" i="2" s="1"/>
  <c r="J67" i="2"/>
  <c r="J68" i="2"/>
  <c r="M68" i="2" s="1"/>
  <c r="J69" i="2"/>
  <c r="J70" i="2"/>
  <c r="L70" i="2" s="1"/>
  <c r="J71" i="2"/>
  <c r="J72" i="2"/>
  <c r="K72" i="2" s="1"/>
  <c r="J73" i="2"/>
  <c r="M73" i="2" s="1"/>
  <c r="J74" i="2"/>
  <c r="N74" i="2" s="1"/>
  <c r="J75" i="2"/>
  <c r="J76" i="2"/>
  <c r="M76" i="2" s="1"/>
  <c r="J77" i="2"/>
  <c r="J78" i="2"/>
  <c r="M78" i="2" s="1"/>
  <c r="J79" i="2"/>
  <c r="P79" i="2" s="1"/>
  <c r="J80" i="2"/>
  <c r="L80" i="2" s="1"/>
  <c r="J81" i="2"/>
  <c r="L81" i="2" s="1"/>
  <c r="J82" i="2"/>
  <c r="J83" i="2"/>
  <c r="J84" i="2"/>
  <c r="O84" i="2" s="1"/>
  <c r="J85" i="2"/>
  <c r="J86" i="2"/>
  <c r="L86" i="2" s="1"/>
  <c r="J87" i="2"/>
  <c r="J88" i="2"/>
  <c r="M88" i="2" s="1"/>
  <c r="J89" i="2"/>
  <c r="M89" i="2" s="1"/>
  <c r="J90" i="2"/>
  <c r="J91" i="2"/>
  <c r="J92" i="2"/>
  <c r="O92" i="2" s="1"/>
  <c r="J93" i="2"/>
  <c r="J94" i="2"/>
  <c r="M94" i="2" s="1"/>
  <c r="J95" i="2"/>
  <c r="J96" i="2"/>
  <c r="N96" i="2" s="1"/>
  <c r="J97" i="2"/>
  <c r="N97" i="2" s="1"/>
  <c r="J98" i="2"/>
  <c r="J99" i="2"/>
  <c r="Q99" i="2" s="1"/>
  <c r="J100" i="2"/>
  <c r="N100" i="2" s="1"/>
  <c r="J101" i="2"/>
  <c r="J102" i="2"/>
  <c r="L102" i="2" s="1"/>
  <c r="J103" i="2"/>
  <c r="J104" i="2"/>
  <c r="M104" i="2" s="1"/>
  <c r="J105" i="2"/>
  <c r="M105" i="2" s="1"/>
  <c r="J106" i="2"/>
  <c r="J107" i="2"/>
  <c r="J108" i="2"/>
  <c r="N108" i="2" s="1"/>
  <c r="J109" i="2"/>
  <c r="J110" i="2"/>
  <c r="K110" i="2" s="1"/>
  <c r="J111" i="2"/>
  <c r="K111" i="2" s="1"/>
  <c r="J112" i="2"/>
  <c r="N112" i="2" s="1"/>
  <c r="J113" i="2"/>
  <c r="O113" i="2" s="1"/>
  <c r="J114" i="2"/>
  <c r="J115" i="2"/>
  <c r="J116" i="2"/>
  <c r="L116" i="2" s="1"/>
  <c r="J117" i="2"/>
  <c r="J118" i="2"/>
  <c r="N118" i="2" s="1"/>
  <c r="J119" i="2"/>
  <c r="K119" i="2" s="1"/>
  <c r="J120" i="2"/>
  <c r="Q120" i="2" s="1"/>
  <c r="J121" i="2"/>
  <c r="P121" i="2" s="1"/>
  <c r="J122" i="2"/>
  <c r="J3" i="2"/>
  <c r="O3" i="2" s="1"/>
  <c r="U22" i="2" l="1"/>
  <c r="D19" i="1" s="1"/>
  <c r="U10" i="2"/>
  <c r="D7" i="1" s="1"/>
  <c r="M24" i="2"/>
  <c r="U32" i="2"/>
  <c r="D29" i="1" s="1"/>
  <c r="K94" i="2"/>
  <c r="K52" i="2"/>
  <c r="K14" i="2"/>
  <c r="L36" i="2"/>
  <c r="T38" i="2" s="1"/>
  <c r="C35" i="1" s="1"/>
  <c r="M116" i="2"/>
  <c r="O36" i="2"/>
  <c r="S42" i="2"/>
  <c r="B39" i="1" s="1"/>
  <c r="K68" i="2"/>
  <c r="L52" i="2"/>
  <c r="M72" i="2"/>
  <c r="S43" i="2"/>
  <c r="B40" i="1" s="1"/>
  <c r="U31" i="2"/>
  <c r="D28" i="1" s="1"/>
  <c r="V27" i="2"/>
  <c r="F24" i="1" s="1"/>
  <c r="K84" i="2"/>
  <c r="K36" i="2"/>
  <c r="L84" i="2"/>
  <c r="M100" i="2"/>
  <c r="M56" i="2"/>
  <c r="N116" i="2"/>
  <c r="P64" i="2"/>
  <c r="K78" i="2"/>
  <c r="K30" i="2"/>
  <c r="L12" i="2"/>
  <c r="T14" i="2" s="1"/>
  <c r="C11" i="1" s="1"/>
  <c r="M84" i="2"/>
  <c r="M40" i="2"/>
  <c r="Q92" i="2"/>
  <c r="K9" i="2"/>
  <c r="N81" i="2"/>
  <c r="K88" i="2"/>
  <c r="K56" i="2"/>
  <c r="K25" i="2"/>
  <c r="K12" i="2"/>
  <c r="L100" i="2"/>
  <c r="L76" i="2"/>
  <c r="L60" i="2"/>
  <c r="L44" i="2"/>
  <c r="L28" i="2"/>
  <c r="M120" i="2"/>
  <c r="M60" i="2"/>
  <c r="M41" i="2"/>
  <c r="M25" i="2"/>
  <c r="N84" i="2"/>
  <c r="O102" i="2"/>
  <c r="O44" i="2"/>
  <c r="O8" i="2"/>
  <c r="P76" i="2"/>
  <c r="Q13" i="2"/>
  <c r="Y15" i="2" s="1"/>
  <c r="J12" i="1" s="1"/>
  <c r="K12" i="1" s="1"/>
  <c r="L97" i="2"/>
  <c r="K92" i="2"/>
  <c r="K44" i="2"/>
  <c r="K20" i="2"/>
  <c r="S22" i="2" s="1"/>
  <c r="B19" i="1" s="1"/>
  <c r="K8" i="2"/>
  <c r="L112" i="2"/>
  <c r="L96" i="2"/>
  <c r="L68" i="2"/>
  <c r="L33" i="2"/>
  <c r="L20" i="2"/>
  <c r="T22" i="2" s="1"/>
  <c r="C19" i="1" s="1"/>
  <c r="M108" i="2"/>
  <c r="M92" i="2"/>
  <c r="M36" i="2"/>
  <c r="N80" i="2"/>
  <c r="O57" i="2"/>
  <c r="O29" i="2"/>
  <c r="P92" i="2"/>
  <c r="Q56" i="2"/>
  <c r="L113" i="2"/>
  <c r="K89" i="2"/>
  <c r="K76" i="2"/>
  <c r="K28" i="2"/>
  <c r="K4" i="2"/>
  <c r="L108" i="2"/>
  <c r="L92" i="2"/>
  <c r="L4" i="2"/>
  <c r="T6" i="2" s="1"/>
  <c r="C3" i="1" s="1"/>
  <c r="M28" i="2"/>
  <c r="U30" i="2" s="1"/>
  <c r="D27" i="1" s="1"/>
  <c r="N92" i="2"/>
  <c r="O28" i="2"/>
  <c r="P28" i="2"/>
  <c r="Q28" i="2"/>
  <c r="Y30" i="2" s="1"/>
  <c r="J27" i="1" s="1"/>
  <c r="K27" i="1" s="1"/>
  <c r="Q118" i="2"/>
  <c r="P118" i="2"/>
  <c r="O118" i="2"/>
  <c r="M118" i="2"/>
  <c r="Q114" i="2"/>
  <c r="P114" i="2"/>
  <c r="O114" i="2"/>
  <c r="M114" i="2"/>
  <c r="N114" i="2"/>
  <c r="L114" i="2"/>
  <c r="Q106" i="2"/>
  <c r="P106" i="2"/>
  <c r="N106" i="2"/>
  <c r="L106" i="2"/>
  <c r="K106" i="2"/>
  <c r="O106" i="2"/>
  <c r="M106" i="2"/>
  <c r="Q98" i="2"/>
  <c r="P98" i="2"/>
  <c r="O98" i="2"/>
  <c r="M98" i="2"/>
  <c r="K98" i="2"/>
  <c r="N98" i="2"/>
  <c r="L98" i="2"/>
  <c r="Q90" i="2"/>
  <c r="P90" i="2"/>
  <c r="O90" i="2"/>
  <c r="N90" i="2"/>
  <c r="L90" i="2"/>
  <c r="M90" i="2"/>
  <c r="K90" i="2"/>
  <c r="Q86" i="2"/>
  <c r="P86" i="2"/>
  <c r="O86" i="2"/>
  <c r="M86" i="2"/>
  <c r="K86" i="2"/>
  <c r="Q78" i="2"/>
  <c r="P78" i="2"/>
  <c r="O78" i="2"/>
  <c r="N78" i="2"/>
  <c r="L78" i="2"/>
  <c r="Q70" i="2"/>
  <c r="P70" i="2"/>
  <c r="N70" i="2"/>
  <c r="M70" i="2"/>
  <c r="K70" i="2"/>
  <c r="Q38" i="2"/>
  <c r="P38" i="2"/>
  <c r="O38" i="2"/>
  <c r="N38" i="2"/>
  <c r="M38" i="2"/>
  <c r="K38" i="2"/>
  <c r="S40" i="2" s="1"/>
  <c r="B37" i="1" s="1"/>
  <c r="O121" i="2"/>
  <c r="Q121" i="2"/>
  <c r="N121" i="2"/>
  <c r="L121" i="2"/>
  <c r="K121" i="2"/>
  <c r="Q117" i="2"/>
  <c r="P117" i="2"/>
  <c r="K117" i="2"/>
  <c r="N117" i="2"/>
  <c r="L117" i="2"/>
  <c r="O117" i="2"/>
  <c r="M117" i="2"/>
  <c r="Q113" i="2"/>
  <c r="P113" i="2"/>
  <c r="M113" i="2"/>
  <c r="K113" i="2"/>
  <c r="P109" i="2"/>
  <c r="Q109" i="2"/>
  <c r="O109" i="2"/>
  <c r="K109" i="2"/>
  <c r="M109" i="2"/>
  <c r="N109" i="2"/>
  <c r="L109" i="2"/>
  <c r="O105" i="2"/>
  <c r="N105" i="2"/>
  <c r="L105" i="2"/>
  <c r="K105" i="2"/>
  <c r="P105" i="2"/>
  <c r="Q105" i="2"/>
  <c r="Q101" i="2"/>
  <c r="P101" i="2"/>
  <c r="K101" i="2"/>
  <c r="O101" i="2"/>
  <c r="N101" i="2"/>
  <c r="L101" i="2"/>
  <c r="M101" i="2"/>
  <c r="Q97" i="2"/>
  <c r="O97" i="2"/>
  <c r="M97" i="2"/>
  <c r="K97" i="2"/>
  <c r="P97" i="2"/>
  <c r="P93" i="2"/>
  <c r="Q93" i="2"/>
  <c r="O93" i="2"/>
  <c r="M93" i="2"/>
  <c r="K93" i="2"/>
  <c r="N93" i="2"/>
  <c r="L93" i="2"/>
  <c r="P89" i="2"/>
  <c r="O89" i="2"/>
  <c r="Q89" i="2"/>
  <c r="N89" i="2"/>
  <c r="L89" i="2"/>
  <c r="Q85" i="2"/>
  <c r="P85" i="2"/>
  <c r="N85" i="2"/>
  <c r="L85" i="2"/>
  <c r="O85" i="2"/>
  <c r="M85" i="2"/>
  <c r="K85" i="2"/>
  <c r="Q81" i="2"/>
  <c r="P81" i="2"/>
  <c r="M81" i="2"/>
  <c r="K81" i="2"/>
  <c r="P77" i="2"/>
  <c r="O77" i="2"/>
  <c r="M77" i="2"/>
  <c r="K77" i="2"/>
  <c r="Q77" i="2"/>
  <c r="N77" i="2"/>
  <c r="L77" i="2"/>
  <c r="Q73" i="2"/>
  <c r="O73" i="2"/>
  <c r="P73" i="2"/>
  <c r="L73" i="2"/>
  <c r="N73" i="2"/>
  <c r="Q69" i="2"/>
  <c r="O69" i="2"/>
  <c r="L69" i="2"/>
  <c r="P69" i="2"/>
  <c r="N69" i="2"/>
  <c r="M69" i="2"/>
  <c r="K69" i="2"/>
  <c r="Q65" i="2"/>
  <c r="P65" i="2"/>
  <c r="O65" i="2"/>
  <c r="M65" i="2"/>
  <c r="K65" i="2"/>
  <c r="N65" i="2"/>
  <c r="P61" i="2"/>
  <c r="O61" i="2"/>
  <c r="Q61" i="2"/>
  <c r="M61" i="2"/>
  <c r="K61" i="2"/>
  <c r="N61" i="2"/>
  <c r="L61" i="2"/>
  <c r="Q57" i="2"/>
  <c r="L57" i="2"/>
  <c r="P57" i="2"/>
  <c r="N57" i="2"/>
  <c r="Q53" i="2"/>
  <c r="O53" i="2"/>
  <c r="P53" i="2"/>
  <c r="L53" i="2"/>
  <c r="N53" i="2"/>
  <c r="M53" i="2"/>
  <c r="K53" i="2"/>
  <c r="P49" i="2"/>
  <c r="M49" i="2"/>
  <c r="K49" i="2"/>
  <c r="N49" i="2"/>
  <c r="Q49" i="2"/>
  <c r="O49" i="2"/>
  <c r="P45" i="2"/>
  <c r="Q45" i="2"/>
  <c r="O45" i="2"/>
  <c r="M45" i="2"/>
  <c r="K45" i="2"/>
  <c r="N45" i="2"/>
  <c r="L45" i="2"/>
  <c r="P41" i="2"/>
  <c r="X43" i="2" s="1"/>
  <c r="H40" i="1" s="1"/>
  <c r="L41" i="2"/>
  <c r="O41" i="2"/>
  <c r="N41" i="2"/>
  <c r="K99" i="2"/>
  <c r="K73" i="2"/>
  <c r="L65" i="2"/>
  <c r="L38" i="2"/>
  <c r="T40" i="2" s="1"/>
  <c r="C37" i="1" s="1"/>
  <c r="M121" i="2"/>
  <c r="M57" i="2"/>
  <c r="N113" i="2"/>
  <c r="N86" i="2"/>
  <c r="O81" i="2"/>
  <c r="Q41" i="2"/>
  <c r="Q3" i="2"/>
  <c r="P3" i="2"/>
  <c r="N3" i="2"/>
  <c r="V5" i="2" s="1"/>
  <c r="F2" i="1" s="1"/>
  <c r="M3" i="2"/>
  <c r="L3" i="2"/>
  <c r="T5" i="2" s="1"/>
  <c r="C2" i="1" s="1"/>
  <c r="Q119" i="2"/>
  <c r="O119" i="2"/>
  <c r="N119" i="2"/>
  <c r="M119" i="2"/>
  <c r="L119" i="2"/>
  <c r="P119" i="2"/>
  <c r="P115" i="2"/>
  <c r="O115" i="2"/>
  <c r="Q115" i="2"/>
  <c r="N115" i="2"/>
  <c r="M115" i="2"/>
  <c r="L115" i="2"/>
  <c r="P111" i="2"/>
  <c r="Q111" i="2"/>
  <c r="N111" i="2"/>
  <c r="M111" i="2"/>
  <c r="L111" i="2"/>
  <c r="O111" i="2"/>
  <c r="Q107" i="2"/>
  <c r="N107" i="2"/>
  <c r="M107" i="2"/>
  <c r="L107" i="2"/>
  <c r="O107" i="2"/>
  <c r="Q103" i="2"/>
  <c r="P103" i="2"/>
  <c r="O103" i="2"/>
  <c r="N103" i="2"/>
  <c r="M103" i="2"/>
  <c r="L103" i="2"/>
  <c r="P99" i="2"/>
  <c r="O99" i="2"/>
  <c r="N99" i="2"/>
  <c r="M99" i="2"/>
  <c r="L99" i="2"/>
  <c r="Q95" i="2"/>
  <c r="P95" i="2"/>
  <c r="N95" i="2"/>
  <c r="M95" i="2"/>
  <c r="L95" i="2"/>
  <c r="K95" i="2"/>
  <c r="O95" i="2"/>
  <c r="Q91" i="2"/>
  <c r="N91" i="2"/>
  <c r="M91" i="2"/>
  <c r="L91" i="2"/>
  <c r="K91" i="2"/>
  <c r="P91" i="2"/>
  <c r="Q87" i="2"/>
  <c r="P87" i="2"/>
  <c r="O87" i="2"/>
  <c r="N87" i="2"/>
  <c r="M87" i="2"/>
  <c r="L87" i="2"/>
  <c r="K87" i="2"/>
  <c r="P83" i="2"/>
  <c r="O83" i="2"/>
  <c r="Q83" i="2"/>
  <c r="N83" i="2"/>
  <c r="M83" i="2"/>
  <c r="L83" i="2"/>
  <c r="K83" i="2"/>
  <c r="Q79" i="2"/>
  <c r="N79" i="2"/>
  <c r="M79" i="2"/>
  <c r="L79" i="2"/>
  <c r="K79" i="2"/>
  <c r="O79" i="2"/>
  <c r="Q75" i="2"/>
  <c r="P75" i="2"/>
  <c r="N75" i="2"/>
  <c r="M75" i="2"/>
  <c r="L75" i="2"/>
  <c r="K75" i="2"/>
  <c r="O75" i="2"/>
  <c r="O71" i="2"/>
  <c r="N71" i="2"/>
  <c r="M71" i="2"/>
  <c r="L71" i="2"/>
  <c r="K71" i="2"/>
  <c r="P71" i="2"/>
  <c r="P67" i="2"/>
  <c r="Q67" i="2"/>
  <c r="O67" i="2"/>
  <c r="N67" i="2"/>
  <c r="M67" i="2"/>
  <c r="L67" i="2"/>
  <c r="K67" i="2"/>
  <c r="P63" i="2"/>
  <c r="N63" i="2"/>
  <c r="M63" i="2"/>
  <c r="L63" i="2"/>
  <c r="K63" i="2"/>
  <c r="Q63" i="2"/>
  <c r="O63" i="2"/>
  <c r="Q59" i="2"/>
  <c r="O59" i="2"/>
  <c r="P59" i="2"/>
  <c r="N59" i="2"/>
  <c r="M59" i="2"/>
  <c r="L59" i="2"/>
  <c r="K59" i="2"/>
  <c r="O55" i="2"/>
  <c r="Q55" i="2"/>
  <c r="P55" i="2"/>
  <c r="N55" i="2"/>
  <c r="M55" i="2"/>
  <c r="L55" i="2"/>
  <c r="K55" i="2"/>
  <c r="P51" i="2"/>
  <c r="Q51" i="2"/>
  <c r="N51" i="2"/>
  <c r="M51" i="2"/>
  <c r="L51" i="2"/>
  <c r="K51" i="2"/>
  <c r="O51" i="2"/>
  <c r="P47" i="2"/>
  <c r="O47" i="2"/>
  <c r="Q47" i="2"/>
  <c r="N47" i="2"/>
  <c r="M47" i="2"/>
  <c r="L47" i="2"/>
  <c r="K47" i="2"/>
  <c r="Q43" i="2"/>
  <c r="O43" i="2"/>
  <c r="N43" i="2"/>
  <c r="V44" i="2" s="1"/>
  <c r="F41" i="1" s="1"/>
  <c r="M43" i="2"/>
  <c r="L43" i="2"/>
  <c r="K43" i="2"/>
  <c r="P43" i="2"/>
  <c r="Q39" i="2"/>
  <c r="Y41" i="2" s="1"/>
  <c r="J38" i="1" s="1"/>
  <c r="K38" i="1" s="1"/>
  <c r="P39" i="2"/>
  <c r="O39" i="2"/>
  <c r="N39" i="2"/>
  <c r="V41" i="2" s="1"/>
  <c r="F38" i="1" s="1"/>
  <c r="M39" i="2"/>
  <c r="U41" i="2" s="1"/>
  <c r="D38" i="1" s="1"/>
  <c r="L39" i="2"/>
  <c r="K39" i="2"/>
  <c r="S41" i="2" s="1"/>
  <c r="B38" i="1" s="1"/>
  <c r="P35" i="2"/>
  <c r="X37" i="2" s="1"/>
  <c r="H34" i="1" s="1"/>
  <c r="N35" i="2"/>
  <c r="M35" i="2"/>
  <c r="L35" i="2"/>
  <c r="K35" i="2"/>
  <c r="Q35" i="2"/>
  <c r="O35" i="2"/>
  <c r="Q31" i="2"/>
  <c r="P31" i="2"/>
  <c r="O31" i="2"/>
  <c r="W33" i="2" s="1"/>
  <c r="G30" i="1" s="1"/>
  <c r="N31" i="2"/>
  <c r="M31" i="2"/>
  <c r="L31" i="2"/>
  <c r="T33" i="2" s="1"/>
  <c r="C30" i="1" s="1"/>
  <c r="K31" i="2"/>
  <c r="Q27" i="2"/>
  <c r="O27" i="2"/>
  <c r="N27" i="2"/>
  <c r="V29" i="2" s="1"/>
  <c r="F26" i="1" s="1"/>
  <c r="P27" i="2"/>
  <c r="X29" i="2" s="1"/>
  <c r="H26" i="1" s="1"/>
  <c r="M27" i="2"/>
  <c r="L27" i="2"/>
  <c r="K27" i="2"/>
  <c r="S29" i="2" s="1"/>
  <c r="B26" i="1" s="1"/>
  <c r="Q23" i="2"/>
  <c r="Y25" i="2" s="1"/>
  <c r="J22" i="1" s="1"/>
  <c r="K22" i="1" s="1"/>
  <c r="P23" i="2"/>
  <c r="M23" i="2"/>
  <c r="U25" i="2" s="1"/>
  <c r="D22" i="1" s="1"/>
  <c r="L23" i="2"/>
  <c r="K23" i="2"/>
  <c r="S25" i="2" s="1"/>
  <c r="B22" i="1" s="1"/>
  <c r="O23" i="2"/>
  <c r="N23" i="2"/>
  <c r="P19" i="2"/>
  <c r="O19" i="2"/>
  <c r="W21" i="2" s="1"/>
  <c r="G18" i="1" s="1"/>
  <c r="Q19" i="2"/>
  <c r="M19" i="2"/>
  <c r="L19" i="2"/>
  <c r="T21" i="2" s="1"/>
  <c r="C18" i="1" s="1"/>
  <c r="K19" i="2"/>
  <c r="S21" i="2" s="1"/>
  <c r="B18" i="1" s="1"/>
  <c r="N19" i="2"/>
  <c r="Q15" i="2"/>
  <c r="N15" i="2"/>
  <c r="M15" i="2"/>
  <c r="U17" i="2" s="1"/>
  <c r="D14" i="1" s="1"/>
  <c r="L15" i="2"/>
  <c r="T17" i="2" s="1"/>
  <c r="C14" i="1" s="1"/>
  <c r="K15" i="2"/>
  <c r="P15" i="2"/>
  <c r="Q11" i="2"/>
  <c r="Y13" i="2" s="1"/>
  <c r="J10" i="1" s="1"/>
  <c r="K10" i="1" s="1"/>
  <c r="O11" i="2"/>
  <c r="P11" i="2"/>
  <c r="N11" i="2"/>
  <c r="M11" i="2"/>
  <c r="U11" i="2" s="1"/>
  <c r="D8" i="1" s="1"/>
  <c r="L11" i="2"/>
  <c r="K11" i="2"/>
  <c r="M7" i="2"/>
  <c r="U9" i="2" s="1"/>
  <c r="D6" i="1" s="1"/>
  <c r="L7" i="2"/>
  <c r="T9" i="2" s="1"/>
  <c r="C6" i="1" s="1"/>
  <c r="K7" i="2"/>
  <c r="Q7" i="2"/>
  <c r="O7" i="2"/>
  <c r="N7" i="2"/>
  <c r="K3" i="2"/>
  <c r="K115" i="2"/>
  <c r="K107" i="2"/>
  <c r="P7" i="2"/>
  <c r="X9" i="2" s="1"/>
  <c r="H6" i="1" s="1"/>
  <c r="Q71" i="2"/>
  <c r="Q122" i="2"/>
  <c r="P122" i="2"/>
  <c r="O122" i="2"/>
  <c r="N122" i="2"/>
  <c r="L122" i="2"/>
  <c r="M122" i="2"/>
  <c r="Q110" i="2"/>
  <c r="P110" i="2"/>
  <c r="O110" i="2"/>
  <c r="N110" i="2"/>
  <c r="L110" i="2"/>
  <c r="Q102" i="2"/>
  <c r="P102" i="2"/>
  <c r="M102" i="2"/>
  <c r="K102" i="2"/>
  <c r="Q94" i="2"/>
  <c r="P94" i="2"/>
  <c r="O94" i="2"/>
  <c r="N94" i="2"/>
  <c r="L94" i="2"/>
  <c r="Q82" i="2"/>
  <c r="P82" i="2"/>
  <c r="O82" i="2"/>
  <c r="M82" i="2"/>
  <c r="K82" i="2"/>
  <c r="N82" i="2"/>
  <c r="L82" i="2"/>
  <c r="Q74" i="2"/>
  <c r="P74" i="2"/>
  <c r="L74" i="2"/>
  <c r="O74" i="2"/>
  <c r="M74" i="2"/>
  <c r="K74" i="2"/>
  <c r="Q66" i="2"/>
  <c r="P66" i="2"/>
  <c r="O66" i="2"/>
  <c r="M66" i="2"/>
  <c r="K66" i="2"/>
  <c r="L66" i="2"/>
  <c r="Q62" i="2"/>
  <c r="P62" i="2"/>
  <c r="O62" i="2"/>
  <c r="N62" i="2"/>
  <c r="L62" i="2"/>
  <c r="Q58" i="2"/>
  <c r="P58" i="2"/>
  <c r="O58" i="2"/>
  <c r="L58" i="2"/>
  <c r="M58" i="2"/>
  <c r="K58" i="2"/>
  <c r="Q54" i="2"/>
  <c r="P54" i="2"/>
  <c r="O54" i="2"/>
  <c r="N54" i="2"/>
  <c r="M54" i="2"/>
  <c r="K54" i="2"/>
  <c r="Q50" i="2"/>
  <c r="P50" i="2"/>
  <c r="O50" i="2"/>
  <c r="M50" i="2"/>
  <c r="K50" i="2"/>
  <c r="L50" i="2"/>
  <c r="Q46" i="2"/>
  <c r="P46" i="2"/>
  <c r="O46" i="2"/>
  <c r="N46" i="2"/>
  <c r="L46" i="2"/>
  <c r="Q42" i="2"/>
  <c r="P42" i="2"/>
  <c r="O42" i="2"/>
  <c r="W44" i="2" s="1"/>
  <c r="G41" i="1" s="1"/>
  <c r="L42" i="2"/>
  <c r="T44" i="2" s="1"/>
  <c r="C41" i="1" s="1"/>
  <c r="M42" i="2"/>
  <c r="K42" i="2"/>
  <c r="Q34" i="2"/>
  <c r="P34" i="2"/>
  <c r="X36" i="2" s="1"/>
  <c r="H33" i="1" s="1"/>
  <c r="O34" i="2"/>
  <c r="W36" i="2" s="1"/>
  <c r="G33" i="1" s="1"/>
  <c r="M34" i="2"/>
  <c r="K34" i="2"/>
  <c r="S36" i="2" s="1"/>
  <c r="B33" i="1" s="1"/>
  <c r="L34" i="2"/>
  <c r="T36" i="2" s="1"/>
  <c r="C33" i="1" s="1"/>
  <c r="Q30" i="2"/>
  <c r="P30" i="2"/>
  <c r="O30" i="2"/>
  <c r="N30" i="2"/>
  <c r="L30" i="2"/>
  <c r="Q26" i="2"/>
  <c r="P26" i="2"/>
  <c r="O26" i="2"/>
  <c r="W28" i="2" s="1"/>
  <c r="G25" i="1" s="1"/>
  <c r="N26" i="2"/>
  <c r="L26" i="2"/>
  <c r="T28" i="2" s="1"/>
  <c r="C25" i="1" s="1"/>
  <c r="M26" i="2"/>
  <c r="U28" i="2" s="1"/>
  <c r="D25" i="1" s="1"/>
  <c r="K26" i="2"/>
  <c r="S28" i="2" s="1"/>
  <c r="B25" i="1" s="1"/>
  <c r="Q22" i="2"/>
  <c r="P22" i="2"/>
  <c r="O22" i="2"/>
  <c r="N22" i="2"/>
  <c r="V24" i="2" s="1"/>
  <c r="F21" i="1" s="1"/>
  <c r="M22" i="2"/>
  <c r="U24" i="2" s="1"/>
  <c r="D21" i="1" s="1"/>
  <c r="K22" i="2"/>
  <c r="Q18" i="2"/>
  <c r="Y20" i="2" s="1"/>
  <c r="J17" i="1" s="1"/>
  <c r="K17" i="1" s="1"/>
  <c r="P18" i="2"/>
  <c r="X20" i="2" s="1"/>
  <c r="H17" i="1" s="1"/>
  <c r="O18" i="2"/>
  <c r="M18" i="2"/>
  <c r="U20" i="2" s="1"/>
  <c r="D17" i="1" s="1"/>
  <c r="K18" i="2"/>
  <c r="N18" i="2"/>
  <c r="V20" i="2" s="1"/>
  <c r="F17" i="1" s="1"/>
  <c r="L18" i="2"/>
  <c r="T19" i="2" s="1"/>
  <c r="C16" i="1" s="1"/>
  <c r="Q14" i="2"/>
  <c r="P14" i="2"/>
  <c r="X16" i="2" s="1"/>
  <c r="H13" i="1" s="1"/>
  <c r="O14" i="2"/>
  <c r="L14" i="2"/>
  <c r="T16" i="2" s="1"/>
  <c r="C13" i="1" s="1"/>
  <c r="Q10" i="2"/>
  <c r="P10" i="2"/>
  <c r="X12" i="2" s="1"/>
  <c r="H9" i="1" s="1"/>
  <c r="O10" i="2"/>
  <c r="N10" i="2"/>
  <c r="L10" i="2"/>
  <c r="M10" i="2"/>
  <c r="K10" i="2"/>
  <c r="S12" i="2" s="1"/>
  <c r="B9" i="1" s="1"/>
  <c r="Q6" i="2"/>
  <c r="P6" i="2"/>
  <c r="O6" i="2"/>
  <c r="W8" i="2" s="1"/>
  <c r="G5" i="1" s="1"/>
  <c r="N6" i="2"/>
  <c r="M6" i="2"/>
  <c r="K6" i="2"/>
  <c r="S8" i="2" s="1"/>
  <c r="B5" i="1" s="1"/>
  <c r="K122" i="2"/>
  <c r="K114" i="2"/>
  <c r="K103" i="2"/>
  <c r="K62" i="2"/>
  <c r="L118" i="2"/>
  <c r="L54" i="2"/>
  <c r="M110" i="2"/>
  <c r="M46" i="2"/>
  <c r="N102" i="2"/>
  <c r="N50" i="2"/>
  <c r="N14" i="2"/>
  <c r="O91" i="2"/>
  <c r="P107" i="2"/>
  <c r="P120" i="2"/>
  <c r="O120" i="2"/>
  <c r="O116" i="2"/>
  <c r="Q116" i="2"/>
  <c r="P116" i="2"/>
  <c r="Q112" i="2"/>
  <c r="O112" i="2"/>
  <c r="O108" i="2"/>
  <c r="Q108" i="2"/>
  <c r="P108" i="2"/>
  <c r="P104" i="2"/>
  <c r="O104" i="2"/>
  <c r="Q104" i="2"/>
  <c r="O100" i="2"/>
  <c r="Q100" i="2"/>
  <c r="Q96" i="2"/>
  <c r="O96" i="2"/>
  <c r="P96" i="2"/>
  <c r="P88" i="2"/>
  <c r="O88" i="2"/>
  <c r="Q88" i="2"/>
  <c r="Q80" i="2"/>
  <c r="O80" i="2"/>
  <c r="P80" i="2"/>
  <c r="O76" i="2"/>
  <c r="N76" i="2"/>
  <c r="Q76" i="2"/>
  <c r="P72" i="2"/>
  <c r="O72" i="2"/>
  <c r="N72" i="2"/>
  <c r="Q72" i="2"/>
  <c r="O68" i="2"/>
  <c r="P68" i="2"/>
  <c r="N68" i="2"/>
  <c r="Q68" i="2"/>
  <c r="Q64" i="2"/>
  <c r="O64" i="2"/>
  <c r="N64" i="2"/>
  <c r="Q60" i="2"/>
  <c r="P60" i="2"/>
  <c r="N60" i="2"/>
  <c r="O60" i="2"/>
  <c r="P56" i="2"/>
  <c r="N56" i="2"/>
  <c r="Q52" i="2"/>
  <c r="N52" i="2"/>
  <c r="P52" i="2"/>
  <c r="O52" i="2"/>
  <c r="Q48" i="2"/>
  <c r="O48" i="2"/>
  <c r="N48" i="2"/>
  <c r="P48" i="2"/>
  <c r="N44" i="2"/>
  <c r="Q44" i="2"/>
  <c r="P44" i="2"/>
  <c r="P40" i="2"/>
  <c r="O40" i="2"/>
  <c r="W42" i="2" s="1"/>
  <c r="G39" i="1" s="1"/>
  <c r="N40" i="2"/>
  <c r="Q40" i="2"/>
  <c r="Y42" i="2" s="1"/>
  <c r="J39" i="1" s="1"/>
  <c r="K39" i="1" s="1"/>
  <c r="N36" i="2"/>
  <c r="Q36" i="2"/>
  <c r="Y38" i="2" s="1"/>
  <c r="J35" i="1" s="1"/>
  <c r="K35" i="1" s="1"/>
  <c r="Q32" i="2"/>
  <c r="O32" i="2"/>
  <c r="P32" i="2"/>
  <c r="N32" i="2"/>
  <c r="V34" i="2" s="1"/>
  <c r="F31" i="1" s="1"/>
  <c r="P24" i="2"/>
  <c r="N24" i="2"/>
  <c r="V26" i="2" s="1"/>
  <c r="F23" i="1" s="1"/>
  <c r="Q24" i="2"/>
  <c r="Y26" i="2" s="1"/>
  <c r="J23" i="1" s="1"/>
  <c r="K23" i="1" s="1"/>
  <c r="O24" i="2"/>
  <c r="N20" i="2"/>
  <c r="P20" i="2"/>
  <c r="Q16" i="2"/>
  <c r="Y18" i="2" s="1"/>
  <c r="J15" i="1" s="1"/>
  <c r="K15" i="1" s="1"/>
  <c r="O16" i="2"/>
  <c r="N16" i="2"/>
  <c r="P16" i="2"/>
  <c r="N12" i="2"/>
  <c r="V14" i="2" s="1"/>
  <c r="F11" i="1" s="1"/>
  <c r="O12" i="2"/>
  <c r="W14" i="2" s="1"/>
  <c r="G11" i="1" s="1"/>
  <c r="Q12" i="2"/>
  <c r="P12" i="2"/>
  <c r="P8" i="2"/>
  <c r="X10" i="2" s="1"/>
  <c r="H7" i="1" s="1"/>
  <c r="N8" i="2"/>
  <c r="Q8" i="2"/>
  <c r="N4" i="2"/>
  <c r="P4" i="2"/>
  <c r="X6" i="2" s="1"/>
  <c r="H3" i="1" s="1"/>
  <c r="O4" i="2"/>
  <c r="W6" i="2" s="1"/>
  <c r="G3" i="1" s="1"/>
  <c r="Q4" i="2"/>
  <c r="K120" i="2"/>
  <c r="K116" i="2"/>
  <c r="K112" i="2"/>
  <c r="K108" i="2"/>
  <c r="K104" i="2"/>
  <c r="K100" i="2"/>
  <c r="K96" i="2"/>
  <c r="K80" i="2"/>
  <c r="K64" i="2"/>
  <c r="K48" i="2"/>
  <c r="K37" i="2"/>
  <c r="S39" i="2" s="1"/>
  <c r="B36" i="1" s="1"/>
  <c r="K32" i="2"/>
  <c r="K21" i="2"/>
  <c r="K16" i="2"/>
  <c r="S18" i="2" s="1"/>
  <c r="B15" i="1" s="1"/>
  <c r="K5" i="2"/>
  <c r="S7" i="2" s="1"/>
  <c r="B4" i="1" s="1"/>
  <c r="L120" i="2"/>
  <c r="L104" i="2"/>
  <c r="L88" i="2"/>
  <c r="L72" i="2"/>
  <c r="L56" i="2"/>
  <c r="L40" i="2"/>
  <c r="L29" i="2"/>
  <c r="T31" i="2" s="1"/>
  <c r="C28" i="1" s="1"/>
  <c r="L24" i="2"/>
  <c r="T26" i="2" s="1"/>
  <c r="C23" i="1" s="1"/>
  <c r="L13" i="2"/>
  <c r="T15" i="2" s="1"/>
  <c r="C12" i="1" s="1"/>
  <c r="L8" i="2"/>
  <c r="M112" i="2"/>
  <c r="M96" i="2"/>
  <c r="M80" i="2"/>
  <c r="M64" i="2"/>
  <c r="M48" i="2"/>
  <c r="M37" i="2"/>
  <c r="M32" i="2"/>
  <c r="M21" i="2"/>
  <c r="U23" i="2" s="1"/>
  <c r="D20" i="1" s="1"/>
  <c r="M16" i="2"/>
  <c r="U18" i="2" s="1"/>
  <c r="D15" i="1" s="1"/>
  <c r="M5" i="2"/>
  <c r="U7" i="2" s="1"/>
  <c r="D4" i="1" s="1"/>
  <c r="N120" i="2"/>
  <c r="N104" i="2"/>
  <c r="N88" i="2"/>
  <c r="N37" i="2"/>
  <c r="V39" i="2" s="1"/>
  <c r="F36" i="1" s="1"/>
  <c r="N29" i="2"/>
  <c r="V30" i="2" s="1"/>
  <c r="F27" i="1" s="1"/>
  <c r="O20" i="2"/>
  <c r="P112" i="2"/>
  <c r="P84" i="2"/>
  <c r="Q20" i="2"/>
  <c r="K29" i="2"/>
  <c r="K13" i="2"/>
  <c r="S15" i="2" s="1"/>
  <c r="B12" i="1" s="1"/>
  <c r="M13" i="2"/>
  <c r="U15" i="2" s="1"/>
  <c r="D12" i="1" s="1"/>
  <c r="N13" i="2"/>
  <c r="O13" i="2"/>
  <c r="Q37" i="2"/>
  <c r="O37" i="2"/>
  <c r="W39" i="2" s="1"/>
  <c r="G36" i="1" s="1"/>
  <c r="P37" i="2"/>
  <c r="O33" i="2"/>
  <c r="W35" i="2" s="1"/>
  <c r="G32" i="1" s="1"/>
  <c r="Q33" i="2"/>
  <c r="P33" i="2"/>
  <c r="X35" i="2" s="1"/>
  <c r="H32" i="1" s="1"/>
  <c r="P29" i="2"/>
  <c r="Q29" i="2"/>
  <c r="Y31" i="2" s="1"/>
  <c r="J28" i="1" s="1"/>
  <c r="K28" i="1" s="1"/>
  <c r="P25" i="2"/>
  <c r="O25" i="2"/>
  <c r="Q25" i="2"/>
  <c r="Y27" i="2" s="1"/>
  <c r="J24" i="1" s="1"/>
  <c r="K24" i="1" s="1"/>
  <c r="Q21" i="2"/>
  <c r="O21" i="2"/>
  <c r="W23" i="2" s="1"/>
  <c r="G20" i="1" s="1"/>
  <c r="N21" i="2"/>
  <c r="V23" i="2" s="1"/>
  <c r="F20" i="1" s="1"/>
  <c r="Q17" i="2"/>
  <c r="P17" i="2"/>
  <c r="N17" i="2"/>
  <c r="O17" i="2"/>
  <c r="W19" i="2" s="1"/>
  <c r="G16" i="1" s="1"/>
  <c r="Q9" i="2"/>
  <c r="P9" i="2"/>
  <c r="O9" i="2"/>
  <c r="Q5" i="2"/>
  <c r="Y7" i="2" s="1"/>
  <c r="J4" i="1" s="1"/>
  <c r="K4" i="1" s="1"/>
  <c r="O5" i="2"/>
  <c r="P5" i="2"/>
  <c r="N5" i="2"/>
  <c r="K33" i="2"/>
  <c r="S35" i="2" s="1"/>
  <c r="B32" i="1" s="1"/>
  <c r="K17" i="2"/>
  <c r="L25" i="2"/>
  <c r="T27" i="2" s="1"/>
  <c r="C24" i="1" s="1"/>
  <c r="L9" i="2"/>
  <c r="T11" i="2" s="1"/>
  <c r="C8" i="1" s="1"/>
  <c r="M33" i="2"/>
  <c r="U35" i="2" s="1"/>
  <c r="D32" i="1" s="1"/>
  <c r="M17" i="2"/>
  <c r="U19" i="2" s="1"/>
  <c r="D16" i="1" s="1"/>
  <c r="N9" i="2"/>
  <c r="P100" i="2"/>
  <c r="P21" i="2"/>
  <c r="X23" i="2" s="1"/>
  <c r="H20" i="1" s="1"/>
  <c r="Q84" i="2"/>
  <c r="C4" i="4"/>
  <c r="F3" i="4" s="1"/>
  <c r="F39" i="4"/>
  <c r="F35" i="4"/>
  <c r="F31" i="4"/>
  <c r="F27" i="4"/>
  <c r="F23" i="4"/>
  <c r="F19" i="4"/>
  <c r="F15" i="4"/>
  <c r="F11" i="4"/>
  <c r="F7" i="4"/>
  <c r="C121" i="4"/>
  <c r="F42" i="4" s="1"/>
  <c r="C118" i="4"/>
  <c r="F41" i="4" s="1"/>
  <c r="C115" i="4"/>
  <c r="F40" i="4" s="1"/>
  <c r="C112" i="4"/>
  <c r="C109" i="4"/>
  <c r="F38" i="4" s="1"/>
  <c r="C106" i="4"/>
  <c r="F37" i="4" s="1"/>
  <c r="C103" i="4"/>
  <c r="F36" i="4" s="1"/>
  <c r="C100" i="4"/>
  <c r="C97" i="4"/>
  <c r="F34" i="4" s="1"/>
  <c r="C94" i="4"/>
  <c r="F33" i="4" s="1"/>
  <c r="C91" i="4"/>
  <c r="F32" i="4" s="1"/>
  <c r="C88" i="4"/>
  <c r="C85" i="4"/>
  <c r="F30" i="4" s="1"/>
  <c r="C82" i="4"/>
  <c r="F29" i="4" s="1"/>
  <c r="C79" i="4"/>
  <c r="F28" i="4" s="1"/>
  <c r="C76" i="4"/>
  <c r="C73" i="4"/>
  <c r="F26" i="4" s="1"/>
  <c r="C70" i="4"/>
  <c r="F25" i="4" s="1"/>
  <c r="C67" i="4"/>
  <c r="F24" i="4" s="1"/>
  <c r="C64" i="4"/>
  <c r="C61" i="4"/>
  <c r="F22" i="4" s="1"/>
  <c r="C58" i="4"/>
  <c r="F21" i="4" s="1"/>
  <c r="C55" i="4"/>
  <c r="F20" i="4" s="1"/>
  <c r="C52" i="4"/>
  <c r="C49" i="4"/>
  <c r="F18" i="4" s="1"/>
  <c r="C46" i="4"/>
  <c r="F17" i="4" s="1"/>
  <c r="C43" i="4"/>
  <c r="F16" i="4" s="1"/>
  <c r="C40" i="4"/>
  <c r="C37" i="4"/>
  <c r="F14" i="4" s="1"/>
  <c r="C34" i="4"/>
  <c r="F13" i="4" s="1"/>
  <c r="C31" i="4"/>
  <c r="F12" i="4" s="1"/>
  <c r="C28" i="4"/>
  <c r="C25" i="4"/>
  <c r="F10" i="4" s="1"/>
  <c r="C22" i="4"/>
  <c r="F9" i="4" s="1"/>
  <c r="C19" i="4"/>
  <c r="F8" i="4" s="1"/>
  <c r="C16" i="4"/>
  <c r="C13" i="4"/>
  <c r="F6" i="4" s="1"/>
  <c r="C10" i="4"/>
  <c r="F5" i="4" s="1"/>
  <c r="C7" i="4"/>
  <c r="F4" i="4" s="1"/>
  <c r="F4" i="3"/>
  <c r="F10" i="3"/>
  <c r="F7" i="3"/>
  <c r="F121" i="3"/>
  <c r="F118" i="3"/>
  <c r="F115" i="3"/>
  <c r="F112" i="3"/>
  <c r="F109" i="3"/>
  <c r="F106" i="3"/>
  <c r="F103" i="3"/>
  <c r="F100" i="3"/>
  <c r="F97" i="3"/>
  <c r="F94" i="3"/>
  <c r="F91" i="3"/>
  <c r="F88" i="3"/>
  <c r="F85" i="3"/>
  <c r="F82" i="3"/>
  <c r="F79" i="3"/>
  <c r="F76" i="3"/>
  <c r="F73" i="3"/>
  <c r="F70" i="3"/>
  <c r="F67" i="3"/>
  <c r="F64" i="3"/>
  <c r="F61" i="3"/>
  <c r="F58" i="3"/>
  <c r="F55" i="3"/>
  <c r="F52" i="3"/>
  <c r="F49" i="3"/>
  <c r="F46" i="3"/>
  <c r="F43" i="3"/>
  <c r="F40" i="3"/>
  <c r="F37" i="3"/>
  <c r="F34" i="3"/>
  <c r="F31" i="3"/>
  <c r="F28" i="3"/>
  <c r="F25" i="3"/>
  <c r="F22" i="3"/>
  <c r="F19" i="3"/>
  <c r="F16" i="3"/>
  <c r="F13" i="3"/>
  <c r="C3" i="3"/>
  <c r="D3" i="3" s="1"/>
  <c r="C4" i="3"/>
  <c r="D4" i="3" s="1"/>
  <c r="C5" i="3"/>
  <c r="D5" i="3" s="1"/>
  <c r="C6" i="3"/>
  <c r="D6" i="3" s="1"/>
  <c r="C7" i="3"/>
  <c r="D7" i="3" s="1"/>
  <c r="C8" i="3"/>
  <c r="D8" i="3" s="1"/>
  <c r="C9" i="3"/>
  <c r="D9" i="3" s="1"/>
  <c r="C10" i="3"/>
  <c r="D10" i="3" s="1"/>
  <c r="C11" i="3"/>
  <c r="D11" i="3" s="1"/>
  <c r="C12" i="3"/>
  <c r="D12" i="3" s="1"/>
  <c r="C13" i="3"/>
  <c r="D13" i="3" s="1"/>
  <c r="C14" i="3"/>
  <c r="D14" i="3" s="1"/>
  <c r="C15" i="3"/>
  <c r="D15" i="3" s="1"/>
  <c r="C16" i="3"/>
  <c r="D16" i="3" s="1"/>
  <c r="C17" i="3"/>
  <c r="D17" i="3" s="1"/>
  <c r="C18" i="3"/>
  <c r="D18" i="3" s="1"/>
  <c r="C19" i="3"/>
  <c r="D19" i="3" s="1"/>
  <c r="C20" i="3"/>
  <c r="D20" i="3" s="1"/>
  <c r="C21" i="3"/>
  <c r="D21" i="3" s="1"/>
  <c r="C22" i="3"/>
  <c r="D22" i="3" s="1"/>
  <c r="C23" i="3"/>
  <c r="D23" i="3" s="1"/>
  <c r="C24" i="3"/>
  <c r="D24" i="3" s="1"/>
  <c r="C25" i="3"/>
  <c r="D25" i="3" s="1"/>
  <c r="C26" i="3"/>
  <c r="D26" i="3" s="1"/>
  <c r="C27" i="3"/>
  <c r="D27" i="3" s="1"/>
  <c r="C28" i="3"/>
  <c r="D28" i="3" s="1"/>
  <c r="C29" i="3"/>
  <c r="D29" i="3" s="1"/>
  <c r="C30" i="3"/>
  <c r="D30" i="3" s="1"/>
  <c r="C31" i="3"/>
  <c r="D31" i="3" s="1"/>
  <c r="C32" i="3"/>
  <c r="D32" i="3" s="1"/>
  <c r="C33" i="3"/>
  <c r="D33" i="3" s="1"/>
  <c r="C34" i="3"/>
  <c r="D34" i="3" s="1"/>
  <c r="C35" i="3"/>
  <c r="D35" i="3" s="1"/>
  <c r="C36" i="3"/>
  <c r="D36" i="3" s="1"/>
  <c r="C37" i="3"/>
  <c r="D37" i="3" s="1"/>
  <c r="C38" i="3"/>
  <c r="D38" i="3" s="1"/>
  <c r="C39" i="3"/>
  <c r="D39" i="3" s="1"/>
  <c r="C40" i="3"/>
  <c r="D40" i="3" s="1"/>
  <c r="C41" i="3"/>
  <c r="D41" i="3" s="1"/>
  <c r="C42" i="3"/>
  <c r="D42" i="3" s="1"/>
  <c r="C43" i="3"/>
  <c r="D43" i="3" s="1"/>
  <c r="C44" i="3"/>
  <c r="D44" i="3" s="1"/>
  <c r="C45" i="3"/>
  <c r="D45" i="3" s="1"/>
  <c r="C46" i="3"/>
  <c r="D46" i="3" s="1"/>
  <c r="C47" i="3"/>
  <c r="D47" i="3" s="1"/>
  <c r="C48" i="3"/>
  <c r="D48" i="3" s="1"/>
  <c r="C49" i="3"/>
  <c r="D49" i="3" s="1"/>
  <c r="C50" i="3"/>
  <c r="D50" i="3" s="1"/>
  <c r="C51" i="3"/>
  <c r="D51" i="3" s="1"/>
  <c r="C52" i="3"/>
  <c r="D52" i="3" s="1"/>
  <c r="C53" i="3"/>
  <c r="D53" i="3" s="1"/>
  <c r="C54" i="3"/>
  <c r="D54" i="3" s="1"/>
  <c r="C55" i="3"/>
  <c r="D55" i="3" s="1"/>
  <c r="C56" i="3"/>
  <c r="D56" i="3" s="1"/>
  <c r="C57" i="3"/>
  <c r="D57" i="3" s="1"/>
  <c r="C58" i="3"/>
  <c r="D58" i="3" s="1"/>
  <c r="C59" i="3"/>
  <c r="D59" i="3" s="1"/>
  <c r="C60" i="3"/>
  <c r="D60" i="3" s="1"/>
  <c r="C61" i="3"/>
  <c r="D61" i="3" s="1"/>
  <c r="C62" i="3"/>
  <c r="D62" i="3" s="1"/>
  <c r="C63" i="3"/>
  <c r="D63" i="3" s="1"/>
  <c r="C64" i="3"/>
  <c r="D64" i="3" s="1"/>
  <c r="C65" i="3"/>
  <c r="D65" i="3" s="1"/>
  <c r="C66" i="3"/>
  <c r="D66" i="3" s="1"/>
  <c r="C67" i="3"/>
  <c r="D67" i="3" s="1"/>
  <c r="C68" i="3"/>
  <c r="D68" i="3" s="1"/>
  <c r="C69" i="3"/>
  <c r="D69" i="3" s="1"/>
  <c r="C70" i="3"/>
  <c r="D70" i="3" s="1"/>
  <c r="C71" i="3"/>
  <c r="D71" i="3" s="1"/>
  <c r="C72" i="3"/>
  <c r="D72" i="3" s="1"/>
  <c r="C73" i="3"/>
  <c r="D73" i="3" s="1"/>
  <c r="C74" i="3"/>
  <c r="D74" i="3" s="1"/>
  <c r="C75" i="3"/>
  <c r="D75" i="3" s="1"/>
  <c r="C76" i="3"/>
  <c r="D76" i="3" s="1"/>
  <c r="C77" i="3"/>
  <c r="D77" i="3" s="1"/>
  <c r="C78" i="3"/>
  <c r="D78" i="3" s="1"/>
  <c r="C79" i="3"/>
  <c r="D79" i="3" s="1"/>
  <c r="C80" i="3"/>
  <c r="D80" i="3" s="1"/>
  <c r="C81" i="3"/>
  <c r="D81" i="3" s="1"/>
  <c r="C82" i="3"/>
  <c r="D82" i="3" s="1"/>
  <c r="C83" i="3"/>
  <c r="D83" i="3" s="1"/>
  <c r="C84" i="3"/>
  <c r="D84" i="3" s="1"/>
  <c r="C85" i="3"/>
  <c r="D85" i="3" s="1"/>
  <c r="C86" i="3"/>
  <c r="D86" i="3" s="1"/>
  <c r="C87" i="3"/>
  <c r="D87" i="3" s="1"/>
  <c r="C88" i="3"/>
  <c r="D88" i="3" s="1"/>
  <c r="C89" i="3"/>
  <c r="D89" i="3" s="1"/>
  <c r="C90" i="3"/>
  <c r="D90" i="3" s="1"/>
  <c r="C91" i="3"/>
  <c r="D91" i="3" s="1"/>
  <c r="C92" i="3"/>
  <c r="D92" i="3" s="1"/>
  <c r="C93" i="3"/>
  <c r="D93" i="3" s="1"/>
  <c r="C94" i="3"/>
  <c r="D94" i="3" s="1"/>
  <c r="C95" i="3"/>
  <c r="D95" i="3" s="1"/>
  <c r="C96" i="3"/>
  <c r="D96" i="3" s="1"/>
  <c r="C97" i="3"/>
  <c r="D97" i="3" s="1"/>
  <c r="C98" i="3"/>
  <c r="D98" i="3" s="1"/>
  <c r="C99" i="3"/>
  <c r="D99" i="3" s="1"/>
  <c r="C100" i="3"/>
  <c r="D100" i="3" s="1"/>
  <c r="C101" i="3"/>
  <c r="D101" i="3" s="1"/>
  <c r="C102" i="3"/>
  <c r="D102" i="3" s="1"/>
  <c r="C103" i="3"/>
  <c r="D103" i="3" s="1"/>
  <c r="C104" i="3"/>
  <c r="D104" i="3" s="1"/>
  <c r="C105" i="3"/>
  <c r="D105" i="3" s="1"/>
  <c r="C106" i="3"/>
  <c r="D106" i="3" s="1"/>
  <c r="C107" i="3"/>
  <c r="D107" i="3" s="1"/>
  <c r="C108" i="3"/>
  <c r="D108" i="3" s="1"/>
  <c r="C109" i="3"/>
  <c r="D109" i="3" s="1"/>
  <c r="C110" i="3"/>
  <c r="D110" i="3" s="1"/>
  <c r="C111" i="3"/>
  <c r="D111" i="3" s="1"/>
  <c r="C112" i="3"/>
  <c r="D112" i="3" s="1"/>
  <c r="C113" i="3"/>
  <c r="D113" i="3" s="1"/>
  <c r="C114" i="3"/>
  <c r="D114" i="3" s="1"/>
  <c r="C115" i="3"/>
  <c r="D115" i="3" s="1"/>
  <c r="C116" i="3"/>
  <c r="D116" i="3" s="1"/>
  <c r="C117" i="3"/>
  <c r="D117" i="3" s="1"/>
  <c r="C118" i="3"/>
  <c r="D118" i="3" s="1"/>
  <c r="C119" i="3"/>
  <c r="D119" i="3" s="1"/>
  <c r="C120" i="3"/>
  <c r="D120" i="3" s="1"/>
  <c r="C121" i="3"/>
  <c r="D121" i="3" s="1"/>
  <c r="C2" i="3"/>
  <c r="D2" i="3" s="1"/>
  <c r="G4" i="4" l="1"/>
  <c r="C3" i="5" s="1"/>
  <c r="D3" i="5" s="1"/>
  <c r="G8" i="4"/>
  <c r="C7" i="5" s="1"/>
  <c r="D7" i="5" s="1"/>
  <c r="G12" i="4"/>
  <c r="C11" i="5" s="1"/>
  <c r="D11" i="5" s="1"/>
  <c r="G16" i="4"/>
  <c r="C15" i="5" s="1"/>
  <c r="D15" i="5" s="1"/>
  <c r="G20" i="4"/>
  <c r="C19" i="5" s="1"/>
  <c r="D19" i="5" s="1"/>
  <c r="G24" i="4"/>
  <c r="C23" i="5" s="1"/>
  <c r="D23" i="5" s="1"/>
  <c r="G28" i="4"/>
  <c r="C27" i="5" s="1"/>
  <c r="D27" i="5" s="1"/>
  <c r="G32" i="4"/>
  <c r="C31" i="5" s="1"/>
  <c r="D31" i="5" s="1"/>
  <c r="G36" i="4"/>
  <c r="C35" i="5" s="1"/>
  <c r="D35" i="5" s="1"/>
  <c r="G40" i="4"/>
  <c r="C39" i="5" s="1"/>
  <c r="D39" i="5" s="1"/>
  <c r="G6" i="4"/>
  <c r="C5" i="5" s="1"/>
  <c r="D5" i="5" s="1"/>
  <c r="G14" i="4"/>
  <c r="C13" i="5" s="1"/>
  <c r="D13" i="5" s="1"/>
  <c r="G22" i="4"/>
  <c r="C21" i="5" s="1"/>
  <c r="D21" i="5" s="1"/>
  <c r="G30" i="4"/>
  <c r="C29" i="5" s="1"/>
  <c r="D29" i="5" s="1"/>
  <c r="G42" i="4"/>
  <c r="C41" i="5" s="1"/>
  <c r="D41" i="5" s="1"/>
  <c r="G11" i="4"/>
  <c r="C10" i="5" s="1"/>
  <c r="D10" i="5" s="1"/>
  <c r="G19" i="4"/>
  <c r="C18" i="5" s="1"/>
  <c r="D18" i="5" s="1"/>
  <c r="G27" i="4"/>
  <c r="C26" i="5" s="1"/>
  <c r="D26" i="5" s="1"/>
  <c r="G35" i="4"/>
  <c r="C34" i="5" s="1"/>
  <c r="D34" i="5" s="1"/>
  <c r="G5" i="4"/>
  <c r="C4" i="5" s="1"/>
  <c r="D4" i="5" s="1"/>
  <c r="G9" i="4"/>
  <c r="C8" i="5" s="1"/>
  <c r="D8" i="5" s="1"/>
  <c r="G13" i="4"/>
  <c r="C12" i="5" s="1"/>
  <c r="D12" i="5" s="1"/>
  <c r="G17" i="4"/>
  <c r="C16" i="5" s="1"/>
  <c r="D16" i="5" s="1"/>
  <c r="G21" i="4"/>
  <c r="C20" i="5" s="1"/>
  <c r="D20" i="5" s="1"/>
  <c r="G25" i="4"/>
  <c r="C24" i="5" s="1"/>
  <c r="D24" i="5" s="1"/>
  <c r="G29" i="4"/>
  <c r="C28" i="5" s="1"/>
  <c r="D28" i="5" s="1"/>
  <c r="G33" i="4"/>
  <c r="C32" i="5" s="1"/>
  <c r="D32" i="5" s="1"/>
  <c r="G37" i="4"/>
  <c r="C36" i="5" s="1"/>
  <c r="D36" i="5" s="1"/>
  <c r="G41" i="4"/>
  <c r="C40" i="5" s="1"/>
  <c r="D40" i="5" s="1"/>
  <c r="G10" i="4"/>
  <c r="C9" i="5" s="1"/>
  <c r="D9" i="5" s="1"/>
  <c r="G18" i="4"/>
  <c r="C17" i="5" s="1"/>
  <c r="D17" i="5" s="1"/>
  <c r="G26" i="4"/>
  <c r="C25" i="5" s="1"/>
  <c r="D25" i="5" s="1"/>
  <c r="G34" i="4"/>
  <c r="C33" i="5" s="1"/>
  <c r="D33" i="5" s="1"/>
  <c r="G38" i="4"/>
  <c r="C37" i="5" s="1"/>
  <c r="D37" i="5" s="1"/>
  <c r="G3" i="4"/>
  <c r="C2" i="5" s="1"/>
  <c r="D2" i="5" s="1"/>
  <c r="G7" i="4"/>
  <c r="C6" i="5" s="1"/>
  <c r="D6" i="5" s="1"/>
  <c r="G15" i="4"/>
  <c r="C14" i="5" s="1"/>
  <c r="D14" i="5" s="1"/>
  <c r="G23" i="4"/>
  <c r="C22" i="5" s="1"/>
  <c r="D22" i="5" s="1"/>
  <c r="G31" i="4"/>
  <c r="C30" i="5" s="1"/>
  <c r="D30" i="5" s="1"/>
  <c r="G39" i="4"/>
  <c r="C38" i="5" s="1"/>
  <c r="D38" i="5" s="1"/>
  <c r="U39" i="2"/>
  <c r="D36" i="1" s="1"/>
  <c r="V10" i="2"/>
  <c r="F7" i="1" s="1"/>
  <c r="I7" i="1" s="1"/>
  <c r="W18" i="2"/>
  <c r="G15" i="1" s="1"/>
  <c r="W26" i="2"/>
  <c r="G23" i="1" s="1"/>
  <c r="V8" i="2"/>
  <c r="F5" i="1" s="1"/>
  <c r="I5" i="1" s="1"/>
  <c r="W12" i="2"/>
  <c r="G9" i="1" s="1"/>
  <c r="V32" i="2"/>
  <c r="F29" i="1" s="1"/>
  <c r="I29" i="1" s="1"/>
  <c r="V9" i="2"/>
  <c r="F6" i="1" s="1"/>
  <c r="V37" i="2"/>
  <c r="F34" i="1" s="1"/>
  <c r="W40" i="2"/>
  <c r="G37" i="1" s="1"/>
  <c r="W31" i="2"/>
  <c r="G28" i="1" s="1"/>
  <c r="S27" i="2"/>
  <c r="B24" i="1" s="1"/>
  <c r="S11" i="2"/>
  <c r="B8" i="1" s="1"/>
  <c r="E8" i="1" s="1"/>
  <c r="T34" i="2"/>
  <c r="C31" i="1" s="1"/>
  <c r="T24" i="2"/>
  <c r="C21" i="1" s="1"/>
  <c r="V7" i="2"/>
  <c r="F4" i="1" s="1"/>
  <c r="W11" i="2"/>
  <c r="G8" i="1" s="1"/>
  <c r="V19" i="2"/>
  <c r="F16" i="1" s="1"/>
  <c r="X27" i="2"/>
  <c r="H24" i="1" s="1"/>
  <c r="Y35" i="2"/>
  <c r="J32" i="1" s="1"/>
  <c r="K32" i="1" s="1"/>
  <c r="Y39" i="2"/>
  <c r="J36" i="1" s="1"/>
  <c r="K36" i="1" s="1"/>
  <c r="X34" i="2"/>
  <c r="H31" i="1" s="1"/>
  <c r="V38" i="2"/>
  <c r="F35" i="1" s="1"/>
  <c r="I35" i="1" s="1"/>
  <c r="X42" i="2"/>
  <c r="H39" i="1" s="1"/>
  <c r="U12" i="2"/>
  <c r="D9" i="1" s="1"/>
  <c r="S20" i="2"/>
  <c r="B17" i="1" s="1"/>
  <c r="W24" i="2"/>
  <c r="G21" i="1" s="1"/>
  <c r="X28" i="2"/>
  <c r="H25" i="1" s="1"/>
  <c r="W32" i="2"/>
  <c r="G29" i="1" s="1"/>
  <c r="Y36" i="2"/>
  <c r="J33" i="1" s="1"/>
  <c r="K33" i="1" s="1"/>
  <c r="W9" i="2"/>
  <c r="G6" i="1" s="1"/>
  <c r="I6" i="1" s="1"/>
  <c r="V13" i="2"/>
  <c r="F10" i="1" s="1"/>
  <c r="X17" i="2"/>
  <c r="H14" i="1" s="1"/>
  <c r="V17" i="2"/>
  <c r="F14" i="1" s="1"/>
  <c r="I14" i="1" s="1"/>
  <c r="X21" i="2"/>
  <c r="H18" i="1" s="1"/>
  <c r="T25" i="2"/>
  <c r="C22" i="1" s="1"/>
  <c r="X33" i="2"/>
  <c r="H30" i="1" s="1"/>
  <c r="I30" i="1" s="1"/>
  <c r="S37" i="2"/>
  <c r="B34" i="1" s="1"/>
  <c r="E34" i="1" s="1"/>
  <c r="X5" i="2"/>
  <c r="H2" i="1" s="1"/>
  <c r="V43" i="2"/>
  <c r="F40" i="1" s="1"/>
  <c r="X40" i="2"/>
  <c r="H37" i="1" s="1"/>
  <c r="S6" i="2"/>
  <c r="B3" i="1" s="1"/>
  <c r="S32" i="2"/>
  <c r="B29" i="1" s="1"/>
  <c r="S38" i="2"/>
  <c r="B35" i="1" s="1"/>
  <c r="E35" i="1" s="1"/>
  <c r="X15" i="2"/>
  <c r="H12" i="1" s="1"/>
  <c r="W17" i="2"/>
  <c r="G14" i="1" s="1"/>
  <c r="S16" i="2"/>
  <c r="B13" i="1" s="1"/>
  <c r="U16" i="2"/>
  <c r="D13" i="1" s="1"/>
  <c r="V11" i="2"/>
  <c r="F8" i="1" s="1"/>
  <c r="I8" i="1" s="1"/>
  <c r="X7" i="2"/>
  <c r="H4" i="1" s="1"/>
  <c r="I4" i="1" s="1"/>
  <c r="X11" i="2"/>
  <c r="H8" i="1" s="1"/>
  <c r="X19" i="2"/>
  <c r="H16" i="1" s="1"/>
  <c r="Y23" i="2"/>
  <c r="J20" i="1" s="1"/>
  <c r="K20" i="1" s="1"/>
  <c r="W15" i="2"/>
  <c r="G12" i="1" s="1"/>
  <c r="S31" i="2"/>
  <c r="B28" i="1" s="1"/>
  <c r="W22" i="2"/>
  <c r="G19" i="1" s="1"/>
  <c r="I19" i="1" s="1"/>
  <c r="T10" i="2"/>
  <c r="C7" i="1" s="1"/>
  <c r="T42" i="2"/>
  <c r="C39" i="1" s="1"/>
  <c r="S23" i="2"/>
  <c r="B20" i="1" s="1"/>
  <c r="E20" i="1" s="1"/>
  <c r="V6" i="2"/>
  <c r="F3" i="1" s="1"/>
  <c r="I3" i="1" s="1"/>
  <c r="X14" i="2"/>
  <c r="H11" i="1" s="1"/>
  <c r="X18" i="2"/>
  <c r="H15" i="1" s="1"/>
  <c r="X22" i="2"/>
  <c r="H19" i="1" s="1"/>
  <c r="W34" i="2"/>
  <c r="G31" i="1" s="1"/>
  <c r="I31" i="1" s="1"/>
  <c r="X8" i="2"/>
  <c r="H5" i="1" s="1"/>
  <c r="T12" i="2"/>
  <c r="C9" i="1" s="1"/>
  <c r="E9" i="1" s="1"/>
  <c r="Y12" i="2"/>
  <c r="J9" i="1" s="1"/>
  <c r="K9" i="1" s="1"/>
  <c r="Y16" i="2"/>
  <c r="J13" i="1" s="1"/>
  <c r="K13" i="1" s="1"/>
  <c r="S24" i="2"/>
  <c r="B21" i="1" s="1"/>
  <c r="X24" i="2"/>
  <c r="H21" i="1" s="1"/>
  <c r="Y28" i="2"/>
  <c r="J25" i="1" s="1"/>
  <c r="K25" i="1" s="1"/>
  <c r="X32" i="2"/>
  <c r="H29" i="1" s="1"/>
  <c r="U36" i="2"/>
  <c r="D33" i="1" s="1"/>
  <c r="S44" i="2"/>
  <c r="B41" i="1" s="1"/>
  <c r="X44" i="2"/>
  <c r="H41" i="1" s="1"/>
  <c r="Y9" i="2"/>
  <c r="J6" i="1" s="1"/>
  <c r="K6" i="1" s="1"/>
  <c r="S13" i="2"/>
  <c r="B10" i="1" s="1"/>
  <c r="X13" i="2"/>
  <c r="H10" i="1" s="1"/>
  <c r="S17" i="2"/>
  <c r="B14" i="1" s="1"/>
  <c r="Y17" i="2"/>
  <c r="J14" i="1" s="1"/>
  <c r="K14" i="1" s="1"/>
  <c r="U21" i="2"/>
  <c r="D18" i="1" s="1"/>
  <c r="E18" i="1" s="1"/>
  <c r="V25" i="2"/>
  <c r="F22" i="1" s="1"/>
  <c r="I22" i="1" s="1"/>
  <c r="T29" i="2"/>
  <c r="C26" i="1" s="1"/>
  <c r="W29" i="2"/>
  <c r="G26" i="1" s="1"/>
  <c r="I26" i="1" s="1"/>
  <c r="U33" i="2"/>
  <c r="D30" i="1" s="1"/>
  <c r="Y33" i="2"/>
  <c r="J30" i="1" s="1"/>
  <c r="K30" i="1" s="1"/>
  <c r="T37" i="2"/>
  <c r="C34" i="1" s="1"/>
  <c r="W41" i="2"/>
  <c r="G38" i="1" s="1"/>
  <c r="Y5" i="2"/>
  <c r="J2" i="1" s="1"/>
  <c r="K2" i="1" s="1"/>
  <c r="W43" i="2"/>
  <c r="G40" i="1" s="1"/>
  <c r="I40" i="1" s="1"/>
  <c r="U40" i="2"/>
  <c r="D37" i="1" s="1"/>
  <c r="Y40" i="2"/>
  <c r="J37" i="1" s="1"/>
  <c r="K37" i="1" s="1"/>
  <c r="X30" i="2"/>
  <c r="H27" i="1" s="1"/>
  <c r="S30" i="2"/>
  <c r="B27" i="1" s="1"/>
  <c r="E27" i="1" s="1"/>
  <c r="W10" i="2"/>
  <c r="G7" i="1" s="1"/>
  <c r="U27" i="2"/>
  <c r="D24" i="1" s="1"/>
  <c r="T30" i="2"/>
  <c r="C27" i="1" s="1"/>
  <c r="U42" i="2"/>
  <c r="D39" i="1" s="1"/>
  <c r="E39" i="1" s="1"/>
  <c r="V35" i="2"/>
  <c r="F32" i="1" s="1"/>
  <c r="T8" i="2"/>
  <c r="C5" i="1" s="1"/>
  <c r="E5" i="1" s="1"/>
  <c r="U14" i="2"/>
  <c r="D11" i="1" s="1"/>
  <c r="W38" i="2"/>
  <c r="G35" i="1" s="1"/>
  <c r="U26" i="2"/>
  <c r="D23" i="1" s="1"/>
  <c r="V36" i="2"/>
  <c r="F33" i="1" s="1"/>
  <c r="E22" i="1"/>
  <c r="W27" i="2"/>
  <c r="G24" i="1" s="1"/>
  <c r="W16" i="2"/>
  <c r="G13" i="1" s="1"/>
  <c r="U13" i="2"/>
  <c r="D10" i="1" s="1"/>
  <c r="S33" i="2"/>
  <c r="B30" i="1" s="1"/>
  <c r="Y37" i="2"/>
  <c r="J34" i="1" s="1"/>
  <c r="K34" i="1" s="1"/>
  <c r="S19" i="2"/>
  <c r="B16" i="1" s="1"/>
  <c r="W7" i="2"/>
  <c r="G4" i="1" s="1"/>
  <c r="Y11" i="2"/>
  <c r="J8" i="1" s="1"/>
  <c r="K8" i="1" s="1"/>
  <c r="Y19" i="2"/>
  <c r="J16" i="1" s="1"/>
  <c r="K16" i="1" s="1"/>
  <c r="X31" i="2"/>
  <c r="H28" i="1" s="1"/>
  <c r="X39" i="2"/>
  <c r="H36" i="1" s="1"/>
  <c r="V15" i="2"/>
  <c r="F12" i="1" s="1"/>
  <c r="I12" i="1" s="1"/>
  <c r="Y22" i="2"/>
  <c r="J19" i="1" s="1"/>
  <c r="K19" i="1" s="1"/>
  <c r="V31" i="2"/>
  <c r="F28" i="1" s="1"/>
  <c r="U34" i="2"/>
  <c r="D31" i="1" s="1"/>
  <c r="S34" i="2"/>
  <c r="B31" i="1" s="1"/>
  <c r="E31" i="1" s="1"/>
  <c r="Y6" i="2"/>
  <c r="J3" i="1" s="1"/>
  <c r="K3" i="1" s="1"/>
  <c r="Y10" i="2"/>
  <c r="J7" i="1" s="1"/>
  <c r="K7" i="1" s="1"/>
  <c r="Y14" i="2"/>
  <c r="J11" i="1" s="1"/>
  <c r="K11" i="1" s="1"/>
  <c r="V18" i="2"/>
  <c r="F15" i="1" s="1"/>
  <c r="I15" i="1" s="1"/>
  <c r="V22" i="2"/>
  <c r="F19" i="1" s="1"/>
  <c r="X26" i="2"/>
  <c r="H23" i="1" s="1"/>
  <c r="Y34" i="2"/>
  <c r="J31" i="1" s="1"/>
  <c r="K31" i="1" s="1"/>
  <c r="E37" i="1"/>
  <c r="V42" i="2"/>
  <c r="F39" i="1" s="1"/>
  <c r="V16" i="2"/>
  <c r="F13" i="1" s="1"/>
  <c r="U8" i="2"/>
  <c r="D5" i="1" s="1"/>
  <c r="Y8" i="2"/>
  <c r="J5" i="1" s="1"/>
  <c r="K5" i="1" s="1"/>
  <c r="V12" i="2"/>
  <c r="F9" i="1" s="1"/>
  <c r="T20" i="2"/>
  <c r="C17" i="1" s="1"/>
  <c r="E17" i="1" s="1"/>
  <c r="W20" i="2"/>
  <c r="G17" i="1" s="1"/>
  <c r="I17" i="1" s="1"/>
  <c r="Y24" i="2"/>
  <c r="J21" i="1" s="1"/>
  <c r="K21" i="1" s="1"/>
  <c r="V28" i="2"/>
  <c r="F25" i="1" s="1"/>
  <c r="T32" i="2"/>
  <c r="C29" i="1" s="1"/>
  <c r="E29" i="1" s="1"/>
  <c r="Y32" i="2"/>
  <c r="J29" i="1" s="1"/>
  <c r="K29" i="1" s="1"/>
  <c r="U44" i="2"/>
  <c r="D41" i="1" s="1"/>
  <c r="Y44" i="2"/>
  <c r="J41" i="1" s="1"/>
  <c r="K41" i="1" s="1"/>
  <c r="S5" i="2"/>
  <c r="B2" i="1" s="1"/>
  <c r="S9" i="2"/>
  <c r="B6" i="1" s="1"/>
  <c r="E6" i="1" s="1"/>
  <c r="T13" i="2"/>
  <c r="C10" i="1" s="1"/>
  <c r="W13" i="2"/>
  <c r="G10" i="1" s="1"/>
  <c r="V21" i="2"/>
  <c r="F18" i="1" s="1"/>
  <c r="Y21" i="2"/>
  <c r="J18" i="1" s="1"/>
  <c r="K18" i="1" s="1"/>
  <c r="W25" i="2"/>
  <c r="G22" i="1" s="1"/>
  <c r="X25" i="2"/>
  <c r="H22" i="1" s="1"/>
  <c r="U29" i="2"/>
  <c r="D26" i="1" s="1"/>
  <c r="E26" i="1" s="1"/>
  <c r="Y29" i="2"/>
  <c r="J26" i="1" s="1"/>
  <c r="K26" i="1" s="1"/>
  <c r="V33" i="2"/>
  <c r="F30" i="1" s="1"/>
  <c r="W37" i="2"/>
  <c r="G34" i="1" s="1"/>
  <c r="U37" i="2"/>
  <c r="D34" i="1" s="1"/>
  <c r="T41" i="2"/>
  <c r="C38" i="1" s="1"/>
  <c r="E38" i="1" s="1"/>
  <c r="X41" i="2"/>
  <c r="H38" i="1" s="1"/>
  <c r="U5" i="2"/>
  <c r="D2" i="1" s="1"/>
  <c r="Y43" i="2"/>
  <c r="J40" i="1" s="1"/>
  <c r="K40" i="1" s="1"/>
  <c r="T43" i="2"/>
  <c r="C40" i="1" s="1"/>
  <c r="E40" i="1" s="1"/>
  <c r="V40" i="2"/>
  <c r="F37" i="1" s="1"/>
  <c r="E25" i="1"/>
  <c r="W30" i="2"/>
  <c r="G27" i="1" s="1"/>
  <c r="I27" i="1" s="1"/>
  <c r="U38" i="2"/>
  <c r="D35" i="1" s="1"/>
  <c r="T35" i="2"/>
  <c r="C32" i="1" s="1"/>
  <c r="E32" i="1" s="1"/>
  <c r="S10" i="2"/>
  <c r="B7" i="1" s="1"/>
  <c r="E7" i="1" s="1"/>
  <c r="E41" i="1"/>
  <c r="U43" i="2"/>
  <c r="D40" i="1" s="1"/>
  <c r="S14" i="2"/>
  <c r="B11" i="1" s="1"/>
  <c r="E11" i="1" s="1"/>
  <c r="U6" i="2"/>
  <c r="D3" i="1" s="1"/>
  <c r="T7" i="2"/>
  <c r="C4" i="1" s="1"/>
  <c r="T23" i="2"/>
  <c r="C20" i="1" s="1"/>
  <c r="T39" i="2"/>
  <c r="C36" i="1" s="1"/>
  <c r="T18" i="2"/>
  <c r="C15" i="1" s="1"/>
  <c r="W5" i="2"/>
  <c r="G2" i="1" s="1"/>
  <c r="I2" i="1" s="1"/>
  <c r="X38" i="2"/>
  <c r="H35" i="1" s="1"/>
  <c r="S26" i="2"/>
  <c r="B23" i="1" s="1"/>
  <c r="I9" i="1"/>
  <c r="I41" i="1"/>
  <c r="I32" i="1"/>
  <c r="E14" i="1"/>
  <c r="E13" i="1"/>
  <c r="E23" i="1"/>
  <c r="E4" i="1"/>
  <c r="E12" i="1"/>
  <c r="E16" i="1"/>
  <c r="I38" i="1"/>
  <c r="I39" i="1"/>
  <c r="I25" i="1"/>
  <c r="I13" i="1"/>
  <c r="I37" i="1"/>
  <c r="I11" i="1"/>
  <c r="E10" i="1"/>
  <c r="I20" i="1"/>
  <c r="E24" i="1"/>
  <c r="E28" i="1"/>
  <c r="I36" i="1"/>
  <c r="I23" i="1"/>
  <c r="I21" i="1"/>
  <c r="E19" i="1"/>
  <c r="I28" i="1"/>
  <c r="I33" i="1"/>
  <c r="I10" i="1"/>
  <c r="I18" i="1"/>
  <c r="I16" i="1"/>
  <c r="I34" i="1"/>
  <c r="I24" i="1"/>
  <c r="E15" i="1" l="1"/>
  <c r="E21" i="1"/>
  <c r="E3" i="1"/>
  <c r="E33" i="1"/>
  <c r="E36" i="1"/>
  <c r="E30" i="1"/>
</calcChain>
</file>

<file path=xl/sharedStrings.xml><?xml version="1.0" encoding="utf-8"?>
<sst xmlns="http://schemas.openxmlformats.org/spreadsheetml/2006/main" count="327" uniqueCount="183">
  <si>
    <t>Até 17</t>
  </si>
  <si>
    <t>18 a 24</t>
  </si>
  <si>
    <t>25 a 29</t>
  </si>
  <si>
    <t>30 a 39</t>
  </si>
  <si>
    <t>40 a 49</t>
  </si>
  <si>
    <t>50 a 64</t>
  </si>
  <si>
    <t>65 ou mais</t>
  </si>
  <si>
    <t>mês-ano</t>
  </si>
  <si>
    <t>massa  salarial</t>
  </si>
  <si>
    <t>IPCA (%)</t>
  </si>
  <si>
    <t>Data</t>
  </si>
  <si>
    <t>2010.01</t>
  </si>
  <si>
    <t>2010.02</t>
  </si>
  <si>
    <t>2010.03</t>
  </si>
  <si>
    <t>2010.04</t>
  </si>
  <si>
    <t>2010.05</t>
  </si>
  <si>
    <t>2010.06</t>
  </si>
  <si>
    <t>2010.07</t>
  </si>
  <si>
    <t>2010.08</t>
  </si>
  <si>
    <t>2010.09</t>
  </si>
  <si>
    <t>2010.10</t>
  </si>
  <si>
    <t>2010.11</t>
  </si>
  <si>
    <t>2010.12</t>
  </si>
  <si>
    <t>2011.01</t>
  </si>
  <si>
    <t>2011.02</t>
  </si>
  <si>
    <t>2011.03</t>
  </si>
  <si>
    <t>2011.04</t>
  </si>
  <si>
    <t>2011.05</t>
  </si>
  <si>
    <t>2011.06</t>
  </si>
  <si>
    <t>2011.07</t>
  </si>
  <si>
    <t>2011.08</t>
  </si>
  <si>
    <t>2011.09</t>
  </si>
  <si>
    <t>2011.10</t>
  </si>
  <si>
    <t>2011.11</t>
  </si>
  <si>
    <t>2011.12</t>
  </si>
  <si>
    <t>2012.01</t>
  </si>
  <si>
    <t>2012.02</t>
  </si>
  <si>
    <t>2012.03</t>
  </si>
  <si>
    <t>2012.04</t>
  </si>
  <si>
    <t>2012.05</t>
  </si>
  <si>
    <t>2012.06</t>
  </si>
  <si>
    <t>2012.07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</si>
  <si>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</si>
  <si>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</si>
  <si>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</si>
  <si>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</si>
  <si>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</si>
  <si>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</si>
  <si>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</si>
  <si>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</si>
  <si>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</si>
  <si>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</si>
  <si>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</si>
  <si>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</si>
  <si>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</si>
  <si>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</si>
  <si>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</si>
  <si>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2013.11</t>
  </si>
  <si>
    <t>2013.12</t>
  </si>
  <si>
    <t>2014.01</t>
  </si>
  <si>
    <t>2014.02</t>
  </si>
  <si>
    <t>2014.03</t>
  </si>
  <si>
    <t>2014.04</t>
  </si>
  <si>
    <t>2014.05</t>
  </si>
  <si>
    <t>2014.06</t>
  </si>
  <si>
    <t>2014.07</t>
  </si>
  <si>
    <t>2014.08</t>
  </si>
  <si>
    <t>2014.09</t>
  </si>
  <si>
    <t>2014.10</t>
  </si>
  <si>
    <t>2014.11</t>
  </si>
  <si>
    <t>2014.12</t>
  </si>
  <si>
    <t>2015.01</t>
  </si>
  <si>
    <t>2015.02</t>
  </si>
  <si>
    <t>2015.03</t>
  </si>
  <si>
    <t>2015.04</t>
  </si>
  <si>
    <t>2015.05</t>
  </si>
  <si>
    <t>2015.06</t>
  </si>
  <si>
    <t>2015.07</t>
  </si>
  <si>
    <t>2015.08</t>
  </si>
  <si>
    <t>2015.09</t>
  </si>
  <si>
    <t>2015.10</t>
  </si>
  <si>
    <t>2015.11</t>
  </si>
  <si>
    <t>2015.12</t>
  </si>
  <si>
    <t>2016.01</t>
  </si>
  <si>
    <t>2016.02</t>
  </si>
  <si>
    <t>2016.03</t>
  </si>
  <si>
    <t>2016.04</t>
  </si>
  <si>
    <t>2016.05</t>
  </si>
  <si>
    <t>2016.06</t>
  </si>
  <si>
    <t>2016.07</t>
  </si>
  <si>
    <t>2016.08</t>
  </si>
  <si>
    <t>2016.09</t>
  </si>
  <si>
    <t>2016.10</t>
  </si>
  <si>
    <t>2016.11</t>
  </si>
  <si>
    <t>2016.12</t>
  </si>
  <si>
    <t>2017.01</t>
  </si>
  <si>
    <t>2017.02</t>
  </si>
  <si>
    <t>2017.03</t>
  </si>
  <si>
    <t>2017.04</t>
  </si>
  <si>
    <t>2017.05</t>
  </si>
  <si>
    <t>2017.06</t>
  </si>
  <si>
    <t>2017.07</t>
  </si>
  <si>
    <t>2017.08</t>
  </si>
  <si>
    <t>2017.09</t>
  </si>
  <si>
    <t>2017.10</t>
  </si>
  <si>
    <t>2017.11</t>
  </si>
  <si>
    <t>2017.12</t>
  </si>
  <si>
    <t>2018.01</t>
  </si>
  <si>
    <t>2018.02</t>
  </si>
  <si>
    <t>2018.03</t>
  </si>
  <si>
    <t>2018.04</t>
  </si>
  <si>
    <t>2018.05</t>
  </si>
  <si>
    <t>2018.06</t>
  </si>
  <si>
    <t>2018.07</t>
  </si>
  <si>
    <t>2018.08</t>
  </si>
  <si>
    <t>2018.09</t>
  </si>
  <si>
    <t>2018.10</t>
  </si>
  <si>
    <t>2018.11</t>
  </si>
  <si>
    <t>2018.12</t>
  </si>
  <si>
    <t>2019.01</t>
  </si>
  <si>
    <t>2019.02</t>
  </si>
  <si>
    <t>2019.03</t>
  </si>
  <si>
    <t>2019.04</t>
  </si>
  <si>
    <t>2019.05</t>
  </si>
  <si>
    <t>2019.06</t>
  </si>
  <si>
    <t>2019.07</t>
  </si>
  <si>
    <t>2019.08</t>
  </si>
  <si>
    <t>2019.09</t>
  </si>
  <si>
    <t>2019.10</t>
  </si>
  <si>
    <t>2019.11</t>
  </si>
  <si>
    <t>2019.12</t>
  </si>
  <si>
    <t>2010 T1</t>
  </si>
  <si>
    <t>2010 T2</t>
  </si>
  <si>
    <t>2010 T3</t>
  </si>
  <si>
    <t>2010 T4</t>
  </si>
  <si>
    <t>2011 T1</t>
  </si>
  <si>
    <t>2011 T2</t>
  </si>
  <si>
    <t>2011 T3</t>
  </si>
  <si>
    <t>2011 T4</t>
  </si>
  <si>
    <t>2012 T1</t>
  </si>
  <si>
    <t>2012 T2</t>
  </si>
  <si>
    <t>2012 T3</t>
  </si>
  <si>
    <t>2012 T4</t>
  </si>
  <si>
    <t>2013 T1</t>
  </si>
  <si>
    <t>2013 T2</t>
  </si>
  <si>
    <t>2013 T3</t>
  </si>
  <si>
    <t>2013 T4</t>
  </si>
  <si>
    <t>2014 T1</t>
  </si>
  <si>
    <t>2014 T2</t>
  </si>
  <si>
    <t>2014 T3</t>
  </si>
  <si>
    <t>2014 T4</t>
  </si>
  <si>
    <t>2015 T1</t>
  </si>
  <si>
    <t>2015 T2</t>
  </si>
  <si>
    <t>2015 T3</t>
  </si>
  <si>
    <t>2015 T4</t>
  </si>
  <si>
    <t>2016 T1</t>
  </si>
  <si>
    <t>2016 T2</t>
  </si>
  <si>
    <t>2016 T3</t>
  </si>
  <si>
    <t>2016 T4</t>
  </si>
  <si>
    <t>2017 T1</t>
  </si>
  <si>
    <t>2017 T2</t>
  </si>
  <si>
    <t>2017 T3</t>
  </si>
  <si>
    <t>2017 T4</t>
  </si>
  <si>
    <t>2018 T1</t>
  </si>
  <si>
    <t>2018 T2</t>
  </si>
  <si>
    <t>2018 T3</t>
  </si>
  <si>
    <t>2018 T4</t>
  </si>
  <si>
    <t>2019 T1</t>
  </si>
  <si>
    <t>2019 T2</t>
  </si>
  <si>
    <t>2019 T3</t>
  </si>
  <si>
    <t>2019 T4</t>
  </si>
  <si>
    <t>CDB</t>
  </si>
  <si>
    <t>ind IPCA</t>
  </si>
  <si>
    <t>PIB- poupanca bruta</t>
  </si>
  <si>
    <t>IPCA</t>
  </si>
  <si>
    <t>REAL</t>
  </si>
  <si>
    <t>rend real</t>
  </si>
  <si>
    <t>poupanca</t>
  </si>
  <si>
    <t>riqueza</t>
  </si>
  <si>
    <t>ETAPA I</t>
  </si>
  <si>
    <t>ETAPA II</t>
  </si>
  <si>
    <t>ETAPA III</t>
  </si>
  <si>
    <t>INPC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</si>
</sst>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.0000"/>
    <numFmt numFmtId="166" formatCode="_-* #,##0.000_-;\-* #,##0.000_-;_-* &quot;-&quot;??_-;_-@_-"/>
    <numFmt numFmtId="167" formatCode="#,##0.0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F9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Border="1"/>
    <xf numFmtId="4" fontId="2" fillId="2" borderId="0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4" fontId="2" fillId="2" borderId="4" xfId="0" applyNumberFormat="1" applyFont="1" applyFill="1" applyBorder="1" applyAlignment="1">
      <alignment horizontal="right" vertical="center" wrapText="1"/>
    </xf>
    <xf numFmtId="17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" fontId="0" fillId="0" borderId="0" xfId="0" applyNumberFormat="1"/>
    <xf numFmtId="164" fontId="0" fillId="0" borderId="0" xfId="2" applyNumberFormat="1" applyFont="1" applyAlignment="1">
      <alignment horizontal="center"/>
    </xf>
    <xf numFmtId="165" fontId="4" fillId="0" borderId="0" xfId="0" applyNumberFormat="1" applyFont="1"/>
    <xf numFmtId="165" fontId="0" fillId="0" borderId="0" xfId="0" applyNumberFormat="1"/>
    <xf numFmtId="165" fontId="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66" fontId="0" fillId="0" borderId="0" xfId="1" applyNumberFormat="1" applyFont="1" applyAlignment="1">
      <alignment horizontal="center"/>
    </xf>
    <xf numFmtId="4" fontId="2" fillId="2" borderId="5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7" fontId="2" fillId="0" borderId="0" xfId="0" applyNumberFormat="1" applyFont="1" applyBorder="1"/>
    <xf numFmtId="4" fontId="2" fillId="2" borderId="0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167" fontId="0" fillId="0" borderId="0" xfId="0" applyNumberFormat="1"/>
    <xf numFmtId="167" fontId="0" fillId="0" borderId="0" xfId="0" applyNumberFormat="1" applyBorder="1"/>
    <xf numFmtId="167" fontId="1" fillId="2" borderId="0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65" fontId="0" fillId="4" borderId="0" xfId="0" applyNumberFormat="1" applyFill="1"/>
    <xf numFmtId="0" fontId="1" fillId="2" borderId="7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0" fontId="0" fillId="0" borderId="3" xfId="0" applyBorder="1"/>
    <xf numFmtId="165" fontId="4" fillId="0" borderId="3" xfId="0" applyNumberFormat="1" applyFont="1" applyFill="1" applyBorder="1" applyAlignment="1" applyProtection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1" fillId="6" borderId="0" xfId="0" applyFont="1" applyFill="1" applyBorder="1" applyAlignment="1">
      <alignment horizontal="center" vertical="center" wrapText="1"/>
    </xf>
    <xf numFmtId="4" fontId="2" fillId="6" borderId="0" xfId="0" applyNumberFormat="1" applyFont="1" applyFill="1" applyBorder="1" applyAlignment="1">
      <alignment horizontal="right" vertical="center" wrapText="1"/>
    </xf>
    <xf numFmtId="4" fontId="2" fillId="6" borderId="3" xfId="0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1"/>
  <sheetViews>
    <sheetView tabSelected="1" topLeftCell="E1" workbookViewId="0">
      <selection activeCell="K1" sqref="K1:K41"/>
    </sheetView>
  </sheetViews>
  <sheetFormatPr defaultRowHeight="15" x14ac:dyDescent="0.25"/>
  <cols>
    <col min="2" max="2" width="36" style="30" bestFit="1" customWidth="1"/>
    <col min="3" max="3" width="37.5703125" style="30" bestFit="1" customWidth="1"/>
    <col min="4" max="4" width="36" style="30" bestFit="1" customWidth="1"/>
    <col min="5" max="5" width="36" style="30" customWidth="1"/>
    <col min="6" max="6" width="37.5703125" style="30" bestFit="1" customWidth="1"/>
    <col min="7" max="7" width="36" style="30" bestFit="1" customWidth="1"/>
    <col min="8" max="8" width="35" style="30" bestFit="1" customWidth="1"/>
    <col min="9" max="9" width="35" style="30" customWidth="1"/>
    <col min="10" max="10" width="31.28515625" style="30" bestFit="1" customWidth="1"/>
    <col min="11" max="11" width="31.28515625" style="30" customWidth="1"/>
    <col min="12" max="12" width="11.7109375" bestFit="1" customWidth="1"/>
    <col min="13" max="13" width="12" style="31" bestFit="1" customWidth="1"/>
    <col min="14" max="15" width="15.42578125" bestFit="1" customWidth="1"/>
  </cols>
  <sheetData>
    <row r="1" spans="1:16" x14ac:dyDescent="0.25">
      <c r="A1" s="35" t="s">
        <v>7</v>
      </c>
      <c r="B1" s="36" t="s">
        <v>0</v>
      </c>
      <c r="C1" s="37" t="s">
        <v>1</v>
      </c>
      <c r="D1" s="37" t="s">
        <v>2</v>
      </c>
      <c r="E1" s="45" t="s">
        <v>179</v>
      </c>
      <c r="F1" s="37" t="s">
        <v>3</v>
      </c>
      <c r="G1" s="37" t="s">
        <v>4</v>
      </c>
      <c r="H1" s="38" t="s">
        <v>5</v>
      </c>
      <c r="I1" s="47" t="s">
        <v>180</v>
      </c>
      <c r="J1" s="39" t="s">
        <v>6</v>
      </c>
      <c r="K1" s="47" t="s">
        <v>181</v>
      </c>
      <c r="L1" s="39" t="s">
        <v>9</v>
      </c>
      <c r="M1" s="39" t="s">
        <v>176</v>
      </c>
      <c r="N1" s="39" t="s">
        <v>177</v>
      </c>
      <c r="O1" s="39" t="s">
        <v>178</v>
      </c>
      <c r="P1" s="1"/>
    </row>
    <row r="2" spans="1:16" x14ac:dyDescent="0.25">
      <c r="A2" s="5" t="s">
        <v>131</v>
      </c>
      <c r="B2" s="25">
        <f>CAGED!S5</f>
        <v>199155481.57816321</v>
      </c>
      <c r="C2" s="25">
        <f>CAGED!T5</f>
        <v>3415012712.4794617</v>
      </c>
      <c r="D2" s="25">
        <f>CAGED!U5</f>
        <v>2714947290.0280318</v>
      </c>
      <c r="E2" s="46">
        <f>B2+C2+D2</f>
        <v>6329115484.0856571</v>
      </c>
      <c r="F2" s="26">
        <f>CAGED!V5</f>
        <v>3597532144.5532007</v>
      </c>
      <c r="G2" s="26">
        <f>CAGED!W5</f>
        <v>1897696533.8497655</v>
      </c>
      <c r="H2" s="26">
        <f>CAGED!X5</f>
        <v>939376682.22638917</v>
      </c>
      <c r="I2" s="48">
        <f>F2+G2+H2</f>
        <v>6434605360.6293554</v>
      </c>
      <c r="J2" s="28">
        <f>CAGED!Y5</f>
        <v>47561884.834373221</v>
      </c>
      <c r="K2" s="49">
        <f>J2</f>
        <v>47561884.834373221</v>
      </c>
      <c r="L2" s="8">
        <v>0.75</v>
      </c>
      <c r="M2" s="34">
        <v>1.9423772143000173E-2</v>
      </c>
      <c r="N2" s="26">
        <v>1360001595.4868944</v>
      </c>
      <c r="O2" s="26"/>
      <c r="P2" s="1"/>
    </row>
    <row r="3" spans="1:16" x14ac:dyDescent="0.25">
      <c r="A3" s="5" t="s">
        <v>132</v>
      </c>
      <c r="B3" s="25">
        <f>CAGED!S6</f>
        <v>202859258.42154217</v>
      </c>
      <c r="C3" s="25">
        <f>CAGED!T6</f>
        <v>3520107549.8190269</v>
      </c>
      <c r="D3" s="25">
        <f>CAGED!U6</f>
        <v>2825009991.7778296</v>
      </c>
      <c r="E3" s="46">
        <f t="shared" ref="E3:E41" si="0">B3+C3+D3</f>
        <v>6547976800.0183983</v>
      </c>
      <c r="F3" s="26">
        <f>CAGED!V6</f>
        <v>3776935990.1691208</v>
      </c>
      <c r="G3" s="26">
        <f>CAGED!W6</f>
        <v>1977432306.4050412</v>
      </c>
      <c r="H3" s="26">
        <f>CAGED!X6</f>
        <v>971400075.08553517</v>
      </c>
      <c r="I3" s="48">
        <f t="shared" ref="I3:I41" si="1">F3+G3+H3</f>
        <v>6725768371.6596966</v>
      </c>
      <c r="J3" s="28">
        <f>CAGED!Y6</f>
        <v>48056039.081487298</v>
      </c>
      <c r="K3" s="49">
        <f t="shared" ref="K3:K41" si="2">J3</f>
        <v>48056039.081487298</v>
      </c>
      <c r="L3" s="8">
        <v>0.78</v>
      </c>
      <c r="M3" s="34">
        <v>2.1146950200000347E-2</v>
      </c>
      <c r="N3" s="26">
        <v>1619080078.5194244</v>
      </c>
      <c r="O3" s="26"/>
    </row>
    <row r="4" spans="1:16" x14ac:dyDescent="0.25">
      <c r="A4" s="5" t="s">
        <v>133</v>
      </c>
      <c r="B4" s="25">
        <f>CAGED!S7</f>
        <v>201126716.66267073</v>
      </c>
      <c r="C4" s="25">
        <f>CAGED!T7</f>
        <v>3609046354.9886379</v>
      </c>
      <c r="D4" s="25">
        <f>CAGED!U7</f>
        <v>2904922411.3518176</v>
      </c>
      <c r="E4" s="46">
        <f t="shared" si="0"/>
        <v>6715095483.0031261</v>
      </c>
      <c r="F4" s="26">
        <f>CAGED!V7</f>
        <v>3880767601.7923384</v>
      </c>
      <c r="G4" s="26">
        <f>CAGED!W7</f>
        <v>2020959172.6558657</v>
      </c>
      <c r="H4" s="26">
        <f>CAGED!X7</f>
        <v>1008001145.8502303</v>
      </c>
      <c r="I4" s="48">
        <f t="shared" si="1"/>
        <v>6909727920.2984343</v>
      </c>
      <c r="J4" s="28">
        <f>CAGED!Y7</f>
        <v>49494611.022596911</v>
      </c>
      <c r="K4" s="49">
        <f t="shared" si="2"/>
        <v>49494611.022596911</v>
      </c>
      <c r="L4" s="8">
        <v>0.52</v>
      </c>
      <c r="M4" s="34">
        <v>2.459894767400006E-2</v>
      </c>
      <c r="N4" s="26">
        <v>1785521929.7590322</v>
      </c>
      <c r="O4" s="26"/>
      <c r="P4" s="1"/>
    </row>
    <row r="5" spans="1:16" x14ac:dyDescent="0.25">
      <c r="A5" s="5" t="s">
        <v>134</v>
      </c>
      <c r="B5" s="25">
        <f>CAGED!S8</f>
        <v>191454379.49944803</v>
      </c>
      <c r="C5" s="25">
        <f>CAGED!T8</f>
        <v>3483759137.1829767</v>
      </c>
      <c r="D5" s="25">
        <f>CAGED!U8</f>
        <v>2827176244.6127934</v>
      </c>
      <c r="E5" s="46">
        <f t="shared" si="0"/>
        <v>6502389761.2952175</v>
      </c>
      <c r="F5" s="26">
        <f>CAGED!V8</f>
        <v>3786165305.170754</v>
      </c>
      <c r="G5" s="26">
        <f>CAGED!W8</f>
        <v>1970132561.8872533</v>
      </c>
      <c r="H5" s="26">
        <f>CAGED!X8</f>
        <v>987444560.77266979</v>
      </c>
      <c r="I5" s="48">
        <f t="shared" si="1"/>
        <v>6743742427.830677</v>
      </c>
      <c r="J5" s="28">
        <f>CAGED!Y8</f>
        <v>50297345.459397256</v>
      </c>
      <c r="K5" s="49">
        <f t="shared" si="2"/>
        <v>50297345.459397256</v>
      </c>
      <c r="L5" s="8">
        <v>0.56999999999999995</v>
      </c>
      <c r="M5" s="34">
        <v>2.378573375000026E-2</v>
      </c>
      <c r="N5" s="26">
        <v>1700222529.9715862</v>
      </c>
      <c r="O5" s="26"/>
      <c r="P5" s="1"/>
    </row>
    <row r="6" spans="1:16" x14ac:dyDescent="0.25">
      <c r="A6" s="5" t="s">
        <v>135</v>
      </c>
      <c r="B6" s="25">
        <f>CAGED!S9</f>
        <v>194642231.37649828</v>
      </c>
      <c r="C6" s="25">
        <f>CAGED!T9</f>
        <v>3514559905.4212246</v>
      </c>
      <c r="D6" s="25">
        <f>CAGED!U9</f>
        <v>2857001046.9205575</v>
      </c>
      <c r="E6" s="46">
        <f t="shared" si="0"/>
        <v>6566203183.7182808</v>
      </c>
      <c r="F6" s="26">
        <f>CAGED!V9</f>
        <v>3822530074.8498545</v>
      </c>
      <c r="G6" s="26">
        <f>CAGED!W9</f>
        <v>1990924793.658643</v>
      </c>
      <c r="H6" s="26">
        <f>CAGED!X9</f>
        <v>1007489319.0689785</v>
      </c>
      <c r="I6" s="48">
        <f t="shared" si="1"/>
        <v>6820944187.5774755</v>
      </c>
      <c r="J6" s="28">
        <f>CAGED!Y9</f>
        <v>52156734.24912338</v>
      </c>
      <c r="K6" s="49">
        <f t="shared" si="2"/>
        <v>52156734.24912338</v>
      </c>
      <c r="L6" s="8">
        <v>0.43</v>
      </c>
      <c r="M6" s="34">
        <v>2.48021504E-2</v>
      </c>
      <c r="N6" s="26">
        <v>1853129485.5661621</v>
      </c>
      <c r="O6" s="26"/>
    </row>
    <row r="7" spans="1:16" x14ac:dyDescent="0.25">
      <c r="A7" s="5" t="s">
        <v>136</v>
      </c>
      <c r="B7" s="25">
        <f>CAGED!S10</f>
        <v>203494716.06073633</v>
      </c>
      <c r="C7" s="25">
        <f>CAGED!T10</f>
        <v>3589044561.0096188</v>
      </c>
      <c r="D7" s="25">
        <f>CAGED!U10</f>
        <v>2926578132.749608</v>
      </c>
      <c r="E7" s="46">
        <f t="shared" si="0"/>
        <v>6719117409.8199635</v>
      </c>
      <c r="F7" s="26">
        <f>CAGED!V10</f>
        <v>3919003074.8736734</v>
      </c>
      <c r="G7" s="26">
        <f>CAGED!W10</f>
        <v>2032441644.817903</v>
      </c>
      <c r="H7" s="26">
        <f>CAGED!X10</f>
        <v>1021276815.4652863</v>
      </c>
      <c r="I7" s="48">
        <f t="shared" si="1"/>
        <v>6972721535.1568623</v>
      </c>
      <c r="J7" s="28">
        <f>CAGED!Y10</f>
        <v>53314545.694105655</v>
      </c>
      <c r="K7" s="49">
        <f t="shared" si="2"/>
        <v>53314545.694105655</v>
      </c>
      <c r="L7" s="8">
        <v>0</v>
      </c>
      <c r="M7" s="34">
        <v>2.6428931230000119E-2</v>
      </c>
      <c r="N7" s="26">
        <v>2124887860.8118827</v>
      </c>
      <c r="O7" s="26"/>
      <c r="P7" s="1"/>
    </row>
    <row r="8" spans="1:16" x14ac:dyDescent="0.25">
      <c r="A8" s="5" t="s">
        <v>137</v>
      </c>
      <c r="B8" s="25">
        <f>CAGED!S11</f>
        <v>207864916.0168708</v>
      </c>
      <c r="C8" s="25">
        <f>CAGED!T11</f>
        <v>3656491237.7616925</v>
      </c>
      <c r="D8" s="25">
        <f>CAGED!U11</f>
        <v>2962170692.1780539</v>
      </c>
      <c r="E8" s="46">
        <f t="shared" si="0"/>
        <v>6826526845.9566174</v>
      </c>
      <c r="F8" s="26">
        <f>CAGED!V11</f>
        <v>3957824501.5487409</v>
      </c>
      <c r="G8" s="26">
        <f>CAGED!W11</f>
        <v>2044235639.4942579</v>
      </c>
      <c r="H8" s="26">
        <f>CAGED!X11</f>
        <v>1018161407.8238177</v>
      </c>
      <c r="I8" s="48">
        <f t="shared" si="1"/>
        <v>7020221548.8668175</v>
      </c>
      <c r="J8" s="28">
        <f>CAGED!Y11</f>
        <v>51338049.652241826</v>
      </c>
      <c r="K8" s="49">
        <f t="shared" si="2"/>
        <v>51338049.652241826</v>
      </c>
      <c r="L8" s="8">
        <v>0.01</v>
      </c>
      <c r="M8" s="34">
        <v>2.8261678808000124E-2</v>
      </c>
      <c r="N8" s="26">
        <v>2160774029.4507174</v>
      </c>
      <c r="O8" s="26"/>
      <c r="P8" s="1"/>
    </row>
    <row r="9" spans="1:16" x14ac:dyDescent="0.25">
      <c r="A9" s="5" t="s">
        <v>138</v>
      </c>
      <c r="B9" s="25">
        <f>CAGED!S12</f>
        <v>206626214.00583655</v>
      </c>
      <c r="C9" s="25">
        <f>CAGED!T12</f>
        <v>3672297626.9512167</v>
      </c>
      <c r="D9" s="25">
        <f>CAGED!U12</f>
        <v>2952086222.9947786</v>
      </c>
      <c r="E9" s="46">
        <f t="shared" si="0"/>
        <v>6831010063.9518318</v>
      </c>
      <c r="F9" s="26">
        <f>CAGED!V12</f>
        <v>3941767284.9468036</v>
      </c>
      <c r="G9" s="26">
        <f>CAGED!W12</f>
        <v>2027899419.5231235</v>
      </c>
      <c r="H9" s="26">
        <f>CAGED!X12</f>
        <v>996658439.91063309</v>
      </c>
      <c r="I9" s="48">
        <f t="shared" si="1"/>
        <v>6966325144.3805599</v>
      </c>
      <c r="J9" s="28">
        <f>CAGED!Y12</f>
        <v>49801196.189819761</v>
      </c>
      <c r="K9" s="49">
        <f t="shared" si="2"/>
        <v>49801196.189819761</v>
      </c>
      <c r="L9" s="8">
        <v>0.04</v>
      </c>
      <c r="M9" s="34">
        <v>2.4497321117000093E-2</v>
      </c>
      <c r="N9" s="26">
        <v>1968153682.3431897</v>
      </c>
      <c r="O9" s="26"/>
    </row>
    <row r="10" spans="1:16" x14ac:dyDescent="0.25">
      <c r="A10" s="5" t="s">
        <v>139</v>
      </c>
      <c r="B10" s="25">
        <f>CAGED!S13</f>
        <v>201839347.91808188</v>
      </c>
      <c r="C10" s="25">
        <f>CAGED!T13</f>
        <v>3604482092.4477749</v>
      </c>
      <c r="D10" s="25">
        <f>CAGED!U13</f>
        <v>2861043308.8528395</v>
      </c>
      <c r="E10" s="46">
        <f t="shared" si="0"/>
        <v>6667364749.2186966</v>
      </c>
      <c r="F10" s="26">
        <f>CAGED!V13</f>
        <v>3808156879.3977537</v>
      </c>
      <c r="G10" s="26">
        <f>CAGED!W13</f>
        <v>1959654888.6059275</v>
      </c>
      <c r="H10" s="26">
        <f>CAGED!X13</f>
        <v>962824811.01881206</v>
      </c>
      <c r="I10" s="48">
        <f t="shared" si="1"/>
        <v>6730636579.0224934</v>
      </c>
      <c r="J10" s="28">
        <f>CAGED!Y13</f>
        <v>48185111.00617335</v>
      </c>
      <c r="K10" s="49">
        <f t="shared" si="2"/>
        <v>48185111.00617335</v>
      </c>
      <c r="L10" s="8">
        <v>0.45</v>
      </c>
      <c r="M10" s="34">
        <v>2.2668809175000026E-2</v>
      </c>
      <c r="N10" s="26">
        <v>2205091912.2728648</v>
      </c>
      <c r="O10" s="26"/>
      <c r="P10" s="1"/>
    </row>
    <row r="11" spans="1:16" x14ac:dyDescent="0.25">
      <c r="A11" s="5" t="s">
        <v>140</v>
      </c>
      <c r="B11" s="25">
        <f>CAGED!S14</f>
        <v>207646620.79090297</v>
      </c>
      <c r="C11" s="25">
        <f>CAGED!T14</f>
        <v>3503945684.0654702</v>
      </c>
      <c r="D11" s="25">
        <f>CAGED!U14</f>
        <v>2753079074.6089759</v>
      </c>
      <c r="E11" s="46">
        <f t="shared" si="0"/>
        <v>6464671379.4653492</v>
      </c>
      <c r="F11" s="26">
        <f>CAGED!V14</f>
        <v>3677592410.085289</v>
      </c>
      <c r="G11" s="26">
        <f>CAGED!W14</f>
        <v>1903162072.2968683</v>
      </c>
      <c r="H11" s="26">
        <f>CAGED!X14</f>
        <v>953266807.55342364</v>
      </c>
      <c r="I11" s="48">
        <f t="shared" si="1"/>
        <v>6534021289.9355812</v>
      </c>
      <c r="J11" s="28">
        <f>CAGED!Y14</f>
        <v>50423998.454065815</v>
      </c>
      <c r="K11" s="49">
        <f t="shared" si="2"/>
        <v>50423998.454065815</v>
      </c>
      <c r="L11" s="8">
        <v>0.75</v>
      </c>
      <c r="M11" s="34">
        <v>1.9930756089999946E-2</v>
      </c>
      <c r="N11" s="26">
        <v>2335554430.6447301</v>
      </c>
      <c r="O11" s="26"/>
      <c r="P11" s="1"/>
    </row>
    <row r="12" spans="1:16" x14ac:dyDescent="0.25">
      <c r="A12" s="5" t="s">
        <v>141</v>
      </c>
      <c r="B12" s="25">
        <f>CAGED!S15</f>
        <v>228207485.50421339</v>
      </c>
      <c r="C12" s="25">
        <f>CAGED!T15</f>
        <v>3582473120.1997719</v>
      </c>
      <c r="D12" s="25">
        <f>CAGED!U15</f>
        <v>2788247537.0428405</v>
      </c>
      <c r="E12" s="46">
        <f t="shared" si="0"/>
        <v>6598928142.7468262</v>
      </c>
      <c r="F12" s="26">
        <f>CAGED!V15</f>
        <v>3723343223.8075399</v>
      </c>
      <c r="G12" s="26">
        <f>CAGED!W15</f>
        <v>1933995271.6864319</v>
      </c>
      <c r="H12" s="26">
        <f>CAGED!X15</f>
        <v>984754810.99586248</v>
      </c>
      <c r="I12" s="48">
        <f t="shared" si="1"/>
        <v>6642093306.4898338</v>
      </c>
      <c r="J12" s="28">
        <f>CAGED!Y15</f>
        <v>53175903.870050624</v>
      </c>
      <c r="K12" s="49">
        <f t="shared" si="2"/>
        <v>53175903.870050624</v>
      </c>
      <c r="L12" s="8">
        <v>0.83</v>
      </c>
      <c r="M12" s="34">
        <v>1.8310059647999921E-2</v>
      </c>
      <c r="N12" s="26">
        <v>2441554342.8387704</v>
      </c>
      <c r="O12" s="26"/>
    </row>
    <row r="13" spans="1:16" x14ac:dyDescent="0.25">
      <c r="A13" s="5" t="s">
        <v>142</v>
      </c>
      <c r="B13" s="25">
        <f>CAGED!S16</f>
        <v>249491809.60089085</v>
      </c>
      <c r="C13" s="25">
        <f>CAGED!T16</f>
        <v>3690726562.2278776</v>
      </c>
      <c r="D13" s="25">
        <f>CAGED!U16</f>
        <v>2895671014.5913572</v>
      </c>
      <c r="E13" s="46">
        <f t="shared" si="0"/>
        <v>6835889386.420126</v>
      </c>
      <c r="F13" s="26">
        <f>CAGED!V16</f>
        <v>3890090694.9871626</v>
      </c>
      <c r="G13" s="26">
        <f>CAGED!W16</f>
        <v>2020989850.4580002</v>
      </c>
      <c r="H13" s="26">
        <f>CAGED!X16</f>
        <v>1033448494.8920813</v>
      </c>
      <c r="I13" s="48">
        <f t="shared" si="1"/>
        <v>6944529040.337244</v>
      </c>
      <c r="J13" s="28">
        <f>CAGED!Y16</f>
        <v>57167592.977560133</v>
      </c>
      <c r="K13" s="49">
        <f t="shared" si="2"/>
        <v>57167592.977560133</v>
      </c>
      <c r="L13" s="8">
        <v>0.63</v>
      </c>
      <c r="M13" s="34">
        <v>1.6590795731000307E-2</v>
      </c>
      <c r="N13" s="26">
        <v>1942319620.4430749</v>
      </c>
      <c r="O13" s="26"/>
      <c r="P13" s="1"/>
    </row>
    <row r="14" spans="1:16" x14ac:dyDescent="0.25">
      <c r="A14" s="5" t="s">
        <v>143</v>
      </c>
      <c r="B14" s="25">
        <f>CAGED!S17</f>
        <v>270095111.32858956</v>
      </c>
      <c r="C14" s="25">
        <f>CAGED!T17</f>
        <v>3903374373.3077354</v>
      </c>
      <c r="D14" s="25">
        <f>CAGED!U17</f>
        <v>3086678867.2015371</v>
      </c>
      <c r="E14" s="46">
        <f t="shared" si="0"/>
        <v>7260148351.837862</v>
      </c>
      <c r="F14" s="26">
        <f>CAGED!V17</f>
        <v>4155228415.8967047</v>
      </c>
      <c r="G14" s="26">
        <f>CAGED!W17</f>
        <v>2143501261.6508594</v>
      </c>
      <c r="H14" s="26">
        <f>CAGED!X17</f>
        <v>1084863768.7606287</v>
      </c>
      <c r="I14" s="48">
        <f t="shared" si="1"/>
        <v>7383593446.3081923</v>
      </c>
      <c r="J14" s="28">
        <f>CAGED!Y17</f>
        <v>58686867.072070614</v>
      </c>
      <c r="K14" s="49">
        <f t="shared" si="2"/>
        <v>58686867.072070614</v>
      </c>
      <c r="L14" s="8">
        <v>0.83</v>
      </c>
      <c r="M14" s="34">
        <v>1.5681009307999982E-2</v>
      </c>
      <c r="N14" s="26">
        <v>2541666935.3227134</v>
      </c>
      <c r="O14" s="26"/>
      <c r="P14" s="1"/>
    </row>
    <row r="15" spans="1:16" x14ac:dyDescent="0.25">
      <c r="A15" s="5" t="s">
        <v>144</v>
      </c>
      <c r="B15" s="25">
        <f>CAGED!S18</f>
        <v>265307930.43777555</v>
      </c>
      <c r="C15" s="25">
        <f>CAGED!T18</f>
        <v>3910590342.5571575</v>
      </c>
      <c r="D15" s="25">
        <f>CAGED!U18</f>
        <v>3124919611.3799052</v>
      </c>
      <c r="E15" s="46">
        <f t="shared" si="0"/>
        <v>7300817884.3748379</v>
      </c>
      <c r="F15" s="26">
        <f>CAGED!V18</f>
        <v>4231267039.8030596</v>
      </c>
      <c r="G15" s="26">
        <f>CAGED!W18</f>
        <v>2167369375.0147452</v>
      </c>
      <c r="H15" s="26">
        <f>CAGED!X18</f>
        <v>1085481381.637897</v>
      </c>
      <c r="I15" s="48">
        <f t="shared" si="1"/>
        <v>7484117796.4557018</v>
      </c>
      <c r="J15" s="28">
        <f>CAGED!Y18</f>
        <v>57546364.982382469</v>
      </c>
      <c r="K15" s="49">
        <f t="shared" si="2"/>
        <v>57546364.982382469</v>
      </c>
      <c r="L15" s="8">
        <v>0.8</v>
      </c>
      <c r="M15" s="34">
        <v>1.7399941691000009E-2</v>
      </c>
      <c r="N15" s="26">
        <v>2850088928.4804425</v>
      </c>
      <c r="O15" s="26"/>
    </row>
    <row r="16" spans="1:16" x14ac:dyDescent="0.25">
      <c r="A16" s="5" t="s">
        <v>145</v>
      </c>
      <c r="B16" s="25">
        <f>CAGED!S19</f>
        <v>261906298.12182856</v>
      </c>
      <c r="C16" s="25">
        <f>CAGED!T19</f>
        <v>4004293116.9078131</v>
      </c>
      <c r="D16" s="25">
        <f>CAGED!U19</f>
        <v>3204662384.5645065</v>
      </c>
      <c r="E16" s="46">
        <f t="shared" si="0"/>
        <v>7470861799.5941486</v>
      </c>
      <c r="F16" s="26">
        <f>CAGED!V19</f>
        <v>4354815254.6144953</v>
      </c>
      <c r="G16" s="26">
        <f>CAGED!W19</f>
        <v>2233145900.3451567</v>
      </c>
      <c r="H16" s="26">
        <f>CAGED!X19</f>
        <v>1119068716.2039671</v>
      </c>
      <c r="I16" s="48">
        <f t="shared" si="1"/>
        <v>7707029871.163619</v>
      </c>
      <c r="J16" s="28">
        <f>CAGED!Y19</f>
        <v>57173401.666177571</v>
      </c>
      <c r="K16" s="49">
        <f t="shared" si="2"/>
        <v>57173401.666177571</v>
      </c>
      <c r="L16" s="8">
        <v>0.79</v>
      </c>
      <c r="M16" s="34">
        <v>2.0336315251999748E-2</v>
      </c>
      <c r="N16" s="26">
        <v>2871028363.3661437</v>
      </c>
      <c r="O16" s="26"/>
    </row>
    <row r="17" spans="1:15" x14ac:dyDescent="0.25">
      <c r="A17" s="5" t="s">
        <v>146</v>
      </c>
      <c r="B17" s="25">
        <f>CAGED!S20</f>
        <v>247790440.30426723</v>
      </c>
      <c r="C17" s="25">
        <f>CAGED!T20</f>
        <v>3963666037.7463684</v>
      </c>
      <c r="D17" s="25">
        <f>CAGED!U20</f>
        <v>3193887556.7286963</v>
      </c>
      <c r="E17" s="46">
        <f t="shared" si="0"/>
        <v>7405344034.7793322</v>
      </c>
      <c r="F17" s="26">
        <f>CAGED!V20</f>
        <v>4367498775.994873</v>
      </c>
      <c r="G17" s="26">
        <f>CAGED!W20</f>
        <v>2246175043.0045767</v>
      </c>
      <c r="H17" s="26">
        <f>CAGED!X20</f>
        <v>1126090885.7622752</v>
      </c>
      <c r="I17" s="48">
        <f t="shared" si="1"/>
        <v>7739764704.7617245</v>
      </c>
      <c r="J17" s="28">
        <f>CAGED!Y20</f>
        <v>56592931.308743119</v>
      </c>
      <c r="K17" s="49">
        <f t="shared" si="2"/>
        <v>56592931.308743119</v>
      </c>
      <c r="L17" s="8">
        <v>0.77</v>
      </c>
      <c r="M17" s="34">
        <v>2.1958622432000086E-2</v>
      </c>
      <c r="N17" s="26">
        <v>2520845331.6207185</v>
      </c>
      <c r="O17" s="26"/>
    </row>
    <row r="18" spans="1:15" x14ac:dyDescent="0.25">
      <c r="A18" s="5" t="s">
        <v>147</v>
      </c>
      <c r="B18" s="25">
        <f>CAGED!S21</f>
        <v>248155008.62120593</v>
      </c>
      <c r="C18" s="25">
        <f>CAGED!T21</f>
        <v>3964603826.4656324</v>
      </c>
      <c r="D18" s="25">
        <f>CAGED!U21</f>
        <v>3200755877.2445769</v>
      </c>
      <c r="E18" s="46">
        <f t="shared" si="0"/>
        <v>7413514712.3314152</v>
      </c>
      <c r="F18" s="26">
        <f>CAGED!V21</f>
        <v>4410386542.5002747</v>
      </c>
      <c r="G18" s="26">
        <f>CAGED!W21</f>
        <v>2270861032.5435205</v>
      </c>
      <c r="H18" s="26">
        <f>CAGED!X21</f>
        <v>1154096780.4339314</v>
      </c>
      <c r="I18" s="48">
        <f t="shared" si="1"/>
        <v>7835344355.477726</v>
      </c>
      <c r="J18" s="28">
        <f>CAGED!Y21</f>
        <v>59295185.831176966</v>
      </c>
      <c r="K18" s="49">
        <f t="shared" si="2"/>
        <v>59295185.831176966</v>
      </c>
      <c r="L18" s="8">
        <v>0.47</v>
      </c>
      <c r="M18" s="34">
        <v>2.2161603469999847E-2</v>
      </c>
      <c r="N18" s="26">
        <v>2785516943.3547668</v>
      </c>
      <c r="O18" s="26"/>
    </row>
    <row r="19" spans="1:15" x14ac:dyDescent="0.25">
      <c r="A19" s="5" t="s">
        <v>148</v>
      </c>
      <c r="B19" s="25">
        <f>CAGED!S22</f>
        <v>250526862.41383737</v>
      </c>
      <c r="C19" s="25">
        <f>CAGED!T22</f>
        <v>3953958712.9746361</v>
      </c>
      <c r="D19" s="25">
        <f>CAGED!U22</f>
        <v>3187941850.2390461</v>
      </c>
      <c r="E19" s="46">
        <f t="shared" si="0"/>
        <v>7392427425.6275196</v>
      </c>
      <c r="F19" s="26">
        <f>CAGED!V22</f>
        <v>4419322507.0130653</v>
      </c>
      <c r="G19" s="26">
        <f>CAGED!W22</f>
        <v>2271611074.5319967</v>
      </c>
      <c r="H19" s="26">
        <f>CAGED!X22</f>
        <v>1155668350.8340678</v>
      </c>
      <c r="I19" s="48">
        <f t="shared" si="1"/>
        <v>7846601932.3791294</v>
      </c>
      <c r="J19" s="28">
        <f>CAGED!Y22</f>
        <v>61131910.531028181</v>
      </c>
      <c r="K19" s="49">
        <f t="shared" si="2"/>
        <v>61131910.531028181</v>
      </c>
      <c r="L19" s="8">
        <v>0.15</v>
      </c>
      <c r="M19" s="34">
        <v>2.3075224600000332E-2</v>
      </c>
      <c r="N19" s="26">
        <v>2885102705.1197934</v>
      </c>
      <c r="O19" s="26"/>
    </row>
    <row r="20" spans="1:15" x14ac:dyDescent="0.25">
      <c r="A20" s="5" t="s">
        <v>149</v>
      </c>
      <c r="B20" s="25">
        <f>CAGED!S23</f>
        <v>251999257.13574234</v>
      </c>
      <c r="C20" s="25">
        <f>CAGED!T23</f>
        <v>3966657591.1955223</v>
      </c>
      <c r="D20" s="25">
        <f>CAGED!U23</f>
        <v>3179770295.4796925</v>
      </c>
      <c r="E20" s="46">
        <f t="shared" si="0"/>
        <v>7398427143.810957</v>
      </c>
      <c r="F20" s="26">
        <f>CAGED!V23</f>
        <v>4409692795.317173</v>
      </c>
      <c r="G20" s="26">
        <f>CAGED!W23</f>
        <v>2253531193.1784549</v>
      </c>
      <c r="H20" s="26">
        <f>CAGED!X23</f>
        <v>1152644059.2186289</v>
      </c>
      <c r="I20" s="48">
        <f t="shared" si="1"/>
        <v>7815868047.7142572</v>
      </c>
      <c r="J20" s="28">
        <f>CAGED!Y23</f>
        <v>61212158.8790465</v>
      </c>
      <c r="K20" s="49">
        <f t="shared" si="2"/>
        <v>61212158.8790465</v>
      </c>
      <c r="L20" s="8">
        <v>0.16</v>
      </c>
      <c r="M20" s="34">
        <v>2.4497230375999823E-2</v>
      </c>
      <c r="N20" s="26">
        <v>2987694338.3492279</v>
      </c>
      <c r="O20" s="26"/>
    </row>
    <row r="21" spans="1:15" x14ac:dyDescent="0.25">
      <c r="A21" s="5" t="s">
        <v>150</v>
      </c>
      <c r="B21" s="25">
        <f>CAGED!S24</f>
        <v>247660661.46779287</v>
      </c>
      <c r="C21" s="25">
        <f>CAGED!T24</f>
        <v>3962055569.6482544</v>
      </c>
      <c r="D21" s="25">
        <f>CAGED!U24</f>
        <v>3157879605.0362358</v>
      </c>
      <c r="E21" s="46">
        <f t="shared" si="0"/>
        <v>7367595836.1522827</v>
      </c>
      <c r="F21" s="26">
        <f>CAGED!V24</f>
        <v>4378417905.4984903</v>
      </c>
      <c r="G21" s="26">
        <f>CAGED!W24</f>
        <v>2233246751.8736577</v>
      </c>
      <c r="H21" s="26">
        <f>CAGED!X24</f>
        <v>1137110878.2610588</v>
      </c>
      <c r="I21" s="48">
        <f t="shared" si="1"/>
        <v>7748775535.6332073</v>
      </c>
      <c r="J21" s="28">
        <f>CAGED!Y24</f>
        <v>59903478.322323501</v>
      </c>
      <c r="K21" s="49">
        <f t="shared" si="2"/>
        <v>59903478.322323501</v>
      </c>
      <c r="L21" s="8">
        <v>0.37</v>
      </c>
      <c r="M21" s="34">
        <v>2.480189825000001E-2</v>
      </c>
      <c r="N21" s="26">
        <v>2380458625.000248</v>
      </c>
      <c r="O21" s="26"/>
    </row>
    <row r="22" spans="1:15" x14ac:dyDescent="0.25">
      <c r="A22" s="5" t="s">
        <v>151</v>
      </c>
      <c r="B22" s="25">
        <f>CAGED!S25</f>
        <v>237148898.12856296</v>
      </c>
      <c r="C22" s="25">
        <f>CAGED!T25</f>
        <v>3876613542.7917185</v>
      </c>
      <c r="D22" s="25">
        <f>CAGED!U25</f>
        <v>3055773425.4219799</v>
      </c>
      <c r="E22" s="46">
        <f t="shared" si="0"/>
        <v>7169535866.3422613</v>
      </c>
      <c r="F22" s="26">
        <f>CAGED!V25</f>
        <v>4234676641.658576</v>
      </c>
      <c r="G22" s="26">
        <f>CAGED!W25</f>
        <v>2147812172.1844845</v>
      </c>
      <c r="H22" s="26">
        <f>CAGED!X25</f>
        <v>1100537467.2691278</v>
      </c>
      <c r="I22" s="48">
        <f t="shared" si="1"/>
        <v>7483026281.1121883</v>
      </c>
      <c r="J22" s="28">
        <f>CAGED!Y25</f>
        <v>56674768.204047002</v>
      </c>
      <c r="K22" s="49">
        <f t="shared" si="2"/>
        <v>56674768.204047002</v>
      </c>
      <c r="L22" s="8">
        <v>0.53</v>
      </c>
      <c r="M22" s="34">
        <v>2.490310136899998E-2</v>
      </c>
      <c r="N22" s="26">
        <v>2881744607.6307902</v>
      </c>
      <c r="O22" s="26"/>
    </row>
    <row r="23" spans="1:15" x14ac:dyDescent="0.25">
      <c r="A23" s="5" t="s">
        <v>152</v>
      </c>
      <c r="B23" s="25">
        <f>CAGED!S26</f>
        <v>243592107.20087218</v>
      </c>
      <c r="C23" s="25">
        <f>CAGED!T26</f>
        <v>3767646519.8300037</v>
      </c>
      <c r="D23" s="25">
        <f>CAGED!U26</f>
        <v>2941225168.4682517</v>
      </c>
      <c r="E23" s="46">
        <f t="shared" si="0"/>
        <v>6952463795.4991283</v>
      </c>
      <c r="F23" s="26">
        <f>CAGED!V26</f>
        <v>4096256017.4921274</v>
      </c>
      <c r="G23" s="26">
        <f>CAGED!W26</f>
        <v>2087956464.9065113</v>
      </c>
      <c r="H23" s="26">
        <f>CAGED!X26</f>
        <v>1086097593.0740848</v>
      </c>
      <c r="I23" s="48">
        <f t="shared" si="1"/>
        <v>7270310075.472723</v>
      </c>
      <c r="J23" s="28">
        <f>CAGED!Y26</f>
        <v>59647181.035625145</v>
      </c>
      <c r="K23" s="49">
        <f t="shared" si="2"/>
        <v>59647181.035625145</v>
      </c>
      <c r="L23" s="8">
        <v>0.43</v>
      </c>
      <c r="M23" s="34">
        <v>2.6429304607999971E-2</v>
      </c>
      <c r="N23" s="26">
        <v>2898236157.0969911</v>
      </c>
      <c r="O23" s="26"/>
    </row>
    <row r="24" spans="1:15" x14ac:dyDescent="0.25">
      <c r="A24" s="5" t="s">
        <v>153</v>
      </c>
      <c r="B24" s="25">
        <f>CAGED!S27</f>
        <v>269804915.74954081</v>
      </c>
      <c r="C24" s="25">
        <f>CAGED!T27</f>
        <v>3863757648.2861223</v>
      </c>
      <c r="D24" s="25">
        <f>CAGED!U27</f>
        <v>2987641162.1785021</v>
      </c>
      <c r="E24" s="46">
        <f t="shared" si="0"/>
        <v>7121203726.2141647</v>
      </c>
      <c r="F24" s="26">
        <f>CAGED!V27</f>
        <v>4166352468.456996</v>
      </c>
      <c r="G24" s="26">
        <f>CAGED!W27</f>
        <v>2123948262.249598</v>
      </c>
      <c r="H24" s="26">
        <f>CAGED!X27</f>
        <v>1111514610.6805677</v>
      </c>
      <c r="I24" s="48">
        <f t="shared" si="1"/>
        <v>7401815341.3871622</v>
      </c>
      <c r="J24" s="28">
        <f>CAGED!Y27</f>
        <v>62046942.354684994</v>
      </c>
      <c r="K24" s="49">
        <f t="shared" si="2"/>
        <v>62046942.354684994</v>
      </c>
      <c r="L24" s="8">
        <v>0.52</v>
      </c>
      <c r="M24" s="34">
        <v>2.92810717280001E-2</v>
      </c>
      <c r="N24" s="26">
        <v>3024657258.3410463</v>
      </c>
      <c r="O24" s="26"/>
    </row>
    <row r="25" spans="1:15" x14ac:dyDescent="0.25">
      <c r="A25" s="5" t="s">
        <v>154</v>
      </c>
      <c r="B25" s="25">
        <f>CAGED!S28</f>
        <v>292377803.13209373</v>
      </c>
      <c r="C25" s="25">
        <f>CAGED!T28</f>
        <v>3916982441.9924588</v>
      </c>
      <c r="D25" s="25">
        <f>CAGED!U28</f>
        <v>3052202964.4316716</v>
      </c>
      <c r="E25" s="46">
        <f t="shared" si="0"/>
        <v>7261563209.5562248</v>
      </c>
      <c r="F25" s="26">
        <f>CAGED!V28</f>
        <v>4283374229.1495523</v>
      </c>
      <c r="G25" s="26">
        <f>CAGED!W28</f>
        <v>2185551503.2347722</v>
      </c>
      <c r="H25" s="26">
        <f>CAGED!X28</f>
        <v>1140051057.2128742</v>
      </c>
      <c r="I25" s="48">
        <f t="shared" si="1"/>
        <v>7608976789.5971994</v>
      </c>
      <c r="J25" s="28">
        <f>CAGED!Y28</f>
        <v>66213881.169163227</v>
      </c>
      <c r="K25" s="49">
        <f t="shared" si="2"/>
        <v>66213881.169163227</v>
      </c>
      <c r="L25" s="8">
        <v>0.5</v>
      </c>
      <c r="M25" s="34">
        <v>2.8363900620000049E-2</v>
      </c>
      <c r="N25" s="26">
        <v>2429992029.0950928</v>
      </c>
      <c r="O25" s="26"/>
    </row>
    <row r="26" spans="1:15" x14ac:dyDescent="0.25">
      <c r="A26" s="5" t="s">
        <v>155</v>
      </c>
      <c r="B26" s="25">
        <f>CAGED!S29</f>
        <v>315827541.05261195</v>
      </c>
      <c r="C26" s="25">
        <f>CAGED!T29</f>
        <v>4204300238.461441</v>
      </c>
      <c r="D26" s="25">
        <f>CAGED!U29</f>
        <v>3288521041.9605713</v>
      </c>
      <c r="E26" s="46">
        <f t="shared" si="0"/>
        <v>7808648821.4746246</v>
      </c>
      <c r="F26" s="26">
        <f>CAGED!V29</f>
        <v>4622112908.6521502</v>
      </c>
      <c r="G26" s="26">
        <f>CAGED!W29</f>
        <v>2349100724.3957586</v>
      </c>
      <c r="H26" s="26">
        <f>CAGED!X29</f>
        <v>1200439274.2519479</v>
      </c>
      <c r="I26" s="48">
        <f t="shared" si="1"/>
        <v>8171652907.2998562</v>
      </c>
      <c r="J26" s="28">
        <f>CAGED!Y29</f>
        <v>67027406.083737962</v>
      </c>
      <c r="K26" s="49">
        <f t="shared" si="2"/>
        <v>67027406.083737962</v>
      </c>
      <c r="L26" s="8">
        <v>0.56000000000000005</v>
      </c>
      <c r="M26" s="34">
        <v>2.7345113319999781E-2</v>
      </c>
      <c r="N26" s="26">
        <v>2804140609.7986765</v>
      </c>
      <c r="O26" s="26"/>
    </row>
    <row r="27" spans="1:15" x14ac:dyDescent="0.25">
      <c r="A27" s="5" t="s">
        <v>156</v>
      </c>
      <c r="B27" s="25">
        <f>CAGED!S30</f>
        <v>305332645.78604865</v>
      </c>
      <c r="C27" s="25">
        <f>CAGED!T30</f>
        <v>4209539111.1608934</v>
      </c>
      <c r="D27" s="25">
        <f>CAGED!U30</f>
        <v>3332878652.729497</v>
      </c>
      <c r="E27" s="46">
        <f t="shared" si="0"/>
        <v>7847750409.6764393</v>
      </c>
      <c r="F27" s="26">
        <f>CAGED!V30</f>
        <v>4703322823.2485828</v>
      </c>
      <c r="G27" s="26">
        <f>CAGED!W30</f>
        <v>2386160577.3813314</v>
      </c>
      <c r="H27" s="26">
        <f>CAGED!X30</f>
        <v>1207974063.8654315</v>
      </c>
      <c r="I27" s="48">
        <f t="shared" si="1"/>
        <v>8297457464.4953461</v>
      </c>
      <c r="J27" s="28">
        <f>CAGED!Y30</f>
        <v>66153307.434539676</v>
      </c>
      <c r="K27" s="49">
        <f t="shared" si="2"/>
        <v>66153307.434539676</v>
      </c>
      <c r="L27" s="8">
        <v>0.45</v>
      </c>
      <c r="M27" s="34">
        <v>2.8872870255999938E-2</v>
      </c>
      <c r="N27" s="26">
        <v>3315820357.2699647</v>
      </c>
      <c r="O27" s="26"/>
    </row>
    <row r="28" spans="1:15" x14ac:dyDescent="0.25">
      <c r="A28" s="5" t="s">
        <v>157</v>
      </c>
      <c r="B28" s="25">
        <f>CAGED!S31</f>
        <v>296733973.92202413</v>
      </c>
      <c r="C28" s="25">
        <f>CAGED!T31</f>
        <v>4261072804.3146334</v>
      </c>
      <c r="D28" s="25">
        <f>CAGED!U31</f>
        <v>3379983624.2525091</v>
      </c>
      <c r="E28" s="46">
        <f t="shared" si="0"/>
        <v>7937790402.4891663</v>
      </c>
      <c r="F28" s="26">
        <f>CAGED!V31</f>
        <v>4794048899.3581562</v>
      </c>
      <c r="G28" s="26">
        <f>CAGED!W31</f>
        <v>2430245383.8954816</v>
      </c>
      <c r="H28" s="26">
        <f>CAGED!X31</f>
        <v>1230953533.9230118</v>
      </c>
      <c r="I28" s="48">
        <f t="shared" si="1"/>
        <v>8455247817.1766491</v>
      </c>
      <c r="J28" s="28">
        <f>CAGED!Y31</f>
        <v>68404530.176651642</v>
      </c>
      <c r="K28" s="49">
        <f t="shared" si="2"/>
        <v>68404530.176651642</v>
      </c>
      <c r="L28" s="8">
        <v>0.21</v>
      </c>
      <c r="M28" s="34">
        <v>3.2648704879999935E-2</v>
      </c>
      <c r="N28" s="26">
        <v>3204271559.8395281</v>
      </c>
      <c r="O28" s="26"/>
    </row>
    <row r="29" spans="1:15" x14ac:dyDescent="0.25">
      <c r="A29" s="5" t="s">
        <v>158</v>
      </c>
      <c r="B29" s="25">
        <f>CAGED!S32</f>
        <v>274780526.21076971</v>
      </c>
      <c r="C29" s="25">
        <f>CAGED!T32</f>
        <v>4126593398.2119603</v>
      </c>
      <c r="D29" s="25">
        <f>CAGED!U32</f>
        <v>3301891188.4837837</v>
      </c>
      <c r="E29" s="46">
        <f t="shared" si="0"/>
        <v>7703265112.9065142</v>
      </c>
      <c r="F29" s="26">
        <f>CAGED!V32</f>
        <v>4725119196.0033779</v>
      </c>
      <c r="G29" s="26">
        <f>CAGED!W32</f>
        <v>2397949374.975481</v>
      </c>
      <c r="H29" s="26">
        <f>CAGED!X32</f>
        <v>1228279037.1939416</v>
      </c>
      <c r="I29" s="48">
        <f t="shared" si="1"/>
        <v>8351347608.1728001</v>
      </c>
      <c r="J29" s="28">
        <f>CAGED!Y32</f>
        <v>68713441.663466722</v>
      </c>
      <c r="K29" s="49">
        <f t="shared" si="2"/>
        <v>68713441.663466722</v>
      </c>
      <c r="L29" s="8">
        <v>0.64</v>
      </c>
      <c r="M29" s="34">
        <v>3.0402838314999903E-2</v>
      </c>
      <c r="N29" s="26">
        <v>2476631778.6903052</v>
      </c>
      <c r="O29" s="26"/>
    </row>
    <row r="30" spans="1:15" x14ac:dyDescent="0.25">
      <c r="A30" s="5" t="s">
        <v>159</v>
      </c>
      <c r="B30" s="25">
        <f>CAGED!S33</f>
        <v>276511997.64051437</v>
      </c>
      <c r="C30" s="25">
        <f>CAGED!T33</f>
        <v>4118420947.1190515</v>
      </c>
      <c r="D30" s="25">
        <f>CAGED!U33</f>
        <v>3285648562.0866394</v>
      </c>
      <c r="E30" s="46">
        <f t="shared" si="0"/>
        <v>7680581506.8462048</v>
      </c>
      <c r="F30" s="26">
        <f>CAGED!V33</f>
        <v>4733233401.8908138</v>
      </c>
      <c r="G30" s="26">
        <f>CAGED!W33</f>
        <v>2407395254.5323777</v>
      </c>
      <c r="H30" s="26">
        <f>CAGED!X33</f>
        <v>1250400022.4043944</v>
      </c>
      <c r="I30" s="48">
        <f t="shared" si="1"/>
        <v>8391028678.8275852</v>
      </c>
      <c r="J30" s="28">
        <f>CAGED!Y33</f>
        <v>71476245.764838994</v>
      </c>
      <c r="K30" s="49">
        <f t="shared" si="2"/>
        <v>71476245.764838994</v>
      </c>
      <c r="L30" s="8">
        <v>0.36</v>
      </c>
      <c r="M30" s="34">
        <v>2.8464971533999961E-2</v>
      </c>
      <c r="N30" s="26">
        <v>3336334841.6407924</v>
      </c>
      <c r="O30" s="26"/>
    </row>
    <row r="31" spans="1:15" x14ac:dyDescent="0.25">
      <c r="A31" s="5" t="s">
        <v>160</v>
      </c>
      <c r="B31" s="25">
        <f>CAGED!S34</f>
        <v>283793666.75752401</v>
      </c>
      <c r="C31" s="25">
        <f>CAGED!T34</f>
        <v>4172580183.3203573</v>
      </c>
      <c r="D31" s="25">
        <f>CAGED!U34</f>
        <v>3324559478.5484309</v>
      </c>
      <c r="E31" s="46">
        <f t="shared" si="0"/>
        <v>7780933328.6263123</v>
      </c>
      <c r="F31" s="26">
        <f>CAGED!V34</f>
        <v>4804718312.418335</v>
      </c>
      <c r="G31" s="26">
        <f>CAGED!W34</f>
        <v>2439355748.7623854</v>
      </c>
      <c r="H31" s="26">
        <f>CAGED!X34</f>
        <v>1283835636.4571576</v>
      </c>
      <c r="I31" s="48">
        <f t="shared" si="1"/>
        <v>8527909697.6378784</v>
      </c>
      <c r="J31" s="28">
        <f>CAGED!Y34</f>
        <v>71103628.783693507</v>
      </c>
      <c r="K31" s="49">
        <f t="shared" si="2"/>
        <v>71103628.783693507</v>
      </c>
      <c r="L31" s="8">
        <v>0.08</v>
      </c>
      <c r="M31" s="34">
        <v>2.3988543416000097E-2</v>
      </c>
      <c r="N31" s="26">
        <v>3419799326.5434494</v>
      </c>
      <c r="O31" s="26"/>
    </row>
    <row r="32" spans="1:15" x14ac:dyDescent="0.25">
      <c r="A32" s="5" t="s">
        <v>161</v>
      </c>
      <c r="B32" s="25">
        <f>CAGED!S35</f>
        <v>280111530.05480129</v>
      </c>
      <c r="C32" s="25">
        <f>CAGED!T35</f>
        <v>4115392290.8522601</v>
      </c>
      <c r="D32" s="25">
        <f>CAGED!U35</f>
        <v>3248110074.5834761</v>
      </c>
      <c r="E32" s="46">
        <f t="shared" si="0"/>
        <v>7643613895.4905376</v>
      </c>
      <c r="F32" s="26">
        <f>CAGED!V35</f>
        <v>4695118506.2053566</v>
      </c>
      <c r="G32" s="26">
        <f>CAGED!W35</f>
        <v>2369415565.1275096</v>
      </c>
      <c r="H32" s="26">
        <f>CAGED!X35</f>
        <v>1238824818.1345985</v>
      </c>
      <c r="I32" s="48">
        <f t="shared" si="1"/>
        <v>8303358889.4674654</v>
      </c>
      <c r="J32" s="28">
        <f>CAGED!Y35</f>
        <v>68132427.962847084</v>
      </c>
      <c r="K32" s="49">
        <f t="shared" si="2"/>
        <v>68132427.962847084</v>
      </c>
      <c r="L32" s="8">
        <v>0.43</v>
      </c>
      <c r="M32" s="34">
        <v>2.1856532372000137E-2</v>
      </c>
      <c r="N32" s="26">
        <v>3406278034.9536839</v>
      </c>
      <c r="O32" s="26"/>
    </row>
    <row r="33" spans="1:15" x14ac:dyDescent="0.25">
      <c r="A33" s="5" t="s">
        <v>162</v>
      </c>
      <c r="B33" s="25">
        <f>CAGED!S36</f>
        <v>274041265.33568579</v>
      </c>
      <c r="C33" s="25">
        <f>CAGED!T36</f>
        <v>4120356779.7657676</v>
      </c>
      <c r="D33" s="25">
        <f>CAGED!U36</f>
        <v>3230192047.0753155</v>
      </c>
      <c r="E33" s="46">
        <f t="shared" si="0"/>
        <v>7624590092.1767693</v>
      </c>
      <c r="F33" s="26">
        <f>CAGED!V36</f>
        <v>4671910957.2335377</v>
      </c>
      <c r="G33" s="26">
        <f>CAGED!W36</f>
        <v>2353668739.4693575</v>
      </c>
      <c r="H33" s="26">
        <f>CAGED!X36</f>
        <v>1219445422.7101097</v>
      </c>
      <c r="I33" s="48">
        <f t="shared" si="1"/>
        <v>8245025119.4130049</v>
      </c>
      <c r="J33" s="28">
        <f>CAGED!Y36</f>
        <v>67444696.237948477</v>
      </c>
      <c r="K33" s="49">
        <f t="shared" si="2"/>
        <v>67444696.237948477</v>
      </c>
      <c r="L33" s="8">
        <v>0.41</v>
      </c>
      <c r="M33" s="34">
        <v>1.679272028900014E-2</v>
      </c>
      <c r="N33" s="26">
        <v>2843815488.8884497</v>
      </c>
      <c r="O33" s="26"/>
    </row>
    <row r="34" spans="1:15" x14ac:dyDescent="0.25">
      <c r="A34" s="5" t="s">
        <v>163</v>
      </c>
      <c r="B34" s="25">
        <f>CAGED!S37</f>
        <v>261813216.36567441</v>
      </c>
      <c r="C34" s="25">
        <f>CAGED!T37</f>
        <v>3992945895.250452</v>
      </c>
      <c r="D34" s="25">
        <f>CAGED!U37</f>
        <v>3086807893.7106276</v>
      </c>
      <c r="E34" s="46">
        <f t="shared" si="0"/>
        <v>7341567005.3267536</v>
      </c>
      <c r="F34" s="26">
        <f>CAGED!V37</f>
        <v>4470423422.5740566</v>
      </c>
      <c r="G34" s="26">
        <f>CAGED!W37</f>
        <v>2243032836.8120341</v>
      </c>
      <c r="H34" s="26">
        <f>CAGED!X37</f>
        <v>1152695085.7427812</v>
      </c>
      <c r="I34" s="48">
        <f t="shared" si="1"/>
        <v>7866151345.1288719</v>
      </c>
      <c r="J34" s="28">
        <f>CAGED!Y37</f>
        <v>64583676.575051256</v>
      </c>
      <c r="K34" s="49">
        <f t="shared" si="2"/>
        <v>64583676.575051256</v>
      </c>
      <c r="L34" s="8">
        <v>0.56999999999999995</v>
      </c>
      <c r="M34" s="34">
        <v>1.4872768249999835E-2</v>
      </c>
      <c r="N34" s="26">
        <v>3364038182.2212663</v>
      </c>
      <c r="O34" s="26"/>
    </row>
    <row r="35" spans="1:15" x14ac:dyDescent="0.25">
      <c r="A35" s="5" t="s">
        <v>164</v>
      </c>
      <c r="B35" s="25">
        <f>CAGED!S38</f>
        <v>268568317.06494701</v>
      </c>
      <c r="C35" s="25">
        <f>CAGED!T38</f>
        <v>3882368764.4097233</v>
      </c>
      <c r="D35" s="25">
        <f>CAGED!U38</f>
        <v>2976540431.3897729</v>
      </c>
      <c r="E35" s="46">
        <f t="shared" si="0"/>
        <v>7127477512.8644428</v>
      </c>
      <c r="F35" s="26">
        <f>CAGED!V38</f>
        <v>4335101701.294795</v>
      </c>
      <c r="G35" s="26">
        <f>CAGED!W38</f>
        <v>2191754756.6118059</v>
      </c>
      <c r="H35" s="26">
        <f>CAGED!X38</f>
        <v>1154920019.6741691</v>
      </c>
      <c r="I35" s="48">
        <f t="shared" si="1"/>
        <v>7681776477.5807705</v>
      </c>
      <c r="J35" s="28">
        <f>CAGED!Y38</f>
        <v>67877233.371002406</v>
      </c>
      <c r="K35" s="49">
        <f t="shared" si="2"/>
        <v>67877233.371002406</v>
      </c>
      <c r="L35" s="8">
        <v>0.59</v>
      </c>
      <c r="M35" s="34">
        <v>1.5277079744000055E-2</v>
      </c>
      <c r="N35" s="26">
        <v>3809613674.6827412</v>
      </c>
      <c r="O35" s="26"/>
    </row>
    <row r="36" spans="1:15" x14ac:dyDescent="0.25">
      <c r="A36" s="5" t="s">
        <v>165</v>
      </c>
      <c r="B36" s="25">
        <f>CAGED!S39</f>
        <v>294156065.76264846</v>
      </c>
      <c r="C36" s="25">
        <f>CAGED!T39</f>
        <v>3991629008.905158</v>
      </c>
      <c r="D36" s="25">
        <f>CAGED!U39</f>
        <v>3036578580.003448</v>
      </c>
      <c r="E36" s="46">
        <f t="shared" si="0"/>
        <v>7322363654.6712551</v>
      </c>
      <c r="F36" s="26">
        <f>CAGED!V39</f>
        <v>4434453299.3213673</v>
      </c>
      <c r="G36" s="26">
        <f>CAGED!W39</f>
        <v>2249738216.4798632</v>
      </c>
      <c r="H36" s="26">
        <f>CAGED!X39</f>
        <v>1207849553.5826402</v>
      </c>
      <c r="I36" s="48">
        <f t="shared" si="1"/>
        <v>7892041069.3838711</v>
      </c>
      <c r="J36" s="28">
        <f>CAGED!Y39</f>
        <v>73238432.13868244</v>
      </c>
      <c r="K36" s="49">
        <f t="shared" si="2"/>
        <v>73238432.13868244</v>
      </c>
      <c r="L36" s="8">
        <v>0.6</v>
      </c>
      <c r="M36" s="34">
        <v>1.5478964090000158E-2</v>
      </c>
      <c r="N36" s="26">
        <v>3594960075.7686787</v>
      </c>
      <c r="O36" s="26"/>
    </row>
    <row r="37" spans="1:15" x14ac:dyDescent="0.25">
      <c r="A37" s="5" t="s">
        <v>166</v>
      </c>
      <c r="B37" s="25">
        <f>CAGED!S40</f>
        <v>312034462.82180727</v>
      </c>
      <c r="C37" s="25">
        <f>CAGED!T40</f>
        <v>4051037299.3125935</v>
      </c>
      <c r="D37" s="25">
        <f>CAGED!U40</f>
        <v>3117817807.4658031</v>
      </c>
      <c r="E37" s="46">
        <f t="shared" si="0"/>
        <v>7480889569.6002035</v>
      </c>
      <c r="F37" s="26">
        <f>CAGED!V40</f>
        <v>4578163545.6621504</v>
      </c>
      <c r="G37" s="26">
        <f>CAGED!W40</f>
        <v>2331657113.2705822</v>
      </c>
      <c r="H37" s="26">
        <f>CAGED!X40</f>
        <v>1252419060.4630301</v>
      </c>
      <c r="I37" s="48">
        <f t="shared" si="1"/>
        <v>8162239719.3957624</v>
      </c>
      <c r="J37" s="28">
        <f>CAGED!Y40</f>
        <v>77225291.433380514</v>
      </c>
      <c r="K37" s="49">
        <f t="shared" si="2"/>
        <v>77225291.433380514</v>
      </c>
      <c r="L37" s="8">
        <v>0.79</v>
      </c>
      <c r="M37" s="34">
        <v>1.5176077252999853E-2</v>
      </c>
      <c r="N37" s="26">
        <v>2621028234.8141699</v>
      </c>
      <c r="O37" s="26"/>
    </row>
    <row r="38" spans="1:15" x14ac:dyDescent="0.25">
      <c r="A38" s="5" t="s">
        <v>167</v>
      </c>
      <c r="B38" s="25">
        <f>CAGED!S41</f>
        <v>329922720.27375555</v>
      </c>
      <c r="C38" s="25">
        <f>CAGED!T41</f>
        <v>4305497074.9720297</v>
      </c>
      <c r="D38" s="25">
        <f>CAGED!U41</f>
        <v>3354330671.5582724</v>
      </c>
      <c r="E38" s="46">
        <f t="shared" si="0"/>
        <v>7989750466.8040571</v>
      </c>
      <c r="F38" s="26">
        <f>CAGED!V41</f>
        <v>4937790616.118988</v>
      </c>
      <c r="G38" s="26">
        <f>CAGED!W41</f>
        <v>2506187637.6581182</v>
      </c>
      <c r="H38" s="26">
        <f>CAGED!X41</f>
        <v>1326053538.5191498</v>
      </c>
      <c r="I38" s="48">
        <f t="shared" si="1"/>
        <v>8770031792.296257</v>
      </c>
      <c r="J38" s="28">
        <f>CAGED!Y41</f>
        <v>79700947.785267875</v>
      </c>
      <c r="K38" s="49">
        <f t="shared" si="2"/>
        <v>79700947.785267875</v>
      </c>
      <c r="L38" s="8">
        <v>0.86</v>
      </c>
      <c r="M38" s="34">
        <v>1.4772017023999773E-2</v>
      </c>
      <c r="N38" s="26">
        <v>3527742553.6325068</v>
      </c>
      <c r="O38" s="26"/>
    </row>
    <row r="39" spans="1:15" x14ac:dyDescent="0.25">
      <c r="A39" s="5" t="s">
        <v>168</v>
      </c>
      <c r="B39" s="25">
        <f>CAGED!S42</f>
        <v>316536054.52731174</v>
      </c>
      <c r="C39" s="25">
        <f>CAGED!T42</f>
        <v>4313552494.4440069</v>
      </c>
      <c r="D39" s="25">
        <f>CAGED!U42</f>
        <v>3407077281.7696643</v>
      </c>
      <c r="E39" s="46">
        <f t="shared" si="0"/>
        <v>8037165830.7409821</v>
      </c>
      <c r="F39" s="26">
        <f>CAGED!V42</f>
        <v>5054880571.9630756</v>
      </c>
      <c r="G39" s="26">
        <f>CAGED!W42</f>
        <v>2550449094.619976</v>
      </c>
      <c r="H39" s="26">
        <f>CAGED!X42</f>
        <v>1329001421.63115</v>
      </c>
      <c r="I39" s="48">
        <f t="shared" si="1"/>
        <v>8934331088.214201</v>
      </c>
      <c r="J39" s="28">
        <f>CAGED!Y42</f>
        <v>77299562.909269422</v>
      </c>
      <c r="K39" s="49">
        <f t="shared" si="2"/>
        <v>77299562.909269422</v>
      </c>
      <c r="L39" s="8">
        <v>0.6</v>
      </c>
      <c r="M39" s="34">
        <v>1.5175966684000119E-2</v>
      </c>
      <c r="N39" s="26">
        <v>3961131986.7359004</v>
      </c>
      <c r="O39" s="26"/>
    </row>
    <row r="40" spans="1:15" x14ac:dyDescent="0.25">
      <c r="A40" s="21" t="s">
        <v>169</v>
      </c>
      <c r="B40" s="25">
        <f>CAGED!S43</f>
        <v>307153515.40358901</v>
      </c>
      <c r="C40" s="25">
        <f>CAGED!T43</f>
        <v>4380252496.1486101</v>
      </c>
      <c r="D40" s="25">
        <f>CAGED!U43</f>
        <v>3479253226.0881605</v>
      </c>
      <c r="E40" s="46">
        <f t="shared" si="0"/>
        <v>8166659237.6403599</v>
      </c>
      <c r="F40" s="26">
        <f>CAGED!V43</f>
        <v>5188190122.0841589</v>
      </c>
      <c r="G40" s="26">
        <f>CAGED!W43</f>
        <v>2617988266.0297318</v>
      </c>
      <c r="H40" s="26">
        <f>CAGED!X43</f>
        <v>1368582680.9869597</v>
      </c>
      <c r="I40" s="48">
        <f t="shared" si="1"/>
        <v>9174761069.1008511</v>
      </c>
      <c r="J40" s="28">
        <f>CAGED!Y43</f>
        <v>79306013.201205835</v>
      </c>
      <c r="K40" s="49">
        <f t="shared" si="2"/>
        <v>79306013.201205835</v>
      </c>
      <c r="L40" s="22">
        <v>0.47</v>
      </c>
      <c r="M40" s="34">
        <v>1.5175866223999801E-2</v>
      </c>
      <c r="N40" s="26">
        <v>3884224479.5409212</v>
      </c>
      <c r="O40" s="26"/>
    </row>
    <row r="41" spans="1:15" x14ac:dyDescent="0.25">
      <c r="A41" s="3" t="s">
        <v>170</v>
      </c>
      <c r="B41" s="25">
        <f>CAGED!S44</f>
        <v>289615137.07747245</v>
      </c>
      <c r="C41" s="25">
        <f>CAGED!T44</f>
        <v>4320448858.6632357</v>
      </c>
      <c r="D41" s="25">
        <f>CAGED!U44</f>
        <v>3450948706.5077596</v>
      </c>
      <c r="E41" s="46">
        <f t="shared" si="0"/>
        <v>8061012702.2484684</v>
      </c>
      <c r="F41" s="26">
        <f>CAGED!V44</f>
        <v>5161020406.1503811</v>
      </c>
      <c r="G41" s="26">
        <f>CAGED!W44</f>
        <v>2605938127.2583218</v>
      </c>
      <c r="H41" s="26">
        <f>CAGED!X44</f>
        <v>1367201943.6804237</v>
      </c>
      <c r="I41" s="48">
        <f t="shared" si="1"/>
        <v>9134160477.0891266</v>
      </c>
      <c r="J41" s="28">
        <f>CAGED!Y44</f>
        <v>79148019.274738923</v>
      </c>
      <c r="K41" s="49">
        <f t="shared" si="2"/>
        <v>79148019.274738923</v>
      </c>
      <c r="L41" s="8">
        <v>0.55000000000000004</v>
      </c>
      <c r="M41" s="34">
        <v>1.2047692604000071E-2</v>
      </c>
      <c r="N41" s="26">
        <v>2759577295.4042997</v>
      </c>
      <c r="O41" s="26"/>
    </row>
    <row r="42" spans="1:15" x14ac:dyDescent="0.25">
      <c r="A42" s="23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4"/>
      <c r="M42"/>
    </row>
    <row r="43" spans="1:15" x14ac:dyDescent="0.25">
      <c r="A43" s="23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4"/>
    </row>
    <row r="44" spans="1:15" x14ac:dyDescent="0.25">
      <c r="A44" s="23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4"/>
      <c r="M44"/>
    </row>
    <row r="45" spans="1:15" x14ac:dyDescent="0.25">
      <c r="A45" s="23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4"/>
      <c r="M45"/>
    </row>
    <row r="46" spans="1:15" x14ac:dyDescent="0.25">
      <c r="A46" s="23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4"/>
    </row>
    <row r="47" spans="1:15" x14ac:dyDescent="0.25">
      <c r="A47" s="23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4"/>
      <c r="M47"/>
    </row>
    <row r="48" spans="1:15" x14ac:dyDescent="0.25">
      <c r="A48" s="23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4"/>
      <c r="M48"/>
    </row>
    <row r="49" spans="1:13" x14ac:dyDescent="0.25">
      <c r="A49" s="23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4"/>
    </row>
    <row r="50" spans="1:13" x14ac:dyDescent="0.25">
      <c r="A50" s="23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4"/>
      <c r="M50"/>
    </row>
    <row r="51" spans="1:13" x14ac:dyDescent="0.25">
      <c r="A51" s="23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4"/>
      <c r="M51"/>
    </row>
    <row r="52" spans="1:13" x14ac:dyDescent="0.25">
      <c r="A52" s="23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4"/>
    </row>
    <row r="53" spans="1:13" x14ac:dyDescent="0.25">
      <c r="A53" s="23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4"/>
      <c r="M53"/>
    </row>
    <row r="54" spans="1:13" x14ac:dyDescent="0.25">
      <c r="A54" s="23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4"/>
      <c r="M54"/>
    </row>
    <row r="55" spans="1:13" x14ac:dyDescent="0.25">
      <c r="A55" s="23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4"/>
    </row>
    <row r="56" spans="1:13" x14ac:dyDescent="0.25">
      <c r="A56" s="23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4"/>
      <c r="M56"/>
    </row>
    <row r="57" spans="1:13" x14ac:dyDescent="0.25">
      <c r="A57" s="23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4"/>
      <c r="M57"/>
    </row>
    <row r="58" spans="1:13" x14ac:dyDescent="0.25">
      <c r="A58" s="23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4"/>
    </row>
    <row r="59" spans="1:13" x14ac:dyDescent="0.25">
      <c r="A59" s="23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4"/>
      <c r="M59"/>
    </row>
    <row r="60" spans="1:13" x14ac:dyDescent="0.25">
      <c r="A60" s="23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4"/>
      <c r="M60"/>
    </row>
    <row r="61" spans="1:13" x14ac:dyDescent="0.25">
      <c r="A61" s="23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4"/>
    </row>
    <row r="62" spans="1:13" x14ac:dyDescent="0.25">
      <c r="A62" s="23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4"/>
    </row>
    <row r="63" spans="1:13" x14ac:dyDescent="0.25">
      <c r="A63" s="23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4"/>
    </row>
    <row r="64" spans="1:13" x14ac:dyDescent="0.25">
      <c r="A64" s="23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4"/>
    </row>
    <row r="65" spans="1:14" x14ac:dyDescent="0.25">
      <c r="A65" s="23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4"/>
    </row>
    <row r="66" spans="1:14" x14ac:dyDescent="0.25">
      <c r="A66" s="23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4"/>
      <c r="M66" s="32"/>
    </row>
    <row r="67" spans="1:14" x14ac:dyDescent="0.25">
      <c r="A67" s="23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4"/>
      <c r="M67" s="33"/>
    </row>
    <row r="68" spans="1:14" x14ac:dyDescent="0.25">
      <c r="A68" s="23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4"/>
      <c r="M68" s="33"/>
    </row>
    <row r="69" spans="1:14" x14ac:dyDescent="0.25">
      <c r="A69" s="23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4"/>
      <c r="M69" s="33"/>
    </row>
    <row r="70" spans="1:14" x14ac:dyDescent="0.25">
      <c r="A70" s="23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4"/>
      <c r="M70" s="33"/>
    </row>
    <row r="71" spans="1:14" x14ac:dyDescent="0.25">
      <c r="A71" s="23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4"/>
      <c r="M71" s="33"/>
    </row>
    <row r="72" spans="1:14" x14ac:dyDescent="0.25">
      <c r="A72" s="23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4"/>
      <c r="M72" s="33"/>
    </row>
    <row r="73" spans="1:14" x14ac:dyDescent="0.25">
      <c r="A73" s="23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4"/>
      <c r="M73" s="33"/>
    </row>
    <row r="74" spans="1:14" x14ac:dyDescent="0.25">
      <c r="A74" s="23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4"/>
    </row>
    <row r="75" spans="1:14" x14ac:dyDescent="0.25">
      <c r="A75" s="23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4"/>
      <c r="N75" s="4"/>
    </row>
    <row r="76" spans="1:14" x14ac:dyDescent="0.25">
      <c r="A76" s="23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4"/>
      <c r="N76" s="4"/>
    </row>
    <row r="77" spans="1:14" x14ac:dyDescent="0.25">
      <c r="A77" s="23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4"/>
    </row>
    <row r="78" spans="1:14" x14ac:dyDescent="0.25">
      <c r="A78" s="23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4"/>
    </row>
    <row r="79" spans="1:14" x14ac:dyDescent="0.25">
      <c r="A79" s="23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4"/>
    </row>
    <row r="80" spans="1:14" x14ac:dyDescent="0.25">
      <c r="A80" s="23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4"/>
    </row>
    <row r="81" spans="1:12" x14ac:dyDescent="0.25">
      <c r="A81" s="23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4"/>
    </row>
    <row r="82" spans="1:12" x14ac:dyDescent="0.25">
      <c r="A82" s="23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4"/>
    </row>
    <row r="83" spans="1:12" x14ac:dyDescent="0.25">
      <c r="A83" s="23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4"/>
    </row>
    <row r="84" spans="1:12" x14ac:dyDescent="0.25">
      <c r="A84" s="23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4"/>
    </row>
    <row r="85" spans="1:12" x14ac:dyDescent="0.25">
      <c r="A85" s="23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4"/>
    </row>
    <row r="86" spans="1:12" x14ac:dyDescent="0.25">
      <c r="A86" s="23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4"/>
    </row>
    <row r="87" spans="1:12" x14ac:dyDescent="0.25">
      <c r="A87" s="23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4"/>
    </row>
    <row r="88" spans="1:12" x14ac:dyDescent="0.25">
      <c r="A88" s="23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4"/>
    </row>
    <row r="89" spans="1:12" x14ac:dyDescent="0.25">
      <c r="A89" s="23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4"/>
    </row>
    <row r="90" spans="1:12" x14ac:dyDescent="0.25">
      <c r="A90" s="23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4"/>
    </row>
    <row r="91" spans="1:12" x14ac:dyDescent="0.25">
      <c r="A91" s="23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4"/>
    </row>
    <row r="92" spans="1:12" x14ac:dyDescent="0.25">
      <c r="A92" s="23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4"/>
    </row>
    <row r="93" spans="1:12" x14ac:dyDescent="0.25">
      <c r="A93" s="23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4"/>
    </row>
    <row r="94" spans="1:12" x14ac:dyDescent="0.25">
      <c r="A94" s="23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4"/>
    </row>
    <row r="95" spans="1:12" x14ac:dyDescent="0.25">
      <c r="A95" s="23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4"/>
    </row>
    <row r="96" spans="1:12" x14ac:dyDescent="0.25">
      <c r="A96" s="23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4"/>
    </row>
    <row r="97" spans="1:14" x14ac:dyDescent="0.25">
      <c r="A97" s="23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4"/>
    </row>
    <row r="98" spans="1:14" x14ac:dyDescent="0.25">
      <c r="A98" s="23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4"/>
    </row>
    <row r="99" spans="1:14" x14ac:dyDescent="0.25">
      <c r="A99" s="23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4"/>
    </row>
    <row r="100" spans="1:14" x14ac:dyDescent="0.25">
      <c r="A100" s="23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4"/>
    </row>
    <row r="101" spans="1:14" x14ac:dyDescent="0.25">
      <c r="A101" s="23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4"/>
    </row>
    <row r="102" spans="1:14" x14ac:dyDescent="0.25">
      <c r="A102" s="23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4"/>
    </row>
    <row r="103" spans="1:14" x14ac:dyDescent="0.25">
      <c r="A103" s="23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4"/>
    </row>
    <row r="104" spans="1:14" x14ac:dyDescent="0.25">
      <c r="A104" s="23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4"/>
    </row>
    <row r="105" spans="1:14" x14ac:dyDescent="0.25">
      <c r="A105" s="23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4"/>
    </row>
    <row r="106" spans="1:14" x14ac:dyDescent="0.25">
      <c r="A106" s="23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4"/>
    </row>
    <row r="107" spans="1:14" x14ac:dyDescent="0.25">
      <c r="A107" s="23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4"/>
    </row>
    <row r="108" spans="1:14" x14ac:dyDescent="0.25">
      <c r="A108" s="23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4"/>
    </row>
    <row r="109" spans="1:14" x14ac:dyDescent="0.25">
      <c r="A109" s="23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4"/>
    </row>
    <row r="110" spans="1:14" x14ac:dyDescent="0.25">
      <c r="A110" s="23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4"/>
      <c r="N110" s="1"/>
    </row>
    <row r="111" spans="1:14" x14ac:dyDescent="0.25">
      <c r="A111" s="23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4"/>
      <c r="N111" s="2"/>
    </row>
    <row r="112" spans="1:14" x14ac:dyDescent="0.25">
      <c r="A112" s="23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4"/>
      <c r="N112" s="2"/>
    </row>
    <row r="113" spans="1:14" x14ac:dyDescent="0.25">
      <c r="A113" s="23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4"/>
      <c r="N113" s="2"/>
    </row>
    <row r="114" spans="1:14" x14ac:dyDescent="0.25">
      <c r="A114" s="23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4"/>
      <c r="N114" s="2"/>
    </row>
    <row r="115" spans="1:14" x14ac:dyDescent="0.25">
      <c r="A115" s="23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4"/>
      <c r="N115" s="2"/>
    </row>
    <row r="116" spans="1:14" x14ac:dyDescent="0.25">
      <c r="A116" s="23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4"/>
      <c r="N116" s="2"/>
    </row>
    <row r="117" spans="1:14" x14ac:dyDescent="0.25">
      <c r="A117" s="23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4"/>
      <c r="N117" s="2"/>
    </row>
    <row r="118" spans="1:14" x14ac:dyDescent="0.25">
      <c r="A118" s="23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4"/>
    </row>
    <row r="119" spans="1:14" x14ac:dyDescent="0.25">
      <c r="A119" s="23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4"/>
    </row>
    <row r="120" spans="1:14" x14ac:dyDescent="0.25">
      <c r="A120" s="23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4"/>
    </row>
    <row r="121" spans="1:14" x14ac:dyDescent="0.25">
      <c r="A121" s="23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4"/>
  <sheetViews>
    <sheetView workbookViewId="0">
      <selection activeCell="F4" sqref="F4"/>
    </sheetView>
  </sheetViews>
  <sheetFormatPr defaultRowHeight="15" x14ac:dyDescent="0.25"/>
  <sheetData>
    <row r="1" spans="1:6" x14ac:dyDescent="0.25">
      <c r="A1" t="s">
        <v>10</v>
      </c>
      <c r="B1" t="s">
        <v>171</v>
      </c>
      <c r="C1" t="s">
        <v>174</v>
      </c>
      <c r="D1" s="13" t="s">
        <v>175</v>
      </c>
      <c r="E1" s="13"/>
    </row>
    <row r="2" spans="1:6" x14ac:dyDescent="0.25">
      <c r="A2" s="14">
        <v>40179</v>
      </c>
      <c r="B2">
        <v>0.63</v>
      </c>
      <c r="C2" s="19">
        <f>PRINCIPAL!L2</f>
        <v>0.75</v>
      </c>
      <c r="D2" s="20">
        <f>(1+B2)/(1+C2)-1</f>
        <v>-6.8571428571428616E-2</v>
      </c>
    </row>
    <row r="3" spans="1:6" x14ac:dyDescent="0.25">
      <c r="A3" s="14">
        <v>40210</v>
      </c>
      <c r="B3">
        <v>0.56999999999999995</v>
      </c>
      <c r="C3" s="19">
        <f>PRINCIPAL!L3</f>
        <v>0.78</v>
      </c>
      <c r="D3" s="20">
        <f t="shared" ref="D3:D66" si="0">(1+B3)/(1+C3)-1</f>
        <v>-0.11797752808988771</v>
      </c>
      <c r="E3" s="15"/>
    </row>
    <row r="4" spans="1:6" x14ac:dyDescent="0.25">
      <c r="A4" s="14">
        <v>40238</v>
      </c>
      <c r="B4">
        <v>0.73</v>
      </c>
      <c r="C4" s="19">
        <f>PRINCIPAL!L4</f>
        <v>0.52</v>
      </c>
      <c r="D4" s="20">
        <f t="shared" si="0"/>
        <v>0.13815789473684204</v>
      </c>
      <c r="E4" s="13"/>
      <c r="F4" s="20">
        <f>(1+B2%)*(1+B3%)*(1+B4%)-1</f>
        <v>1.9423772143000173E-2</v>
      </c>
    </row>
    <row r="5" spans="1:6" x14ac:dyDescent="0.25">
      <c r="A5" s="14">
        <v>40269</v>
      </c>
      <c r="B5">
        <v>0.63</v>
      </c>
      <c r="C5" s="19">
        <f>PRINCIPAL!L5</f>
        <v>0.56999999999999995</v>
      </c>
      <c r="D5" s="20">
        <f t="shared" si="0"/>
        <v>3.8216560509554132E-2</v>
      </c>
      <c r="E5" s="13"/>
    </row>
    <row r="6" spans="1:6" x14ac:dyDescent="0.25">
      <c r="A6" s="14">
        <v>40299</v>
      </c>
      <c r="B6">
        <v>0.72</v>
      </c>
      <c r="C6" s="19">
        <f>PRINCIPAL!L6</f>
        <v>0.43</v>
      </c>
      <c r="D6" s="20">
        <f t="shared" si="0"/>
        <v>0.20279720279720292</v>
      </c>
      <c r="E6" s="13"/>
    </row>
    <row r="7" spans="1:6" x14ac:dyDescent="0.25">
      <c r="A7" s="14">
        <v>40330</v>
      </c>
      <c r="B7">
        <v>0.75</v>
      </c>
      <c r="C7" s="19">
        <f>PRINCIPAL!L7</f>
        <v>0</v>
      </c>
      <c r="D7" s="20">
        <f t="shared" si="0"/>
        <v>0.75</v>
      </c>
      <c r="E7" s="13"/>
      <c r="F7" s="20">
        <f>(1+B5%)*(1+B6%)*(1+B7%)-1</f>
        <v>2.1146950200000347E-2</v>
      </c>
    </row>
    <row r="8" spans="1:6" x14ac:dyDescent="0.25">
      <c r="A8" s="14">
        <v>40360</v>
      </c>
      <c r="B8">
        <v>0.82</v>
      </c>
      <c r="C8" s="19">
        <f>PRINCIPAL!L8</f>
        <v>0.01</v>
      </c>
      <c r="D8" s="20">
        <f t="shared" si="0"/>
        <v>0.8019801980198018</v>
      </c>
      <c r="E8" s="13"/>
    </row>
    <row r="9" spans="1:6" x14ac:dyDescent="0.25">
      <c r="A9" s="14">
        <v>40391</v>
      </c>
      <c r="B9">
        <v>0.83</v>
      </c>
      <c r="C9" s="19">
        <f>PRINCIPAL!L9</f>
        <v>0.04</v>
      </c>
      <c r="D9" s="20">
        <f t="shared" si="0"/>
        <v>0.75961538461538458</v>
      </c>
      <c r="E9" s="13"/>
    </row>
    <row r="10" spans="1:6" x14ac:dyDescent="0.25">
      <c r="A10" s="14">
        <v>40422</v>
      </c>
      <c r="B10">
        <v>0.79</v>
      </c>
      <c r="C10" s="19">
        <f>PRINCIPAL!L10</f>
        <v>0.45</v>
      </c>
      <c r="D10" s="20">
        <f t="shared" si="0"/>
        <v>0.23448275862068968</v>
      </c>
      <c r="E10" s="13"/>
      <c r="F10" s="20">
        <f>(1+B8%)*(1+B9%)*(1+B10%)-1</f>
        <v>2.459894767400006E-2</v>
      </c>
    </row>
    <row r="11" spans="1:6" x14ac:dyDescent="0.25">
      <c r="A11" s="14">
        <v>40452</v>
      </c>
      <c r="B11">
        <v>0.75</v>
      </c>
      <c r="C11" s="19">
        <f>PRINCIPAL!L11</f>
        <v>0.75</v>
      </c>
      <c r="D11" s="20">
        <f t="shared" si="0"/>
        <v>0</v>
      </c>
      <c r="E11" s="13"/>
    </row>
    <row r="12" spans="1:6" x14ac:dyDescent="0.25">
      <c r="A12" s="14">
        <v>40483</v>
      </c>
      <c r="B12">
        <v>0.75</v>
      </c>
      <c r="C12" s="19">
        <f>PRINCIPAL!L12</f>
        <v>0.83</v>
      </c>
      <c r="D12" s="20">
        <f t="shared" si="0"/>
        <v>-4.3715846994535568E-2</v>
      </c>
      <c r="E12" s="13"/>
    </row>
    <row r="13" spans="1:6" x14ac:dyDescent="0.25">
      <c r="A13" s="14">
        <v>40513</v>
      </c>
      <c r="B13">
        <v>0.86</v>
      </c>
      <c r="C13" s="19">
        <f>PRINCIPAL!L13</f>
        <v>0.63</v>
      </c>
      <c r="D13" s="20">
        <f t="shared" si="0"/>
        <v>0.14110429447852768</v>
      </c>
      <c r="E13" s="13"/>
      <c r="F13" s="20">
        <f>(1+B11%)*(1+B12%)*(1+B13%)-1</f>
        <v>2.378573375000026E-2</v>
      </c>
    </row>
    <row r="14" spans="1:6" x14ac:dyDescent="0.25">
      <c r="A14" s="14">
        <v>40544</v>
      </c>
      <c r="B14">
        <v>0.8</v>
      </c>
      <c r="C14" s="19">
        <f>PRINCIPAL!L14</f>
        <v>0.83</v>
      </c>
      <c r="D14" s="20">
        <f t="shared" si="0"/>
        <v>-1.6393442622950838E-2</v>
      </c>
      <c r="E14" s="13"/>
    </row>
    <row r="15" spans="1:6" x14ac:dyDescent="0.25">
      <c r="A15" s="14">
        <v>40575</v>
      </c>
      <c r="B15">
        <v>0.8</v>
      </c>
      <c r="C15" s="19">
        <f>PRINCIPAL!L15</f>
        <v>0.8</v>
      </c>
      <c r="D15" s="20">
        <f t="shared" si="0"/>
        <v>0</v>
      </c>
      <c r="E15" s="13"/>
    </row>
    <row r="16" spans="1:6" x14ac:dyDescent="0.25">
      <c r="A16" s="14">
        <v>40603</v>
      </c>
      <c r="B16">
        <v>0.86</v>
      </c>
      <c r="C16" s="19">
        <f>PRINCIPAL!L16</f>
        <v>0.79</v>
      </c>
      <c r="D16" s="20">
        <f t="shared" si="0"/>
        <v>3.9106145251396551E-2</v>
      </c>
      <c r="E16" s="13"/>
      <c r="F16" s="20">
        <f>(1+B14%)*(1+B15%)*(1+B16%)-1</f>
        <v>2.48021504E-2</v>
      </c>
    </row>
    <row r="17" spans="1:6" x14ac:dyDescent="0.25">
      <c r="A17" s="14">
        <v>40634</v>
      </c>
      <c r="B17">
        <v>0.79</v>
      </c>
      <c r="C17" s="19">
        <f>PRINCIPAL!L17</f>
        <v>0.77</v>
      </c>
      <c r="D17" s="20">
        <f t="shared" si="0"/>
        <v>1.1299435028248705E-2</v>
      </c>
      <c r="E17" s="13"/>
    </row>
    <row r="18" spans="1:6" x14ac:dyDescent="0.25">
      <c r="A18" s="14">
        <v>40664</v>
      </c>
      <c r="B18">
        <v>0.93</v>
      </c>
      <c r="C18" s="19">
        <f>PRINCIPAL!L18</f>
        <v>0.47</v>
      </c>
      <c r="D18" s="20">
        <f t="shared" si="0"/>
        <v>0.31292517006802734</v>
      </c>
      <c r="E18" s="13"/>
    </row>
    <row r="19" spans="1:6" x14ac:dyDescent="0.25">
      <c r="A19" s="14">
        <v>40695</v>
      </c>
      <c r="B19">
        <v>0.9</v>
      </c>
      <c r="C19" s="19">
        <f>PRINCIPAL!L19</f>
        <v>0.15</v>
      </c>
      <c r="D19" s="20">
        <f t="shared" si="0"/>
        <v>0.65217391304347827</v>
      </c>
      <c r="E19" s="13"/>
      <c r="F19" s="20">
        <f>(1+B17%)*(1+B18%)*(1+B19%)-1</f>
        <v>2.6428931230000119E-2</v>
      </c>
    </row>
    <row r="20" spans="1:6" x14ac:dyDescent="0.25">
      <c r="A20" s="14">
        <v>40725</v>
      </c>
      <c r="B20">
        <v>0.91</v>
      </c>
      <c r="C20" s="19">
        <f>PRINCIPAL!L20</f>
        <v>0.16</v>
      </c>
      <c r="D20" s="20">
        <f t="shared" si="0"/>
        <v>0.64655172413793127</v>
      </c>
      <c r="E20" s="13"/>
    </row>
    <row r="21" spans="1:6" x14ac:dyDescent="0.25">
      <c r="A21" s="14">
        <v>40756</v>
      </c>
      <c r="B21">
        <v>1.01</v>
      </c>
      <c r="C21" s="19">
        <f>PRINCIPAL!L21</f>
        <v>0.37</v>
      </c>
      <c r="D21" s="20">
        <f t="shared" si="0"/>
        <v>0.4671532846715325</v>
      </c>
      <c r="E21" s="13"/>
    </row>
    <row r="22" spans="1:6" x14ac:dyDescent="0.25">
      <c r="A22" s="14">
        <v>40787</v>
      </c>
      <c r="B22">
        <v>0.88</v>
      </c>
      <c r="C22" s="19">
        <f>PRINCIPAL!L22</f>
        <v>0.53</v>
      </c>
      <c r="D22" s="20">
        <f t="shared" si="0"/>
        <v>0.22875816993464038</v>
      </c>
      <c r="E22" s="13"/>
      <c r="F22" s="20">
        <f>(1+B20%)*(1+B21%)*(1+B22%)-1</f>
        <v>2.8261678808000124E-2</v>
      </c>
    </row>
    <row r="23" spans="1:6" x14ac:dyDescent="0.25">
      <c r="A23" s="14">
        <v>40817</v>
      </c>
      <c r="B23">
        <v>0.83</v>
      </c>
      <c r="C23" s="19">
        <f>PRINCIPAL!L23</f>
        <v>0.43</v>
      </c>
      <c r="D23" s="20">
        <f t="shared" si="0"/>
        <v>0.2797202797202798</v>
      </c>
      <c r="E23" s="13"/>
    </row>
    <row r="24" spans="1:6" x14ac:dyDescent="0.25">
      <c r="A24" s="14">
        <v>40848</v>
      </c>
      <c r="B24">
        <v>0.79</v>
      </c>
      <c r="C24" s="19">
        <f>PRINCIPAL!L24</f>
        <v>0.52</v>
      </c>
      <c r="D24" s="20">
        <f t="shared" si="0"/>
        <v>0.17763157894736836</v>
      </c>
      <c r="E24" s="13"/>
    </row>
    <row r="25" spans="1:6" x14ac:dyDescent="0.25">
      <c r="A25" s="14">
        <v>40878</v>
      </c>
      <c r="B25">
        <v>0.81</v>
      </c>
      <c r="C25" s="19">
        <f>PRINCIPAL!L25</f>
        <v>0.5</v>
      </c>
      <c r="D25" s="20">
        <f t="shared" si="0"/>
        <v>0.20666666666666678</v>
      </c>
      <c r="E25" s="13"/>
      <c r="F25" s="20">
        <f>(1+B23%)*(1+B24%)*(1+B25%)-1</f>
        <v>2.4497321117000093E-2</v>
      </c>
    </row>
    <row r="26" spans="1:6" x14ac:dyDescent="0.25">
      <c r="A26" s="14">
        <v>40909</v>
      </c>
      <c r="B26">
        <v>0.81</v>
      </c>
      <c r="C26" s="19">
        <f>PRINCIPAL!L26</f>
        <v>0.56000000000000005</v>
      </c>
      <c r="D26" s="20">
        <f t="shared" si="0"/>
        <v>0.16025641025641035</v>
      </c>
      <c r="E26" s="13"/>
    </row>
    <row r="27" spans="1:6" x14ac:dyDescent="0.25">
      <c r="A27" s="14">
        <v>40940</v>
      </c>
      <c r="B27">
        <v>0.69</v>
      </c>
      <c r="C27" s="19">
        <f>PRINCIPAL!L27</f>
        <v>0.45</v>
      </c>
      <c r="D27" s="20">
        <f t="shared" si="0"/>
        <v>0.16551724137931045</v>
      </c>
      <c r="E27" s="13"/>
    </row>
    <row r="28" spans="1:6" x14ac:dyDescent="0.25">
      <c r="A28" s="14">
        <v>40969</v>
      </c>
      <c r="B28">
        <v>0.75</v>
      </c>
      <c r="C28" s="19">
        <f>PRINCIPAL!L28</f>
        <v>0.21</v>
      </c>
      <c r="D28" s="20">
        <f t="shared" si="0"/>
        <v>0.44628099173553726</v>
      </c>
      <c r="E28" s="13"/>
      <c r="F28" s="20">
        <f>(1+B26%)*(1+B27%)*(1+B28%)-1</f>
        <v>2.2668809175000026E-2</v>
      </c>
    </row>
    <row r="29" spans="1:6" x14ac:dyDescent="0.25">
      <c r="A29" s="14">
        <v>41000</v>
      </c>
      <c r="B29">
        <v>0.67</v>
      </c>
      <c r="C29" s="19">
        <f>PRINCIPAL!L29</f>
        <v>0.64</v>
      </c>
      <c r="D29" s="20">
        <f t="shared" si="0"/>
        <v>1.8292682926829062E-2</v>
      </c>
      <c r="E29" s="13"/>
    </row>
    <row r="30" spans="1:6" x14ac:dyDescent="0.25">
      <c r="A30" s="14">
        <v>41030</v>
      </c>
      <c r="B30">
        <v>0.7</v>
      </c>
      <c r="C30" s="19">
        <f>PRINCIPAL!L30</f>
        <v>0.36</v>
      </c>
      <c r="D30" s="20">
        <f t="shared" si="0"/>
        <v>0.25</v>
      </c>
      <c r="E30" s="13"/>
      <c r="F30" s="20"/>
    </row>
    <row r="31" spans="1:6" x14ac:dyDescent="0.25">
      <c r="A31" s="14">
        <v>41061</v>
      </c>
      <c r="B31">
        <v>0.61</v>
      </c>
      <c r="C31" s="19">
        <f>PRINCIPAL!L31</f>
        <v>0.08</v>
      </c>
      <c r="D31" s="20">
        <f t="shared" si="0"/>
        <v>0.49074074074074048</v>
      </c>
      <c r="E31" s="13"/>
      <c r="F31" s="20">
        <f>(1+B29%)*(1+B30%)*(1+B31%)-1</f>
        <v>1.9930756089999946E-2</v>
      </c>
    </row>
    <row r="32" spans="1:6" x14ac:dyDescent="0.25">
      <c r="A32" s="14">
        <v>41091</v>
      </c>
      <c r="B32">
        <v>0.64</v>
      </c>
      <c r="C32" s="19">
        <f>PRINCIPAL!L32</f>
        <v>0.43</v>
      </c>
      <c r="D32" s="20">
        <f t="shared" si="0"/>
        <v>0.1468531468531471</v>
      </c>
      <c r="E32" s="13"/>
    </row>
    <row r="33" spans="1:6" x14ac:dyDescent="0.25">
      <c r="A33" s="14">
        <v>41122</v>
      </c>
      <c r="B33">
        <v>0.66</v>
      </c>
      <c r="C33" s="19">
        <f>PRINCIPAL!L33</f>
        <v>0.41</v>
      </c>
      <c r="D33" s="20">
        <f t="shared" si="0"/>
        <v>0.17730496453900724</v>
      </c>
      <c r="E33" s="13"/>
    </row>
    <row r="34" spans="1:6" x14ac:dyDescent="0.25">
      <c r="A34" s="14">
        <v>41153</v>
      </c>
      <c r="B34">
        <v>0.52</v>
      </c>
      <c r="C34" s="19">
        <f>PRINCIPAL!L34</f>
        <v>0.56999999999999995</v>
      </c>
      <c r="D34" s="20">
        <f t="shared" si="0"/>
        <v>-3.1847133757961665E-2</v>
      </c>
      <c r="E34" s="13"/>
      <c r="F34" s="20">
        <f>(1+B32%)*(1+B33%)*(1+B34%)-1</f>
        <v>1.8310059647999921E-2</v>
      </c>
    </row>
    <row r="35" spans="1:6" x14ac:dyDescent="0.25">
      <c r="A35" s="14">
        <v>41183</v>
      </c>
      <c r="B35">
        <v>0.59</v>
      </c>
      <c r="C35" s="19">
        <f>PRINCIPAL!L35</f>
        <v>0.59</v>
      </c>
      <c r="D35" s="20">
        <f t="shared" si="0"/>
        <v>0</v>
      </c>
      <c r="E35" s="13"/>
    </row>
    <row r="36" spans="1:6" x14ac:dyDescent="0.25">
      <c r="A36" s="14">
        <v>41214</v>
      </c>
      <c r="B36">
        <v>0.53</v>
      </c>
      <c r="C36" s="19">
        <f>PRINCIPAL!L36</f>
        <v>0.6</v>
      </c>
      <c r="D36" s="20">
        <f t="shared" si="0"/>
        <v>-4.3750000000000067E-2</v>
      </c>
      <c r="E36" s="13"/>
      <c r="F36" s="20"/>
    </row>
    <row r="37" spans="1:6" x14ac:dyDescent="0.25">
      <c r="A37" s="14">
        <v>41244</v>
      </c>
      <c r="B37">
        <v>0.53</v>
      </c>
      <c r="C37" s="19">
        <f>PRINCIPAL!L37</f>
        <v>0.79</v>
      </c>
      <c r="D37" s="20">
        <f t="shared" si="0"/>
        <v>-0.14525139664804465</v>
      </c>
      <c r="E37" s="13"/>
      <c r="F37" s="20">
        <f>(1+B35%)*(1+B36%)*(1+B37%)-1</f>
        <v>1.6590795731000307E-2</v>
      </c>
    </row>
    <row r="38" spans="1:6" x14ac:dyDescent="0.25">
      <c r="A38" s="14">
        <v>41275</v>
      </c>
      <c r="B38">
        <v>0.56999999999999995</v>
      </c>
      <c r="C38" s="19">
        <f>PRINCIPAL!L38</f>
        <v>0.86</v>
      </c>
      <c r="D38" s="20">
        <f t="shared" si="0"/>
        <v>-0.15591397849462374</v>
      </c>
      <c r="E38" s="13"/>
    </row>
    <row r="39" spans="1:6" x14ac:dyDescent="0.25">
      <c r="A39" s="14">
        <v>41306</v>
      </c>
      <c r="B39">
        <v>0.47</v>
      </c>
      <c r="C39" s="19">
        <f>PRINCIPAL!L39</f>
        <v>0.6</v>
      </c>
      <c r="D39" s="20">
        <f t="shared" si="0"/>
        <v>-8.1250000000000044E-2</v>
      </c>
      <c r="E39" s="13"/>
    </row>
    <row r="40" spans="1:6" x14ac:dyDescent="0.25">
      <c r="A40" s="14">
        <v>41334</v>
      </c>
      <c r="B40">
        <v>0.52</v>
      </c>
      <c r="C40" s="19">
        <f>PRINCIPAL!L40</f>
        <v>0.47</v>
      </c>
      <c r="D40" s="20">
        <f t="shared" si="0"/>
        <v>3.4013605442176909E-2</v>
      </c>
      <c r="E40" s="13"/>
      <c r="F40" s="20">
        <f>(1+B38%)*(1+B39%)*(1+B40%)-1</f>
        <v>1.5681009307999982E-2</v>
      </c>
    </row>
    <row r="41" spans="1:6" x14ac:dyDescent="0.25">
      <c r="A41" s="14">
        <v>41365</v>
      </c>
      <c r="B41">
        <v>0.59</v>
      </c>
      <c r="C41" s="19">
        <f>PRINCIPAL!L41</f>
        <v>0.55000000000000004</v>
      </c>
      <c r="D41" s="20">
        <f t="shared" si="0"/>
        <v>2.580645161290307E-2</v>
      </c>
      <c r="E41" s="13"/>
    </row>
    <row r="42" spans="1:6" x14ac:dyDescent="0.25">
      <c r="A42" s="14">
        <v>41395</v>
      </c>
      <c r="B42">
        <v>0.56999999999999995</v>
      </c>
      <c r="C42" s="19">
        <f>PRINCIPAL!L42</f>
        <v>0</v>
      </c>
      <c r="D42" s="20">
        <f t="shared" si="0"/>
        <v>0.56999999999999984</v>
      </c>
      <c r="E42" s="13"/>
    </row>
    <row r="43" spans="1:6" x14ac:dyDescent="0.25">
      <c r="A43" s="14">
        <v>41426</v>
      </c>
      <c r="B43">
        <v>0.56999999999999995</v>
      </c>
      <c r="C43" s="19">
        <f>PRINCIPAL!L43</f>
        <v>0</v>
      </c>
      <c r="D43" s="20">
        <f t="shared" si="0"/>
        <v>0.56999999999999984</v>
      </c>
      <c r="E43" s="13"/>
      <c r="F43" s="20">
        <f>(1+B41%)*(1+B42%)*(1+B43%)-1</f>
        <v>1.7399941691000009E-2</v>
      </c>
    </row>
    <row r="44" spans="1:6" x14ac:dyDescent="0.25">
      <c r="A44" s="14">
        <v>41456</v>
      </c>
      <c r="B44">
        <v>0.68</v>
      </c>
      <c r="C44" s="19">
        <f>PRINCIPAL!L44</f>
        <v>0</v>
      </c>
      <c r="D44" s="20">
        <f t="shared" si="0"/>
        <v>0.68000000000000016</v>
      </c>
      <c r="E44" s="13"/>
    </row>
    <row r="45" spans="1:6" x14ac:dyDescent="0.25">
      <c r="A45" s="14">
        <v>41487</v>
      </c>
      <c r="B45">
        <v>0.67</v>
      </c>
      <c r="C45" s="19">
        <f>PRINCIPAL!L45</f>
        <v>0</v>
      </c>
      <c r="D45" s="20">
        <f t="shared" si="0"/>
        <v>0.66999999999999993</v>
      </c>
      <c r="E45" s="13"/>
    </row>
    <row r="46" spans="1:6" x14ac:dyDescent="0.25">
      <c r="A46" s="14">
        <v>41518</v>
      </c>
      <c r="B46">
        <v>0.67</v>
      </c>
      <c r="C46" s="19">
        <f>PRINCIPAL!L46</f>
        <v>0</v>
      </c>
      <c r="D46" s="20">
        <f t="shared" si="0"/>
        <v>0.66999999999999993</v>
      </c>
      <c r="E46" s="13"/>
      <c r="F46" s="20">
        <f>(1+B44%)*(1+B45%)*(1+B46%)-1</f>
        <v>2.0336315251999748E-2</v>
      </c>
    </row>
    <row r="47" spans="1:6" x14ac:dyDescent="0.25">
      <c r="A47" s="14">
        <v>41548</v>
      </c>
      <c r="B47">
        <v>0.76</v>
      </c>
      <c r="C47" s="19">
        <f>PRINCIPAL!L47</f>
        <v>0</v>
      </c>
      <c r="D47" s="20">
        <f t="shared" si="0"/>
        <v>0.76</v>
      </c>
      <c r="E47" s="13"/>
    </row>
    <row r="48" spans="1:6" x14ac:dyDescent="0.25">
      <c r="A48" s="14">
        <v>41579</v>
      </c>
      <c r="B48">
        <v>0.68</v>
      </c>
      <c r="C48" s="19">
        <f>PRINCIPAL!L48</f>
        <v>0</v>
      </c>
      <c r="D48" s="20">
        <f t="shared" si="0"/>
        <v>0.68000000000000016</v>
      </c>
      <c r="E48" s="13"/>
    </row>
    <row r="49" spans="1:6" x14ac:dyDescent="0.25">
      <c r="A49" s="14">
        <v>41609</v>
      </c>
      <c r="B49">
        <v>0.74</v>
      </c>
      <c r="C49" s="19">
        <f>PRINCIPAL!L49</f>
        <v>0</v>
      </c>
      <c r="D49" s="20">
        <f t="shared" si="0"/>
        <v>0.74</v>
      </c>
      <c r="E49" s="13"/>
      <c r="F49" s="20">
        <f>(1+B47%)*(1+B48%)*(1+B49%)-1</f>
        <v>2.1958622432000086E-2</v>
      </c>
    </row>
    <row r="50" spans="1:6" x14ac:dyDescent="0.25">
      <c r="A50" s="14">
        <v>41640</v>
      </c>
      <c r="B50">
        <v>0.77</v>
      </c>
      <c r="C50" s="19">
        <f>PRINCIPAL!L50</f>
        <v>0</v>
      </c>
      <c r="D50" s="20">
        <f t="shared" si="0"/>
        <v>0.77</v>
      </c>
      <c r="E50" s="13"/>
    </row>
    <row r="51" spans="1:6" x14ac:dyDescent="0.25">
      <c r="A51" s="14">
        <v>41671</v>
      </c>
      <c r="B51">
        <v>0.73</v>
      </c>
      <c r="C51" s="19">
        <f>PRINCIPAL!L51</f>
        <v>0</v>
      </c>
      <c r="D51" s="20">
        <f t="shared" si="0"/>
        <v>0.73</v>
      </c>
      <c r="E51" s="13"/>
    </row>
    <row r="52" spans="1:6" x14ac:dyDescent="0.25">
      <c r="A52" s="14">
        <v>41699</v>
      </c>
      <c r="B52">
        <v>0.7</v>
      </c>
      <c r="C52" s="19">
        <f>PRINCIPAL!L52</f>
        <v>0</v>
      </c>
      <c r="D52" s="20">
        <f t="shared" si="0"/>
        <v>0.7</v>
      </c>
      <c r="E52" s="13"/>
      <c r="F52" s="20">
        <f>(1+B50%)*(1+B51%)*(1+B52%)-1</f>
        <v>2.2161603469999847E-2</v>
      </c>
    </row>
    <row r="53" spans="1:6" x14ac:dyDescent="0.25">
      <c r="A53" s="14">
        <v>41730</v>
      </c>
      <c r="B53">
        <v>0.76</v>
      </c>
      <c r="C53" s="19">
        <f>PRINCIPAL!L53</f>
        <v>0</v>
      </c>
      <c r="D53" s="20">
        <f t="shared" si="0"/>
        <v>0.76</v>
      </c>
      <c r="E53" s="13"/>
    </row>
    <row r="54" spans="1:6" x14ac:dyDescent="0.25">
      <c r="A54" s="14">
        <v>41760</v>
      </c>
      <c r="B54">
        <v>0.78</v>
      </c>
      <c r="C54" s="19">
        <f>PRINCIPAL!L54</f>
        <v>0</v>
      </c>
      <c r="D54" s="20">
        <f t="shared" si="0"/>
        <v>0.78</v>
      </c>
      <c r="E54" s="13"/>
    </row>
    <row r="55" spans="1:6" x14ac:dyDescent="0.25">
      <c r="A55" s="14">
        <v>41791</v>
      </c>
      <c r="B55">
        <v>0.75</v>
      </c>
      <c r="C55" s="19">
        <f>PRINCIPAL!L55</f>
        <v>0</v>
      </c>
      <c r="D55" s="20">
        <f t="shared" si="0"/>
        <v>0.75</v>
      </c>
      <c r="E55" s="13"/>
      <c r="F55" s="20">
        <f>(1+B53%)*(1+B54%)*(1+B55%)-1</f>
        <v>2.3075224600000332E-2</v>
      </c>
    </row>
    <row r="56" spans="1:6" x14ac:dyDescent="0.25">
      <c r="A56" s="14">
        <v>41821</v>
      </c>
      <c r="B56">
        <v>0.84</v>
      </c>
      <c r="C56" s="19">
        <f>PRINCIPAL!L56</f>
        <v>0</v>
      </c>
      <c r="D56" s="20">
        <f t="shared" si="0"/>
        <v>0.83999999999999986</v>
      </c>
      <c r="E56" s="13"/>
    </row>
    <row r="57" spans="1:6" x14ac:dyDescent="0.25">
      <c r="A57" s="14">
        <v>41852</v>
      </c>
      <c r="B57">
        <v>0.77</v>
      </c>
      <c r="C57" s="19">
        <f>PRINCIPAL!L57</f>
        <v>0</v>
      </c>
      <c r="D57" s="20">
        <f t="shared" si="0"/>
        <v>0.77</v>
      </c>
      <c r="E57" s="13"/>
    </row>
    <row r="58" spans="1:6" x14ac:dyDescent="0.25">
      <c r="A58" s="14">
        <v>41883</v>
      </c>
      <c r="B58">
        <v>0.82</v>
      </c>
      <c r="C58" s="19">
        <f>PRINCIPAL!L58</f>
        <v>0</v>
      </c>
      <c r="D58" s="20">
        <f t="shared" si="0"/>
        <v>0.81999999999999984</v>
      </c>
      <c r="E58" s="13"/>
      <c r="F58" s="20">
        <f>(1+B56%)*(1+B57%)*(1+B58%)-1</f>
        <v>2.4497230375999823E-2</v>
      </c>
    </row>
    <row r="59" spans="1:6" x14ac:dyDescent="0.25">
      <c r="A59" s="14">
        <v>41913</v>
      </c>
      <c r="B59">
        <v>0.85</v>
      </c>
      <c r="C59" s="19">
        <f>PRINCIPAL!L59</f>
        <v>0</v>
      </c>
      <c r="D59" s="20">
        <f t="shared" si="0"/>
        <v>0.85000000000000009</v>
      </c>
      <c r="E59" s="13"/>
    </row>
    <row r="60" spans="1:6" x14ac:dyDescent="0.25">
      <c r="A60" s="14">
        <v>41944</v>
      </c>
      <c r="B60">
        <v>0.75</v>
      </c>
      <c r="C60" s="19">
        <f>PRINCIPAL!L60</f>
        <v>0</v>
      </c>
      <c r="D60" s="20">
        <f t="shared" si="0"/>
        <v>0.75</v>
      </c>
      <c r="E60" s="13"/>
    </row>
    <row r="61" spans="1:6" x14ac:dyDescent="0.25">
      <c r="A61" s="14">
        <v>41974</v>
      </c>
      <c r="B61">
        <v>0.86</v>
      </c>
      <c r="C61" s="19">
        <f>PRINCIPAL!L61</f>
        <v>0</v>
      </c>
      <c r="D61" s="20">
        <f t="shared" si="0"/>
        <v>0.85999999999999988</v>
      </c>
      <c r="E61" s="13"/>
      <c r="F61" s="20">
        <f>(1+B59%)*(1+B60%)*(1+B61%)-1</f>
        <v>2.480189825000001E-2</v>
      </c>
    </row>
    <row r="62" spans="1:6" x14ac:dyDescent="0.25">
      <c r="A62" s="14">
        <v>42005</v>
      </c>
      <c r="B62">
        <v>0.83</v>
      </c>
      <c r="C62" s="19">
        <f>PRINCIPAL!L62</f>
        <v>0</v>
      </c>
      <c r="D62" s="20">
        <f t="shared" si="0"/>
        <v>0.83000000000000007</v>
      </c>
      <c r="E62" s="13"/>
    </row>
    <row r="63" spans="1:6" x14ac:dyDescent="0.25">
      <c r="A63" s="14">
        <v>42036</v>
      </c>
      <c r="B63">
        <v>0.73</v>
      </c>
      <c r="C63" s="19">
        <f>PRINCIPAL!L63</f>
        <v>0</v>
      </c>
      <c r="D63" s="20">
        <f t="shared" si="0"/>
        <v>0.73</v>
      </c>
      <c r="E63" s="13"/>
    </row>
    <row r="64" spans="1:6" x14ac:dyDescent="0.25">
      <c r="A64" s="14">
        <v>42064</v>
      </c>
      <c r="B64">
        <v>0.91</v>
      </c>
      <c r="C64" s="19">
        <f>PRINCIPAL!L64</f>
        <v>0</v>
      </c>
      <c r="D64" s="20">
        <f t="shared" si="0"/>
        <v>0.91000000000000014</v>
      </c>
      <c r="E64" s="13"/>
      <c r="F64" s="20">
        <f>(1+B62%)*(1+B63%)*(1+B64%)-1</f>
        <v>2.490310136899998E-2</v>
      </c>
    </row>
    <row r="65" spans="1:6" x14ac:dyDescent="0.25">
      <c r="A65" s="14">
        <v>42095</v>
      </c>
      <c r="B65">
        <v>0.84</v>
      </c>
      <c r="C65" s="19">
        <f>PRINCIPAL!L65</f>
        <v>0</v>
      </c>
      <c r="D65" s="20">
        <f t="shared" si="0"/>
        <v>0.83999999999999986</v>
      </c>
      <c r="E65" s="13"/>
    </row>
    <row r="66" spans="1:6" x14ac:dyDescent="0.25">
      <c r="A66" s="14">
        <v>42125</v>
      </c>
      <c r="B66">
        <v>0.86</v>
      </c>
      <c r="C66" s="19">
        <f>PRINCIPAL!L66</f>
        <v>0</v>
      </c>
      <c r="D66" s="20">
        <f t="shared" si="0"/>
        <v>0.85999999999999988</v>
      </c>
      <c r="E66" s="13"/>
    </row>
    <row r="67" spans="1:6" x14ac:dyDescent="0.25">
      <c r="A67" s="14">
        <v>42156</v>
      </c>
      <c r="B67">
        <v>0.92</v>
      </c>
      <c r="C67" s="19">
        <f>PRINCIPAL!L67</f>
        <v>0</v>
      </c>
      <c r="D67" s="20">
        <f t="shared" ref="D67:D121" si="1">(1+B67)/(1+C67)-1</f>
        <v>0.91999999999999993</v>
      </c>
      <c r="E67" s="13"/>
      <c r="F67" s="20">
        <f>(1+B65%)*(1+B66%)*(1+B67%)-1</f>
        <v>2.6429304607999971E-2</v>
      </c>
    </row>
    <row r="68" spans="1:6" x14ac:dyDescent="0.25">
      <c r="A68" s="14">
        <v>42186</v>
      </c>
      <c r="B68">
        <v>1.01</v>
      </c>
      <c r="C68" s="19">
        <f>PRINCIPAL!L68</f>
        <v>0</v>
      </c>
      <c r="D68" s="20">
        <f t="shared" si="1"/>
        <v>1.0099999999999998</v>
      </c>
      <c r="E68" s="13"/>
    </row>
    <row r="69" spans="1:6" x14ac:dyDescent="0.25">
      <c r="A69" s="14">
        <v>42217</v>
      </c>
      <c r="B69">
        <v>0.93</v>
      </c>
      <c r="C69" s="19">
        <f>PRINCIPAL!L69</f>
        <v>0</v>
      </c>
      <c r="D69" s="20">
        <f t="shared" si="1"/>
        <v>0.93000000000000016</v>
      </c>
      <c r="E69" s="13"/>
    </row>
    <row r="70" spans="1:6" x14ac:dyDescent="0.25">
      <c r="A70" s="14">
        <v>42248</v>
      </c>
      <c r="B70">
        <v>0.96</v>
      </c>
      <c r="C70" s="19">
        <f>PRINCIPAL!L70</f>
        <v>0</v>
      </c>
      <c r="D70" s="20">
        <f t="shared" si="1"/>
        <v>0.96</v>
      </c>
      <c r="E70" s="13"/>
      <c r="F70" s="20">
        <f>(1+B68%)*(1+B69%)*(1+B70%)-1</f>
        <v>2.9281071728000096E-2</v>
      </c>
    </row>
    <row r="71" spans="1:6" x14ac:dyDescent="0.25">
      <c r="A71" s="14">
        <v>42278</v>
      </c>
      <c r="B71">
        <v>0.94</v>
      </c>
      <c r="C71" s="19">
        <f>PRINCIPAL!L71</f>
        <v>0</v>
      </c>
      <c r="D71" s="20">
        <f t="shared" si="1"/>
        <v>0.94</v>
      </c>
      <c r="E71" s="13"/>
    </row>
    <row r="72" spans="1:6" x14ac:dyDescent="0.25">
      <c r="A72" s="14">
        <v>42309</v>
      </c>
      <c r="B72">
        <v>0.9</v>
      </c>
      <c r="C72" s="19">
        <f>PRINCIPAL!L72</f>
        <v>0</v>
      </c>
      <c r="D72" s="20">
        <f t="shared" si="1"/>
        <v>0.89999999999999991</v>
      </c>
      <c r="E72" s="13"/>
    </row>
    <row r="73" spans="1:6" x14ac:dyDescent="0.25">
      <c r="A73" s="14">
        <v>42339</v>
      </c>
      <c r="B73">
        <v>0.97</v>
      </c>
      <c r="C73" s="19">
        <f>PRINCIPAL!L73</f>
        <v>0</v>
      </c>
      <c r="D73" s="20">
        <f t="shared" si="1"/>
        <v>0.97</v>
      </c>
      <c r="E73" s="13"/>
      <c r="F73" s="20">
        <f>(1+B71%)*(1+B72%)*(1+B73%)-1</f>
        <v>2.8363900620000049E-2</v>
      </c>
    </row>
    <row r="74" spans="1:6" x14ac:dyDescent="0.25">
      <c r="A74" s="14">
        <v>42370</v>
      </c>
      <c r="B74">
        <v>0.9</v>
      </c>
      <c r="C74" s="19">
        <f>PRINCIPAL!L74</f>
        <v>0</v>
      </c>
      <c r="D74" s="20">
        <f t="shared" si="1"/>
        <v>0.89999999999999991</v>
      </c>
      <c r="E74" s="13"/>
    </row>
    <row r="75" spans="1:6" x14ac:dyDescent="0.25">
      <c r="A75" s="14">
        <v>42401</v>
      </c>
      <c r="B75">
        <v>0.84</v>
      </c>
      <c r="C75" s="19">
        <f>PRINCIPAL!L75</f>
        <v>0</v>
      </c>
      <c r="D75" s="20">
        <f t="shared" si="1"/>
        <v>0.83999999999999986</v>
      </c>
      <c r="E75" s="13"/>
    </row>
    <row r="76" spans="1:6" x14ac:dyDescent="0.25">
      <c r="A76" s="14">
        <v>42430</v>
      </c>
      <c r="B76">
        <v>0.97</v>
      </c>
      <c r="C76" s="19">
        <f>PRINCIPAL!L76</f>
        <v>0</v>
      </c>
      <c r="D76" s="20">
        <f t="shared" si="1"/>
        <v>0.97</v>
      </c>
      <c r="E76" s="13"/>
      <c r="F76" s="20">
        <f>(1+B74%)*(1+B75%)*(1+B76%)-1</f>
        <v>2.7345113319999781E-2</v>
      </c>
    </row>
    <row r="77" spans="1:6" x14ac:dyDescent="0.25">
      <c r="A77" s="14">
        <v>42461</v>
      </c>
      <c r="B77">
        <v>0.87</v>
      </c>
      <c r="C77" s="19">
        <f>PRINCIPAL!L77</f>
        <v>0</v>
      </c>
      <c r="D77" s="20">
        <f t="shared" si="1"/>
        <v>0.87000000000000011</v>
      </c>
      <c r="E77" s="13"/>
    </row>
    <row r="78" spans="1:6" x14ac:dyDescent="0.25">
      <c r="A78" s="14">
        <v>42491</v>
      </c>
      <c r="B78">
        <v>0.96</v>
      </c>
      <c r="C78" s="19">
        <f>PRINCIPAL!L78</f>
        <v>0</v>
      </c>
      <c r="D78" s="20">
        <f t="shared" si="1"/>
        <v>0.96</v>
      </c>
      <c r="E78" s="13"/>
    </row>
    <row r="79" spans="1:6" x14ac:dyDescent="0.25">
      <c r="A79" s="14">
        <v>42522</v>
      </c>
      <c r="B79">
        <v>1.03</v>
      </c>
      <c r="C79" s="19">
        <f>PRINCIPAL!L79</f>
        <v>0</v>
      </c>
      <c r="D79" s="20">
        <f t="shared" si="1"/>
        <v>1.0300000000000002</v>
      </c>
      <c r="E79" s="13"/>
      <c r="F79" s="20">
        <f>(1+B77%)*(1+B78%)*(1+B79%)-1</f>
        <v>2.8872870255999938E-2</v>
      </c>
    </row>
    <row r="80" spans="1:6" x14ac:dyDescent="0.25">
      <c r="A80" s="14">
        <v>42552</v>
      </c>
      <c r="B80">
        <v>1.04</v>
      </c>
      <c r="C80" s="19">
        <f>PRINCIPAL!L80</f>
        <v>0</v>
      </c>
      <c r="D80" s="20">
        <f t="shared" si="1"/>
        <v>1.04</v>
      </c>
      <c r="E80" s="13"/>
    </row>
    <row r="81" spans="1:6" x14ac:dyDescent="0.25">
      <c r="A81" s="14">
        <v>42583</v>
      </c>
      <c r="B81">
        <v>1.1399999999999999</v>
      </c>
      <c r="C81" s="19">
        <f>PRINCIPAL!L81</f>
        <v>0</v>
      </c>
      <c r="D81" s="20">
        <f t="shared" si="1"/>
        <v>1.1399999999999997</v>
      </c>
      <c r="E81" s="13"/>
    </row>
    <row r="82" spans="1:6" x14ac:dyDescent="0.25">
      <c r="A82" s="14">
        <v>42614</v>
      </c>
      <c r="B82">
        <v>1.05</v>
      </c>
      <c r="C82" s="19">
        <f>PRINCIPAL!L82</f>
        <v>0</v>
      </c>
      <c r="D82" s="20">
        <f t="shared" si="1"/>
        <v>1.0499999999999998</v>
      </c>
      <c r="E82" s="13"/>
      <c r="F82" s="20">
        <f>(1+B80%)*(1+B81%)*(1+B82%)-1</f>
        <v>3.2648704879999935E-2</v>
      </c>
    </row>
    <row r="83" spans="1:6" x14ac:dyDescent="0.25">
      <c r="A83" s="14">
        <v>42644</v>
      </c>
      <c r="B83">
        <v>0.99</v>
      </c>
      <c r="C83" s="19">
        <f>PRINCIPAL!L83</f>
        <v>0</v>
      </c>
      <c r="D83" s="20">
        <f t="shared" si="1"/>
        <v>0.99</v>
      </c>
      <c r="E83" s="13"/>
    </row>
    <row r="84" spans="1:6" x14ac:dyDescent="0.25">
      <c r="A84" s="14">
        <v>42675</v>
      </c>
      <c r="B84">
        <v>0.97</v>
      </c>
      <c r="C84" s="19">
        <f>PRINCIPAL!L84</f>
        <v>0</v>
      </c>
      <c r="D84" s="20">
        <f t="shared" si="1"/>
        <v>0.97</v>
      </c>
      <c r="E84" s="13"/>
    </row>
    <row r="85" spans="1:6" x14ac:dyDescent="0.25">
      <c r="A85" s="14">
        <v>42705</v>
      </c>
      <c r="B85">
        <v>1.05</v>
      </c>
      <c r="C85" s="19">
        <f>PRINCIPAL!L85</f>
        <v>0</v>
      </c>
      <c r="D85" s="20">
        <f t="shared" si="1"/>
        <v>1.0499999999999998</v>
      </c>
      <c r="E85" s="13"/>
      <c r="F85" s="20">
        <f>(1+B83%)*(1+B84%)*(1+B85%)-1</f>
        <v>3.0402838314999903E-2</v>
      </c>
    </row>
    <row r="86" spans="1:6" x14ac:dyDescent="0.25">
      <c r="A86" s="14">
        <v>42736</v>
      </c>
      <c r="B86">
        <v>0.98</v>
      </c>
      <c r="C86" s="19">
        <f>PRINCIPAL!L86</f>
        <v>0</v>
      </c>
      <c r="D86" s="20">
        <f t="shared" si="1"/>
        <v>0.98</v>
      </c>
      <c r="E86" s="13"/>
    </row>
    <row r="87" spans="1:6" x14ac:dyDescent="0.25">
      <c r="A87" s="14">
        <v>42767</v>
      </c>
      <c r="B87">
        <v>0.83</v>
      </c>
      <c r="C87" s="19">
        <f>PRINCIPAL!L87</f>
        <v>0</v>
      </c>
      <c r="D87" s="20">
        <f t="shared" si="1"/>
        <v>0.83000000000000007</v>
      </c>
      <c r="E87" s="13"/>
    </row>
    <row r="88" spans="1:6" x14ac:dyDescent="0.25">
      <c r="A88" s="14">
        <v>42795</v>
      </c>
      <c r="B88">
        <v>1.01</v>
      </c>
      <c r="C88" s="19">
        <f>PRINCIPAL!L88</f>
        <v>0</v>
      </c>
      <c r="D88" s="20">
        <f t="shared" si="1"/>
        <v>1.0099999999999998</v>
      </c>
      <c r="E88" s="13"/>
      <c r="F88" s="20">
        <f>(1+B86%)*(1+B87%)*(1+B88%)-1</f>
        <v>2.8464971533999961E-2</v>
      </c>
    </row>
    <row r="89" spans="1:6" x14ac:dyDescent="0.25">
      <c r="A89" s="14">
        <v>42826</v>
      </c>
      <c r="B89">
        <v>0.72</v>
      </c>
      <c r="C89" s="19">
        <f>PRINCIPAL!L89</f>
        <v>0</v>
      </c>
      <c r="D89" s="20">
        <f t="shared" si="1"/>
        <v>0.72</v>
      </c>
      <c r="E89" s="13"/>
    </row>
    <row r="90" spans="1:6" x14ac:dyDescent="0.25">
      <c r="A90" s="14">
        <v>42856</v>
      </c>
      <c r="B90">
        <v>0.89</v>
      </c>
      <c r="C90" s="19">
        <f>PRINCIPAL!L90</f>
        <v>0</v>
      </c>
      <c r="D90" s="20">
        <f t="shared" si="1"/>
        <v>0.89000000000000012</v>
      </c>
      <c r="E90" s="13"/>
    </row>
    <row r="91" spans="1:6" x14ac:dyDescent="0.25">
      <c r="A91" s="14">
        <v>42887</v>
      </c>
      <c r="B91">
        <v>0.77</v>
      </c>
      <c r="C91" s="19">
        <f>PRINCIPAL!L91</f>
        <v>0</v>
      </c>
      <c r="D91" s="20">
        <f t="shared" si="1"/>
        <v>0.77</v>
      </c>
      <c r="E91" s="13"/>
      <c r="F91" s="20">
        <f>(1+B89%)*(1+B90%)*(1+B91%)-1</f>
        <v>2.3988543416000097E-2</v>
      </c>
    </row>
    <row r="92" spans="1:6" x14ac:dyDescent="0.25">
      <c r="A92" s="14">
        <v>42917</v>
      </c>
      <c r="B92">
        <v>0.77</v>
      </c>
      <c r="C92" s="19">
        <f>PRINCIPAL!L92</f>
        <v>0</v>
      </c>
      <c r="D92" s="20">
        <f t="shared" si="1"/>
        <v>0.77</v>
      </c>
      <c r="E92" s="13"/>
    </row>
    <row r="93" spans="1:6" x14ac:dyDescent="0.25">
      <c r="A93" s="14">
        <v>42948</v>
      </c>
      <c r="B93">
        <v>0.78</v>
      </c>
      <c r="C93" s="19">
        <f>PRINCIPAL!L93</f>
        <v>0</v>
      </c>
      <c r="D93" s="20">
        <f t="shared" si="1"/>
        <v>0.78</v>
      </c>
      <c r="E93" s="13"/>
    </row>
    <row r="94" spans="1:6" x14ac:dyDescent="0.25">
      <c r="A94" s="14">
        <v>42979</v>
      </c>
      <c r="B94">
        <v>0.62</v>
      </c>
      <c r="C94" s="19">
        <f>PRINCIPAL!L94</f>
        <v>0</v>
      </c>
      <c r="D94" s="20">
        <f t="shared" si="1"/>
        <v>0.62000000000000011</v>
      </c>
      <c r="E94" s="13"/>
      <c r="F94" s="20">
        <f>(1+B92%)*(1+B93%)*(1+B94%)-1</f>
        <v>2.1856532372000137E-2</v>
      </c>
    </row>
    <row r="95" spans="1:6" x14ac:dyDescent="0.25">
      <c r="A95" s="14">
        <v>43009</v>
      </c>
      <c r="B95">
        <v>0.63</v>
      </c>
      <c r="C95" s="19">
        <f>PRINCIPAL!L95</f>
        <v>0</v>
      </c>
      <c r="D95" s="20">
        <f t="shared" si="1"/>
        <v>0.62999999999999989</v>
      </c>
      <c r="E95" s="13"/>
    </row>
    <row r="96" spans="1:6" x14ac:dyDescent="0.25">
      <c r="A96" s="14">
        <v>43040</v>
      </c>
      <c r="B96">
        <v>0.53</v>
      </c>
      <c r="C96" s="19">
        <f>PRINCIPAL!L96</f>
        <v>0</v>
      </c>
      <c r="D96" s="20">
        <f t="shared" si="1"/>
        <v>0.53</v>
      </c>
      <c r="E96" s="13"/>
    </row>
    <row r="97" spans="1:6" x14ac:dyDescent="0.25">
      <c r="A97" s="14">
        <v>43070</v>
      </c>
      <c r="B97">
        <v>0.51</v>
      </c>
      <c r="C97" s="19">
        <f>PRINCIPAL!L97</f>
        <v>0</v>
      </c>
      <c r="D97" s="20">
        <f t="shared" si="1"/>
        <v>0.51</v>
      </c>
      <c r="E97" s="13"/>
      <c r="F97" s="20">
        <f>(1+B95%)*(1+B96%)*(1+B97%)-1</f>
        <v>1.679272028900014E-2</v>
      </c>
    </row>
    <row r="98" spans="1:6" x14ac:dyDescent="0.25">
      <c r="A98" s="14">
        <v>43101</v>
      </c>
      <c r="B98">
        <v>0.55000000000000004</v>
      </c>
      <c r="C98" s="19">
        <f>PRINCIPAL!L98</f>
        <v>0</v>
      </c>
      <c r="D98" s="20">
        <f t="shared" si="1"/>
        <v>0.55000000000000004</v>
      </c>
      <c r="E98" s="13"/>
    </row>
    <row r="99" spans="1:6" x14ac:dyDescent="0.25">
      <c r="A99" s="14">
        <v>43132</v>
      </c>
      <c r="B99">
        <v>0.43</v>
      </c>
      <c r="C99" s="19">
        <f>PRINCIPAL!L99</f>
        <v>0</v>
      </c>
      <c r="D99" s="20">
        <f t="shared" si="1"/>
        <v>0.42999999999999994</v>
      </c>
      <c r="E99" s="13"/>
    </row>
    <row r="100" spans="1:6" x14ac:dyDescent="0.25">
      <c r="A100" s="14">
        <v>43160</v>
      </c>
      <c r="B100">
        <v>0.5</v>
      </c>
      <c r="C100" s="19">
        <f>PRINCIPAL!L100</f>
        <v>0</v>
      </c>
      <c r="D100" s="20">
        <f t="shared" si="1"/>
        <v>0.5</v>
      </c>
      <c r="E100" s="13"/>
      <c r="F100" s="20">
        <f>(1+B98%)*(1+B99%)*(1+B100%)-1</f>
        <v>1.4872768249999835E-2</v>
      </c>
    </row>
    <row r="101" spans="1:6" x14ac:dyDescent="0.25">
      <c r="A101" s="14">
        <v>43191</v>
      </c>
      <c r="B101">
        <v>0.48</v>
      </c>
      <c r="C101" s="19">
        <f>PRINCIPAL!L101</f>
        <v>0</v>
      </c>
      <c r="D101" s="20">
        <f t="shared" si="1"/>
        <v>0.48</v>
      </c>
      <c r="E101" s="13"/>
    </row>
    <row r="102" spans="1:6" x14ac:dyDescent="0.25">
      <c r="A102" s="14">
        <v>43221</v>
      </c>
      <c r="B102">
        <v>0.53</v>
      </c>
      <c r="C102" s="19">
        <f>PRINCIPAL!L102</f>
        <v>0</v>
      </c>
      <c r="D102" s="20">
        <f t="shared" si="1"/>
        <v>0.53</v>
      </c>
      <c r="E102" s="13"/>
    </row>
    <row r="103" spans="1:6" x14ac:dyDescent="0.25">
      <c r="A103" s="14">
        <v>43252</v>
      </c>
      <c r="B103">
        <v>0.51</v>
      </c>
      <c r="C103" s="19">
        <f>PRINCIPAL!L103</f>
        <v>0</v>
      </c>
      <c r="D103" s="20">
        <f t="shared" si="1"/>
        <v>0.51</v>
      </c>
      <c r="E103" s="13"/>
      <c r="F103" s="20">
        <f>(1+B101%)*(1+B102%)*(1+B103%)-1</f>
        <v>1.5277079744000055E-2</v>
      </c>
    </row>
    <row r="104" spans="1:6" x14ac:dyDescent="0.25">
      <c r="A104" s="14">
        <v>43282</v>
      </c>
      <c r="B104">
        <v>0.53</v>
      </c>
      <c r="C104" s="19">
        <f>PRINCIPAL!L104</f>
        <v>0</v>
      </c>
      <c r="D104" s="20">
        <f t="shared" si="1"/>
        <v>0.53</v>
      </c>
      <c r="E104" s="13"/>
    </row>
    <row r="105" spans="1:6" x14ac:dyDescent="0.25">
      <c r="A105" s="14">
        <v>43313</v>
      </c>
      <c r="B105">
        <v>0.55000000000000004</v>
      </c>
      <c r="C105" s="19">
        <f>PRINCIPAL!L105</f>
        <v>0</v>
      </c>
      <c r="D105" s="20">
        <f t="shared" si="1"/>
        <v>0.55000000000000004</v>
      </c>
      <c r="E105" s="13"/>
    </row>
    <row r="106" spans="1:6" x14ac:dyDescent="0.25">
      <c r="A106" s="14">
        <v>43344</v>
      </c>
      <c r="B106">
        <v>0.46</v>
      </c>
      <c r="C106" s="19">
        <f>PRINCIPAL!L106</f>
        <v>0</v>
      </c>
      <c r="D106" s="20">
        <f t="shared" si="1"/>
        <v>0.45999999999999996</v>
      </c>
      <c r="E106" s="13"/>
      <c r="F106" s="20">
        <f>(1+B104%)*(1+B105%)*(1+B106%)-1</f>
        <v>1.5478964090000158E-2</v>
      </c>
    </row>
    <row r="107" spans="1:6" x14ac:dyDescent="0.25">
      <c r="A107" s="14">
        <v>43374</v>
      </c>
      <c r="B107">
        <v>0.53</v>
      </c>
      <c r="C107" s="19">
        <f>PRINCIPAL!L107</f>
        <v>0</v>
      </c>
      <c r="D107" s="20">
        <f t="shared" si="1"/>
        <v>0.53</v>
      </c>
      <c r="E107" s="13"/>
    </row>
    <row r="108" spans="1:6" x14ac:dyDescent="0.25">
      <c r="A108" s="14">
        <v>43405</v>
      </c>
      <c r="B108">
        <v>0.49</v>
      </c>
      <c r="C108" s="19">
        <f>PRINCIPAL!L108</f>
        <v>0</v>
      </c>
      <c r="D108" s="20">
        <f t="shared" si="1"/>
        <v>0.49</v>
      </c>
      <c r="E108" s="13"/>
    </row>
    <row r="109" spans="1:6" x14ac:dyDescent="0.25">
      <c r="A109" s="14">
        <v>43435</v>
      </c>
      <c r="B109">
        <v>0.49</v>
      </c>
      <c r="C109" s="19">
        <f>PRINCIPAL!L109</f>
        <v>0</v>
      </c>
      <c r="D109" s="20">
        <f t="shared" si="1"/>
        <v>0.49</v>
      </c>
      <c r="E109" s="13"/>
      <c r="F109" s="20">
        <f>(1+B107%)*(1+B108%)*(1+B109%)-1</f>
        <v>1.5176077252999853E-2</v>
      </c>
    </row>
    <row r="110" spans="1:6" x14ac:dyDescent="0.25">
      <c r="A110" s="14">
        <v>43466</v>
      </c>
      <c r="B110">
        <v>0.53</v>
      </c>
      <c r="C110" s="19">
        <f>PRINCIPAL!L110</f>
        <v>0</v>
      </c>
      <c r="D110" s="20">
        <f t="shared" si="1"/>
        <v>0.53</v>
      </c>
      <c r="E110" s="13"/>
    </row>
    <row r="111" spans="1:6" x14ac:dyDescent="0.25">
      <c r="A111" s="14">
        <v>43497</v>
      </c>
      <c r="B111">
        <v>0.48</v>
      </c>
      <c r="C111" s="19">
        <f>PRINCIPAL!L111</f>
        <v>0</v>
      </c>
      <c r="D111" s="20">
        <f t="shared" si="1"/>
        <v>0.48</v>
      </c>
      <c r="E111" s="13"/>
    </row>
    <row r="112" spans="1:6" x14ac:dyDescent="0.25">
      <c r="A112" s="14">
        <v>43525</v>
      </c>
      <c r="B112">
        <v>0.46</v>
      </c>
      <c r="C112" s="19">
        <f>PRINCIPAL!L112</f>
        <v>0</v>
      </c>
      <c r="D112" s="20">
        <f t="shared" si="1"/>
        <v>0.45999999999999996</v>
      </c>
      <c r="E112" s="13"/>
      <c r="F112" s="20">
        <f>(1+B110%)*(1+B111%)*(1+B112%)-1</f>
        <v>1.4772017023999773E-2</v>
      </c>
    </row>
    <row r="113" spans="1:6" x14ac:dyDescent="0.25">
      <c r="A113" s="14">
        <v>43556</v>
      </c>
      <c r="B113">
        <v>0.51</v>
      </c>
      <c r="C113" s="19">
        <f>PRINCIPAL!L113</f>
        <v>0</v>
      </c>
      <c r="D113" s="20">
        <f t="shared" si="1"/>
        <v>0.51</v>
      </c>
      <c r="E113" s="13"/>
    </row>
    <row r="114" spans="1:6" x14ac:dyDescent="0.25">
      <c r="A114" s="14">
        <v>43586</v>
      </c>
      <c r="B114">
        <v>0.54</v>
      </c>
      <c r="C114" s="19">
        <f>PRINCIPAL!L114</f>
        <v>0</v>
      </c>
      <c r="D114" s="20">
        <f t="shared" si="1"/>
        <v>0.54</v>
      </c>
      <c r="E114" s="13"/>
    </row>
    <row r="115" spans="1:6" x14ac:dyDescent="0.25">
      <c r="A115" s="14">
        <v>43617</v>
      </c>
      <c r="B115">
        <v>0.46</v>
      </c>
      <c r="C115" s="19">
        <f>PRINCIPAL!L115</f>
        <v>0</v>
      </c>
      <c r="D115" s="20">
        <f t="shared" si="1"/>
        <v>0.45999999999999996</v>
      </c>
      <c r="E115" s="13"/>
      <c r="F115" s="20">
        <f>(1+B113%)*(1+B114%)*(1+B115%)-1</f>
        <v>1.5175966684000119E-2</v>
      </c>
    </row>
    <row r="116" spans="1:6" x14ac:dyDescent="0.25">
      <c r="A116" s="14">
        <v>43647</v>
      </c>
      <c r="B116">
        <v>0.56000000000000005</v>
      </c>
      <c r="C116" s="19">
        <f>PRINCIPAL!L116</f>
        <v>0</v>
      </c>
      <c r="D116" s="20">
        <f t="shared" si="1"/>
        <v>0.56000000000000005</v>
      </c>
      <c r="E116" s="13"/>
    </row>
    <row r="117" spans="1:6" x14ac:dyDescent="0.25">
      <c r="A117" s="14">
        <v>43678</v>
      </c>
      <c r="B117">
        <v>0.49</v>
      </c>
      <c r="C117" s="19">
        <f>PRINCIPAL!L117</f>
        <v>0</v>
      </c>
      <c r="D117" s="20">
        <f t="shared" si="1"/>
        <v>0.49</v>
      </c>
      <c r="E117" s="13"/>
    </row>
    <row r="118" spans="1:6" x14ac:dyDescent="0.25">
      <c r="A118" s="14">
        <v>43709</v>
      </c>
      <c r="B118">
        <v>0.46</v>
      </c>
      <c r="C118" s="19">
        <f>PRINCIPAL!L118</f>
        <v>0</v>
      </c>
      <c r="D118" s="20">
        <f t="shared" si="1"/>
        <v>0.45999999999999996</v>
      </c>
      <c r="E118" s="13"/>
      <c r="F118" s="20">
        <f>(1+B116%)*(1+B117%)*(1+B118%)-1</f>
        <v>1.5175866223999801E-2</v>
      </c>
    </row>
    <row r="119" spans="1:6" x14ac:dyDescent="0.25">
      <c r="A119" s="14">
        <v>43739</v>
      </c>
      <c r="B119">
        <v>0.47</v>
      </c>
      <c r="C119" s="19">
        <f>PRINCIPAL!L119</f>
        <v>0</v>
      </c>
      <c r="D119" s="20">
        <f t="shared" si="1"/>
        <v>0.47</v>
      </c>
      <c r="E119" s="13"/>
    </row>
    <row r="120" spans="1:6" x14ac:dyDescent="0.25">
      <c r="A120" s="14">
        <v>43770</v>
      </c>
      <c r="B120">
        <v>0.37</v>
      </c>
      <c r="C120" s="19">
        <f>PRINCIPAL!L120</f>
        <v>0</v>
      </c>
      <c r="D120" s="20">
        <f t="shared" si="1"/>
        <v>0.37000000000000011</v>
      </c>
      <c r="E120" s="13"/>
    </row>
    <row r="121" spans="1:6" x14ac:dyDescent="0.25">
      <c r="A121" s="14">
        <v>43800</v>
      </c>
      <c r="B121">
        <v>0.36</v>
      </c>
      <c r="C121" s="19">
        <f>PRINCIPAL!L121</f>
        <v>0</v>
      </c>
      <c r="D121" s="20">
        <f t="shared" si="1"/>
        <v>0.35999999999999988</v>
      </c>
      <c r="E121" s="13"/>
      <c r="F121" s="20">
        <f>(1+B119%)*(1+B120%)*(1+B121%)-1</f>
        <v>1.2047692604000071E-2</v>
      </c>
    </row>
    <row r="122" spans="1:6" x14ac:dyDescent="0.25">
      <c r="A122" s="14"/>
      <c r="D122" s="13"/>
      <c r="E122" s="13"/>
    </row>
    <row r="123" spans="1:6" x14ac:dyDescent="0.25">
      <c r="A123" s="14"/>
      <c r="D123" s="13"/>
      <c r="E123" s="13"/>
    </row>
    <row r="124" spans="1:6" x14ac:dyDescent="0.25">
      <c r="A124" s="14"/>
      <c r="D124" s="13"/>
      <c r="E124" s="13"/>
    </row>
    <row r="125" spans="1:6" x14ac:dyDescent="0.25">
      <c r="A125" s="14"/>
      <c r="D125" s="13"/>
      <c r="E125" s="13"/>
    </row>
    <row r="126" spans="1:6" x14ac:dyDescent="0.25">
      <c r="A126" s="14"/>
      <c r="D126" s="13"/>
      <c r="E126" s="13"/>
    </row>
    <row r="127" spans="1:6" x14ac:dyDescent="0.25">
      <c r="A127" s="14"/>
      <c r="D127" s="13"/>
      <c r="E127" s="13"/>
    </row>
    <row r="128" spans="1:6" x14ac:dyDescent="0.25">
      <c r="A128" s="14"/>
      <c r="D128" s="13"/>
      <c r="E128" s="13"/>
    </row>
    <row r="129" spans="1:5" x14ac:dyDescent="0.25">
      <c r="A129" s="14"/>
      <c r="D129" s="13"/>
      <c r="E129" s="13"/>
    </row>
    <row r="130" spans="1:5" x14ac:dyDescent="0.25">
      <c r="A130" s="14"/>
      <c r="D130" s="13"/>
      <c r="E130" s="13"/>
    </row>
    <row r="131" spans="1:5" x14ac:dyDescent="0.25">
      <c r="A131" s="14"/>
      <c r="D131" s="13"/>
      <c r="E131" s="13"/>
    </row>
    <row r="132" spans="1:5" x14ac:dyDescent="0.25">
      <c r="A132" s="14"/>
      <c r="D132" s="13"/>
      <c r="E132" s="13"/>
    </row>
    <row r="133" spans="1:5" x14ac:dyDescent="0.25">
      <c r="A133" s="14"/>
      <c r="D133" s="13"/>
      <c r="E133" s="13"/>
    </row>
    <row r="134" spans="1:5" x14ac:dyDescent="0.25">
      <c r="A134" s="14"/>
      <c r="D134" s="13"/>
      <c r="E134" s="13"/>
    </row>
    <row r="135" spans="1:5" x14ac:dyDescent="0.25">
      <c r="A135" s="14"/>
      <c r="D135" s="13"/>
      <c r="E135" s="13"/>
    </row>
    <row r="136" spans="1:5" x14ac:dyDescent="0.25">
      <c r="A136" s="14"/>
      <c r="D136" s="13"/>
      <c r="E136" s="13"/>
    </row>
    <row r="137" spans="1:5" x14ac:dyDescent="0.25">
      <c r="A137" s="14"/>
      <c r="D137" s="13"/>
      <c r="E137" s="13"/>
    </row>
    <row r="138" spans="1:5" x14ac:dyDescent="0.25">
      <c r="A138" s="14"/>
      <c r="D138" s="13"/>
      <c r="E138" s="13"/>
    </row>
    <row r="139" spans="1:5" x14ac:dyDescent="0.25">
      <c r="A139" s="14"/>
      <c r="D139" s="13"/>
      <c r="E139" s="13"/>
    </row>
    <row r="140" spans="1:5" x14ac:dyDescent="0.25">
      <c r="A140" s="14"/>
      <c r="D140" s="13"/>
      <c r="E140" s="13"/>
    </row>
    <row r="141" spans="1:5" x14ac:dyDescent="0.25">
      <c r="A141" s="14"/>
      <c r="D141" s="13"/>
      <c r="E141" s="13"/>
    </row>
    <row r="142" spans="1:5" x14ac:dyDescent="0.25">
      <c r="A142" s="14"/>
      <c r="D142" s="13"/>
      <c r="E142" s="13"/>
    </row>
    <row r="143" spans="1:5" x14ac:dyDescent="0.25">
      <c r="A143" s="14"/>
      <c r="D143" s="13"/>
      <c r="E143" s="13"/>
    </row>
    <row r="144" spans="1:5" x14ac:dyDescent="0.25">
      <c r="A144" s="14"/>
      <c r="D144" s="13"/>
      <c r="E144" s="13"/>
    </row>
    <row r="145" spans="1:5" x14ac:dyDescent="0.25">
      <c r="A145" s="14"/>
      <c r="D145" s="13"/>
      <c r="E145" s="13"/>
    </row>
    <row r="146" spans="1:5" x14ac:dyDescent="0.25">
      <c r="D146" s="13"/>
      <c r="E146" s="13"/>
    </row>
    <row r="147" spans="1:5" x14ac:dyDescent="0.25">
      <c r="D147" s="13"/>
      <c r="E147" s="13"/>
    </row>
    <row r="148" spans="1:5" x14ac:dyDescent="0.25">
      <c r="D148" s="13"/>
      <c r="E148" s="13"/>
    </row>
    <row r="149" spans="1:5" x14ac:dyDescent="0.25">
      <c r="D149" s="13"/>
      <c r="E149" s="13"/>
    </row>
    <row r="150" spans="1:5" x14ac:dyDescent="0.25">
      <c r="D150" s="13"/>
      <c r="E150" s="13"/>
    </row>
    <row r="151" spans="1:5" x14ac:dyDescent="0.25">
      <c r="D151" s="13"/>
      <c r="E151" s="13"/>
    </row>
    <row r="152" spans="1:5" x14ac:dyDescent="0.25">
      <c r="D152" s="13"/>
      <c r="E152" s="13"/>
    </row>
    <row r="153" spans="1:5" x14ac:dyDescent="0.25">
      <c r="D153" s="13"/>
      <c r="E153" s="13"/>
    </row>
    <row r="154" spans="1:5" x14ac:dyDescent="0.25">
      <c r="D154" s="13"/>
      <c r="E154" s="13"/>
    </row>
    <row r="155" spans="1:5" x14ac:dyDescent="0.25">
      <c r="D155" s="13"/>
      <c r="E155" s="13"/>
    </row>
    <row r="156" spans="1:5" x14ac:dyDescent="0.25">
      <c r="D156" s="13"/>
      <c r="E156" s="13"/>
    </row>
    <row r="157" spans="1:5" x14ac:dyDescent="0.25">
      <c r="D157" s="13"/>
      <c r="E157" s="13"/>
    </row>
    <row r="158" spans="1:5" x14ac:dyDescent="0.25">
      <c r="D158" s="13"/>
      <c r="E158" s="13"/>
    </row>
    <row r="159" spans="1:5" x14ac:dyDescent="0.25">
      <c r="D159" s="13"/>
      <c r="E159" s="13"/>
    </row>
    <row r="160" spans="1:5" x14ac:dyDescent="0.25">
      <c r="D160" s="13"/>
      <c r="E160" s="13"/>
    </row>
    <row r="161" spans="4:5" x14ac:dyDescent="0.25">
      <c r="D161" s="13"/>
      <c r="E161" s="13"/>
    </row>
    <row r="162" spans="4:5" x14ac:dyDescent="0.25">
      <c r="D162" s="13"/>
      <c r="E162" s="13"/>
    </row>
    <row r="163" spans="4:5" x14ac:dyDescent="0.25">
      <c r="D163" s="13"/>
      <c r="E163" s="13"/>
    </row>
    <row r="164" spans="4:5" x14ac:dyDescent="0.25">
      <c r="D164" s="13"/>
      <c r="E164" s="13"/>
    </row>
    <row r="165" spans="4:5" x14ac:dyDescent="0.25">
      <c r="D165" s="13"/>
      <c r="E165" s="13"/>
    </row>
    <row r="166" spans="4:5" x14ac:dyDescent="0.25">
      <c r="D166" s="13"/>
      <c r="E166" s="13"/>
    </row>
    <row r="167" spans="4:5" x14ac:dyDescent="0.25">
      <c r="D167" s="13"/>
      <c r="E167" s="13"/>
    </row>
    <row r="168" spans="4:5" x14ac:dyDescent="0.25">
      <c r="D168" s="13"/>
      <c r="E168" s="13"/>
    </row>
    <row r="169" spans="4:5" x14ac:dyDescent="0.25">
      <c r="D169" s="13"/>
      <c r="E169" s="13"/>
    </row>
    <row r="170" spans="4:5" x14ac:dyDescent="0.25">
      <c r="D170" s="13"/>
      <c r="E170" s="13"/>
    </row>
    <row r="171" spans="4:5" x14ac:dyDescent="0.25">
      <c r="D171" s="13"/>
      <c r="E171" s="13"/>
    </row>
    <row r="172" spans="4:5" x14ac:dyDescent="0.25">
      <c r="D172" s="13"/>
      <c r="E172" s="13"/>
    </row>
    <row r="173" spans="4:5" x14ac:dyDescent="0.25">
      <c r="D173" s="13"/>
      <c r="E173" s="13"/>
    </row>
    <row r="174" spans="4:5" x14ac:dyDescent="0.25">
      <c r="D174" s="13"/>
      <c r="E174" s="13"/>
    </row>
    <row r="175" spans="4:5" x14ac:dyDescent="0.25">
      <c r="D175" s="13"/>
      <c r="E175" s="13"/>
    </row>
    <row r="176" spans="4:5" x14ac:dyDescent="0.25">
      <c r="D176" s="13"/>
      <c r="E176" s="13"/>
    </row>
    <row r="177" spans="4:5" x14ac:dyDescent="0.25">
      <c r="D177" s="13"/>
      <c r="E177" s="13"/>
    </row>
    <row r="178" spans="4:5" x14ac:dyDescent="0.25">
      <c r="D178" s="13"/>
      <c r="E178" s="13"/>
    </row>
    <row r="179" spans="4:5" x14ac:dyDescent="0.25">
      <c r="D179" s="13"/>
      <c r="E179" s="13"/>
    </row>
    <row r="180" spans="4:5" x14ac:dyDescent="0.25">
      <c r="D180" s="13"/>
      <c r="E180" s="13"/>
    </row>
    <row r="181" spans="4:5" x14ac:dyDescent="0.25">
      <c r="D181" s="13"/>
      <c r="E181" s="13"/>
    </row>
    <row r="182" spans="4:5" x14ac:dyDescent="0.25">
      <c r="D182" s="13"/>
      <c r="E182" s="13"/>
    </row>
    <row r="183" spans="4:5" x14ac:dyDescent="0.25">
      <c r="D183" s="13"/>
      <c r="E183" s="13"/>
    </row>
    <row r="184" spans="4:5" x14ac:dyDescent="0.25">
      <c r="D184" s="13"/>
      <c r="E184" s="13"/>
    </row>
    <row r="185" spans="4:5" x14ac:dyDescent="0.25">
      <c r="D185" s="13"/>
      <c r="E185" s="13"/>
    </row>
    <row r="186" spans="4:5" x14ac:dyDescent="0.25">
      <c r="D186" s="13"/>
      <c r="E186" s="13"/>
    </row>
    <row r="187" spans="4:5" x14ac:dyDescent="0.25">
      <c r="D187" s="13"/>
      <c r="E187" s="13"/>
    </row>
    <row r="188" spans="4:5" x14ac:dyDescent="0.25">
      <c r="D188" s="13"/>
      <c r="E188" s="13"/>
    </row>
    <row r="189" spans="4:5" x14ac:dyDescent="0.25">
      <c r="D189" s="13"/>
      <c r="E189" s="13"/>
    </row>
    <row r="190" spans="4:5" x14ac:dyDescent="0.25">
      <c r="D190" s="13"/>
      <c r="E190" s="13"/>
    </row>
    <row r="191" spans="4:5" x14ac:dyDescent="0.25">
      <c r="D191" s="13"/>
      <c r="E191" s="13"/>
    </row>
    <row r="192" spans="4:5" x14ac:dyDescent="0.25">
      <c r="D192" s="13"/>
      <c r="E192" s="13"/>
    </row>
    <row r="193" spans="4:5" x14ac:dyDescent="0.25">
      <c r="D193" s="13"/>
      <c r="E193" s="13"/>
    </row>
    <row r="194" spans="4:5" x14ac:dyDescent="0.25">
      <c r="D194" s="13"/>
      <c r="E194" s="13"/>
    </row>
    <row r="195" spans="4:5" x14ac:dyDescent="0.25">
      <c r="D195" s="13"/>
      <c r="E195" s="13"/>
    </row>
    <row r="196" spans="4:5" x14ac:dyDescent="0.25">
      <c r="D196" s="13"/>
      <c r="E196" s="13"/>
    </row>
    <row r="197" spans="4:5" x14ac:dyDescent="0.25">
      <c r="D197" s="13"/>
      <c r="E197" s="13"/>
    </row>
    <row r="198" spans="4:5" x14ac:dyDescent="0.25">
      <c r="D198" s="13"/>
      <c r="E198" s="13"/>
    </row>
    <row r="199" spans="4:5" x14ac:dyDescent="0.25">
      <c r="D199" s="13"/>
      <c r="E199" s="13"/>
    </row>
    <row r="200" spans="4:5" x14ac:dyDescent="0.25">
      <c r="D200" s="13"/>
      <c r="E200" s="13"/>
    </row>
    <row r="201" spans="4:5" x14ac:dyDescent="0.25">
      <c r="D201" s="13"/>
      <c r="E201" s="13"/>
    </row>
    <row r="202" spans="4:5" x14ac:dyDescent="0.25">
      <c r="D202" s="13"/>
      <c r="E202" s="13"/>
    </row>
    <row r="203" spans="4:5" x14ac:dyDescent="0.25">
      <c r="D203" s="13"/>
      <c r="E203" s="13"/>
    </row>
    <row r="204" spans="4:5" x14ac:dyDescent="0.25">
      <c r="D204" s="13"/>
      <c r="E204" s="13"/>
    </row>
    <row r="205" spans="4:5" x14ac:dyDescent="0.25">
      <c r="D205" s="13"/>
      <c r="E205" s="13"/>
    </row>
    <row r="206" spans="4:5" x14ac:dyDescent="0.25">
      <c r="D206" s="13"/>
      <c r="E206" s="13"/>
    </row>
    <row r="207" spans="4:5" x14ac:dyDescent="0.25">
      <c r="D207" s="13"/>
      <c r="E207" s="13"/>
    </row>
    <row r="208" spans="4:5" x14ac:dyDescent="0.25">
      <c r="D208" s="13"/>
      <c r="E208" s="13"/>
    </row>
    <row r="209" spans="4:5" x14ac:dyDescent="0.25">
      <c r="D209" s="13"/>
      <c r="E209" s="13"/>
    </row>
    <row r="210" spans="4:5" x14ac:dyDescent="0.25">
      <c r="D210" s="13"/>
      <c r="E210" s="13"/>
    </row>
    <row r="211" spans="4:5" x14ac:dyDescent="0.25">
      <c r="D211" s="13"/>
      <c r="E211" s="13"/>
    </row>
    <row r="212" spans="4:5" x14ac:dyDescent="0.25">
      <c r="D212" s="13"/>
      <c r="E212" s="13"/>
    </row>
    <row r="213" spans="4:5" x14ac:dyDescent="0.25">
      <c r="D213" s="13"/>
      <c r="E213" s="13"/>
    </row>
    <row r="214" spans="4:5" x14ac:dyDescent="0.25">
      <c r="D214" s="13"/>
      <c r="E214" s="13"/>
    </row>
    <row r="215" spans="4:5" x14ac:dyDescent="0.25">
      <c r="D215" s="13"/>
      <c r="E215" s="13"/>
    </row>
    <row r="216" spans="4:5" x14ac:dyDescent="0.25">
      <c r="D216" s="13"/>
      <c r="E216" s="13"/>
    </row>
    <row r="217" spans="4:5" x14ac:dyDescent="0.25">
      <c r="D217" s="13"/>
      <c r="E217" s="13"/>
    </row>
    <row r="218" spans="4:5" x14ac:dyDescent="0.25">
      <c r="D218" s="13"/>
      <c r="E218" s="13"/>
    </row>
    <row r="219" spans="4:5" x14ac:dyDescent="0.25">
      <c r="D219" s="13"/>
      <c r="E219" s="13"/>
    </row>
    <row r="220" spans="4:5" x14ac:dyDescent="0.25">
      <c r="D220" s="13"/>
      <c r="E220" s="13"/>
    </row>
    <row r="221" spans="4:5" x14ac:dyDescent="0.25">
      <c r="D221" s="13"/>
      <c r="E221" s="13"/>
    </row>
    <row r="222" spans="4:5" x14ac:dyDescent="0.25">
      <c r="D222" s="13"/>
      <c r="E222" s="13"/>
    </row>
    <row r="223" spans="4:5" x14ac:dyDescent="0.25">
      <c r="D223" s="13"/>
      <c r="E223" s="13"/>
    </row>
    <row r="224" spans="4:5" x14ac:dyDescent="0.25">
      <c r="D224" s="13"/>
      <c r="E224" s="13"/>
    </row>
    <row r="225" spans="4:5" x14ac:dyDescent="0.25">
      <c r="D225" s="13"/>
      <c r="E225" s="13"/>
    </row>
    <row r="226" spans="4:5" x14ac:dyDescent="0.25">
      <c r="D226" s="13"/>
      <c r="E226" s="13"/>
    </row>
    <row r="227" spans="4:5" x14ac:dyDescent="0.25">
      <c r="D227" s="13"/>
      <c r="E227" s="13"/>
    </row>
    <row r="228" spans="4:5" x14ac:dyDescent="0.25">
      <c r="D228" s="13"/>
      <c r="E228" s="13"/>
    </row>
    <row r="229" spans="4:5" x14ac:dyDescent="0.25">
      <c r="D229" s="13"/>
      <c r="E229" s="13"/>
    </row>
    <row r="230" spans="4:5" x14ac:dyDescent="0.25">
      <c r="D230" s="13"/>
      <c r="E230" s="13"/>
    </row>
    <row r="231" spans="4:5" x14ac:dyDescent="0.25">
      <c r="D231" s="13"/>
      <c r="E231" s="13"/>
    </row>
    <row r="232" spans="4:5" x14ac:dyDescent="0.25">
      <c r="D232" s="13"/>
      <c r="E232" s="13"/>
    </row>
    <row r="233" spans="4:5" x14ac:dyDescent="0.25">
      <c r="D233" s="13"/>
      <c r="E233" s="13"/>
    </row>
    <row r="234" spans="4:5" x14ac:dyDescent="0.25">
      <c r="D234" s="13"/>
      <c r="E234" s="13"/>
    </row>
    <row r="235" spans="4:5" x14ac:dyDescent="0.25">
      <c r="D235" s="13"/>
      <c r="E235" s="13"/>
    </row>
    <row r="236" spans="4:5" x14ac:dyDescent="0.25">
      <c r="D236" s="13"/>
      <c r="E236" s="13"/>
    </row>
    <row r="237" spans="4:5" x14ac:dyDescent="0.25">
      <c r="D237" s="13"/>
      <c r="E237" s="13"/>
    </row>
    <row r="238" spans="4:5" x14ac:dyDescent="0.25">
      <c r="D238" s="13"/>
      <c r="E238" s="13"/>
    </row>
    <row r="239" spans="4:5" x14ac:dyDescent="0.25">
      <c r="D239" s="13"/>
      <c r="E239" s="13"/>
    </row>
    <row r="240" spans="4:5" x14ac:dyDescent="0.25">
      <c r="D240" s="13"/>
      <c r="E240" s="13"/>
    </row>
    <row r="241" spans="4:5" x14ac:dyDescent="0.25">
      <c r="D241" s="13"/>
      <c r="E241" s="13"/>
    </row>
    <row r="242" spans="4:5" x14ac:dyDescent="0.25">
      <c r="D242" s="13"/>
      <c r="E242" s="13"/>
    </row>
    <row r="243" spans="4:5" x14ac:dyDescent="0.25">
      <c r="D243" s="13"/>
      <c r="E243" s="13"/>
    </row>
    <row r="244" spans="4:5" x14ac:dyDescent="0.25">
      <c r="D244" s="13"/>
      <c r="E244" s="13"/>
    </row>
    <row r="245" spans="4:5" x14ac:dyDescent="0.25">
      <c r="D245" s="13"/>
      <c r="E245" s="13"/>
    </row>
    <row r="246" spans="4:5" x14ac:dyDescent="0.25">
      <c r="D246" s="13"/>
      <c r="E246" s="13"/>
    </row>
    <row r="247" spans="4:5" x14ac:dyDescent="0.25">
      <c r="D247" s="13"/>
      <c r="E247" s="13"/>
    </row>
    <row r="248" spans="4:5" x14ac:dyDescent="0.25">
      <c r="D248" s="13"/>
      <c r="E248" s="13"/>
    </row>
    <row r="249" spans="4:5" x14ac:dyDescent="0.25">
      <c r="D249" s="13"/>
      <c r="E249" s="13"/>
    </row>
    <row r="250" spans="4:5" x14ac:dyDescent="0.25">
      <c r="D250" s="13"/>
      <c r="E250" s="13"/>
    </row>
    <row r="251" spans="4:5" x14ac:dyDescent="0.25">
      <c r="D251" s="13"/>
      <c r="E251" s="13"/>
    </row>
    <row r="252" spans="4:5" x14ac:dyDescent="0.25">
      <c r="D252" s="13"/>
      <c r="E252" s="13"/>
    </row>
    <row r="253" spans="4:5" x14ac:dyDescent="0.25">
      <c r="D253" s="13"/>
      <c r="E253" s="13"/>
    </row>
    <row r="254" spans="4:5" x14ac:dyDescent="0.25">
      <c r="D254" s="13"/>
      <c r="E254" s="13"/>
    </row>
    <row r="255" spans="4:5" x14ac:dyDescent="0.25">
      <c r="D255" s="13"/>
      <c r="E255" s="13"/>
    </row>
    <row r="256" spans="4:5" x14ac:dyDescent="0.25">
      <c r="D256" s="13"/>
      <c r="E256" s="13"/>
    </row>
    <row r="257" spans="4:5" x14ac:dyDescent="0.25">
      <c r="D257" s="13"/>
      <c r="E257" s="13"/>
    </row>
    <row r="258" spans="4:5" x14ac:dyDescent="0.25">
      <c r="D258" s="13"/>
      <c r="E258" s="13"/>
    </row>
    <row r="259" spans="4:5" x14ac:dyDescent="0.25">
      <c r="D259" s="13"/>
      <c r="E259" s="13"/>
    </row>
    <row r="260" spans="4:5" x14ac:dyDescent="0.25">
      <c r="D260" s="13"/>
      <c r="E260" s="13"/>
    </row>
    <row r="261" spans="4:5" x14ac:dyDescent="0.25">
      <c r="D261" s="13"/>
      <c r="E261" s="13"/>
    </row>
    <row r="262" spans="4:5" x14ac:dyDescent="0.25">
      <c r="D262" s="13"/>
      <c r="E262" s="13"/>
    </row>
    <row r="263" spans="4:5" x14ac:dyDescent="0.25">
      <c r="D263" s="13"/>
      <c r="E263" s="13"/>
    </row>
    <row r="264" spans="4:5" x14ac:dyDescent="0.25">
      <c r="D264" s="13"/>
      <c r="E264" s="13"/>
    </row>
    <row r="265" spans="4:5" x14ac:dyDescent="0.25">
      <c r="D265" s="13"/>
      <c r="E265" s="13"/>
    </row>
    <row r="266" spans="4:5" x14ac:dyDescent="0.25">
      <c r="D266" s="13"/>
      <c r="E266" s="13"/>
    </row>
    <row r="267" spans="4:5" x14ac:dyDescent="0.25">
      <c r="D267" s="13"/>
      <c r="E267" s="13"/>
    </row>
    <row r="268" spans="4:5" x14ac:dyDescent="0.25">
      <c r="D268" s="13"/>
      <c r="E268" s="13"/>
    </row>
    <row r="269" spans="4:5" x14ac:dyDescent="0.25">
      <c r="D269" s="13"/>
      <c r="E269" s="13"/>
    </row>
    <row r="270" spans="4:5" x14ac:dyDescent="0.25">
      <c r="D270" s="13"/>
      <c r="E270" s="13"/>
    </row>
    <row r="271" spans="4:5" x14ac:dyDescent="0.25">
      <c r="D271" s="13"/>
      <c r="E271" s="13"/>
    </row>
    <row r="272" spans="4:5" x14ac:dyDescent="0.25">
      <c r="D272" s="13"/>
      <c r="E272" s="13"/>
    </row>
    <row r="273" spans="4:5" x14ac:dyDescent="0.25">
      <c r="D273" s="13"/>
      <c r="E273" s="13"/>
    </row>
    <row r="274" spans="4:5" x14ac:dyDescent="0.25">
      <c r="D274" s="13"/>
      <c r="E274" s="13"/>
    </row>
    <row r="275" spans="4:5" x14ac:dyDescent="0.25">
      <c r="D275" s="13"/>
      <c r="E275" s="13"/>
    </row>
    <row r="276" spans="4:5" x14ac:dyDescent="0.25">
      <c r="D276" s="13"/>
      <c r="E276" s="13"/>
    </row>
    <row r="277" spans="4:5" x14ac:dyDescent="0.25">
      <c r="D277" s="13"/>
      <c r="E277" s="13"/>
    </row>
    <row r="278" spans="4:5" x14ac:dyDescent="0.25">
      <c r="D278" s="13"/>
      <c r="E278" s="13"/>
    </row>
    <row r="279" spans="4:5" x14ac:dyDescent="0.25">
      <c r="D279" s="13"/>
      <c r="E279" s="13"/>
    </row>
    <row r="280" spans="4:5" x14ac:dyDescent="0.25">
      <c r="D280" s="13"/>
      <c r="E280" s="13"/>
    </row>
    <row r="281" spans="4:5" x14ac:dyDescent="0.25">
      <c r="D281" s="13"/>
      <c r="E281" s="13"/>
    </row>
    <row r="282" spans="4:5" x14ac:dyDescent="0.25">
      <c r="D282" s="13"/>
      <c r="E282" s="13"/>
    </row>
    <row r="283" spans="4:5" x14ac:dyDescent="0.25">
      <c r="D283" s="13"/>
      <c r="E283" s="13"/>
    </row>
    <row r="284" spans="4:5" x14ac:dyDescent="0.25">
      <c r="D284" s="13"/>
      <c r="E284" s="13"/>
    </row>
    <row r="285" spans="4:5" x14ac:dyDescent="0.25">
      <c r="D285" s="13"/>
      <c r="E285" s="13"/>
    </row>
    <row r="286" spans="4:5" x14ac:dyDescent="0.25">
      <c r="D286" s="13"/>
      <c r="E286" s="13"/>
    </row>
    <row r="287" spans="4:5" x14ac:dyDescent="0.25">
      <c r="D287" s="13"/>
      <c r="E287" s="13"/>
    </row>
    <row r="288" spans="4:5" x14ac:dyDescent="0.25">
      <c r="D288" s="13"/>
      <c r="E288" s="13"/>
    </row>
    <row r="289" spans="4:5" x14ac:dyDescent="0.25">
      <c r="D289" s="13"/>
      <c r="E289" s="13"/>
    </row>
    <row r="290" spans="4:5" x14ac:dyDescent="0.25">
      <c r="D290" s="13"/>
      <c r="E290" s="13"/>
    </row>
    <row r="291" spans="4:5" x14ac:dyDescent="0.25">
      <c r="D291" s="13"/>
      <c r="E291" s="13"/>
    </row>
    <row r="292" spans="4:5" x14ac:dyDescent="0.25">
      <c r="D292" s="13"/>
      <c r="E292" s="13"/>
    </row>
    <row r="293" spans="4:5" x14ac:dyDescent="0.25">
      <c r="D293" s="13"/>
      <c r="E293" s="13"/>
    </row>
    <row r="294" spans="4:5" x14ac:dyDescent="0.25">
      <c r="D294" s="13"/>
      <c r="E294" s="13"/>
    </row>
    <row r="295" spans="4:5" x14ac:dyDescent="0.25">
      <c r="D295" s="13"/>
      <c r="E295" s="13"/>
    </row>
    <row r="296" spans="4:5" x14ac:dyDescent="0.25">
      <c r="D296" s="13"/>
      <c r="E296" s="13"/>
    </row>
    <row r="297" spans="4:5" x14ac:dyDescent="0.25">
      <c r="D297" s="13"/>
      <c r="E297" s="13"/>
    </row>
    <row r="298" spans="4:5" x14ac:dyDescent="0.25">
      <c r="D298" s="13"/>
      <c r="E298" s="13"/>
    </row>
    <row r="299" spans="4:5" x14ac:dyDescent="0.25">
      <c r="D299" s="13"/>
      <c r="E299" s="13"/>
    </row>
    <row r="300" spans="4:5" x14ac:dyDescent="0.25">
      <c r="D300" s="13"/>
      <c r="E300" s="13"/>
    </row>
    <row r="301" spans="4:5" x14ac:dyDescent="0.25">
      <c r="D301" s="13"/>
      <c r="E301" s="13"/>
    </row>
    <row r="302" spans="4:5" x14ac:dyDescent="0.25">
      <c r="D302" s="13"/>
      <c r="E302" s="13"/>
    </row>
    <row r="303" spans="4:5" x14ac:dyDescent="0.25">
      <c r="D303" s="13"/>
      <c r="E303" s="13"/>
    </row>
    <row r="304" spans="4:5" x14ac:dyDescent="0.25">
      <c r="D304" s="13"/>
      <c r="E304" s="13"/>
    </row>
    <row r="305" spans="4:5" x14ac:dyDescent="0.25">
      <c r="D305" s="13"/>
      <c r="E305" s="13"/>
    </row>
    <row r="306" spans="4:5" x14ac:dyDescent="0.25">
      <c r="D306" s="13"/>
      <c r="E306" s="13"/>
    </row>
    <row r="307" spans="4:5" x14ac:dyDescent="0.25">
      <c r="D307" s="13"/>
      <c r="E307" s="13"/>
    </row>
    <row r="308" spans="4:5" x14ac:dyDescent="0.25">
      <c r="D308" s="13"/>
      <c r="E308" s="13"/>
    </row>
    <row r="309" spans="4:5" x14ac:dyDescent="0.25">
      <c r="D309" s="13"/>
      <c r="E309" s="13"/>
    </row>
    <row r="310" spans="4:5" x14ac:dyDescent="0.25">
      <c r="D310" s="13"/>
      <c r="E310" s="13"/>
    </row>
    <row r="311" spans="4:5" x14ac:dyDescent="0.25">
      <c r="D311" s="13"/>
      <c r="E311" s="13"/>
    </row>
    <row r="312" spans="4:5" x14ac:dyDescent="0.25">
      <c r="D312" s="13"/>
      <c r="E312" s="13"/>
    </row>
    <row r="313" spans="4:5" x14ac:dyDescent="0.25">
      <c r="D313" s="13"/>
      <c r="E313" s="13"/>
    </row>
    <row r="314" spans="4:5" x14ac:dyDescent="0.25">
      <c r="D314" s="13"/>
      <c r="E314" s="13"/>
    </row>
    <row r="315" spans="4:5" x14ac:dyDescent="0.25">
      <c r="D315" s="13"/>
      <c r="E315" s="13"/>
    </row>
    <row r="316" spans="4:5" x14ac:dyDescent="0.25">
      <c r="D316" s="13"/>
      <c r="E316" s="13"/>
    </row>
    <row r="317" spans="4:5" x14ac:dyDescent="0.25">
      <c r="D317" s="13"/>
      <c r="E317" s="13"/>
    </row>
    <row r="318" spans="4:5" x14ac:dyDescent="0.25">
      <c r="D318" s="13"/>
      <c r="E318" s="13"/>
    </row>
    <row r="319" spans="4:5" x14ac:dyDescent="0.25">
      <c r="D319" s="13"/>
      <c r="E319" s="13"/>
    </row>
    <row r="320" spans="4:5" x14ac:dyDescent="0.25">
      <c r="D320" s="13"/>
      <c r="E320" s="13"/>
    </row>
    <row r="321" spans="4:5" x14ac:dyDescent="0.25">
      <c r="D321" s="13"/>
      <c r="E321" s="13"/>
    </row>
    <row r="322" spans="4:5" x14ac:dyDescent="0.25">
      <c r="D322" s="13"/>
      <c r="E322" s="13"/>
    </row>
    <row r="323" spans="4:5" x14ac:dyDescent="0.25">
      <c r="D323" s="13"/>
      <c r="E323" s="13"/>
    </row>
    <row r="324" spans="4:5" x14ac:dyDescent="0.25">
      <c r="D324" s="13"/>
      <c r="E324" s="13"/>
    </row>
    <row r="325" spans="4:5" x14ac:dyDescent="0.25">
      <c r="D325" s="13"/>
      <c r="E325" s="13"/>
    </row>
    <row r="326" spans="4:5" x14ac:dyDescent="0.25">
      <c r="D326" s="13"/>
      <c r="E326" s="13"/>
    </row>
    <row r="327" spans="4:5" x14ac:dyDescent="0.25">
      <c r="D327" s="13"/>
      <c r="E327" s="13"/>
    </row>
    <row r="328" spans="4:5" x14ac:dyDescent="0.25">
      <c r="D328" s="13"/>
      <c r="E328" s="13"/>
    </row>
    <row r="329" spans="4:5" x14ac:dyDescent="0.25">
      <c r="D329" s="13"/>
      <c r="E329" s="13"/>
    </row>
    <row r="330" spans="4:5" x14ac:dyDescent="0.25">
      <c r="D330" s="13"/>
      <c r="E330" s="13"/>
    </row>
    <row r="331" spans="4:5" x14ac:dyDescent="0.25">
      <c r="D331" s="13"/>
      <c r="E331" s="13"/>
    </row>
    <row r="332" spans="4:5" x14ac:dyDescent="0.25">
      <c r="D332" s="13"/>
      <c r="E332" s="13"/>
    </row>
    <row r="333" spans="4:5" x14ac:dyDescent="0.25">
      <c r="D333" s="13"/>
      <c r="E333" s="13"/>
    </row>
    <row r="334" spans="4:5" x14ac:dyDescent="0.25">
      <c r="D334" s="13"/>
      <c r="E334" s="13"/>
    </row>
    <row r="335" spans="4:5" x14ac:dyDescent="0.25">
      <c r="D335" s="13"/>
      <c r="E335" s="13"/>
    </row>
    <row r="336" spans="4:5" x14ac:dyDescent="0.25">
      <c r="D336" s="13"/>
      <c r="E336" s="13"/>
    </row>
    <row r="337" spans="4:5" x14ac:dyDescent="0.25">
      <c r="D337" s="13"/>
      <c r="E337" s="13"/>
    </row>
    <row r="338" spans="4:5" x14ac:dyDescent="0.25">
      <c r="D338" s="13"/>
      <c r="E338" s="13"/>
    </row>
    <row r="339" spans="4:5" x14ac:dyDescent="0.25">
      <c r="D339" s="13"/>
      <c r="E339" s="13"/>
    </row>
    <row r="340" spans="4:5" x14ac:dyDescent="0.25">
      <c r="D340" s="13"/>
      <c r="E340" s="13"/>
    </row>
    <row r="341" spans="4:5" x14ac:dyDescent="0.25">
      <c r="D341" s="13"/>
      <c r="E341" s="13"/>
    </row>
    <row r="342" spans="4:5" x14ac:dyDescent="0.25">
      <c r="D342" s="13"/>
      <c r="E342" s="13"/>
    </row>
    <row r="343" spans="4:5" x14ac:dyDescent="0.25">
      <c r="D343" s="13"/>
      <c r="E343" s="13"/>
    </row>
    <row r="344" spans="4:5" x14ac:dyDescent="0.25">
      <c r="D344" s="13"/>
      <c r="E344" s="13"/>
    </row>
    <row r="345" spans="4:5" x14ac:dyDescent="0.25">
      <c r="D345" s="13"/>
      <c r="E345" s="13"/>
    </row>
    <row r="346" spans="4:5" x14ac:dyDescent="0.25">
      <c r="D346" s="13"/>
      <c r="E346" s="13"/>
    </row>
    <row r="347" spans="4:5" x14ac:dyDescent="0.25">
      <c r="D347" s="13"/>
      <c r="E347" s="13"/>
    </row>
    <row r="348" spans="4:5" x14ac:dyDescent="0.25">
      <c r="D348" s="13"/>
      <c r="E348" s="13"/>
    </row>
    <row r="349" spans="4:5" x14ac:dyDescent="0.25">
      <c r="D349" s="13"/>
      <c r="E349" s="13"/>
    </row>
    <row r="350" spans="4:5" x14ac:dyDescent="0.25">
      <c r="D350" s="13"/>
      <c r="E350" s="13"/>
    </row>
    <row r="351" spans="4:5" x14ac:dyDescent="0.25">
      <c r="D351" s="13"/>
      <c r="E351" s="13"/>
    </row>
    <row r="352" spans="4:5" x14ac:dyDescent="0.25">
      <c r="D352" s="13"/>
      <c r="E352" s="13"/>
    </row>
    <row r="353" spans="4:5" x14ac:dyDescent="0.25">
      <c r="D353" s="13"/>
      <c r="E353" s="13"/>
    </row>
    <row r="354" spans="4:5" x14ac:dyDescent="0.25">
      <c r="D354" s="13"/>
      <c r="E354" s="13"/>
    </row>
    <row r="355" spans="4:5" x14ac:dyDescent="0.25">
      <c r="D355" s="13"/>
      <c r="E355" s="13"/>
    </row>
    <row r="356" spans="4:5" x14ac:dyDescent="0.25">
      <c r="D356" s="13"/>
      <c r="E356" s="13"/>
    </row>
    <row r="357" spans="4:5" x14ac:dyDescent="0.25">
      <c r="D357" s="13"/>
      <c r="E357" s="13"/>
    </row>
    <row r="358" spans="4:5" x14ac:dyDescent="0.25">
      <c r="D358" s="13"/>
      <c r="E358" s="13"/>
    </row>
    <row r="359" spans="4:5" x14ac:dyDescent="0.25">
      <c r="D359" s="13"/>
      <c r="E359" s="13"/>
    </row>
    <row r="360" spans="4:5" x14ac:dyDescent="0.25">
      <c r="D360" s="13"/>
      <c r="E360" s="13"/>
    </row>
    <row r="361" spans="4:5" x14ac:dyDescent="0.25">
      <c r="D361" s="13"/>
      <c r="E361" s="13"/>
    </row>
    <row r="362" spans="4:5" x14ac:dyDescent="0.25">
      <c r="D362" s="13"/>
      <c r="E362" s="13"/>
    </row>
    <row r="363" spans="4:5" x14ac:dyDescent="0.25">
      <c r="D363" s="13"/>
      <c r="E363" s="13"/>
    </row>
    <row r="364" spans="4:5" x14ac:dyDescent="0.25">
      <c r="D364" s="13"/>
      <c r="E364" s="13"/>
    </row>
    <row r="365" spans="4:5" x14ac:dyDescent="0.25">
      <c r="D365" s="13"/>
      <c r="E365" s="13"/>
    </row>
    <row r="366" spans="4:5" x14ac:dyDescent="0.25">
      <c r="D366" s="13"/>
      <c r="E366" s="13"/>
    </row>
    <row r="367" spans="4:5" x14ac:dyDescent="0.25">
      <c r="D367" s="13"/>
      <c r="E367" s="13"/>
    </row>
    <row r="368" spans="4:5" x14ac:dyDescent="0.25">
      <c r="D368" s="13"/>
      <c r="E368" s="13"/>
    </row>
    <row r="369" spans="4:5" x14ac:dyDescent="0.25">
      <c r="D369" s="13"/>
      <c r="E369" s="13"/>
    </row>
    <row r="370" spans="4:5" x14ac:dyDescent="0.25">
      <c r="D370" s="13"/>
      <c r="E370" s="13"/>
    </row>
    <row r="371" spans="4:5" x14ac:dyDescent="0.25">
      <c r="D371" s="13"/>
      <c r="E371" s="13"/>
    </row>
    <row r="372" spans="4:5" x14ac:dyDescent="0.25">
      <c r="D372" s="13"/>
      <c r="E372" s="13"/>
    </row>
    <row r="373" spans="4:5" x14ac:dyDescent="0.25">
      <c r="D373" s="13"/>
      <c r="E373" s="13"/>
    </row>
    <row r="374" spans="4:5" x14ac:dyDescent="0.25">
      <c r="D374" s="13"/>
      <c r="E374" s="13"/>
    </row>
    <row r="375" spans="4:5" x14ac:dyDescent="0.25">
      <c r="D375" s="13"/>
      <c r="E375" s="13"/>
    </row>
    <row r="376" spans="4:5" x14ac:dyDescent="0.25">
      <c r="D376" s="13"/>
      <c r="E376" s="13"/>
    </row>
    <row r="377" spans="4:5" x14ac:dyDescent="0.25">
      <c r="D377" s="13"/>
      <c r="E377" s="13"/>
    </row>
    <row r="378" spans="4:5" x14ac:dyDescent="0.25">
      <c r="D378" s="13"/>
      <c r="E378" s="13"/>
    </row>
    <row r="379" spans="4:5" x14ac:dyDescent="0.25">
      <c r="D379" s="13"/>
      <c r="E379" s="13"/>
    </row>
    <row r="380" spans="4:5" x14ac:dyDescent="0.25">
      <c r="D380" s="13"/>
      <c r="E380" s="13"/>
    </row>
    <row r="381" spans="4:5" x14ac:dyDescent="0.25">
      <c r="D381" s="13"/>
      <c r="E381" s="13"/>
    </row>
    <row r="382" spans="4:5" x14ac:dyDescent="0.25">
      <c r="D382" s="13"/>
      <c r="E382" s="13"/>
    </row>
    <row r="383" spans="4:5" x14ac:dyDescent="0.25">
      <c r="D383" s="13"/>
      <c r="E383" s="13"/>
    </row>
    <row r="384" spans="4:5" x14ac:dyDescent="0.25">
      <c r="D384" s="13"/>
      <c r="E384" s="13"/>
    </row>
    <row r="385" spans="4:5" x14ac:dyDescent="0.25">
      <c r="D385" s="13"/>
      <c r="E385" s="13"/>
    </row>
    <row r="386" spans="4:5" x14ac:dyDescent="0.25">
      <c r="D386" s="13"/>
      <c r="E386" s="13"/>
    </row>
    <row r="387" spans="4:5" x14ac:dyDescent="0.25">
      <c r="D387" s="13"/>
      <c r="E387" s="13"/>
    </row>
    <row r="388" spans="4:5" x14ac:dyDescent="0.25">
      <c r="D388" s="13"/>
      <c r="E388" s="13"/>
    </row>
    <row r="389" spans="4:5" x14ac:dyDescent="0.25">
      <c r="D389" s="13"/>
      <c r="E389" s="13"/>
    </row>
    <row r="390" spans="4:5" x14ac:dyDescent="0.25">
      <c r="D390" s="13"/>
      <c r="E390" s="13"/>
    </row>
    <row r="391" spans="4:5" x14ac:dyDescent="0.25">
      <c r="D391" s="13"/>
      <c r="E391" s="13"/>
    </row>
    <row r="392" spans="4:5" x14ac:dyDescent="0.25">
      <c r="D392" s="13"/>
      <c r="E392" s="13"/>
    </row>
    <row r="393" spans="4:5" x14ac:dyDescent="0.25">
      <c r="D393" s="13"/>
      <c r="E393" s="13"/>
    </row>
    <row r="394" spans="4:5" x14ac:dyDescent="0.25">
      <c r="D394" s="13"/>
      <c r="E394" s="13"/>
    </row>
    <row r="395" spans="4:5" x14ac:dyDescent="0.25">
      <c r="D395" s="13"/>
      <c r="E395" s="13"/>
    </row>
    <row r="396" spans="4:5" x14ac:dyDescent="0.25">
      <c r="D396" s="13"/>
      <c r="E396" s="13"/>
    </row>
    <row r="397" spans="4:5" x14ac:dyDescent="0.25">
      <c r="D397" s="13"/>
      <c r="E397" s="13"/>
    </row>
    <row r="398" spans="4:5" x14ac:dyDescent="0.25">
      <c r="D398" s="13"/>
      <c r="E398" s="13"/>
    </row>
    <row r="399" spans="4:5" x14ac:dyDescent="0.25">
      <c r="D399" s="13"/>
      <c r="E399" s="13"/>
    </row>
    <row r="400" spans="4:5" x14ac:dyDescent="0.25">
      <c r="D400" s="13"/>
      <c r="E400" s="13"/>
    </row>
    <row r="401" spans="4:5" x14ac:dyDescent="0.25">
      <c r="D401" s="13"/>
      <c r="E401" s="13"/>
    </row>
    <row r="402" spans="4:5" x14ac:dyDescent="0.25">
      <c r="D402" s="13"/>
      <c r="E402" s="13"/>
    </row>
    <row r="403" spans="4:5" x14ac:dyDescent="0.25">
      <c r="D403" s="13"/>
      <c r="E403" s="13"/>
    </row>
    <row r="404" spans="4:5" x14ac:dyDescent="0.25">
      <c r="D404" s="13"/>
      <c r="E404" s="13"/>
    </row>
    <row r="405" spans="4:5" x14ac:dyDescent="0.25">
      <c r="D405" s="13"/>
      <c r="E405" s="13"/>
    </row>
    <row r="406" spans="4:5" x14ac:dyDescent="0.25">
      <c r="D406" s="13"/>
      <c r="E406" s="13"/>
    </row>
    <row r="407" spans="4:5" x14ac:dyDescent="0.25">
      <c r="D407" s="13"/>
      <c r="E407" s="13"/>
    </row>
    <row r="408" spans="4:5" x14ac:dyDescent="0.25">
      <c r="D408" s="13"/>
      <c r="E408" s="13"/>
    </row>
    <row r="409" spans="4:5" x14ac:dyDescent="0.25">
      <c r="D409" s="13"/>
      <c r="E409" s="13"/>
    </row>
    <row r="410" spans="4:5" x14ac:dyDescent="0.25">
      <c r="D410" s="13"/>
      <c r="E410" s="13"/>
    </row>
    <row r="411" spans="4:5" x14ac:dyDescent="0.25">
      <c r="D411" s="13"/>
      <c r="E411" s="13"/>
    </row>
    <row r="412" spans="4:5" x14ac:dyDescent="0.25">
      <c r="D412" s="13"/>
      <c r="E412" s="13"/>
    </row>
    <row r="413" spans="4:5" x14ac:dyDescent="0.25">
      <c r="D413" s="13"/>
      <c r="E413" s="13"/>
    </row>
    <row r="414" spans="4:5" x14ac:dyDescent="0.25">
      <c r="D414" s="13"/>
      <c r="E414" s="13"/>
    </row>
    <row r="415" spans="4:5" x14ac:dyDescent="0.25">
      <c r="D415" s="13"/>
      <c r="E415" s="13"/>
    </row>
    <row r="416" spans="4:5" x14ac:dyDescent="0.25">
      <c r="D416" s="13"/>
      <c r="E416" s="13"/>
    </row>
    <row r="417" spans="4:5" x14ac:dyDescent="0.25">
      <c r="D417" s="13"/>
      <c r="E417" s="13"/>
    </row>
    <row r="418" spans="4:5" x14ac:dyDescent="0.25">
      <c r="D418" s="13"/>
      <c r="E418" s="13"/>
    </row>
    <row r="419" spans="4:5" x14ac:dyDescent="0.25">
      <c r="D419" s="13"/>
      <c r="E419" s="13"/>
    </row>
    <row r="420" spans="4:5" x14ac:dyDescent="0.25">
      <c r="D420" s="13"/>
      <c r="E420" s="13"/>
    </row>
    <row r="421" spans="4:5" x14ac:dyDescent="0.25">
      <c r="D421" s="13"/>
      <c r="E421" s="13"/>
    </row>
    <row r="422" spans="4:5" x14ac:dyDescent="0.25">
      <c r="D422" s="13"/>
      <c r="E422" s="13"/>
    </row>
    <row r="423" spans="4:5" x14ac:dyDescent="0.25">
      <c r="D423" s="13"/>
      <c r="E423" s="13"/>
    </row>
    <row r="424" spans="4:5" x14ac:dyDescent="0.25">
      <c r="D424" s="13"/>
      <c r="E424" s="13"/>
    </row>
    <row r="425" spans="4:5" x14ac:dyDescent="0.25">
      <c r="D425" s="13"/>
      <c r="E425" s="13"/>
    </row>
    <row r="426" spans="4:5" x14ac:dyDescent="0.25">
      <c r="D426" s="13"/>
      <c r="E426" s="13"/>
    </row>
    <row r="427" spans="4:5" x14ac:dyDescent="0.25">
      <c r="D427" s="13"/>
      <c r="E427" s="13"/>
    </row>
    <row r="428" spans="4:5" x14ac:dyDescent="0.25">
      <c r="D428" s="13"/>
      <c r="E428" s="13"/>
    </row>
    <row r="429" spans="4:5" x14ac:dyDescent="0.25">
      <c r="D429" s="13"/>
      <c r="E429" s="13"/>
    </row>
    <row r="430" spans="4:5" x14ac:dyDescent="0.25">
      <c r="D430" s="13"/>
      <c r="E430" s="13"/>
    </row>
    <row r="431" spans="4:5" x14ac:dyDescent="0.25">
      <c r="D431" s="13"/>
      <c r="E431" s="13"/>
    </row>
    <row r="432" spans="4:5" x14ac:dyDescent="0.25">
      <c r="D432" s="13"/>
      <c r="E432" s="13"/>
    </row>
    <row r="433" spans="4:5" x14ac:dyDescent="0.25">
      <c r="D433" s="13"/>
      <c r="E433" s="13"/>
    </row>
    <row r="434" spans="4:5" x14ac:dyDescent="0.25">
      <c r="D434" s="13"/>
      <c r="E434" s="13"/>
    </row>
    <row r="435" spans="4:5" x14ac:dyDescent="0.25">
      <c r="D435" s="13"/>
      <c r="E435" s="13"/>
    </row>
    <row r="436" spans="4:5" x14ac:dyDescent="0.25">
      <c r="D436" s="13"/>
      <c r="E436" s="13"/>
    </row>
    <row r="437" spans="4:5" x14ac:dyDescent="0.25">
      <c r="D437" s="13"/>
      <c r="E437" s="13"/>
    </row>
    <row r="438" spans="4:5" x14ac:dyDescent="0.25">
      <c r="D438" s="13"/>
      <c r="E438" s="13"/>
    </row>
    <row r="439" spans="4:5" x14ac:dyDescent="0.25">
      <c r="D439" s="13"/>
      <c r="E439" s="13"/>
    </row>
    <row r="440" spans="4:5" x14ac:dyDescent="0.25">
      <c r="D440" s="13"/>
      <c r="E440" s="13"/>
    </row>
    <row r="441" spans="4:5" x14ac:dyDescent="0.25">
      <c r="D441" s="13"/>
      <c r="E441" s="13"/>
    </row>
    <row r="442" spans="4:5" x14ac:dyDescent="0.25">
      <c r="D442" s="13"/>
      <c r="E442" s="13"/>
    </row>
    <row r="443" spans="4:5" x14ac:dyDescent="0.25">
      <c r="D443" s="13"/>
      <c r="E443" s="13"/>
    </row>
    <row r="444" spans="4:5" x14ac:dyDescent="0.25">
      <c r="D444" s="13"/>
      <c r="E444" s="13"/>
    </row>
    <row r="445" spans="4:5" x14ac:dyDescent="0.25">
      <c r="D445" s="13"/>
      <c r="E445" s="13"/>
    </row>
    <row r="446" spans="4:5" x14ac:dyDescent="0.25">
      <c r="D446" s="13"/>
      <c r="E446" s="13"/>
    </row>
    <row r="447" spans="4:5" x14ac:dyDescent="0.25">
      <c r="D447" s="13"/>
      <c r="E447" s="13"/>
    </row>
    <row r="448" spans="4:5" x14ac:dyDescent="0.25">
      <c r="D448" s="13"/>
      <c r="E448" s="13"/>
    </row>
    <row r="449" spans="4:5" x14ac:dyDescent="0.25">
      <c r="D449" s="13"/>
      <c r="E449" s="13"/>
    </row>
    <row r="450" spans="4:5" x14ac:dyDescent="0.25">
      <c r="D450" s="13"/>
      <c r="E450" s="13"/>
    </row>
    <row r="451" spans="4:5" x14ac:dyDescent="0.25">
      <c r="D451" s="13"/>
      <c r="E451" s="13"/>
    </row>
    <row r="452" spans="4:5" x14ac:dyDescent="0.25">
      <c r="D452" s="13"/>
      <c r="E452" s="13"/>
    </row>
    <row r="453" spans="4:5" x14ac:dyDescent="0.25">
      <c r="D453" s="13"/>
      <c r="E453" s="13"/>
    </row>
    <row r="454" spans="4:5" x14ac:dyDescent="0.25">
      <c r="D454" s="13"/>
      <c r="E454" s="13"/>
    </row>
    <row r="455" spans="4:5" x14ac:dyDescent="0.25">
      <c r="D455" s="13"/>
      <c r="E455" s="13"/>
    </row>
    <row r="456" spans="4:5" x14ac:dyDescent="0.25">
      <c r="D456" s="13"/>
      <c r="E456" s="13"/>
    </row>
    <row r="457" spans="4:5" x14ac:dyDescent="0.25">
      <c r="D457" s="13"/>
      <c r="E457" s="13"/>
    </row>
    <row r="458" spans="4:5" x14ac:dyDescent="0.25">
      <c r="D458" s="13"/>
      <c r="E458" s="13"/>
    </row>
    <row r="459" spans="4:5" x14ac:dyDescent="0.25">
      <c r="D459" s="13"/>
      <c r="E459" s="13"/>
    </row>
    <row r="460" spans="4:5" x14ac:dyDescent="0.25">
      <c r="D460" s="13"/>
      <c r="E460" s="13"/>
    </row>
    <row r="461" spans="4:5" x14ac:dyDescent="0.25">
      <c r="D461" s="13"/>
      <c r="E461" s="13"/>
    </row>
    <row r="462" spans="4:5" x14ac:dyDescent="0.25">
      <c r="D462" s="13"/>
      <c r="E462" s="13"/>
    </row>
    <row r="463" spans="4:5" x14ac:dyDescent="0.25">
      <c r="D463" s="13"/>
      <c r="E463" s="13"/>
    </row>
    <row r="464" spans="4:5" x14ac:dyDescent="0.25">
      <c r="D464" s="13"/>
      <c r="E464" s="13"/>
    </row>
    <row r="465" spans="4:5" x14ac:dyDescent="0.25">
      <c r="D465" s="13"/>
      <c r="E465" s="13"/>
    </row>
    <row r="466" spans="4:5" x14ac:dyDescent="0.25">
      <c r="D466" s="13"/>
      <c r="E466" s="13"/>
    </row>
    <row r="467" spans="4:5" x14ac:dyDescent="0.25">
      <c r="D467" s="13"/>
      <c r="E467" s="13"/>
    </row>
    <row r="468" spans="4:5" x14ac:dyDescent="0.25">
      <c r="D468" s="13"/>
      <c r="E468" s="13"/>
    </row>
    <row r="469" spans="4:5" x14ac:dyDescent="0.25">
      <c r="D469" s="13"/>
      <c r="E469" s="13"/>
    </row>
    <row r="470" spans="4:5" x14ac:dyDescent="0.25">
      <c r="D470" s="13"/>
      <c r="E470" s="13"/>
    </row>
    <row r="471" spans="4:5" x14ac:dyDescent="0.25">
      <c r="D471" s="13"/>
      <c r="E471" s="13"/>
    </row>
    <row r="472" spans="4:5" x14ac:dyDescent="0.25">
      <c r="D472" s="13"/>
      <c r="E472" s="13"/>
    </row>
    <row r="473" spans="4:5" x14ac:dyDescent="0.25">
      <c r="D473" s="13"/>
      <c r="E473" s="13"/>
    </row>
    <row r="474" spans="4:5" x14ac:dyDescent="0.25">
      <c r="D474" s="13"/>
      <c r="E474" s="13"/>
    </row>
    <row r="475" spans="4:5" x14ac:dyDescent="0.25">
      <c r="D475" s="13"/>
      <c r="E475" s="13"/>
    </row>
    <row r="476" spans="4:5" x14ac:dyDescent="0.25">
      <c r="D476" s="13"/>
      <c r="E476" s="13"/>
    </row>
    <row r="477" spans="4:5" x14ac:dyDescent="0.25">
      <c r="D477" s="13"/>
      <c r="E477" s="13"/>
    </row>
    <row r="478" spans="4:5" x14ac:dyDescent="0.25">
      <c r="D478" s="13"/>
      <c r="E478" s="13"/>
    </row>
    <row r="479" spans="4:5" x14ac:dyDescent="0.25">
      <c r="D479" s="13"/>
      <c r="E479" s="13"/>
    </row>
    <row r="480" spans="4:5" x14ac:dyDescent="0.25">
      <c r="D480" s="13"/>
      <c r="E480" s="13"/>
    </row>
    <row r="481" spans="4:5" x14ac:dyDescent="0.25">
      <c r="D481" s="13"/>
      <c r="E481" s="13"/>
    </row>
    <row r="482" spans="4:5" x14ac:dyDescent="0.25">
      <c r="D482" s="13"/>
      <c r="E482" s="13"/>
    </row>
    <row r="483" spans="4:5" x14ac:dyDescent="0.25">
      <c r="D483" s="13"/>
      <c r="E483" s="13"/>
    </row>
    <row r="484" spans="4:5" x14ac:dyDescent="0.25">
      <c r="D484" s="13"/>
      <c r="E484" s="13"/>
    </row>
    <row r="485" spans="4:5" x14ac:dyDescent="0.25">
      <c r="D485" s="13"/>
      <c r="E485" s="13"/>
    </row>
    <row r="486" spans="4:5" x14ac:dyDescent="0.25">
      <c r="D486" s="13"/>
      <c r="E486" s="13"/>
    </row>
    <row r="487" spans="4:5" x14ac:dyDescent="0.25">
      <c r="D487" s="13"/>
      <c r="E487" s="13"/>
    </row>
    <row r="488" spans="4:5" x14ac:dyDescent="0.25">
      <c r="D488" s="13"/>
      <c r="E488" s="13"/>
    </row>
    <row r="489" spans="4:5" x14ac:dyDescent="0.25">
      <c r="D489" s="13"/>
      <c r="E489" s="13"/>
    </row>
    <row r="490" spans="4:5" x14ac:dyDescent="0.25">
      <c r="D490" s="13"/>
      <c r="E490" s="13"/>
    </row>
    <row r="491" spans="4:5" x14ac:dyDescent="0.25">
      <c r="D491" s="13"/>
      <c r="E491" s="13"/>
    </row>
    <row r="492" spans="4:5" x14ac:dyDescent="0.25">
      <c r="D492" s="13"/>
      <c r="E492" s="13"/>
    </row>
    <row r="493" spans="4:5" x14ac:dyDescent="0.25">
      <c r="D493" s="13"/>
      <c r="E493" s="13"/>
    </row>
    <row r="494" spans="4:5" x14ac:dyDescent="0.25">
      <c r="D494" s="13"/>
      <c r="E494" s="13"/>
    </row>
    <row r="495" spans="4:5" x14ac:dyDescent="0.25">
      <c r="D495" s="13"/>
      <c r="E495" s="13"/>
    </row>
    <row r="496" spans="4:5" x14ac:dyDescent="0.25">
      <c r="D496" s="13"/>
      <c r="E496" s="13"/>
    </row>
    <row r="497" spans="4:5" x14ac:dyDescent="0.25">
      <c r="D497" s="13"/>
      <c r="E497" s="13"/>
    </row>
    <row r="498" spans="4:5" x14ac:dyDescent="0.25">
      <c r="D498" s="13"/>
      <c r="E498" s="13"/>
    </row>
    <row r="499" spans="4:5" x14ac:dyDescent="0.25">
      <c r="D499" s="13"/>
      <c r="E499" s="13"/>
    </row>
    <row r="500" spans="4:5" x14ac:dyDescent="0.25">
      <c r="D500" s="13"/>
      <c r="E500" s="13"/>
    </row>
    <row r="501" spans="4:5" x14ac:dyDescent="0.25">
      <c r="D501" s="13"/>
      <c r="E501" s="13"/>
    </row>
    <row r="502" spans="4:5" x14ac:dyDescent="0.25">
      <c r="D502" s="13"/>
      <c r="E502" s="13"/>
    </row>
    <row r="503" spans="4:5" x14ac:dyDescent="0.25">
      <c r="D503" s="13"/>
      <c r="E503" s="13"/>
    </row>
    <row r="504" spans="4:5" x14ac:dyDescent="0.25">
      <c r="D504" s="13"/>
      <c r="E504" s="13"/>
    </row>
    <row r="505" spans="4:5" x14ac:dyDescent="0.25">
      <c r="D505" s="13"/>
      <c r="E505" s="13"/>
    </row>
    <row r="506" spans="4:5" x14ac:dyDescent="0.25">
      <c r="D506" s="13"/>
      <c r="E506" s="13"/>
    </row>
    <row r="507" spans="4:5" x14ac:dyDescent="0.25">
      <c r="D507" s="13"/>
      <c r="E507" s="13"/>
    </row>
    <row r="508" spans="4:5" x14ac:dyDescent="0.25">
      <c r="D508" s="13"/>
      <c r="E508" s="13"/>
    </row>
    <row r="509" spans="4:5" x14ac:dyDescent="0.25">
      <c r="D509" s="13"/>
      <c r="E509" s="13"/>
    </row>
    <row r="510" spans="4:5" x14ac:dyDescent="0.25">
      <c r="D510" s="13"/>
      <c r="E510" s="13"/>
    </row>
    <row r="511" spans="4:5" x14ac:dyDescent="0.25">
      <c r="D511" s="13"/>
      <c r="E511" s="13"/>
    </row>
    <row r="512" spans="4:5" x14ac:dyDescent="0.25">
      <c r="D512" s="13"/>
      <c r="E512" s="13"/>
    </row>
    <row r="513" spans="4:5" x14ac:dyDescent="0.25">
      <c r="D513" s="13"/>
      <c r="E513" s="13"/>
    </row>
    <row r="514" spans="4:5" x14ac:dyDescent="0.25">
      <c r="D514" s="13"/>
      <c r="E514" s="13"/>
    </row>
    <row r="515" spans="4:5" x14ac:dyDescent="0.25">
      <c r="D515" s="13"/>
      <c r="E515" s="13"/>
    </row>
    <row r="516" spans="4:5" x14ac:dyDescent="0.25">
      <c r="D516" s="13"/>
      <c r="E516" s="13"/>
    </row>
    <row r="517" spans="4:5" x14ac:dyDescent="0.25">
      <c r="D517" s="13"/>
      <c r="E517" s="13"/>
    </row>
    <row r="518" spans="4:5" x14ac:dyDescent="0.25">
      <c r="D518" s="13"/>
      <c r="E518" s="13"/>
    </row>
    <row r="519" spans="4:5" x14ac:dyDescent="0.25">
      <c r="D519" s="13"/>
      <c r="E519" s="13"/>
    </row>
    <row r="520" spans="4:5" x14ac:dyDescent="0.25">
      <c r="D520" s="13"/>
      <c r="E520" s="13"/>
    </row>
    <row r="521" spans="4:5" x14ac:dyDescent="0.25">
      <c r="D521" s="13"/>
      <c r="E521" s="13"/>
    </row>
    <row r="522" spans="4:5" x14ac:dyDescent="0.25">
      <c r="D522" s="13"/>
      <c r="E522" s="13"/>
    </row>
    <row r="523" spans="4:5" x14ac:dyDescent="0.25">
      <c r="D523" s="13"/>
      <c r="E523" s="13"/>
    </row>
    <row r="524" spans="4:5" x14ac:dyDescent="0.25">
      <c r="D524" s="13"/>
      <c r="E524" s="13"/>
    </row>
    <row r="525" spans="4:5" x14ac:dyDescent="0.25">
      <c r="D525" s="13"/>
      <c r="E525" s="13"/>
    </row>
    <row r="526" spans="4:5" x14ac:dyDescent="0.25">
      <c r="D526" s="13"/>
      <c r="E526" s="13"/>
    </row>
    <row r="527" spans="4:5" x14ac:dyDescent="0.25">
      <c r="D527" s="13"/>
      <c r="E527" s="13"/>
    </row>
    <row r="528" spans="4:5" x14ac:dyDescent="0.25">
      <c r="D528" s="13"/>
      <c r="E528" s="13"/>
    </row>
    <row r="529" spans="4:5" x14ac:dyDescent="0.25">
      <c r="D529" s="13"/>
      <c r="E529" s="13"/>
    </row>
    <row r="530" spans="4:5" x14ac:dyDescent="0.25">
      <c r="D530" s="13"/>
      <c r="E530" s="13"/>
    </row>
    <row r="531" spans="4:5" x14ac:dyDescent="0.25">
      <c r="D531" s="13"/>
      <c r="E531" s="13"/>
    </row>
    <row r="532" spans="4:5" x14ac:dyDescent="0.25">
      <c r="D532" s="13"/>
      <c r="E532" s="13"/>
    </row>
    <row r="533" spans="4:5" x14ac:dyDescent="0.25">
      <c r="D533" s="13"/>
      <c r="E533" s="13"/>
    </row>
    <row r="534" spans="4:5" x14ac:dyDescent="0.25">
      <c r="D534" s="13"/>
      <c r="E534" s="13"/>
    </row>
    <row r="535" spans="4:5" x14ac:dyDescent="0.25">
      <c r="D535" s="13"/>
      <c r="E535" s="13"/>
    </row>
    <row r="536" spans="4:5" x14ac:dyDescent="0.25">
      <c r="D536" s="13"/>
      <c r="E536" s="13"/>
    </row>
    <row r="537" spans="4:5" x14ac:dyDescent="0.25">
      <c r="D537" s="13"/>
      <c r="E537" s="13"/>
    </row>
    <row r="538" spans="4:5" x14ac:dyDescent="0.25">
      <c r="D538" s="13"/>
      <c r="E538" s="13"/>
    </row>
    <row r="539" spans="4:5" x14ac:dyDescent="0.25">
      <c r="D539" s="13"/>
      <c r="E539" s="13"/>
    </row>
    <row r="540" spans="4:5" x14ac:dyDescent="0.25">
      <c r="D540" s="13"/>
      <c r="E540" s="13"/>
    </row>
    <row r="541" spans="4:5" x14ac:dyDescent="0.25">
      <c r="D541" s="13"/>
      <c r="E541" s="13"/>
    </row>
    <row r="542" spans="4:5" x14ac:dyDescent="0.25">
      <c r="D542" s="13"/>
      <c r="E542" s="13"/>
    </row>
    <row r="543" spans="4:5" x14ac:dyDescent="0.25">
      <c r="D543" s="13"/>
      <c r="E543" s="13"/>
    </row>
    <row r="544" spans="4:5" x14ac:dyDescent="0.25">
      <c r="D544" s="13"/>
      <c r="E544" s="13"/>
    </row>
    <row r="545" spans="4:5" x14ac:dyDescent="0.25">
      <c r="D545" s="13"/>
      <c r="E545" s="13"/>
    </row>
    <row r="546" spans="4:5" x14ac:dyDescent="0.25">
      <c r="D546" s="13"/>
      <c r="E546" s="13"/>
    </row>
    <row r="547" spans="4:5" x14ac:dyDescent="0.25">
      <c r="D547" s="13"/>
      <c r="E547" s="13"/>
    </row>
    <row r="548" spans="4:5" x14ac:dyDescent="0.25">
      <c r="D548" s="13"/>
      <c r="E548" s="13"/>
    </row>
    <row r="549" spans="4:5" x14ac:dyDescent="0.25">
      <c r="D549" s="13"/>
      <c r="E549" s="13"/>
    </row>
    <row r="550" spans="4:5" x14ac:dyDescent="0.25">
      <c r="D550" s="13"/>
      <c r="E550" s="13"/>
    </row>
    <row r="551" spans="4:5" x14ac:dyDescent="0.25">
      <c r="D551" s="13"/>
      <c r="E551" s="13"/>
    </row>
    <row r="552" spans="4:5" x14ac:dyDescent="0.25">
      <c r="D552" s="13"/>
      <c r="E552" s="13"/>
    </row>
    <row r="553" spans="4:5" x14ac:dyDescent="0.25">
      <c r="D553" s="13"/>
      <c r="E553" s="13"/>
    </row>
    <row r="554" spans="4:5" x14ac:dyDescent="0.25">
      <c r="D554" s="13"/>
      <c r="E554" s="13"/>
    </row>
    <row r="555" spans="4:5" x14ac:dyDescent="0.25">
      <c r="D555" s="13"/>
      <c r="E555" s="13"/>
    </row>
    <row r="556" spans="4:5" x14ac:dyDescent="0.25">
      <c r="D556" s="13"/>
      <c r="E556" s="13"/>
    </row>
    <row r="557" spans="4:5" x14ac:dyDescent="0.25">
      <c r="D557" s="13"/>
      <c r="E557" s="13"/>
    </row>
    <row r="558" spans="4:5" x14ac:dyDescent="0.25">
      <c r="D558" s="13"/>
      <c r="E558" s="13"/>
    </row>
    <row r="559" spans="4:5" x14ac:dyDescent="0.25">
      <c r="D559" s="13"/>
      <c r="E559" s="13"/>
    </row>
    <row r="560" spans="4:5" x14ac:dyDescent="0.25">
      <c r="D560" s="13"/>
      <c r="E560" s="13"/>
    </row>
    <row r="561" spans="4:5" x14ac:dyDescent="0.25">
      <c r="D561" s="13"/>
      <c r="E561" s="13"/>
    </row>
    <row r="562" spans="4:5" x14ac:dyDescent="0.25">
      <c r="D562" s="13"/>
      <c r="E562" s="13"/>
    </row>
    <row r="563" spans="4:5" x14ac:dyDescent="0.25">
      <c r="D563" s="13"/>
      <c r="E563" s="13"/>
    </row>
    <row r="564" spans="4:5" x14ac:dyDescent="0.25">
      <c r="D564" s="13"/>
      <c r="E564" s="13"/>
    </row>
    <row r="565" spans="4:5" x14ac:dyDescent="0.25">
      <c r="D565" s="13"/>
      <c r="E565" s="13"/>
    </row>
    <row r="566" spans="4:5" x14ac:dyDescent="0.25">
      <c r="D566" s="13"/>
      <c r="E566" s="13"/>
    </row>
    <row r="567" spans="4:5" x14ac:dyDescent="0.25">
      <c r="D567" s="13"/>
      <c r="E567" s="13"/>
    </row>
    <row r="568" spans="4:5" x14ac:dyDescent="0.25">
      <c r="D568" s="13"/>
      <c r="E568" s="13"/>
    </row>
    <row r="569" spans="4:5" x14ac:dyDescent="0.25">
      <c r="D569" s="13"/>
      <c r="E569" s="13"/>
    </row>
    <row r="570" spans="4:5" x14ac:dyDescent="0.25">
      <c r="D570" s="13"/>
      <c r="E570" s="13"/>
    </row>
    <row r="571" spans="4:5" x14ac:dyDescent="0.25">
      <c r="D571" s="13"/>
      <c r="E571" s="13"/>
    </row>
    <row r="572" spans="4:5" x14ac:dyDescent="0.25">
      <c r="D572" s="13"/>
      <c r="E572" s="13"/>
    </row>
    <row r="573" spans="4:5" x14ac:dyDescent="0.25">
      <c r="D573" s="13"/>
      <c r="E573" s="13"/>
    </row>
    <row r="574" spans="4:5" x14ac:dyDescent="0.25">
      <c r="D574" s="13"/>
      <c r="E574" s="13"/>
    </row>
    <row r="575" spans="4:5" x14ac:dyDescent="0.25">
      <c r="D575" s="13"/>
      <c r="E575" s="13"/>
    </row>
    <row r="576" spans="4:5" x14ac:dyDescent="0.25">
      <c r="D576" s="13"/>
      <c r="E576" s="13"/>
    </row>
    <row r="577" spans="4:5" x14ac:dyDescent="0.25">
      <c r="D577" s="13"/>
      <c r="E577" s="13"/>
    </row>
    <row r="578" spans="4:5" x14ac:dyDescent="0.25">
      <c r="D578" s="13"/>
      <c r="E578" s="13"/>
    </row>
    <row r="579" spans="4:5" x14ac:dyDescent="0.25">
      <c r="D579" s="13"/>
      <c r="E579" s="13"/>
    </row>
    <row r="580" spans="4:5" x14ac:dyDescent="0.25">
      <c r="D580" s="13"/>
      <c r="E580" s="13"/>
    </row>
    <row r="581" spans="4:5" x14ac:dyDescent="0.25">
      <c r="D581" s="13"/>
      <c r="E581" s="13"/>
    </row>
    <row r="582" spans="4:5" x14ac:dyDescent="0.25">
      <c r="D582" s="13"/>
      <c r="E582" s="13"/>
    </row>
    <row r="583" spans="4:5" x14ac:dyDescent="0.25">
      <c r="D583" s="13"/>
      <c r="E583" s="13"/>
    </row>
    <row r="584" spans="4:5" x14ac:dyDescent="0.25">
      <c r="D584" s="13"/>
      <c r="E584" s="13"/>
    </row>
    <row r="585" spans="4:5" x14ac:dyDescent="0.25">
      <c r="D585" s="13"/>
      <c r="E585" s="13"/>
    </row>
    <row r="586" spans="4:5" x14ac:dyDescent="0.25">
      <c r="D586" s="13"/>
      <c r="E586" s="13"/>
    </row>
    <row r="587" spans="4:5" x14ac:dyDescent="0.25">
      <c r="D587" s="13"/>
      <c r="E587" s="13"/>
    </row>
    <row r="588" spans="4:5" x14ac:dyDescent="0.25">
      <c r="D588" s="13"/>
      <c r="E588" s="13"/>
    </row>
    <row r="589" spans="4:5" x14ac:dyDescent="0.25">
      <c r="D589" s="13"/>
      <c r="E589" s="13"/>
    </row>
    <row r="590" spans="4:5" x14ac:dyDescent="0.25">
      <c r="D590" s="13"/>
      <c r="E590" s="13"/>
    </row>
    <row r="591" spans="4:5" x14ac:dyDescent="0.25">
      <c r="D591" s="13"/>
      <c r="E591" s="13"/>
    </row>
    <row r="592" spans="4:5" x14ac:dyDescent="0.25">
      <c r="D592" s="13"/>
      <c r="E592" s="13"/>
    </row>
    <row r="593" spans="4:5" x14ac:dyDescent="0.25">
      <c r="D593" s="13"/>
      <c r="E593" s="13"/>
    </row>
    <row r="594" spans="4:5" x14ac:dyDescent="0.25">
      <c r="D594" s="13"/>
      <c r="E594" s="13"/>
    </row>
    <row r="595" spans="4:5" x14ac:dyDescent="0.25">
      <c r="D595" s="13"/>
      <c r="E595" s="13"/>
    </row>
    <row r="596" spans="4:5" x14ac:dyDescent="0.25">
      <c r="D596" s="13"/>
      <c r="E596" s="13"/>
    </row>
    <row r="597" spans="4:5" x14ac:dyDescent="0.25">
      <c r="D597" s="13"/>
      <c r="E597" s="13"/>
    </row>
    <row r="598" spans="4:5" x14ac:dyDescent="0.25">
      <c r="D598" s="13"/>
      <c r="E598" s="13"/>
    </row>
    <row r="599" spans="4:5" x14ac:dyDescent="0.25">
      <c r="D599" s="13"/>
      <c r="E599" s="13"/>
    </row>
    <row r="600" spans="4:5" x14ac:dyDescent="0.25">
      <c r="D600" s="13"/>
      <c r="E600" s="13"/>
    </row>
    <row r="601" spans="4:5" x14ac:dyDescent="0.25">
      <c r="D601" s="13"/>
      <c r="E601" s="13"/>
    </row>
    <row r="602" spans="4:5" x14ac:dyDescent="0.25">
      <c r="D602" s="13"/>
      <c r="E602" s="13"/>
    </row>
    <row r="603" spans="4:5" x14ac:dyDescent="0.25">
      <c r="D603" s="13"/>
      <c r="E603" s="13"/>
    </row>
    <row r="604" spans="4:5" x14ac:dyDescent="0.25">
      <c r="D604" s="13"/>
      <c r="E604" s="13"/>
    </row>
    <row r="605" spans="4:5" x14ac:dyDescent="0.25">
      <c r="D605" s="13"/>
      <c r="E605" s="13"/>
    </row>
    <row r="606" spans="4:5" x14ac:dyDescent="0.25">
      <c r="D606" s="13"/>
      <c r="E606" s="13"/>
    </row>
    <row r="607" spans="4:5" x14ac:dyDescent="0.25">
      <c r="D607" s="13"/>
      <c r="E607" s="13"/>
    </row>
    <row r="608" spans="4:5" x14ac:dyDescent="0.25">
      <c r="D608" s="13"/>
      <c r="E608" s="13"/>
    </row>
    <row r="609" spans="4:5" x14ac:dyDescent="0.25">
      <c r="D609" s="13"/>
      <c r="E609" s="13"/>
    </row>
    <row r="610" spans="4:5" x14ac:dyDescent="0.25">
      <c r="D610" s="13"/>
      <c r="E610" s="13"/>
    </row>
    <row r="611" spans="4:5" x14ac:dyDescent="0.25">
      <c r="D611" s="13"/>
      <c r="E611" s="13"/>
    </row>
    <row r="612" spans="4:5" x14ac:dyDescent="0.25">
      <c r="D612" s="13"/>
      <c r="E612" s="13"/>
    </row>
    <row r="613" spans="4:5" x14ac:dyDescent="0.25">
      <c r="D613" s="13"/>
      <c r="E613" s="13"/>
    </row>
    <row r="614" spans="4:5" x14ac:dyDescent="0.25">
      <c r="D614" s="13"/>
      <c r="E614" s="13"/>
    </row>
    <row r="615" spans="4:5" x14ac:dyDescent="0.25">
      <c r="D615" s="13"/>
      <c r="E615" s="13"/>
    </row>
    <row r="616" spans="4:5" x14ac:dyDescent="0.25">
      <c r="D616" s="13"/>
      <c r="E616" s="13"/>
    </row>
    <row r="617" spans="4:5" x14ac:dyDescent="0.25">
      <c r="D617" s="13"/>
      <c r="E617" s="13"/>
    </row>
    <row r="618" spans="4:5" x14ac:dyDescent="0.25">
      <c r="D618" s="13"/>
      <c r="E618" s="13"/>
    </row>
    <row r="619" spans="4:5" x14ac:dyDescent="0.25">
      <c r="D619" s="13"/>
      <c r="E619" s="13"/>
    </row>
    <row r="620" spans="4:5" x14ac:dyDescent="0.25">
      <c r="D620" s="13"/>
      <c r="E620" s="13"/>
    </row>
    <row r="621" spans="4:5" x14ac:dyDescent="0.25">
      <c r="D621" s="13"/>
      <c r="E621" s="13"/>
    </row>
    <row r="622" spans="4:5" x14ac:dyDescent="0.25">
      <c r="D622" s="13"/>
      <c r="E622" s="13"/>
    </row>
    <row r="623" spans="4:5" x14ac:dyDescent="0.25">
      <c r="D623" s="13"/>
      <c r="E623" s="13"/>
    </row>
    <row r="624" spans="4:5" x14ac:dyDescent="0.25">
      <c r="D624" s="13"/>
      <c r="E624" s="13"/>
    </row>
    <row r="625" spans="4:5" x14ac:dyDescent="0.25">
      <c r="D625" s="13"/>
      <c r="E625" s="13"/>
    </row>
    <row r="626" spans="4:5" x14ac:dyDescent="0.25">
      <c r="D626" s="13"/>
      <c r="E626" s="13"/>
    </row>
    <row r="627" spans="4:5" x14ac:dyDescent="0.25">
      <c r="D627" s="13"/>
      <c r="E627" s="13"/>
    </row>
    <row r="628" spans="4:5" x14ac:dyDescent="0.25">
      <c r="D628" s="13"/>
      <c r="E628" s="13"/>
    </row>
    <row r="629" spans="4:5" x14ac:dyDescent="0.25">
      <c r="D629" s="13"/>
      <c r="E629" s="13"/>
    </row>
    <row r="630" spans="4:5" x14ac:dyDescent="0.25">
      <c r="D630" s="13"/>
      <c r="E630" s="13"/>
    </row>
    <row r="631" spans="4:5" x14ac:dyDescent="0.25">
      <c r="D631" s="13"/>
      <c r="E631" s="13"/>
    </row>
    <row r="632" spans="4:5" x14ac:dyDescent="0.25">
      <c r="D632" s="13"/>
      <c r="E632" s="13"/>
    </row>
    <row r="633" spans="4:5" x14ac:dyDescent="0.25">
      <c r="D633" s="13"/>
      <c r="E633" s="13"/>
    </row>
    <row r="634" spans="4:5" x14ac:dyDescent="0.25">
      <c r="D634" s="13"/>
      <c r="E634" s="13"/>
    </row>
    <row r="635" spans="4:5" x14ac:dyDescent="0.25">
      <c r="D635" s="13"/>
      <c r="E635" s="13"/>
    </row>
    <row r="636" spans="4:5" x14ac:dyDescent="0.25">
      <c r="D636" s="13"/>
      <c r="E636" s="13"/>
    </row>
    <row r="637" spans="4:5" x14ac:dyDescent="0.25">
      <c r="D637" s="13"/>
      <c r="E637" s="13"/>
    </row>
    <row r="638" spans="4:5" x14ac:dyDescent="0.25">
      <c r="D638" s="13"/>
      <c r="E638" s="13"/>
    </row>
    <row r="639" spans="4:5" x14ac:dyDescent="0.25">
      <c r="D639" s="13"/>
      <c r="E639" s="13"/>
    </row>
    <row r="640" spans="4:5" x14ac:dyDescent="0.25">
      <c r="D640" s="13"/>
      <c r="E640" s="13"/>
    </row>
    <row r="641" spans="4:5" x14ac:dyDescent="0.25">
      <c r="D641" s="13"/>
      <c r="E641" s="13"/>
    </row>
    <row r="642" spans="4:5" x14ac:dyDescent="0.25">
      <c r="D642" s="13"/>
      <c r="E642" s="13"/>
    </row>
    <row r="643" spans="4:5" x14ac:dyDescent="0.25">
      <c r="D643" s="13"/>
      <c r="E643" s="13"/>
    </row>
    <row r="644" spans="4:5" x14ac:dyDescent="0.25">
      <c r="D644" s="13"/>
      <c r="E644" s="13"/>
    </row>
    <row r="645" spans="4:5" x14ac:dyDescent="0.25">
      <c r="D645" s="13"/>
      <c r="E645" s="13"/>
    </row>
    <row r="646" spans="4:5" x14ac:dyDescent="0.25">
      <c r="D646" s="13"/>
      <c r="E646" s="13"/>
    </row>
    <row r="647" spans="4:5" x14ac:dyDescent="0.25">
      <c r="D647" s="13"/>
      <c r="E647" s="13"/>
    </row>
    <row r="648" spans="4:5" x14ac:dyDescent="0.25">
      <c r="D648" s="13"/>
      <c r="E648" s="13"/>
    </row>
    <row r="649" spans="4:5" x14ac:dyDescent="0.25">
      <c r="D649" s="13"/>
      <c r="E649" s="13"/>
    </row>
    <row r="650" spans="4:5" x14ac:dyDescent="0.25">
      <c r="D650" s="13"/>
      <c r="E650" s="13"/>
    </row>
    <row r="651" spans="4:5" x14ac:dyDescent="0.25">
      <c r="D651" s="13"/>
      <c r="E651" s="13"/>
    </row>
    <row r="652" spans="4:5" x14ac:dyDescent="0.25">
      <c r="D652" s="13"/>
      <c r="E652" s="13"/>
    </row>
    <row r="653" spans="4:5" x14ac:dyDescent="0.25">
      <c r="D653" s="13"/>
      <c r="E653" s="13"/>
    </row>
    <row r="654" spans="4:5" x14ac:dyDescent="0.25">
      <c r="D654" s="13"/>
      <c r="E654" s="13"/>
    </row>
    <row r="655" spans="4:5" x14ac:dyDescent="0.25">
      <c r="D655" s="13"/>
      <c r="E655" s="13"/>
    </row>
    <row r="656" spans="4:5" x14ac:dyDescent="0.25">
      <c r="D656" s="13"/>
      <c r="E656" s="13"/>
    </row>
    <row r="657" spans="4:5" x14ac:dyDescent="0.25">
      <c r="D657" s="13"/>
      <c r="E657" s="13"/>
    </row>
    <row r="658" spans="4:5" x14ac:dyDescent="0.25">
      <c r="D658" s="13"/>
      <c r="E658" s="13"/>
    </row>
    <row r="659" spans="4:5" x14ac:dyDescent="0.25">
      <c r="D659" s="13"/>
      <c r="E659" s="13"/>
    </row>
    <row r="660" spans="4:5" x14ac:dyDescent="0.25">
      <c r="D660" s="13"/>
      <c r="E660" s="13"/>
    </row>
    <row r="661" spans="4:5" x14ac:dyDescent="0.25">
      <c r="D661" s="13"/>
      <c r="E661" s="13"/>
    </row>
    <row r="662" spans="4:5" x14ac:dyDescent="0.25">
      <c r="D662" s="13"/>
      <c r="E662" s="13"/>
    </row>
    <row r="663" spans="4:5" x14ac:dyDescent="0.25">
      <c r="D663" s="13"/>
      <c r="E663" s="13"/>
    </row>
    <row r="664" spans="4:5" x14ac:dyDescent="0.25">
      <c r="D664" s="13"/>
      <c r="E664" s="13"/>
    </row>
    <row r="665" spans="4:5" x14ac:dyDescent="0.25">
      <c r="D665" s="13"/>
      <c r="E665" s="13"/>
    </row>
    <row r="666" spans="4:5" x14ac:dyDescent="0.25">
      <c r="D666" s="13"/>
      <c r="E666" s="13"/>
    </row>
    <row r="667" spans="4:5" x14ac:dyDescent="0.25">
      <c r="D667" s="13"/>
      <c r="E667" s="13"/>
    </row>
    <row r="668" spans="4:5" x14ac:dyDescent="0.25">
      <c r="D668" s="13"/>
      <c r="E668" s="13"/>
    </row>
    <row r="669" spans="4:5" x14ac:dyDescent="0.25">
      <c r="D669" s="13"/>
      <c r="E669" s="13"/>
    </row>
    <row r="670" spans="4:5" x14ac:dyDescent="0.25">
      <c r="D670" s="13"/>
      <c r="E670" s="13"/>
    </row>
    <row r="671" spans="4:5" x14ac:dyDescent="0.25">
      <c r="D671" s="13"/>
      <c r="E671" s="13"/>
    </row>
    <row r="672" spans="4:5" x14ac:dyDescent="0.25">
      <c r="D672" s="13"/>
      <c r="E672" s="13"/>
    </row>
    <row r="673" spans="4:5" x14ac:dyDescent="0.25">
      <c r="D673" s="13"/>
      <c r="E673" s="13"/>
    </row>
    <row r="674" spans="4:5" x14ac:dyDescent="0.25">
      <c r="D674" s="13"/>
      <c r="E674" s="13"/>
    </row>
    <row r="675" spans="4:5" x14ac:dyDescent="0.25">
      <c r="D675" s="13"/>
      <c r="E675" s="13"/>
    </row>
    <row r="676" spans="4:5" x14ac:dyDescent="0.25">
      <c r="D676" s="13"/>
      <c r="E676" s="13"/>
    </row>
    <row r="677" spans="4:5" x14ac:dyDescent="0.25">
      <c r="D677" s="13"/>
      <c r="E677" s="13"/>
    </row>
    <row r="678" spans="4:5" x14ac:dyDescent="0.25">
      <c r="D678" s="13"/>
      <c r="E678" s="13"/>
    </row>
    <row r="679" spans="4:5" x14ac:dyDescent="0.25">
      <c r="D679" s="13"/>
      <c r="E679" s="13"/>
    </row>
    <row r="680" spans="4:5" x14ac:dyDescent="0.25">
      <c r="D680" s="13"/>
      <c r="E680" s="13"/>
    </row>
    <row r="681" spans="4:5" x14ac:dyDescent="0.25">
      <c r="D681" s="13"/>
      <c r="E681" s="13"/>
    </row>
    <row r="682" spans="4:5" x14ac:dyDescent="0.25">
      <c r="D682" s="13"/>
      <c r="E682" s="13"/>
    </row>
    <row r="683" spans="4:5" x14ac:dyDescent="0.25">
      <c r="D683" s="13"/>
      <c r="E683" s="13"/>
    </row>
    <row r="684" spans="4:5" x14ac:dyDescent="0.25">
      <c r="D684" s="13"/>
      <c r="E684" s="13"/>
    </row>
    <row r="685" spans="4:5" x14ac:dyDescent="0.25">
      <c r="D685" s="13"/>
      <c r="E685" s="13"/>
    </row>
    <row r="686" spans="4:5" x14ac:dyDescent="0.25">
      <c r="D686" s="13"/>
      <c r="E686" s="13"/>
    </row>
    <row r="687" spans="4:5" x14ac:dyDescent="0.25">
      <c r="D687" s="13"/>
      <c r="E687" s="13"/>
    </row>
    <row r="688" spans="4:5" x14ac:dyDescent="0.25">
      <c r="D688" s="13"/>
      <c r="E688" s="13"/>
    </row>
    <row r="689" spans="4:5" x14ac:dyDescent="0.25">
      <c r="D689" s="13"/>
      <c r="E689" s="13"/>
    </row>
    <row r="690" spans="4:5" x14ac:dyDescent="0.25">
      <c r="D690" s="13"/>
      <c r="E690" s="13"/>
    </row>
    <row r="691" spans="4:5" x14ac:dyDescent="0.25">
      <c r="D691" s="13"/>
      <c r="E691" s="13"/>
    </row>
    <row r="692" spans="4:5" x14ac:dyDescent="0.25">
      <c r="D692" s="13"/>
      <c r="E692" s="13"/>
    </row>
    <row r="693" spans="4:5" x14ac:dyDescent="0.25">
      <c r="D693" s="13"/>
      <c r="E693" s="13"/>
    </row>
    <row r="694" spans="4:5" x14ac:dyDescent="0.25">
      <c r="D694" s="13"/>
      <c r="E694" s="13"/>
    </row>
    <row r="695" spans="4:5" x14ac:dyDescent="0.25">
      <c r="D695" s="13"/>
      <c r="E695" s="13"/>
    </row>
    <row r="696" spans="4:5" x14ac:dyDescent="0.25">
      <c r="D696" s="13"/>
      <c r="E696" s="13"/>
    </row>
    <row r="697" spans="4:5" x14ac:dyDescent="0.25">
      <c r="D697" s="13"/>
      <c r="E697" s="13"/>
    </row>
    <row r="698" spans="4:5" x14ac:dyDescent="0.25">
      <c r="D698" s="13"/>
      <c r="E698" s="13"/>
    </row>
    <row r="699" spans="4:5" x14ac:dyDescent="0.25">
      <c r="D699" s="13"/>
      <c r="E699" s="13"/>
    </row>
    <row r="700" spans="4:5" x14ac:dyDescent="0.25">
      <c r="D700" s="13"/>
      <c r="E700" s="13"/>
    </row>
    <row r="701" spans="4:5" x14ac:dyDescent="0.25">
      <c r="D701" s="13"/>
      <c r="E701" s="13"/>
    </row>
    <row r="702" spans="4:5" x14ac:dyDescent="0.25">
      <c r="D702" s="13"/>
      <c r="E702" s="13"/>
    </row>
    <row r="703" spans="4:5" x14ac:dyDescent="0.25">
      <c r="D703" s="13"/>
      <c r="E703" s="13"/>
    </row>
    <row r="704" spans="4:5" x14ac:dyDescent="0.25">
      <c r="D704" s="13"/>
      <c r="E704" s="13"/>
    </row>
    <row r="705" spans="4:5" x14ac:dyDescent="0.25">
      <c r="D705" s="13"/>
      <c r="E705" s="13"/>
    </row>
    <row r="706" spans="4:5" x14ac:dyDescent="0.25">
      <c r="D706" s="13"/>
      <c r="E706" s="13"/>
    </row>
    <row r="707" spans="4:5" x14ac:dyDescent="0.25">
      <c r="D707" s="13"/>
      <c r="E707" s="13"/>
    </row>
    <row r="708" spans="4:5" x14ac:dyDescent="0.25">
      <c r="D708" s="13"/>
      <c r="E708" s="13"/>
    </row>
    <row r="709" spans="4:5" x14ac:dyDescent="0.25">
      <c r="D709" s="13"/>
      <c r="E709" s="13"/>
    </row>
    <row r="710" spans="4:5" x14ac:dyDescent="0.25">
      <c r="D710" s="13"/>
      <c r="E710" s="13"/>
    </row>
    <row r="711" spans="4:5" x14ac:dyDescent="0.25">
      <c r="D711" s="13"/>
      <c r="E711" s="13"/>
    </row>
    <row r="712" spans="4:5" x14ac:dyDescent="0.25">
      <c r="D712" s="13"/>
      <c r="E712" s="13"/>
    </row>
    <row r="713" spans="4:5" x14ac:dyDescent="0.25">
      <c r="D713" s="13"/>
      <c r="E713" s="13"/>
    </row>
    <row r="714" spans="4:5" x14ac:dyDescent="0.25">
      <c r="D714" s="13"/>
      <c r="E714" s="13"/>
    </row>
    <row r="715" spans="4:5" x14ac:dyDescent="0.25">
      <c r="D715" s="13"/>
      <c r="E715" s="13"/>
    </row>
    <row r="716" spans="4:5" x14ac:dyDescent="0.25">
      <c r="D716" s="13"/>
      <c r="E716" s="13"/>
    </row>
    <row r="717" spans="4:5" x14ac:dyDescent="0.25">
      <c r="D717" s="13"/>
      <c r="E717" s="13"/>
    </row>
    <row r="718" spans="4:5" x14ac:dyDescent="0.25">
      <c r="D718" s="13"/>
      <c r="E718" s="13"/>
    </row>
    <row r="719" spans="4:5" x14ac:dyDescent="0.25">
      <c r="D719" s="13"/>
      <c r="E719" s="13"/>
    </row>
    <row r="720" spans="4:5" x14ac:dyDescent="0.25">
      <c r="D720" s="13"/>
      <c r="E720" s="13"/>
    </row>
    <row r="721" spans="4:5" x14ac:dyDescent="0.25">
      <c r="D721" s="13"/>
      <c r="E721" s="13"/>
    </row>
    <row r="722" spans="4:5" x14ac:dyDescent="0.25">
      <c r="D722" s="13"/>
      <c r="E722" s="13"/>
    </row>
    <row r="723" spans="4:5" x14ac:dyDescent="0.25">
      <c r="D723" s="13"/>
      <c r="E723" s="13"/>
    </row>
    <row r="724" spans="4:5" x14ac:dyDescent="0.25">
      <c r="D724" s="13"/>
      <c r="E724" s="13"/>
    </row>
    <row r="725" spans="4:5" x14ac:dyDescent="0.25">
      <c r="D725" s="13"/>
      <c r="E725" s="13"/>
    </row>
    <row r="726" spans="4:5" x14ac:dyDescent="0.25">
      <c r="D726" s="13"/>
      <c r="E726" s="13"/>
    </row>
    <row r="727" spans="4:5" x14ac:dyDescent="0.25">
      <c r="D727" s="13"/>
      <c r="E727" s="13"/>
    </row>
    <row r="728" spans="4:5" x14ac:dyDescent="0.25">
      <c r="D728" s="13"/>
      <c r="E728" s="13"/>
    </row>
    <row r="729" spans="4:5" x14ac:dyDescent="0.25">
      <c r="D729" s="13"/>
      <c r="E729" s="13"/>
    </row>
    <row r="730" spans="4:5" x14ac:dyDescent="0.25">
      <c r="D730" s="13"/>
      <c r="E730" s="13"/>
    </row>
    <row r="731" spans="4:5" x14ac:dyDescent="0.25">
      <c r="D731" s="13"/>
      <c r="E731" s="13"/>
    </row>
    <row r="732" spans="4:5" x14ac:dyDescent="0.25">
      <c r="D732" s="13"/>
      <c r="E732" s="13"/>
    </row>
    <row r="733" spans="4:5" x14ac:dyDescent="0.25">
      <c r="D733" s="13"/>
      <c r="E733" s="13"/>
    </row>
    <row r="734" spans="4:5" x14ac:dyDescent="0.25">
      <c r="D734" s="13"/>
      <c r="E734" s="13"/>
    </row>
    <row r="735" spans="4:5" x14ac:dyDescent="0.25">
      <c r="D735" s="13"/>
      <c r="E735" s="13"/>
    </row>
    <row r="736" spans="4:5" x14ac:dyDescent="0.25">
      <c r="D736" s="13"/>
      <c r="E736" s="13"/>
    </row>
    <row r="737" spans="4:5" x14ac:dyDescent="0.25">
      <c r="D737" s="13"/>
      <c r="E737" s="13"/>
    </row>
    <row r="738" spans="4:5" x14ac:dyDescent="0.25">
      <c r="D738" s="13"/>
      <c r="E738" s="13"/>
    </row>
    <row r="739" spans="4:5" x14ac:dyDescent="0.25">
      <c r="D739" s="13"/>
      <c r="E739" s="13"/>
    </row>
    <row r="740" spans="4:5" x14ac:dyDescent="0.25">
      <c r="D740" s="13"/>
      <c r="E740" s="13"/>
    </row>
    <row r="741" spans="4:5" x14ac:dyDescent="0.25">
      <c r="D741" s="13"/>
      <c r="E741" s="13"/>
    </row>
    <row r="742" spans="4:5" x14ac:dyDescent="0.25">
      <c r="D742" s="13"/>
      <c r="E742" s="13"/>
    </row>
    <row r="743" spans="4:5" x14ac:dyDescent="0.25">
      <c r="D743" s="13"/>
      <c r="E743" s="13"/>
    </row>
    <row r="744" spans="4:5" x14ac:dyDescent="0.25">
      <c r="D744" s="13"/>
      <c r="E744" s="13"/>
    </row>
    <row r="745" spans="4:5" x14ac:dyDescent="0.25">
      <c r="D745" s="13"/>
      <c r="E745" s="13"/>
    </row>
    <row r="746" spans="4:5" x14ac:dyDescent="0.25">
      <c r="D746" s="13"/>
      <c r="E746" s="13"/>
    </row>
    <row r="747" spans="4:5" x14ac:dyDescent="0.25">
      <c r="D747" s="13"/>
      <c r="E747" s="13"/>
    </row>
    <row r="748" spans="4:5" x14ac:dyDescent="0.25">
      <c r="D748" s="13"/>
      <c r="E748" s="13"/>
    </row>
    <row r="749" spans="4:5" x14ac:dyDescent="0.25">
      <c r="D749" s="13"/>
      <c r="E749" s="13"/>
    </row>
    <row r="750" spans="4:5" x14ac:dyDescent="0.25">
      <c r="D750" s="13"/>
      <c r="E750" s="13"/>
    </row>
    <row r="751" spans="4:5" x14ac:dyDescent="0.25">
      <c r="D751" s="13"/>
      <c r="E751" s="13"/>
    </row>
    <row r="752" spans="4:5" x14ac:dyDescent="0.25">
      <c r="D752" s="13"/>
      <c r="E752" s="13"/>
    </row>
    <row r="753" spans="4:5" x14ac:dyDescent="0.25">
      <c r="D753" s="13"/>
      <c r="E753" s="13"/>
    </row>
    <row r="754" spans="4:5" x14ac:dyDescent="0.25">
      <c r="D754" s="13"/>
      <c r="E754" s="13"/>
    </row>
    <row r="755" spans="4:5" x14ac:dyDescent="0.25">
      <c r="D755" s="13"/>
      <c r="E755" s="13"/>
    </row>
    <row r="756" spans="4:5" x14ac:dyDescent="0.25">
      <c r="D756" s="13"/>
      <c r="E756" s="13"/>
    </row>
    <row r="757" spans="4:5" x14ac:dyDescent="0.25">
      <c r="D757" s="13"/>
      <c r="E757" s="13"/>
    </row>
    <row r="758" spans="4:5" x14ac:dyDescent="0.25">
      <c r="D758" s="13"/>
      <c r="E758" s="13"/>
    </row>
    <row r="759" spans="4:5" x14ac:dyDescent="0.25">
      <c r="D759" s="13"/>
      <c r="E759" s="13"/>
    </row>
    <row r="760" spans="4:5" x14ac:dyDescent="0.25">
      <c r="D760" s="13"/>
      <c r="E760" s="13"/>
    </row>
    <row r="761" spans="4:5" x14ac:dyDescent="0.25">
      <c r="D761" s="13"/>
      <c r="E761" s="13"/>
    </row>
    <row r="762" spans="4:5" x14ac:dyDescent="0.25">
      <c r="D762" s="13"/>
      <c r="E762" s="13"/>
    </row>
    <row r="763" spans="4:5" x14ac:dyDescent="0.25">
      <c r="D763" s="13"/>
      <c r="E763" s="13"/>
    </row>
    <row r="764" spans="4:5" x14ac:dyDescent="0.25">
      <c r="D764" s="13"/>
      <c r="E764" s="13"/>
    </row>
    <row r="765" spans="4:5" x14ac:dyDescent="0.25">
      <c r="D765" s="13"/>
      <c r="E765" s="13"/>
    </row>
    <row r="766" spans="4:5" x14ac:dyDescent="0.25">
      <c r="D766" s="13"/>
      <c r="E766" s="13"/>
    </row>
    <row r="767" spans="4:5" x14ac:dyDescent="0.25">
      <c r="D767" s="13"/>
      <c r="E767" s="13"/>
    </row>
    <row r="768" spans="4:5" x14ac:dyDescent="0.25">
      <c r="D768" s="13"/>
      <c r="E768" s="13"/>
    </row>
    <row r="769" spans="4:5" x14ac:dyDescent="0.25">
      <c r="D769" s="13"/>
      <c r="E769" s="13"/>
    </row>
    <row r="770" spans="4:5" x14ac:dyDescent="0.25">
      <c r="D770" s="13"/>
      <c r="E770" s="13"/>
    </row>
    <row r="771" spans="4:5" x14ac:dyDescent="0.25">
      <c r="D771" s="13"/>
      <c r="E771" s="13"/>
    </row>
    <row r="772" spans="4:5" x14ac:dyDescent="0.25">
      <c r="D772" s="13"/>
      <c r="E772" s="13"/>
    </row>
    <row r="773" spans="4:5" x14ac:dyDescent="0.25">
      <c r="D773" s="13"/>
      <c r="E773" s="13"/>
    </row>
    <row r="774" spans="4:5" x14ac:dyDescent="0.25">
      <c r="D774" s="13"/>
      <c r="E774" s="13"/>
    </row>
    <row r="775" spans="4:5" x14ac:dyDescent="0.25">
      <c r="D775" s="13"/>
      <c r="E775" s="13"/>
    </row>
    <row r="776" spans="4:5" x14ac:dyDescent="0.25">
      <c r="D776" s="13"/>
      <c r="E776" s="13"/>
    </row>
    <row r="777" spans="4:5" x14ac:dyDescent="0.25">
      <c r="D777" s="13"/>
      <c r="E777" s="13"/>
    </row>
    <row r="778" spans="4:5" x14ac:dyDescent="0.25">
      <c r="D778" s="13"/>
      <c r="E778" s="13"/>
    </row>
    <row r="779" spans="4:5" x14ac:dyDescent="0.25">
      <c r="D779" s="13"/>
      <c r="E779" s="13"/>
    </row>
    <row r="780" spans="4:5" x14ac:dyDescent="0.25">
      <c r="D780" s="13"/>
      <c r="E780" s="13"/>
    </row>
    <row r="781" spans="4:5" x14ac:dyDescent="0.25">
      <c r="D781" s="13"/>
      <c r="E781" s="13"/>
    </row>
    <row r="782" spans="4:5" x14ac:dyDescent="0.25">
      <c r="D782" s="13"/>
      <c r="E782" s="13"/>
    </row>
    <row r="783" spans="4:5" x14ac:dyDescent="0.25">
      <c r="D783" s="13"/>
      <c r="E783" s="13"/>
    </row>
    <row r="784" spans="4:5" x14ac:dyDescent="0.25">
      <c r="D784" s="13"/>
      <c r="E784" s="13"/>
    </row>
    <row r="785" spans="4:5" x14ac:dyDescent="0.25">
      <c r="D785" s="13"/>
      <c r="E785" s="13"/>
    </row>
    <row r="786" spans="4:5" x14ac:dyDescent="0.25">
      <c r="D786" s="13"/>
      <c r="E786" s="13"/>
    </row>
    <row r="787" spans="4:5" x14ac:dyDescent="0.25">
      <c r="D787" s="13"/>
      <c r="E787" s="13"/>
    </row>
    <row r="788" spans="4:5" x14ac:dyDescent="0.25">
      <c r="D788" s="13"/>
      <c r="E788" s="13"/>
    </row>
    <row r="789" spans="4:5" x14ac:dyDescent="0.25">
      <c r="D789" s="13"/>
      <c r="E789" s="13"/>
    </row>
    <row r="790" spans="4:5" x14ac:dyDescent="0.25">
      <c r="D790" s="13"/>
      <c r="E790" s="13"/>
    </row>
    <row r="791" spans="4:5" x14ac:dyDescent="0.25">
      <c r="D791" s="13"/>
      <c r="E791" s="13"/>
    </row>
    <row r="792" spans="4:5" x14ac:dyDescent="0.25">
      <c r="D792" s="13"/>
      <c r="E792" s="13"/>
    </row>
    <row r="793" spans="4:5" x14ac:dyDescent="0.25">
      <c r="D793" s="13"/>
      <c r="E793" s="13"/>
    </row>
    <row r="794" spans="4:5" x14ac:dyDescent="0.25">
      <c r="D794" s="13"/>
      <c r="E794" s="13"/>
    </row>
    <row r="795" spans="4:5" x14ac:dyDescent="0.25">
      <c r="D795" s="13"/>
      <c r="E795" s="13"/>
    </row>
    <row r="796" spans="4:5" x14ac:dyDescent="0.25">
      <c r="D796" s="13"/>
      <c r="E796" s="13"/>
    </row>
    <row r="797" spans="4:5" x14ac:dyDescent="0.25">
      <c r="D797" s="13"/>
      <c r="E797" s="13"/>
    </row>
    <row r="798" spans="4:5" x14ac:dyDescent="0.25">
      <c r="D798" s="13"/>
      <c r="E798" s="13"/>
    </row>
    <row r="799" spans="4:5" x14ac:dyDescent="0.25">
      <c r="D799" s="13"/>
      <c r="E799" s="13"/>
    </row>
    <row r="800" spans="4:5" x14ac:dyDescent="0.25">
      <c r="D800" s="13"/>
      <c r="E800" s="13"/>
    </row>
    <row r="801" spans="4:5" x14ac:dyDescent="0.25">
      <c r="D801" s="13"/>
      <c r="E801" s="13"/>
    </row>
    <row r="802" spans="4:5" x14ac:dyDescent="0.25">
      <c r="D802" s="13"/>
      <c r="E802" s="13"/>
    </row>
    <row r="803" spans="4:5" x14ac:dyDescent="0.25">
      <c r="D803" s="13"/>
      <c r="E803" s="13"/>
    </row>
    <row r="804" spans="4:5" x14ac:dyDescent="0.25">
      <c r="D804" s="13"/>
      <c r="E804" s="13"/>
    </row>
    <row r="805" spans="4:5" x14ac:dyDescent="0.25">
      <c r="D805" s="13"/>
      <c r="E805" s="13"/>
    </row>
    <row r="806" spans="4:5" x14ac:dyDescent="0.25">
      <c r="D806" s="13"/>
      <c r="E806" s="13"/>
    </row>
    <row r="807" spans="4:5" x14ac:dyDescent="0.25">
      <c r="D807" s="13"/>
      <c r="E807" s="13"/>
    </row>
    <row r="808" spans="4:5" x14ac:dyDescent="0.25">
      <c r="D808" s="13"/>
      <c r="E808" s="13"/>
    </row>
    <row r="809" spans="4:5" x14ac:dyDescent="0.25">
      <c r="D809" s="13"/>
      <c r="E809" s="13"/>
    </row>
    <row r="810" spans="4:5" x14ac:dyDescent="0.25">
      <c r="D810" s="13"/>
      <c r="E810" s="13"/>
    </row>
    <row r="811" spans="4:5" x14ac:dyDescent="0.25">
      <c r="D811" s="13"/>
      <c r="E811" s="13"/>
    </row>
    <row r="812" spans="4:5" x14ac:dyDescent="0.25">
      <c r="D812" s="13"/>
      <c r="E812" s="13"/>
    </row>
    <row r="813" spans="4:5" x14ac:dyDescent="0.25">
      <c r="D813" s="13"/>
      <c r="E813" s="13"/>
    </row>
    <row r="814" spans="4:5" x14ac:dyDescent="0.25">
      <c r="D814" s="13"/>
      <c r="E814" s="13"/>
    </row>
    <row r="815" spans="4:5" x14ac:dyDescent="0.25">
      <c r="D815" s="13"/>
      <c r="E815" s="13"/>
    </row>
    <row r="816" spans="4:5" x14ac:dyDescent="0.25">
      <c r="D816" s="13"/>
      <c r="E816" s="13"/>
    </row>
    <row r="817" spans="4:5" x14ac:dyDescent="0.25">
      <c r="D817" s="13"/>
      <c r="E817" s="13"/>
    </row>
    <row r="818" spans="4:5" x14ac:dyDescent="0.25">
      <c r="D818" s="13"/>
      <c r="E818" s="13"/>
    </row>
    <row r="819" spans="4:5" x14ac:dyDescent="0.25">
      <c r="D819" s="13"/>
      <c r="E819" s="13"/>
    </row>
    <row r="820" spans="4:5" x14ac:dyDescent="0.25">
      <c r="D820" s="13"/>
      <c r="E820" s="13"/>
    </row>
    <row r="821" spans="4:5" x14ac:dyDescent="0.25">
      <c r="D821" s="13"/>
      <c r="E821" s="13"/>
    </row>
    <row r="822" spans="4:5" x14ac:dyDescent="0.25">
      <c r="D822" s="13"/>
      <c r="E822" s="13"/>
    </row>
    <row r="823" spans="4:5" x14ac:dyDescent="0.25">
      <c r="D823" s="13"/>
      <c r="E823" s="13"/>
    </row>
    <row r="824" spans="4:5" x14ac:dyDescent="0.25">
      <c r="D824" s="13"/>
      <c r="E824" s="13"/>
    </row>
    <row r="825" spans="4:5" x14ac:dyDescent="0.25">
      <c r="D825" s="13"/>
      <c r="E825" s="13"/>
    </row>
    <row r="826" spans="4:5" x14ac:dyDescent="0.25">
      <c r="D826" s="13"/>
      <c r="E826" s="13"/>
    </row>
    <row r="827" spans="4:5" x14ac:dyDescent="0.25">
      <c r="D827" s="13"/>
      <c r="E827" s="13"/>
    </row>
    <row r="828" spans="4:5" x14ac:dyDescent="0.25">
      <c r="D828" s="13"/>
      <c r="E828" s="13"/>
    </row>
    <row r="829" spans="4:5" x14ac:dyDescent="0.25">
      <c r="D829" s="13"/>
      <c r="E829" s="13"/>
    </row>
    <row r="830" spans="4:5" x14ac:dyDescent="0.25">
      <c r="D830" s="13"/>
      <c r="E830" s="13"/>
    </row>
    <row r="831" spans="4:5" x14ac:dyDescent="0.25">
      <c r="D831" s="13"/>
      <c r="E831" s="13"/>
    </row>
    <row r="832" spans="4:5" x14ac:dyDescent="0.25">
      <c r="D832" s="13"/>
      <c r="E832" s="13"/>
    </row>
    <row r="833" spans="4:5" x14ac:dyDescent="0.25">
      <c r="D833" s="13"/>
      <c r="E833" s="13"/>
    </row>
    <row r="834" spans="4:5" x14ac:dyDescent="0.25">
      <c r="D834" s="13"/>
      <c r="E834" s="13"/>
    </row>
    <row r="835" spans="4:5" x14ac:dyDescent="0.25">
      <c r="D835" s="13"/>
      <c r="E835" s="13"/>
    </row>
    <row r="836" spans="4:5" x14ac:dyDescent="0.25">
      <c r="D836" s="13"/>
      <c r="E836" s="13"/>
    </row>
    <row r="837" spans="4:5" x14ac:dyDescent="0.25">
      <c r="D837" s="13"/>
      <c r="E837" s="13"/>
    </row>
    <row r="838" spans="4:5" x14ac:dyDescent="0.25">
      <c r="D838" s="13"/>
      <c r="E838" s="13"/>
    </row>
    <row r="839" spans="4:5" x14ac:dyDescent="0.25">
      <c r="D839" s="13"/>
      <c r="E839" s="13"/>
    </row>
    <row r="840" spans="4:5" x14ac:dyDescent="0.25">
      <c r="D840" s="13"/>
      <c r="E840" s="13"/>
    </row>
    <row r="841" spans="4:5" x14ac:dyDescent="0.25">
      <c r="D841" s="13"/>
      <c r="E841" s="13"/>
    </row>
    <row r="842" spans="4:5" x14ac:dyDescent="0.25">
      <c r="D842" s="13"/>
      <c r="E842" s="13"/>
    </row>
    <row r="843" spans="4:5" x14ac:dyDescent="0.25">
      <c r="D843" s="13"/>
      <c r="E843" s="13"/>
    </row>
    <row r="844" spans="4:5" x14ac:dyDescent="0.25">
      <c r="D844" s="13"/>
      <c r="E844" s="13"/>
    </row>
    <row r="845" spans="4:5" x14ac:dyDescent="0.25">
      <c r="D845" s="13"/>
      <c r="E845" s="13"/>
    </row>
    <row r="846" spans="4:5" x14ac:dyDescent="0.25">
      <c r="D846" s="13"/>
      <c r="E846" s="13"/>
    </row>
    <row r="847" spans="4:5" x14ac:dyDescent="0.25">
      <c r="D847" s="13"/>
      <c r="E847" s="13"/>
    </row>
    <row r="848" spans="4:5" x14ac:dyDescent="0.25">
      <c r="D848" s="13"/>
      <c r="E848" s="13"/>
    </row>
    <row r="849" spans="4:5" x14ac:dyDescent="0.25">
      <c r="D849" s="13"/>
      <c r="E849" s="13"/>
    </row>
    <row r="850" spans="4:5" x14ac:dyDescent="0.25">
      <c r="D850" s="13"/>
      <c r="E850" s="13"/>
    </row>
    <row r="851" spans="4:5" x14ac:dyDescent="0.25">
      <c r="D851" s="13"/>
      <c r="E851" s="13"/>
    </row>
    <row r="852" spans="4:5" x14ac:dyDescent="0.25">
      <c r="D852" s="13"/>
      <c r="E852" s="13"/>
    </row>
    <row r="853" spans="4:5" x14ac:dyDescent="0.25">
      <c r="D853" s="13"/>
      <c r="E853" s="13"/>
    </row>
    <row r="854" spans="4:5" x14ac:dyDescent="0.25">
      <c r="D854" s="13"/>
      <c r="E854" s="13"/>
    </row>
    <row r="855" spans="4:5" x14ac:dyDescent="0.25">
      <c r="D855" s="13"/>
      <c r="E855" s="13"/>
    </row>
    <row r="856" spans="4:5" x14ac:dyDescent="0.25">
      <c r="D856" s="13"/>
      <c r="E856" s="13"/>
    </row>
    <row r="857" spans="4:5" x14ac:dyDescent="0.25">
      <c r="D857" s="13"/>
      <c r="E857" s="13"/>
    </row>
    <row r="858" spans="4:5" x14ac:dyDescent="0.25">
      <c r="D858" s="13"/>
      <c r="E858" s="13"/>
    </row>
    <row r="859" spans="4:5" x14ac:dyDescent="0.25">
      <c r="D859" s="13"/>
      <c r="E859" s="13"/>
    </row>
    <row r="860" spans="4:5" x14ac:dyDescent="0.25">
      <c r="D860" s="13"/>
      <c r="E860" s="13"/>
    </row>
    <row r="861" spans="4:5" x14ac:dyDescent="0.25">
      <c r="D861" s="13"/>
      <c r="E861" s="13"/>
    </row>
    <row r="862" spans="4:5" x14ac:dyDescent="0.25">
      <c r="D862" s="13"/>
      <c r="E862" s="13"/>
    </row>
    <row r="863" spans="4:5" x14ac:dyDescent="0.25">
      <c r="D863" s="13"/>
      <c r="E863" s="13"/>
    </row>
    <row r="864" spans="4:5" x14ac:dyDescent="0.25">
      <c r="D864" s="13"/>
      <c r="E864" s="13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0"/>
  <sheetViews>
    <sheetView workbookViewId="0">
      <selection activeCell="E3" sqref="E3"/>
    </sheetView>
  </sheetViews>
  <sheetFormatPr defaultRowHeight="15" x14ac:dyDescent="0.25"/>
  <cols>
    <col min="2" max="2" width="16" customWidth="1"/>
    <col min="3" max="3" width="11.140625" bestFit="1" customWidth="1"/>
    <col min="6" max="6" width="11.140625" bestFit="1" customWidth="1"/>
  </cols>
  <sheetData>
    <row r="1" spans="1:7" x14ac:dyDescent="0.25">
      <c r="A1" t="s">
        <v>10</v>
      </c>
      <c r="B1" s="16" t="s">
        <v>172</v>
      </c>
    </row>
    <row r="2" spans="1:7" x14ac:dyDescent="0.25">
      <c r="A2" t="s">
        <v>11</v>
      </c>
      <c r="B2" s="16">
        <v>3040.22</v>
      </c>
    </row>
    <row r="3" spans="1:7" x14ac:dyDescent="0.25">
      <c r="A3" t="s">
        <v>12</v>
      </c>
      <c r="B3" s="16">
        <v>3063.93</v>
      </c>
      <c r="E3" s="5" t="s">
        <v>131</v>
      </c>
      <c r="F3" s="17">
        <f>C4</f>
        <v>9184.01</v>
      </c>
      <c r="G3">
        <f>$F$42/F3</f>
        <v>1.7218056165008531</v>
      </c>
    </row>
    <row r="4" spans="1:7" x14ac:dyDescent="0.25">
      <c r="A4" t="s">
        <v>13</v>
      </c>
      <c r="B4" s="16">
        <v>3079.86</v>
      </c>
      <c r="C4" s="17">
        <f>SUM(B2:B4)</f>
        <v>9184.01</v>
      </c>
      <c r="E4" s="5" t="s">
        <v>132</v>
      </c>
      <c r="F4" s="17">
        <f>C7</f>
        <v>9318.9</v>
      </c>
      <c r="G4">
        <f t="shared" ref="G4:G42" si="0">$F$42/F4</f>
        <v>1.696882679286182</v>
      </c>
    </row>
    <row r="5" spans="1:7" x14ac:dyDescent="0.25">
      <c r="A5" t="s">
        <v>14</v>
      </c>
      <c r="B5" s="16">
        <v>3097.42</v>
      </c>
      <c r="E5" s="5" t="s">
        <v>133</v>
      </c>
      <c r="F5" s="17">
        <f>C10</f>
        <v>9349.630000000001</v>
      </c>
      <c r="G5">
        <f t="shared" si="0"/>
        <v>1.6913054313379243</v>
      </c>
    </row>
    <row r="6" spans="1:7" x14ac:dyDescent="0.25">
      <c r="A6" t="s">
        <v>15</v>
      </c>
      <c r="B6" s="16">
        <v>3110.74</v>
      </c>
      <c r="E6" s="5" t="s">
        <v>134</v>
      </c>
      <c r="F6" s="17">
        <f>C13</f>
        <v>9521.51</v>
      </c>
      <c r="G6">
        <f t="shared" si="0"/>
        <v>1.6607743939774258</v>
      </c>
    </row>
    <row r="7" spans="1:7" x14ac:dyDescent="0.25">
      <c r="A7" t="s">
        <v>16</v>
      </c>
      <c r="B7" s="16">
        <v>3110.74</v>
      </c>
      <c r="C7" s="17">
        <f>SUM(B5:B7)</f>
        <v>9318.9</v>
      </c>
      <c r="E7" s="5" t="s">
        <v>135</v>
      </c>
      <c r="F7" s="17">
        <f>C16</f>
        <v>9744.48</v>
      </c>
      <c r="G7">
        <f t="shared" si="0"/>
        <v>1.622773098205343</v>
      </c>
    </row>
    <row r="8" spans="1:7" x14ac:dyDescent="0.25">
      <c r="A8" t="s">
        <v>17</v>
      </c>
      <c r="B8" s="16">
        <v>3111.05</v>
      </c>
      <c r="E8" s="5" t="s">
        <v>136</v>
      </c>
      <c r="F8" s="17">
        <f>C19</f>
        <v>9933.2000000000007</v>
      </c>
      <c r="G8">
        <f t="shared" si="0"/>
        <v>1.5919421737204524</v>
      </c>
    </row>
    <row r="9" spans="1:7" x14ac:dyDescent="0.25">
      <c r="A9" t="s">
        <v>18</v>
      </c>
      <c r="B9" s="16">
        <v>3112.29</v>
      </c>
      <c r="E9" s="5" t="s">
        <v>137</v>
      </c>
      <c r="F9" s="17">
        <f>C22</f>
        <v>10016.870000000001</v>
      </c>
      <c r="G9">
        <f t="shared" si="0"/>
        <v>1.5786448261782371</v>
      </c>
    </row>
    <row r="10" spans="1:7" x14ac:dyDescent="0.25">
      <c r="A10" t="s">
        <v>19</v>
      </c>
      <c r="B10" s="16">
        <v>3126.29</v>
      </c>
      <c r="C10" s="17">
        <f>SUM(B8:B10)</f>
        <v>9349.630000000001</v>
      </c>
      <c r="E10" s="5" t="s">
        <v>138</v>
      </c>
      <c r="F10" s="17">
        <f>C25</f>
        <v>10159.81</v>
      </c>
      <c r="G10">
        <f t="shared" si="0"/>
        <v>1.5564346183639262</v>
      </c>
    </row>
    <row r="11" spans="1:7" x14ac:dyDescent="0.25">
      <c r="A11" t="s">
        <v>20</v>
      </c>
      <c r="B11" s="16">
        <v>3149.74</v>
      </c>
      <c r="E11" s="5" t="s">
        <v>139</v>
      </c>
      <c r="F11" s="17">
        <f>C28</f>
        <v>10306.39</v>
      </c>
      <c r="G11">
        <f t="shared" si="0"/>
        <v>1.5342986244456109</v>
      </c>
    </row>
    <row r="12" spans="1:7" x14ac:dyDescent="0.25">
      <c r="A12" t="s">
        <v>21</v>
      </c>
      <c r="B12" s="16">
        <v>3175.88</v>
      </c>
      <c r="E12" s="5" t="s">
        <v>140</v>
      </c>
      <c r="F12" s="17">
        <f>C31</f>
        <v>10430.119999999999</v>
      </c>
      <c r="G12">
        <f t="shared" si="0"/>
        <v>1.5160976096152299</v>
      </c>
    </row>
    <row r="13" spans="1:7" x14ac:dyDescent="0.25">
      <c r="A13" t="s">
        <v>22</v>
      </c>
      <c r="B13" s="16">
        <v>3195.89</v>
      </c>
      <c r="C13" s="17">
        <f>SUM(B11:B13)</f>
        <v>9521.51</v>
      </c>
      <c r="E13" s="5" t="s">
        <v>141</v>
      </c>
      <c r="F13" s="17">
        <f>C34</f>
        <v>10541.8</v>
      </c>
      <c r="G13">
        <f t="shared" si="0"/>
        <v>1.5000360469749001</v>
      </c>
    </row>
    <row r="14" spans="1:7" x14ac:dyDescent="0.25">
      <c r="A14" t="s">
        <v>23</v>
      </c>
      <c r="B14" s="16">
        <v>3222.42</v>
      </c>
      <c r="E14" s="5" t="s">
        <v>142</v>
      </c>
      <c r="F14" s="17">
        <f>C37</f>
        <v>10729.58</v>
      </c>
      <c r="G14">
        <f t="shared" si="0"/>
        <v>1.47378368957592</v>
      </c>
    </row>
    <row r="15" spans="1:7" x14ac:dyDescent="0.25">
      <c r="A15" t="s">
        <v>24</v>
      </c>
      <c r="B15" s="16">
        <v>3248.2</v>
      </c>
      <c r="E15" s="5" t="s">
        <v>143</v>
      </c>
      <c r="F15" s="17">
        <f>C40</f>
        <v>10961.1</v>
      </c>
      <c r="G15">
        <f t="shared" si="0"/>
        <v>1.4426544781089488</v>
      </c>
    </row>
    <row r="16" spans="1:7" x14ac:dyDescent="0.25">
      <c r="A16" t="s">
        <v>25</v>
      </c>
      <c r="B16" s="16">
        <v>3273.86</v>
      </c>
      <c r="C16" s="17">
        <f>SUM(B14:B16)</f>
        <v>9744.48</v>
      </c>
      <c r="E16" s="5" t="s">
        <v>144</v>
      </c>
      <c r="F16" s="17">
        <f>C43</f>
        <v>11114.82</v>
      </c>
      <c r="G16">
        <f t="shared" si="0"/>
        <v>1.4227023019716019</v>
      </c>
    </row>
    <row r="17" spans="1:7" x14ac:dyDescent="0.25">
      <c r="A17" t="s">
        <v>26</v>
      </c>
      <c r="B17" s="16">
        <v>3299.07</v>
      </c>
      <c r="E17" s="5" t="s">
        <v>145</v>
      </c>
      <c r="F17" s="17">
        <f>C46</f>
        <v>11181.97</v>
      </c>
      <c r="G17">
        <f t="shared" si="0"/>
        <v>1.4141586858129651</v>
      </c>
    </row>
    <row r="18" spans="1:7" x14ac:dyDescent="0.25">
      <c r="A18" t="s">
        <v>27</v>
      </c>
      <c r="B18" s="16">
        <v>3314.58</v>
      </c>
      <c r="E18" s="5" t="s">
        <v>146</v>
      </c>
      <c r="F18" s="17">
        <f>C49</f>
        <v>11356.3</v>
      </c>
      <c r="G18">
        <f t="shared" si="0"/>
        <v>1.3924500057236953</v>
      </c>
    </row>
    <row r="19" spans="1:7" x14ac:dyDescent="0.25">
      <c r="A19" t="s">
        <v>28</v>
      </c>
      <c r="B19" s="16">
        <v>3319.55</v>
      </c>
      <c r="C19" s="17">
        <f>SUM(B17:B19)</f>
        <v>9933.2000000000007</v>
      </c>
      <c r="E19" s="5" t="s">
        <v>147</v>
      </c>
      <c r="F19" s="17">
        <f>C52</f>
        <v>11597.59</v>
      </c>
      <c r="G19">
        <f t="shared" si="0"/>
        <v>1.3634798264122114</v>
      </c>
    </row>
    <row r="20" spans="1:7" x14ac:dyDescent="0.25">
      <c r="A20" t="s">
        <v>29</v>
      </c>
      <c r="B20" s="16">
        <v>3324.86</v>
      </c>
      <c r="E20" s="5" t="s">
        <v>148</v>
      </c>
      <c r="F20" s="17">
        <f>C55</f>
        <v>11825.37</v>
      </c>
      <c r="G20">
        <f t="shared" si="0"/>
        <v>1.3372165099273849</v>
      </c>
    </row>
    <row r="21" spans="1:7" x14ac:dyDescent="0.25">
      <c r="A21" t="s">
        <v>30</v>
      </c>
      <c r="B21" s="16">
        <v>3337.16</v>
      </c>
      <c r="E21" s="5" t="s">
        <v>149</v>
      </c>
      <c r="F21" s="17">
        <f>C58</f>
        <v>11918.58</v>
      </c>
      <c r="G21">
        <f t="shared" si="0"/>
        <v>1.3267587246131669</v>
      </c>
    </row>
    <row r="22" spans="1:7" x14ac:dyDescent="0.25">
      <c r="A22" t="s">
        <v>31</v>
      </c>
      <c r="B22" s="16">
        <v>3354.85</v>
      </c>
      <c r="C22" s="17">
        <f>SUM(B20:B22)</f>
        <v>10016.870000000001</v>
      </c>
      <c r="E22" s="5" t="s">
        <v>150</v>
      </c>
      <c r="F22" s="17">
        <f>C61</f>
        <v>12096.300000000001</v>
      </c>
      <c r="G22">
        <f t="shared" si="0"/>
        <v>1.307265858154973</v>
      </c>
    </row>
    <row r="23" spans="1:7" x14ac:dyDescent="0.25">
      <c r="A23" t="s">
        <v>32</v>
      </c>
      <c r="B23" s="16">
        <v>3369.28</v>
      </c>
      <c r="E23" s="5" t="s">
        <v>151</v>
      </c>
      <c r="F23" s="17">
        <f>C64</f>
        <v>12485.800000000001</v>
      </c>
      <c r="G23">
        <f t="shared" si="0"/>
        <v>1.2664851271043904</v>
      </c>
    </row>
    <row r="24" spans="1:7" x14ac:dyDescent="0.25">
      <c r="A24" t="s">
        <v>33</v>
      </c>
      <c r="B24" s="16">
        <v>3386.8</v>
      </c>
      <c r="E24" s="5" t="s">
        <v>152</v>
      </c>
      <c r="F24" s="17">
        <f>C67</f>
        <v>12832.18</v>
      </c>
      <c r="G24">
        <f t="shared" si="0"/>
        <v>1.2322987988011389</v>
      </c>
    </row>
    <row r="25" spans="1:7" x14ac:dyDescent="0.25">
      <c r="A25" t="s">
        <v>34</v>
      </c>
      <c r="B25" s="16">
        <v>3403.73</v>
      </c>
      <c r="C25" s="17">
        <f>SUM(B23:B25)</f>
        <v>10159.81</v>
      </c>
      <c r="E25" s="5" t="s">
        <v>153</v>
      </c>
      <c r="F25" s="17">
        <f>C70</f>
        <v>13053.879999999997</v>
      </c>
      <c r="G25">
        <f t="shared" si="0"/>
        <v>1.21137010605276</v>
      </c>
    </row>
    <row r="26" spans="1:7" x14ac:dyDescent="0.25">
      <c r="A26" t="s">
        <v>35</v>
      </c>
      <c r="B26" s="16">
        <v>3422.79</v>
      </c>
      <c r="E26" s="5" t="s">
        <v>154</v>
      </c>
      <c r="F26" s="17">
        <f>C73</f>
        <v>13349.57</v>
      </c>
      <c r="G26">
        <f t="shared" si="0"/>
        <v>1.1845385282072756</v>
      </c>
    </row>
    <row r="27" spans="1:7" x14ac:dyDescent="0.25">
      <c r="A27" t="s">
        <v>36</v>
      </c>
      <c r="B27" s="16">
        <v>3438.19</v>
      </c>
      <c r="E27" s="5" t="s">
        <v>155</v>
      </c>
      <c r="F27" s="17">
        <f>C76</f>
        <v>13752.33</v>
      </c>
      <c r="G27">
        <f t="shared" si="0"/>
        <v>1.1498473349606939</v>
      </c>
    </row>
    <row r="28" spans="1:7" x14ac:dyDescent="0.25">
      <c r="A28" t="s">
        <v>37</v>
      </c>
      <c r="B28" s="16">
        <v>3445.41</v>
      </c>
      <c r="C28" s="17">
        <f>SUM(B26:B28)</f>
        <v>10306.39</v>
      </c>
      <c r="E28" s="5" t="s">
        <v>156</v>
      </c>
      <c r="F28" s="17">
        <f>C79</f>
        <v>14005.869999999999</v>
      </c>
      <c r="G28">
        <f t="shared" si="0"/>
        <v>1.1290323271599694</v>
      </c>
    </row>
    <row r="29" spans="1:7" x14ac:dyDescent="0.25">
      <c r="A29" t="s">
        <v>38</v>
      </c>
      <c r="B29" s="16">
        <v>3467.46</v>
      </c>
      <c r="E29" s="5" t="s">
        <v>157</v>
      </c>
      <c r="F29" s="17">
        <f>C82</f>
        <v>14193.259999999998</v>
      </c>
      <c r="G29">
        <f t="shared" si="0"/>
        <v>1.1141260006510134</v>
      </c>
    </row>
    <row r="30" spans="1:7" x14ac:dyDescent="0.25">
      <c r="A30" t="s">
        <v>39</v>
      </c>
      <c r="B30" s="16">
        <v>3479.94</v>
      </c>
      <c r="E30" s="5" t="s">
        <v>158</v>
      </c>
      <c r="F30" s="17">
        <f>C85</f>
        <v>14289.98</v>
      </c>
      <c r="G30">
        <f t="shared" si="0"/>
        <v>1.106585173667143</v>
      </c>
    </row>
    <row r="31" spans="1:7" x14ac:dyDescent="0.25">
      <c r="A31" t="s">
        <v>40</v>
      </c>
      <c r="B31" s="16">
        <v>3482.72</v>
      </c>
      <c r="C31" s="17">
        <f>SUM(B29:B31)</f>
        <v>10430.119999999999</v>
      </c>
      <c r="E31" s="5" t="s">
        <v>159</v>
      </c>
      <c r="F31" s="17">
        <f>C88</f>
        <v>14425.21</v>
      </c>
      <c r="G31">
        <f t="shared" si="0"/>
        <v>1.0962114243050882</v>
      </c>
    </row>
    <row r="32" spans="1:7" x14ac:dyDescent="0.25">
      <c r="A32" t="s">
        <v>41</v>
      </c>
      <c r="B32" s="16">
        <v>3497.7</v>
      </c>
      <c r="E32" s="5" t="s">
        <v>160</v>
      </c>
      <c r="F32" s="17">
        <f>C91</f>
        <v>14504.119999999999</v>
      </c>
      <c r="G32">
        <f t="shared" si="0"/>
        <v>1.0902474607215054</v>
      </c>
    </row>
    <row r="33" spans="1:7" x14ac:dyDescent="0.25">
      <c r="A33" t="s">
        <v>42</v>
      </c>
      <c r="B33" s="16">
        <v>3512.04</v>
      </c>
      <c r="E33" s="5" t="s">
        <v>161</v>
      </c>
      <c r="F33" s="17">
        <f>C94</f>
        <v>14557.769999999999</v>
      </c>
      <c r="G33">
        <f t="shared" si="0"/>
        <v>1.0862295530153314</v>
      </c>
    </row>
    <row r="34" spans="1:7" x14ac:dyDescent="0.25">
      <c r="A34" t="s">
        <v>43</v>
      </c>
      <c r="B34" s="16">
        <v>3532.06</v>
      </c>
      <c r="C34" s="17">
        <f>SUM(B32:B34)</f>
        <v>10541.8</v>
      </c>
      <c r="E34" s="5" t="s">
        <v>162</v>
      </c>
      <c r="F34" s="17">
        <f>C97</f>
        <v>14692.630000000001</v>
      </c>
      <c r="G34">
        <f t="shared" si="0"/>
        <v>1.0762593218504788</v>
      </c>
    </row>
    <row r="35" spans="1:7" x14ac:dyDescent="0.25">
      <c r="A35" t="s">
        <v>44</v>
      </c>
      <c r="B35" s="16">
        <v>3552.9</v>
      </c>
      <c r="E35" s="5" t="s">
        <v>163</v>
      </c>
      <c r="F35" s="17">
        <f>C100</f>
        <v>14828.170000000002</v>
      </c>
      <c r="G35">
        <f t="shared" si="0"/>
        <v>1.0664215476353454</v>
      </c>
    </row>
    <row r="36" spans="1:7" x14ac:dyDescent="0.25">
      <c r="A36" t="s">
        <v>45</v>
      </c>
      <c r="B36" s="16">
        <v>3574.22</v>
      </c>
      <c r="E36" s="5" t="s">
        <v>164</v>
      </c>
      <c r="F36" s="17">
        <f>C103</f>
        <v>14987.989999999998</v>
      </c>
      <c r="G36">
        <f t="shared" si="0"/>
        <v>1.0550500767614606</v>
      </c>
    </row>
    <row r="37" spans="1:7" x14ac:dyDescent="0.25">
      <c r="A37" t="s">
        <v>46</v>
      </c>
      <c r="B37" s="16">
        <v>3602.46</v>
      </c>
      <c r="C37" s="17">
        <f>SUM(B35:B37)</f>
        <v>10729.58</v>
      </c>
      <c r="E37" s="5" t="s">
        <v>165</v>
      </c>
      <c r="F37" s="17">
        <f>C106</f>
        <v>15198.5</v>
      </c>
      <c r="G37">
        <f t="shared" si="0"/>
        <v>1.0404368852189361</v>
      </c>
    </row>
    <row r="38" spans="1:7" x14ac:dyDescent="0.25">
      <c r="A38" t="s">
        <v>47</v>
      </c>
      <c r="B38" s="16">
        <v>3633.44</v>
      </c>
      <c r="E38" s="5" t="s">
        <v>166</v>
      </c>
      <c r="F38" s="17">
        <f>C109</f>
        <v>15297.27</v>
      </c>
      <c r="G38">
        <f t="shared" si="0"/>
        <v>1.033719088438656</v>
      </c>
    </row>
    <row r="39" spans="1:7" x14ac:dyDescent="0.25">
      <c r="A39" t="s">
        <v>48</v>
      </c>
      <c r="B39" s="16">
        <v>3655.24</v>
      </c>
      <c r="E39" s="5" t="s">
        <v>167</v>
      </c>
      <c r="F39" s="17">
        <f>C112</f>
        <v>15433.330000000002</v>
      </c>
      <c r="G39">
        <f t="shared" si="0"/>
        <v>1.0246058368479127</v>
      </c>
    </row>
    <row r="40" spans="1:7" x14ac:dyDescent="0.25">
      <c r="A40" t="s">
        <v>49</v>
      </c>
      <c r="B40" s="16">
        <v>3672.42</v>
      </c>
      <c r="C40" s="17">
        <f>SUM(B38:B40)</f>
        <v>10961.1</v>
      </c>
      <c r="E40" s="5" t="s">
        <v>168</v>
      </c>
      <c r="F40" s="17">
        <f>C115</f>
        <v>15635</v>
      </c>
      <c r="G40">
        <f t="shared" si="0"/>
        <v>1.0113898305084745</v>
      </c>
    </row>
    <row r="41" spans="1:7" x14ac:dyDescent="0.25">
      <c r="A41" t="s">
        <v>50</v>
      </c>
      <c r="B41" s="16">
        <v>3692.62</v>
      </c>
      <c r="E41" s="21" t="s">
        <v>169</v>
      </c>
      <c r="F41" s="17">
        <f>C118</f>
        <v>15681.95</v>
      </c>
      <c r="G41">
        <f t="shared" si="0"/>
        <v>1.0083618427555245</v>
      </c>
    </row>
    <row r="42" spans="1:7" x14ac:dyDescent="0.25">
      <c r="A42" t="s">
        <v>51</v>
      </c>
      <c r="B42" s="16">
        <v>3706.28</v>
      </c>
      <c r="E42" s="3" t="s">
        <v>170</v>
      </c>
      <c r="F42" s="17">
        <f>C121</f>
        <v>15813.08</v>
      </c>
      <c r="G42">
        <f t="shared" si="0"/>
        <v>1</v>
      </c>
    </row>
    <row r="43" spans="1:7" x14ac:dyDescent="0.25">
      <c r="A43" t="s">
        <v>52</v>
      </c>
      <c r="B43" s="16">
        <v>3715.92</v>
      </c>
      <c r="C43" s="17">
        <f>SUM(B41:B43)</f>
        <v>11114.82</v>
      </c>
    </row>
    <row r="44" spans="1:7" x14ac:dyDescent="0.25">
      <c r="A44" t="s">
        <v>53</v>
      </c>
      <c r="B44" s="16">
        <v>3717.03</v>
      </c>
    </row>
    <row r="45" spans="1:7" x14ac:dyDescent="0.25">
      <c r="A45" t="s">
        <v>54</v>
      </c>
      <c r="B45" s="16">
        <v>3725.95</v>
      </c>
    </row>
    <row r="46" spans="1:7" x14ac:dyDescent="0.25">
      <c r="A46" t="s">
        <v>55</v>
      </c>
      <c r="B46" s="16">
        <v>3738.99</v>
      </c>
      <c r="C46" s="17">
        <f>SUM(B44:B46)</f>
        <v>11181.97</v>
      </c>
    </row>
    <row r="47" spans="1:7" x14ac:dyDescent="0.25">
      <c r="A47" t="s">
        <v>56</v>
      </c>
      <c r="B47" s="16">
        <v>3760.3</v>
      </c>
    </row>
    <row r="48" spans="1:7" x14ac:dyDescent="0.25">
      <c r="A48" t="s">
        <v>57</v>
      </c>
      <c r="B48" s="16">
        <v>3780.61</v>
      </c>
    </row>
    <row r="49" spans="1:3" x14ac:dyDescent="0.25">
      <c r="A49" t="s">
        <v>58</v>
      </c>
      <c r="B49" s="16">
        <v>3815.39</v>
      </c>
      <c r="C49" s="40">
        <f>SUM(B47:B49)</f>
        <v>11356.3</v>
      </c>
    </row>
    <row r="50" spans="1:3" x14ac:dyDescent="0.25">
      <c r="A50" t="s">
        <v>59</v>
      </c>
      <c r="B50" s="16">
        <v>3836.37</v>
      </c>
    </row>
    <row r="51" spans="1:3" x14ac:dyDescent="0.25">
      <c r="A51" t="s">
        <v>60</v>
      </c>
      <c r="B51" s="16">
        <v>3862.84</v>
      </c>
    </row>
    <row r="52" spans="1:3" x14ac:dyDescent="0.25">
      <c r="A52" t="s">
        <v>61</v>
      </c>
      <c r="B52" s="16">
        <v>3898.38</v>
      </c>
      <c r="C52" s="17">
        <f>SUM(B50:B52)</f>
        <v>11597.59</v>
      </c>
    </row>
    <row r="53" spans="1:3" x14ac:dyDescent="0.25">
      <c r="A53" t="s">
        <v>62</v>
      </c>
      <c r="B53" s="16">
        <v>3924.5</v>
      </c>
    </row>
    <row r="54" spans="1:3" x14ac:dyDescent="0.25">
      <c r="A54" t="s">
        <v>63</v>
      </c>
      <c r="B54" s="16">
        <v>3942.55</v>
      </c>
    </row>
    <row r="55" spans="1:3" x14ac:dyDescent="0.25">
      <c r="A55" t="s">
        <v>64</v>
      </c>
      <c r="B55" s="16">
        <v>3958.32</v>
      </c>
      <c r="C55" s="17">
        <f>SUM(B53:B55)</f>
        <v>11825.37</v>
      </c>
    </row>
    <row r="56" spans="1:3" x14ac:dyDescent="0.25">
      <c r="A56" t="s">
        <v>65</v>
      </c>
      <c r="B56" s="16">
        <v>3958.72</v>
      </c>
    </row>
    <row r="57" spans="1:3" x14ac:dyDescent="0.25">
      <c r="A57" t="s">
        <v>66</v>
      </c>
      <c r="B57" s="16">
        <v>3968.62</v>
      </c>
    </row>
    <row r="58" spans="1:3" x14ac:dyDescent="0.25">
      <c r="A58" t="s">
        <v>67</v>
      </c>
      <c r="B58" s="16">
        <v>3991.24</v>
      </c>
      <c r="C58" s="17">
        <f>SUM(B56:B58)</f>
        <v>11918.58</v>
      </c>
    </row>
    <row r="59" spans="1:3" x14ac:dyDescent="0.25">
      <c r="A59" t="s">
        <v>68</v>
      </c>
      <c r="B59" s="16">
        <v>4008</v>
      </c>
    </row>
    <row r="60" spans="1:3" x14ac:dyDescent="0.25">
      <c r="A60" t="s">
        <v>69</v>
      </c>
      <c r="B60" s="16">
        <v>4028.44</v>
      </c>
    </row>
    <row r="61" spans="1:3" x14ac:dyDescent="0.25">
      <c r="A61" t="s">
        <v>70</v>
      </c>
      <c r="B61" s="16">
        <v>4059.86</v>
      </c>
      <c r="C61" s="17">
        <f>SUM(B59:B61)</f>
        <v>12096.300000000001</v>
      </c>
    </row>
    <row r="62" spans="1:3" x14ac:dyDescent="0.25">
      <c r="A62" t="s">
        <v>71</v>
      </c>
      <c r="B62" s="16">
        <v>4110.2</v>
      </c>
    </row>
    <row r="63" spans="1:3" x14ac:dyDescent="0.25">
      <c r="A63" t="s">
        <v>72</v>
      </c>
      <c r="B63" s="16">
        <v>4160.34</v>
      </c>
    </row>
    <row r="64" spans="1:3" x14ac:dyDescent="0.25">
      <c r="A64" t="s">
        <v>73</v>
      </c>
      <c r="B64" s="16">
        <v>4215.26</v>
      </c>
      <c r="C64" s="17">
        <f>SUM(B62:B64)</f>
        <v>12485.800000000001</v>
      </c>
    </row>
    <row r="65" spans="1:3" x14ac:dyDescent="0.25">
      <c r="A65" t="s">
        <v>74</v>
      </c>
      <c r="B65" s="16">
        <v>4245.1899999999996</v>
      </c>
    </row>
    <row r="66" spans="1:3" x14ac:dyDescent="0.25">
      <c r="A66" t="s">
        <v>75</v>
      </c>
      <c r="B66" s="16">
        <v>4276.6000000000004</v>
      </c>
    </row>
    <row r="67" spans="1:3" x14ac:dyDescent="0.25">
      <c r="A67" t="s">
        <v>76</v>
      </c>
      <c r="B67" s="16">
        <v>4310.3900000000003</v>
      </c>
      <c r="C67" s="17">
        <f>SUM(B65:B67)</f>
        <v>12832.18</v>
      </c>
    </row>
    <row r="68" spans="1:3" x14ac:dyDescent="0.25">
      <c r="A68" t="s">
        <v>77</v>
      </c>
      <c r="B68" s="16">
        <v>4337.1099999999997</v>
      </c>
    </row>
    <row r="69" spans="1:3" x14ac:dyDescent="0.25">
      <c r="A69" t="s">
        <v>78</v>
      </c>
      <c r="B69" s="16">
        <v>4346.6499999999996</v>
      </c>
    </row>
    <row r="70" spans="1:3" x14ac:dyDescent="0.25">
      <c r="A70" t="s">
        <v>79</v>
      </c>
      <c r="B70" s="16">
        <v>4370.12</v>
      </c>
      <c r="C70" s="17">
        <f>SUM(B68:B70)</f>
        <v>13053.879999999997</v>
      </c>
    </row>
    <row r="71" spans="1:3" x14ac:dyDescent="0.25">
      <c r="A71" t="s">
        <v>80</v>
      </c>
      <c r="B71" s="16">
        <v>4405.95</v>
      </c>
    </row>
    <row r="72" spans="1:3" x14ac:dyDescent="0.25">
      <c r="A72" t="s">
        <v>81</v>
      </c>
      <c r="B72" s="16">
        <v>4450.45</v>
      </c>
    </row>
    <row r="73" spans="1:3" x14ac:dyDescent="0.25">
      <c r="A73" t="s">
        <v>82</v>
      </c>
      <c r="B73" s="16">
        <v>4493.17</v>
      </c>
      <c r="C73" s="17">
        <f>SUM(B71:B73)</f>
        <v>13349.57</v>
      </c>
    </row>
    <row r="74" spans="1:3" x14ac:dyDescent="0.25">
      <c r="A74" t="s">
        <v>83</v>
      </c>
      <c r="B74" s="16">
        <v>4550.2299999999996</v>
      </c>
    </row>
    <row r="75" spans="1:3" x14ac:dyDescent="0.25">
      <c r="A75" t="s">
        <v>84</v>
      </c>
      <c r="B75" s="16">
        <v>4591.18</v>
      </c>
    </row>
    <row r="76" spans="1:3" x14ac:dyDescent="0.25">
      <c r="A76" t="s">
        <v>85</v>
      </c>
      <c r="B76" s="16">
        <v>4610.92</v>
      </c>
      <c r="C76" s="17">
        <f>SUM(B74:B76)</f>
        <v>13752.33</v>
      </c>
    </row>
    <row r="77" spans="1:3" x14ac:dyDescent="0.25">
      <c r="A77" t="s">
        <v>86</v>
      </c>
      <c r="B77" s="16">
        <v>4639.05</v>
      </c>
    </row>
    <row r="78" spans="1:3" x14ac:dyDescent="0.25">
      <c r="A78" t="s">
        <v>87</v>
      </c>
      <c r="B78" s="16">
        <v>4675.2299999999996</v>
      </c>
    </row>
    <row r="79" spans="1:3" x14ac:dyDescent="0.25">
      <c r="A79" t="s">
        <v>88</v>
      </c>
      <c r="B79" s="16">
        <v>4691.59</v>
      </c>
      <c r="C79" s="17">
        <f>SUM(B77:B79)</f>
        <v>14005.869999999999</v>
      </c>
    </row>
    <row r="80" spans="1:3" x14ac:dyDescent="0.25">
      <c r="A80" t="s">
        <v>89</v>
      </c>
      <c r="B80" s="16">
        <v>4715.99</v>
      </c>
    </row>
    <row r="81" spans="1:3" x14ac:dyDescent="0.25">
      <c r="A81" t="s">
        <v>90</v>
      </c>
      <c r="B81" s="16">
        <v>4736.74</v>
      </c>
    </row>
    <row r="82" spans="1:3" x14ac:dyDescent="0.25">
      <c r="A82" t="s">
        <v>91</v>
      </c>
      <c r="B82" s="16">
        <v>4740.53</v>
      </c>
      <c r="C82" s="17">
        <f>SUM(B80:B82)</f>
        <v>14193.259999999998</v>
      </c>
    </row>
    <row r="83" spans="1:3" x14ac:dyDescent="0.25">
      <c r="A83" t="s">
        <v>92</v>
      </c>
      <c r="B83" s="16">
        <v>4752.8599999999997</v>
      </c>
    </row>
    <row r="84" spans="1:3" x14ac:dyDescent="0.25">
      <c r="A84" t="s">
        <v>93</v>
      </c>
      <c r="B84" s="16">
        <v>4761.42</v>
      </c>
    </row>
    <row r="85" spans="1:3" x14ac:dyDescent="0.25">
      <c r="A85" t="s">
        <v>94</v>
      </c>
      <c r="B85" s="16">
        <v>4775.7</v>
      </c>
      <c r="C85" s="17">
        <f>SUM(B83:B85)</f>
        <v>14289.98</v>
      </c>
    </row>
    <row r="86" spans="1:3" x14ac:dyDescent="0.25">
      <c r="A86" t="s">
        <v>95</v>
      </c>
      <c r="B86" s="16">
        <v>4793.8500000000004</v>
      </c>
    </row>
    <row r="87" spans="1:3" x14ac:dyDescent="0.25">
      <c r="A87" t="s">
        <v>96</v>
      </c>
      <c r="B87" s="16">
        <v>4809.67</v>
      </c>
    </row>
    <row r="88" spans="1:3" x14ac:dyDescent="0.25">
      <c r="A88" t="s">
        <v>97</v>
      </c>
      <c r="B88" s="16">
        <v>4821.6899999999996</v>
      </c>
      <c r="C88" s="17">
        <f>SUM(B86:B88)</f>
        <v>14425.21</v>
      </c>
    </row>
    <row r="89" spans="1:3" x14ac:dyDescent="0.25">
      <c r="A89" t="s">
        <v>98</v>
      </c>
      <c r="B89" s="16">
        <v>4828.4399999999996</v>
      </c>
    </row>
    <row r="90" spans="1:3" x14ac:dyDescent="0.25">
      <c r="A90" t="s">
        <v>99</v>
      </c>
      <c r="B90" s="16">
        <v>4843.41</v>
      </c>
    </row>
    <row r="91" spans="1:3" x14ac:dyDescent="0.25">
      <c r="A91" t="s">
        <v>100</v>
      </c>
      <c r="B91" s="16">
        <v>4832.2700000000004</v>
      </c>
      <c r="C91" s="17">
        <f>SUM(B89:B91)</f>
        <v>14504.119999999999</v>
      </c>
    </row>
    <row r="92" spans="1:3" x14ac:dyDescent="0.25">
      <c r="A92" t="s">
        <v>101</v>
      </c>
      <c r="B92" s="16">
        <v>4843.87</v>
      </c>
    </row>
    <row r="93" spans="1:3" x14ac:dyDescent="0.25">
      <c r="A93" t="s">
        <v>102</v>
      </c>
      <c r="B93" s="16">
        <v>4853.07</v>
      </c>
    </row>
    <row r="94" spans="1:3" x14ac:dyDescent="0.25">
      <c r="A94" t="s">
        <v>103</v>
      </c>
      <c r="B94" s="16">
        <v>4860.83</v>
      </c>
      <c r="C94" s="17">
        <f>SUM(B92:B94)</f>
        <v>14557.769999999999</v>
      </c>
    </row>
    <row r="95" spans="1:3" x14ac:dyDescent="0.25">
      <c r="A95" t="s">
        <v>104</v>
      </c>
      <c r="B95" s="16">
        <v>4881.25</v>
      </c>
    </row>
    <row r="96" spans="1:3" x14ac:dyDescent="0.25">
      <c r="A96" t="s">
        <v>105</v>
      </c>
      <c r="B96" s="16">
        <v>4894.92</v>
      </c>
    </row>
    <row r="97" spans="1:3" x14ac:dyDescent="0.25">
      <c r="A97" t="s">
        <v>106</v>
      </c>
      <c r="B97" s="16">
        <v>4916.46</v>
      </c>
      <c r="C97" s="17">
        <f>SUM(B95:B97)</f>
        <v>14692.630000000001</v>
      </c>
    </row>
    <row r="98" spans="1:3" x14ac:dyDescent="0.25">
      <c r="A98" t="s">
        <v>107</v>
      </c>
      <c r="B98" s="16">
        <v>4930.72</v>
      </c>
    </row>
    <row r="99" spans="1:3" x14ac:dyDescent="0.25">
      <c r="A99" t="s">
        <v>108</v>
      </c>
      <c r="B99" s="16">
        <v>4946.5</v>
      </c>
    </row>
    <row r="100" spans="1:3" x14ac:dyDescent="0.25">
      <c r="A100" t="s">
        <v>109</v>
      </c>
      <c r="B100" s="16">
        <v>4950.95</v>
      </c>
      <c r="C100" s="17">
        <f>SUM(B98:B100)</f>
        <v>14828.170000000002</v>
      </c>
    </row>
    <row r="101" spans="1:3" x14ac:dyDescent="0.25">
      <c r="A101" t="s">
        <v>110</v>
      </c>
      <c r="B101" s="16">
        <v>4961.84</v>
      </c>
    </row>
    <row r="102" spans="1:3" x14ac:dyDescent="0.25">
      <c r="A102" t="s">
        <v>111</v>
      </c>
      <c r="B102" s="16">
        <v>4981.6899999999996</v>
      </c>
    </row>
    <row r="103" spans="1:3" x14ac:dyDescent="0.25">
      <c r="A103" t="s">
        <v>112</v>
      </c>
      <c r="B103" s="16">
        <v>5044.46</v>
      </c>
      <c r="C103" s="17">
        <f>SUM(B101:B103)</f>
        <v>14987.989999999998</v>
      </c>
    </row>
    <row r="104" spans="1:3" x14ac:dyDescent="0.25">
      <c r="A104" t="s">
        <v>113</v>
      </c>
      <c r="B104" s="16">
        <v>5061.1099999999997</v>
      </c>
    </row>
    <row r="105" spans="1:3" x14ac:dyDescent="0.25">
      <c r="A105" t="s">
        <v>114</v>
      </c>
      <c r="B105" s="16">
        <v>5056.5600000000004</v>
      </c>
    </row>
    <row r="106" spans="1:3" x14ac:dyDescent="0.25">
      <c r="A106" t="s">
        <v>115</v>
      </c>
      <c r="B106" s="16">
        <v>5080.83</v>
      </c>
      <c r="C106" s="17">
        <f>SUM(B104:B106)</f>
        <v>15198.5</v>
      </c>
    </row>
    <row r="107" spans="1:3" x14ac:dyDescent="0.25">
      <c r="A107" t="s">
        <v>116</v>
      </c>
      <c r="B107" s="16">
        <v>5103.6899999999996</v>
      </c>
    </row>
    <row r="108" spans="1:3" x14ac:dyDescent="0.25">
      <c r="A108" t="s">
        <v>117</v>
      </c>
      <c r="B108" s="16">
        <v>5092.97</v>
      </c>
    </row>
    <row r="109" spans="1:3" x14ac:dyDescent="0.25">
      <c r="A109" t="s">
        <v>118</v>
      </c>
      <c r="B109" s="16">
        <v>5100.6099999999997</v>
      </c>
      <c r="C109" s="17">
        <f>SUM(B107:B109)</f>
        <v>15297.27</v>
      </c>
    </row>
    <row r="110" spans="1:3" x14ac:dyDescent="0.25">
      <c r="A110" t="s">
        <v>119</v>
      </c>
      <c r="B110" s="16">
        <v>5116.93</v>
      </c>
    </row>
    <row r="111" spans="1:3" x14ac:dyDescent="0.25">
      <c r="A111" t="s">
        <v>120</v>
      </c>
      <c r="B111" s="16">
        <v>5138.93</v>
      </c>
    </row>
    <row r="112" spans="1:3" x14ac:dyDescent="0.25">
      <c r="A112" t="s">
        <v>121</v>
      </c>
      <c r="B112" s="16">
        <v>5177.47</v>
      </c>
      <c r="C112" s="17">
        <f>SUM(B110:B112)</f>
        <v>15433.330000000002</v>
      </c>
    </row>
    <row r="113" spans="1:3" x14ac:dyDescent="0.25">
      <c r="A113" t="s">
        <v>122</v>
      </c>
      <c r="B113" s="16">
        <v>5206.9799999999996</v>
      </c>
    </row>
    <row r="114" spans="1:3" x14ac:dyDescent="0.25">
      <c r="A114" t="s">
        <v>123</v>
      </c>
      <c r="B114" s="16">
        <v>5213.75</v>
      </c>
    </row>
    <row r="115" spans="1:3" x14ac:dyDescent="0.25">
      <c r="A115" t="s">
        <v>124</v>
      </c>
      <c r="B115" s="16">
        <v>5214.2700000000004</v>
      </c>
      <c r="C115" s="17">
        <f>SUM(B113:B115)</f>
        <v>15635</v>
      </c>
    </row>
    <row r="116" spans="1:3" x14ac:dyDescent="0.25">
      <c r="A116" t="s">
        <v>125</v>
      </c>
      <c r="B116" s="16">
        <v>5224.18</v>
      </c>
    </row>
    <row r="117" spans="1:3" x14ac:dyDescent="0.25">
      <c r="A117" t="s">
        <v>126</v>
      </c>
      <c r="B117" s="16">
        <v>5229.93</v>
      </c>
    </row>
    <row r="118" spans="1:3" x14ac:dyDescent="0.25">
      <c r="A118" t="s">
        <v>127</v>
      </c>
      <c r="B118" s="16">
        <v>5227.84</v>
      </c>
      <c r="C118" s="17">
        <f>SUM(B116:B118)</f>
        <v>15681.95</v>
      </c>
    </row>
    <row r="119" spans="1:3" x14ac:dyDescent="0.25">
      <c r="A119" t="s">
        <v>128</v>
      </c>
      <c r="B119" s="16">
        <v>5233.07</v>
      </c>
    </row>
    <row r="120" spans="1:3" x14ac:dyDescent="0.25">
      <c r="A120" t="s">
        <v>129</v>
      </c>
      <c r="B120" s="16">
        <v>5259.76</v>
      </c>
    </row>
    <row r="121" spans="1:3" x14ac:dyDescent="0.25">
      <c r="A121" t="s">
        <v>130</v>
      </c>
      <c r="B121" s="16">
        <v>5320.25</v>
      </c>
      <c r="C121" s="17">
        <f>SUM(B119:B121)</f>
        <v>15813.08</v>
      </c>
    </row>
    <row r="122" spans="1:3" x14ac:dyDescent="0.25">
      <c r="B122" s="16"/>
    </row>
    <row r="123" spans="1:3" x14ac:dyDescent="0.25">
      <c r="B123" s="16"/>
    </row>
    <row r="124" spans="1:3" x14ac:dyDescent="0.25">
      <c r="B124" s="16"/>
    </row>
    <row r="125" spans="1:3" x14ac:dyDescent="0.25">
      <c r="B125" s="16"/>
    </row>
    <row r="126" spans="1:3" x14ac:dyDescent="0.25">
      <c r="B126" s="16"/>
    </row>
    <row r="127" spans="1:3" x14ac:dyDescent="0.25">
      <c r="B127" s="16"/>
    </row>
    <row r="128" spans="1:3" x14ac:dyDescent="0.25">
      <c r="B128" s="16"/>
    </row>
    <row r="129" spans="2:2" x14ac:dyDescent="0.25">
      <c r="B129" s="16"/>
    </row>
    <row r="130" spans="2:2" x14ac:dyDescent="0.25">
      <c r="B130" s="16"/>
    </row>
    <row r="131" spans="2:2" x14ac:dyDescent="0.25">
      <c r="B131" s="16"/>
    </row>
    <row r="132" spans="2:2" x14ac:dyDescent="0.25">
      <c r="B132" s="16"/>
    </row>
    <row r="133" spans="2:2" x14ac:dyDescent="0.25">
      <c r="B133" s="16"/>
    </row>
    <row r="134" spans="2:2" x14ac:dyDescent="0.25">
      <c r="B134" s="16"/>
    </row>
    <row r="135" spans="2:2" x14ac:dyDescent="0.25">
      <c r="B135" s="16"/>
    </row>
    <row r="136" spans="2:2" x14ac:dyDescent="0.25">
      <c r="B136" s="16"/>
    </row>
    <row r="137" spans="2:2" x14ac:dyDescent="0.25">
      <c r="B137" s="16"/>
    </row>
    <row r="138" spans="2:2" x14ac:dyDescent="0.25">
      <c r="B138" s="16"/>
    </row>
    <row r="139" spans="2:2" x14ac:dyDescent="0.25">
      <c r="B139" s="16"/>
    </row>
    <row r="140" spans="2:2" x14ac:dyDescent="0.25">
      <c r="B140" s="16"/>
    </row>
    <row r="141" spans="2:2" x14ac:dyDescent="0.25">
      <c r="B141" s="16"/>
    </row>
    <row r="142" spans="2:2" x14ac:dyDescent="0.25">
      <c r="B142" s="16"/>
    </row>
    <row r="143" spans="2:2" x14ac:dyDescent="0.25">
      <c r="B143" s="16"/>
    </row>
    <row r="144" spans="2:2" x14ac:dyDescent="0.25">
      <c r="B144" s="16"/>
    </row>
    <row r="145" spans="2:2" x14ac:dyDescent="0.25">
      <c r="B145" s="16"/>
    </row>
    <row r="146" spans="2:2" x14ac:dyDescent="0.25">
      <c r="B146" s="16"/>
    </row>
    <row r="147" spans="2:2" x14ac:dyDescent="0.25">
      <c r="B147" s="16"/>
    </row>
    <row r="148" spans="2:2" x14ac:dyDescent="0.25">
      <c r="B148" s="16"/>
    </row>
    <row r="149" spans="2:2" x14ac:dyDescent="0.25">
      <c r="B149" s="16"/>
    </row>
    <row r="150" spans="2:2" x14ac:dyDescent="0.25">
      <c r="B150" s="16"/>
    </row>
    <row r="151" spans="2:2" x14ac:dyDescent="0.25">
      <c r="B151" s="16"/>
    </row>
    <row r="152" spans="2:2" x14ac:dyDescent="0.25">
      <c r="B152" s="16"/>
    </row>
    <row r="153" spans="2:2" x14ac:dyDescent="0.25">
      <c r="B153" s="16"/>
    </row>
    <row r="154" spans="2:2" x14ac:dyDescent="0.25">
      <c r="B154" s="16"/>
    </row>
    <row r="155" spans="2:2" x14ac:dyDescent="0.25">
      <c r="B155" s="16"/>
    </row>
    <row r="156" spans="2:2" x14ac:dyDescent="0.25">
      <c r="B156" s="16"/>
    </row>
    <row r="157" spans="2:2" x14ac:dyDescent="0.25">
      <c r="B157" s="16"/>
    </row>
    <row r="158" spans="2:2" x14ac:dyDescent="0.25">
      <c r="B158" s="16"/>
    </row>
    <row r="159" spans="2:2" x14ac:dyDescent="0.25">
      <c r="B159" s="16"/>
    </row>
    <row r="160" spans="2:2" x14ac:dyDescent="0.25">
      <c r="B160" s="16"/>
    </row>
    <row r="161" spans="2:2" x14ac:dyDescent="0.25">
      <c r="B161" s="16"/>
    </row>
    <row r="162" spans="2:2" x14ac:dyDescent="0.25">
      <c r="B162" s="16"/>
    </row>
    <row r="163" spans="2:2" x14ac:dyDescent="0.25">
      <c r="B163" s="16"/>
    </row>
    <row r="164" spans="2:2" x14ac:dyDescent="0.25">
      <c r="B164" s="16"/>
    </row>
    <row r="165" spans="2:2" x14ac:dyDescent="0.25">
      <c r="B165" s="16"/>
    </row>
    <row r="166" spans="2:2" x14ac:dyDescent="0.25">
      <c r="B166" s="16"/>
    </row>
    <row r="167" spans="2:2" x14ac:dyDescent="0.25">
      <c r="B167" s="16"/>
    </row>
    <row r="168" spans="2:2" x14ac:dyDescent="0.25">
      <c r="B168" s="16"/>
    </row>
    <row r="169" spans="2:2" x14ac:dyDescent="0.25">
      <c r="B169" s="16"/>
    </row>
    <row r="170" spans="2:2" x14ac:dyDescent="0.25">
      <c r="B170" s="16"/>
    </row>
    <row r="171" spans="2:2" x14ac:dyDescent="0.25">
      <c r="B171" s="16"/>
    </row>
    <row r="172" spans="2:2" x14ac:dyDescent="0.25">
      <c r="B172" s="16"/>
    </row>
    <row r="173" spans="2:2" x14ac:dyDescent="0.25">
      <c r="B173" s="16"/>
    </row>
    <row r="174" spans="2:2" x14ac:dyDescent="0.25">
      <c r="B174" s="16"/>
    </row>
    <row r="175" spans="2:2" x14ac:dyDescent="0.25">
      <c r="B175" s="16"/>
    </row>
    <row r="176" spans="2:2" x14ac:dyDescent="0.25">
      <c r="B176" s="16"/>
    </row>
    <row r="177" spans="2:2" x14ac:dyDescent="0.25">
      <c r="B177" s="16"/>
    </row>
    <row r="178" spans="2:2" x14ac:dyDescent="0.25">
      <c r="B178" s="16"/>
    </row>
    <row r="179" spans="2:2" x14ac:dyDescent="0.25">
      <c r="B179" s="16"/>
    </row>
    <row r="180" spans="2:2" x14ac:dyDescent="0.25">
      <c r="B180" s="16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64"/>
  <sheetViews>
    <sheetView workbookViewId="0">
      <selection activeCell="B7" sqref="B7"/>
    </sheetView>
  </sheetViews>
  <sheetFormatPr defaultRowHeight="15" x14ac:dyDescent="0.25"/>
  <cols>
    <col min="2" max="2" width="36" customWidth="1"/>
    <col min="3" max="3" width="12" bestFit="1" customWidth="1"/>
    <col min="4" max="4" width="15.85546875" bestFit="1" customWidth="1"/>
  </cols>
  <sheetData>
    <row r="1" spans="1:4" x14ac:dyDescent="0.25">
      <c r="A1" t="s">
        <v>10</v>
      </c>
      <c r="B1" s="18" t="s">
        <v>173</v>
      </c>
    </row>
    <row r="2" spans="1:4" x14ac:dyDescent="0.25">
      <c r="A2" t="s">
        <v>131</v>
      </c>
      <c r="B2" s="18">
        <v>148083.63617710501</v>
      </c>
      <c r="C2">
        <f>'ind IPCA'!G3</f>
        <v>1.7218056165008531</v>
      </c>
      <c r="D2" s="18">
        <f>C2*B2</f>
        <v>254971.23648160833</v>
      </c>
    </row>
    <row r="3" spans="1:4" x14ac:dyDescent="0.25">
      <c r="A3" t="s">
        <v>132</v>
      </c>
      <c r="B3" s="18">
        <v>173741.544444025</v>
      </c>
      <c r="C3">
        <f>'ind IPCA'!G4</f>
        <v>1.696882679286182</v>
      </c>
      <c r="D3" s="18">
        <f t="shared" ref="D3:D41" si="0">C3*B3</f>
        <v>294819.01743949641</v>
      </c>
    </row>
    <row r="4" spans="1:4" x14ac:dyDescent="0.25">
      <c r="A4" t="s">
        <v>133</v>
      </c>
      <c r="B4" s="18">
        <v>190972.46947302</v>
      </c>
      <c r="C4">
        <f>'ind IPCA'!G5</f>
        <v>1.6913054313379243</v>
      </c>
      <c r="D4" s="18">
        <f t="shared" si="0"/>
        <v>322992.77485573466</v>
      </c>
    </row>
    <row r="5" spans="1:4" x14ac:dyDescent="0.25">
      <c r="A5" t="s">
        <v>134</v>
      </c>
      <c r="B5" s="18">
        <v>178566.48052373901</v>
      </c>
      <c r="C5">
        <f>'ind IPCA'!G6</f>
        <v>1.6607743939774258</v>
      </c>
      <c r="D5" s="18">
        <f t="shared" si="0"/>
        <v>296558.63847649447</v>
      </c>
    </row>
    <row r="6" spans="1:4" x14ac:dyDescent="0.25">
      <c r="A6" t="s">
        <v>135</v>
      </c>
      <c r="B6" s="18">
        <v>190172.22936125501</v>
      </c>
      <c r="C6">
        <f>'ind IPCA'!G7</f>
        <v>1.622773098205343</v>
      </c>
      <c r="D6" s="18">
        <f t="shared" si="0"/>
        <v>308606.37783318089</v>
      </c>
    </row>
    <row r="7" spans="1:4" x14ac:dyDescent="0.25">
      <c r="A7" t="s">
        <v>136</v>
      </c>
      <c r="B7" s="18">
        <v>213917.75669591699</v>
      </c>
      <c r="C7">
        <f>'ind IPCA'!G8</f>
        <v>1.5919421737204524</v>
      </c>
      <c r="D7" s="18">
        <f t="shared" si="0"/>
        <v>340544.69859190099</v>
      </c>
    </row>
    <row r="8" spans="1:4" x14ac:dyDescent="0.25">
      <c r="A8" t="s">
        <v>137</v>
      </c>
      <c r="B8" s="18">
        <v>215713.494280221</v>
      </c>
      <c r="C8">
        <f>'ind IPCA'!G9</f>
        <v>1.5786448261782371</v>
      </c>
      <c r="D8" s="18">
        <f t="shared" si="0"/>
        <v>340534.99168229965</v>
      </c>
    </row>
    <row r="9" spans="1:4" x14ac:dyDescent="0.25">
      <c r="A9" t="s">
        <v>138</v>
      </c>
      <c r="B9" s="18">
        <v>193719.53632432001</v>
      </c>
      <c r="C9">
        <f>'ind IPCA'!G10</f>
        <v>1.5564346183639262</v>
      </c>
      <c r="D9" s="18">
        <f t="shared" si="0"/>
        <v>301511.79258857976</v>
      </c>
    </row>
    <row r="10" spans="1:4" x14ac:dyDescent="0.25">
      <c r="A10" t="s">
        <v>139</v>
      </c>
      <c r="B10" s="18">
        <v>213953.858943128</v>
      </c>
      <c r="C10">
        <f>'ind IPCA'!G11</f>
        <v>1.5342986244456109</v>
      </c>
      <c r="D10" s="18">
        <f t="shared" si="0"/>
        <v>328269.11147127155</v>
      </c>
    </row>
    <row r="11" spans="1:4" x14ac:dyDescent="0.25">
      <c r="A11" t="s">
        <v>140</v>
      </c>
      <c r="B11" s="18">
        <v>223924.02298772501</v>
      </c>
      <c r="C11">
        <f>'ind IPCA'!G12</f>
        <v>1.5160976096152299</v>
      </c>
      <c r="D11" s="18">
        <f t="shared" si="0"/>
        <v>339490.67598711565</v>
      </c>
    </row>
    <row r="12" spans="1:4" x14ac:dyDescent="0.25">
      <c r="A12" t="s">
        <v>141</v>
      </c>
      <c r="B12" s="18">
        <v>231606.96871869799</v>
      </c>
      <c r="C12">
        <f>'ind IPCA'!G13</f>
        <v>1.5000360469749001</v>
      </c>
      <c r="D12" s="18">
        <f t="shared" si="0"/>
        <v>347418.80180863506</v>
      </c>
    </row>
    <row r="13" spans="1:4" x14ac:dyDescent="0.25">
      <c r="A13" t="s">
        <v>142</v>
      </c>
      <c r="B13" s="18">
        <v>181024.75776713301</v>
      </c>
      <c r="C13">
        <f>'ind IPCA'!G14</f>
        <v>1.47378368957592</v>
      </c>
      <c r="D13" s="18">
        <f t="shared" si="0"/>
        <v>266791.33540663245</v>
      </c>
    </row>
    <row r="14" spans="1:4" x14ac:dyDescent="0.25">
      <c r="A14" t="s">
        <v>143</v>
      </c>
      <c r="B14" s="18">
        <v>231880.64476400299</v>
      </c>
      <c r="C14">
        <f>'ind IPCA'!G15</f>
        <v>1.4426544781089488</v>
      </c>
      <c r="D14" s="18">
        <f t="shared" si="0"/>
        <v>334523.65055557928</v>
      </c>
    </row>
    <row r="15" spans="1:4" x14ac:dyDescent="0.25">
      <c r="A15" t="s">
        <v>144</v>
      </c>
      <c r="B15" s="18">
        <v>256422.409762861</v>
      </c>
      <c r="C15">
        <f>'ind IPCA'!G16</f>
        <v>1.4227023019716019</v>
      </c>
      <c r="D15" s="18">
        <f t="shared" si="0"/>
        <v>364812.75264672772</v>
      </c>
    </row>
    <row r="16" spans="1:4" x14ac:dyDescent="0.25">
      <c r="A16" t="s">
        <v>145</v>
      </c>
      <c r="B16" s="18">
        <v>256755.148096994</v>
      </c>
      <c r="C16">
        <f>'ind IPCA'!G17</f>
        <v>1.4141586858129651</v>
      </c>
      <c r="D16" s="18">
        <f t="shared" si="0"/>
        <v>363092.52280855825</v>
      </c>
    </row>
    <row r="17" spans="1:4" x14ac:dyDescent="0.25">
      <c r="A17" t="s">
        <v>146</v>
      </c>
      <c r="B17" s="18">
        <v>221977.697984442</v>
      </c>
      <c r="C17">
        <f>'ind IPCA'!G18</f>
        <v>1.3924500057236953</v>
      </c>
      <c r="D17" s="18">
        <f t="shared" si="0"/>
        <v>309092.84682896896</v>
      </c>
    </row>
    <row r="18" spans="1:4" x14ac:dyDescent="0.25">
      <c r="A18" t="s">
        <v>147</v>
      </c>
      <c r="B18" s="18">
        <v>240180.67058369599</v>
      </c>
      <c r="C18">
        <f>'ind IPCA'!G19</f>
        <v>1.3634798264122114</v>
      </c>
      <c r="D18" s="18">
        <f t="shared" si="0"/>
        <v>327481.49903502635</v>
      </c>
    </row>
    <row r="19" spans="1:4" x14ac:dyDescent="0.25">
      <c r="A19" t="s">
        <v>148</v>
      </c>
      <c r="B19" s="18">
        <v>243975.681532146</v>
      </c>
      <c r="C19">
        <f>'ind IPCA'!G20</f>
        <v>1.3372165099273849</v>
      </c>
      <c r="D19" s="18">
        <f t="shared" si="0"/>
        <v>326248.30936557142</v>
      </c>
    </row>
    <row r="20" spans="1:4" x14ac:dyDescent="0.25">
      <c r="A20" t="s">
        <v>149</v>
      </c>
      <c r="B20" s="18">
        <v>250675.36051687601</v>
      </c>
      <c r="C20">
        <f>'ind IPCA'!G21</f>
        <v>1.3267587246131669</v>
      </c>
      <c r="D20" s="18">
        <f t="shared" si="0"/>
        <v>332585.72161131626</v>
      </c>
    </row>
    <row r="21" spans="1:4" x14ac:dyDescent="0.25">
      <c r="A21" t="s">
        <v>150</v>
      </c>
      <c r="B21" s="18">
        <v>196792.293924609</v>
      </c>
      <c r="C21">
        <f>'ind IPCA'!G22</f>
        <v>1.307265858154973</v>
      </c>
      <c r="D21" s="18">
        <f t="shared" si="0"/>
        <v>257259.84699563964</v>
      </c>
    </row>
    <row r="22" spans="1:4" x14ac:dyDescent="0.25">
      <c r="A22" t="s">
        <v>151</v>
      </c>
      <c r="B22" s="18">
        <v>230801.759409152</v>
      </c>
      <c r="C22">
        <f>'ind IPCA'!G23</f>
        <v>1.2664851271043904</v>
      </c>
      <c r="D22" s="18">
        <f t="shared" si="0"/>
        <v>292306.9956012168</v>
      </c>
    </row>
    <row r="23" spans="1:4" x14ac:dyDescent="0.25">
      <c r="A23" t="s">
        <v>152</v>
      </c>
      <c r="B23" s="18">
        <v>225856.88145716401</v>
      </c>
      <c r="C23">
        <f>'ind IPCA'!G24</f>
        <v>1.2322987988011389</v>
      </c>
      <c r="D23" s="18">
        <f t="shared" si="0"/>
        <v>278323.16372063442</v>
      </c>
    </row>
    <row r="24" spans="1:4" x14ac:dyDescent="0.25">
      <c r="A24" t="s">
        <v>153</v>
      </c>
      <c r="B24" s="18">
        <v>231705.61230385501</v>
      </c>
      <c r="C24">
        <f>'ind IPCA'!G25</f>
        <v>1.21137010605276</v>
      </c>
      <c r="D24" s="18">
        <f t="shared" si="0"/>
        <v>280681.25214954052</v>
      </c>
    </row>
    <row r="25" spans="1:4" x14ac:dyDescent="0.25">
      <c r="A25" t="s">
        <v>154</v>
      </c>
      <c r="B25" s="18">
        <v>182027.73790429899</v>
      </c>
      <c r="C25">
        <f>'ind IPCA'!G26</f>
        <v>1.1845385282072756</v>
      </c>
      <c r="D25" s="18">
        <f t="shared" si="0"/>
        <v>215618.86875005803</v>
      </c>
    </row>
    <row r="26" spans="1:4" x14ac:dyDescent="0.25">
      <c r="A26" t="s">
        <v>155</v>
      </c>
      <c r="B26" s="18">
        <v>203902.94661331401</v>
      </c>
      <c r="C26">
        <f>'ind IPCA'!G27</f>
        <v>1.1498473349606939</v>
      </c>
      <c r="D26" s="18">
        <f t="shared" si="0"/>
        <v>234457.25975395177</v>
      </c>
    </row>
    <row r="27" spans="1:4" x14ac:dyDescent="0.25">
      <c r="A27" t="s">
        <v>156</v>
      </c>
      <c r="B27" s="18">
        <v>236745.04741725899</v>
      </c>
      <c r="C27">
        <f>'ind IPCA'!G28</f>
        <v>1.1290323271599694</v>
      </c>
      <c r="D27" s="18">
        <f t="shared" si="0"/>
        <v>267292.81182910519</v>
      </c>
    </row>
    <row r="28" spans="1:4" x14ac:dyDescent="0.25">
      <c r="A28" t="s">
        <v>157</v>
      </c>
      <c r="B28" s="18">
        <v>225760.083295841</v>
      </c>
      <c r="C28">
        <f>'ind IPCA'!G29</f>
        <v>1.1141260006510134</v>
      </c>
      <c r="D28" s="18">
        <f t="shared" si="0"/>
        <v>251525.17870903498</v>
      </c>
    </row>
    <row r="29" spans="1:4" x14ac:dyDescent="0.25">
      <c r="A29" t="s">
        <v>158</v>
      </c>
      <c r="B29" s="18">
        <v>173312.473403763</v>
      </c>
      <c r="C29">
        <f>'ind IPCA'!G30</f>
        <v>1.106585173667143</v>
      </c>
      <c r="D29" s="18">
        <f t="shared" si="0"/>
        <v>191785.01348018518</v>
      </c>
    </row>
    <row r="30" spans="1:4" x14ac:dyDescent="0.25">
      <c r="A30" t="s">
        <v>159</v>
      </c>
      <c r="B30" s="18">
        <v>231285.01017599</v>
      </c>
      <c r="C30">
        <f>'ind IPCA'!G31</f>
        <v>1.0962114243050882</v>
      </c>
      <c r="D30" s="18">
        <f t="shared" si="0"/>
        <v>253537.27042543882</v>
      </c>
    </row>
    <row r="31" spans="1:4" x14ac:dyDescent="0.25">
      <c r="A31" t="s">
        <v>160</v>
      </c>
      <c r="B31" s="18">
        <v>235781.23502449301</v>
      </c>
      <c r="C31">
        <f>'ind IPCA'!G32</f>
        <v>1.0902474607215054</v>
      </c>
      <c r="D31" s="18">
        <f t="shared" si="0"/>
        <v>257059.89277123398</v>
      </c>
    </row>
    <row r="32" spans="1:4" x14ac:dyDescent="0.25">
      <c r="A32" t="s">
        <v>161</v>
      </c>
      <c r="B32" s="18">
        <v>233983.50399502699</v>
      </c>
      <c r="C32">
        <f>'ind IPCA'!G33</f>
        <v>1.0862295530153314</v>
      </c>
      <c r="D32" s="18">
        <f t="shared" si="0"/>
        <v>254159.79695747918</v>
      </c>
    </row>
    <row r="33" spans="1:4" x14ac:dyDescent="0.25">
      <c r="A33" t="s">
        <v>162</v>
      </c>
      <c r="B33" s="18">
        <v>193553.87625554099</v>
      </c>
      <c r="C33">
        <f>'ind IPCA'!G34</f>
        <v>1.0762593218504788</v>
      </c>
      <c r="D33" s="18">
        <f t="shared" si="0"/>
        <v>208314.16360032003</v>
      </c>
    </row>
    <row r="34" spans="1:4" x14ac:dyDescent="0.25">
      <c r="A34" t="s">
        <v>163</v>
      </c>
      <c r="B34" s="18">
        <v>226868.061414272</v>
      </c>
      <c r="C34">
        <f>'ind IPCA'!G35</f>
        <v>1.0664215476353454</v>
      </c>
      <c r="D34" s="18">
        <f t="shared" si="0"/>
        <v>241936.98916243852</v>
      </c>
    </row>
    <row r="35" spans="1:4" x14ac:dyDescent="0.25">
      <c r="A35" t="s">
        <v>164</v>
      </c>
      <c r="B35" s="18">
        <v>254177.75663599599</v>
      </c>
      <c r="C35">
        <f>'ind IPCA'!G36</f>
        <v>1.0550500767614606</v>
      </c>
      <c r="D35" s="18">
        <f t="shared" si="0"/>
        <v>268170.26164986339</v>
      </c>
    </row>
    <row r="36" spans="1:4" x14ac:dyDescent="0.25">
      <c r="A36" t="s">
        <v>165</v>
      </c>
      <c r="B36" s="18">
        <v>236533.873459136</v>
      </c>
      <c r="C36">
        <f>'ind IPCA'!G37</f>
        <v>1.0404368852189361</v>
      </c>
      <c r="D36" s="18">
        <f t="shared" si="0"/>
        <v>246098.56655059342</v>
      </c>
    </row>
    <row r="37" spans="1:4" x14ac:dyDescent="0.25">
      <c r="A37" t="s">
        <v>166</v>
      </c>
      <c r="B37" s="18">
        <v>171339.60731647999</v>
      </c>
      <c r="C37">
        <f>'ind IPCA'!G38</f>
        <v>1.033719088438656</v>
      </c>
      <c r="D37" s="18">
        <f t="shared" si="0"/>
        <v>177117.02268862896</v>
      </c>
    </row>
    <row r="38" spans="1:4" x14ac:dyDescent="0.25">
      <c r="A38" t="s">
        <v>167</v>
      </c>
      <c r="B38" s="18">
        <v>228579.48049011501</v>
      </c>
      <c r="C38">
        <f>'ind IPCA'!G39</f>
        <v>1.0246058368479127</v>
      </c>
      <c r="D38" s="18">
        <f t="shared" si="0"/>
        <v>234203.86989383542</v>
      </c>
    </row>
    <row r="39" spans="1:4" x14ac:dyDescent="0.25">
      <c r="A39" t="s">
        <v>168</v>
      </c>
      <c r="B39" s="18">
        <v>253350.30295720501</v>
      </c>
      <c r="C39">
        <f>'ind IPCA'!G40</f>
        <v>1.0113898305084745</v>
      </c>
      <c r="D39" s="18">
        <f t="shared" si="0"/>
        <v>256235.91996715826</v>
      </c>
    </row>
    <row r="40" spans="1:4" x14ac:dyDescent="0.25">
      <c r="A40" t="s">
        <v>169</v>
      </c>
      <c r="B40" s="18">
        <v>247687.594944565</v>
      </c>
      <c r="C40">
        <f>'ind IPCA'!G41</f>
        <v>1.0083618427555245</v>
      </c>
      <c r="D40" s="18">
        <f t="shared" si="0"/>
        <v>249758.71966598553</v>
      </c>
    </row>
    <row r="41" spans="1:4" x14ac:dyDescent="0.25">
      <c r="A41" t="s">
        <v>170</v>
      </c>
      <c r="B41" s="18">
        <v>174512.32115465801</v>
      </c>
      <c r="C41">
        <f>'ind IPCA'!G42</f>
        <v>1</v>
      </c>
      <c r="D41" s="18">
        <f t="shared" si="0"/>
        <v>174512.32115465801</v>
      </c>
    </row>
    <row r="42" spans="1:4" x14ac:dyDescent="0.25">
      <c r="B42" s="18"/>
    </row>
    <row r="43" spans="1:4" x14ac:dyDescent="0.25">
      <c r="B43" s="18"/>
    </row>
    <row r="44" spans="1:4" x14ac:dyDescent="0.25">
      <c r="B44" s="18"/>
    </row>
    <row r="45" spans="1:4" x14ac:dyDescent="0.25">
      <c r="B45" s="18"/>
    </row>
    <row r="46" spans="1:4" x14ac:dyDescent="0.25">
      <c r="B46" s="18"/>
    </row>
    <row r="47" spans="1:4" x14ac:dyDescent="0.25">
      <c r="B47" s="18"/>
    </row>
    <row r="48" spans="1:4" x14ac:dyDescent="0.25">
      <c r="B48" s="18"/>
    </row>
    <row r="49" spans="2:2" x14ac:dyDescent="0.25">
      <c r="B49" s="18"/>
    </row>
    <row r="50" spans="2:2" x14ac:dyDescent="0.25">
      <c r="B50" s="18"/>
    </row>
    <row r="51" spans="2:2" x14ac:dyDescent="0.25">
      <c r="B51" s="18"/>
    </row>
    <row r="52" spans="2:2" x14ac:dyDescent="0.25">
      <c r="B52" s="18"/>
    </row>
    <row r="53" spans="2:2" x14ac:dyDescent="0.25">
      <c r="B53" s="18"/>
    </row>
    <row r="54" spans="2:2" x14ac:dyDescent="0.25">
      <c r="B54" s="18"/>
    </row>
    <row r="55" spans="2:2" x14ac:dyDescent="0.25">
      <c r="B55" s="18"/>
    </row>
    <row r="56" spans="2:2" x14ac:dyDescent="0.25">
      <c r="B56" s="18"/>
    </row>
    <row r="57" spans="2:2" x14ac:dyDescent="0.25">
      <c r="B57" s="18"/>
    </row>
    <row r="58" spans="2:2" x14ac:dyDescent="0.25">
      <c r="B58" s="18"/>
    </row>
    <row r="59" spans="2:2" x14ac:dyDescent="0.25">
      <c r="B59" s="18"/>
    </row>
    <row r="60" spans="2:2" x14ac:dyDescent="0.25">
      <c r="B60" s="18"/>
    </row>
    <row r="61" spans="2:2" x14ac:dyDescent="0.25">
      <c r="B61" s="18"/>
    </row>
    <row r="62" spans="2:2" x14ac:dyDescent="0.25">
      <c r="B62" s="18"/>
    </row>
    <row r="63" spans="2:2" x14ac:dyDescent="0.25">
      <c r="B63" s="18"/>
    </row>
    <row r="64" spans="2:2" x14ac:dyDescent="0.25">
      <c r="B64" s="18"/>
    </row>
    <row r="65" spans="2:2" x14ac:dyDescent="0.25">
      <c r="B65" s="18"/>
    </row>
    <row r="66" spans="2:2" x14ac:dyDescent="0.25">
      <c r="B66" s="18"/>
    </row>
    <row r="67" spans="2:2" x14ac:dyDescent="0.25">
      <c r="B67" s="18"/>
    </row>
    <row r="68" spans="2:2" x14ac:dyDescent="0.25">
      <c r="B68" s="18"/>
    </row>
    <row r="69" spans="2:2" x14ac:dyDescent="0.25">
      <c r="B69" s="18"/>
    </row>
    <row r="70" spans="2:2" x14ac:dyDescent="0.25">
      <c r="B70" s="18"/>
    </row>
    <row r="71" spans="2:2" x14ac:dyDescent="0.25">
      <c r="B71" s="18"/>
    </row>
    <row r="72" spans="2:2" x14ac:dyDescent="0.25">
      <c r="B72" s="18"/>
    </row>
    <row r="73" spans="2:2" x14ac:dyDescent="0.25">
      <c r="B73" s="18"/>
    </row>
    <row r="74" spans="2:2" x14ac:dyDescent="0.25">
      <c r="B74" s="18"/>
    </row>
    <row r="75" spans="2:2" x14ac:dyDescent="0.25">
      <c r="B75" s="18"/>
    </row>
    <row r="76" spans="2:2" x14ac:dyDescent="0.25">
      <c r="B76" s="18"/>
    </row>
    <row r="77" spans="2:2" x14ac:dyDescent="0.25">
      <c r="B77" s="18"/>
    </row>
    <row r="78" spans="2:2" x14ac:dyDescent="0.25">
      <c r="B78" s="18"/>
    </row>
    <row r="79" spans="2:2" x14ac:dyDescent="0.25">
      <c r="B79" s="18"/>
    </row>
    <row r="80" spans="2:2" x14ac:dyDescent="0.25">
      <c r="B80" s="18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  <row r="249" spans="2:2" x14ac:dyDescent="0.25">
      <c r="B249" s="18"/>
    </row>
    <row r="250" spans="2:2" x14ac:dyDescent="0.25">
      <c r="B250" s="18"/>
    </row>
    <row r="251" spans="2:2" x14ac:dyDescent="0.25">
      <c r="B251" s="18"/>
    </row>
    <row r="252" spans="2:2" x14ac:dyDescent="0.25">
      <c r="B252" s="18"/>
    </row>
    <row r="253" spans="2:2" x14ac:dyDescent="0.25">
      <c r="B253" s="18"/>
    </row>
    <row r="254" spans="2:2" x14ac:dyDescent="0.25">
      <c r="B254" s="18"/>
    </row>
    <row r="255" spans="2:2" x14ac:dyDescent="0.25">
      <c r="B255" s="18"/>
    </row>
    <row r="256" spans="2:2" x14ac:dyDescent="0.25">
      <c r="B256" s="18"/>
    </row>
    <row r="257" spans="2:2" x14ac:dyDescent="0.25">
      <c r="B257" s="18"/>
    </row>
    <row r="258" spans="2:2" x14ac:dyDescent="0.25">
      <c r="B258" s="18"/>
    </row>
    <row r="259" spans="2:2" x14ac:dyDescent="0.25">
      <c r="B259" s="18"/>
    </row>
    <row r="260" spans="2:2" x14ac:dyDescent="0.25">
      <c r="B260" s="18"/>
    </row>
    <row r="261" spans="2:2" x14ac:dyDescent="0.25">
      <c r="B261" s="18"/>
    </row>
    <row r="262" spans="2:2" x14ac:dyDescent="0.25">
      <c r="B262" s="18"/>
    </row>
    <row r="263" spans="2:2" x14ac:dyDescent="0.25">
      <c r="B263" s="18"/>
    </row>
    <row r="264" spans="2:2" x14ac:dyDescent="0.25">
      <c r="B264" s="18"/>
    </row>
    <row r="265" spans="2:2" x14ac:dyDescent="0.25">
      <c r="B265" s="18"/>
    </row>
    <row r="266" spans="2:2" x14ac:dyDescent="0.25">
      <c r="B266" s="18"/>
    </row>
    <row r="267" spans="2:2" x14ac:dyDescent="0.25">
      <c r="B267" s="18"/>
    </row>
    <row r="268" spans="2:2" x14ac:dyDescent="0.25">
      <c r="B268" s="18"/>
    </row>
    <row r="269" spans="2:2" x14ac:dyDescent="0.25">
      <c r="B269" s="18"/>
    </row>
    <row r="270" spans="2:2" x14ac:dyDescent="0.25">
      <c r="B270" s="18"/>
    </row>
    <row r="271" spans="2:2" x14ac:dyDescent="0.25">
      <c r="B271" s="18"/>
    </row>
    <row r="272" spans="2:2" x14ac:dyDescent="0.25">
      <c r="B272" s="18"/>
    </row>
    <row r="273" spans="2:2" x14ac:dyDescent="0.25">
      <c r="B273" s="18"/>
    </row>
    <row r="274" spans="2:2" x14ac:dyDescent="0.25">
      <c r="B274" s="18"/>
    </row>
    <row r="275" spans="2:2" x14ac:dyDescent="0.25">
      <c r="B275" s="18"/>
    </row>
    <row r="276" spans="2:2" x14ac:dyDescent="0.25">
      <c r="B276" s="18"/>
    </row>
    <row r="277" spans="2:2" x14ac:dyDescent="0.25">
      <c r="B277" s="18"/>
    </row>
    <row r="278" spans="2:2" x14ac:dyDescent="0.25">
      <c r="B278" s="18"/>
    </row>
    <row r="279" spans="2:2" x14ac:dyDescent="0.25">
      <c r="B279" s="18"/>
    </row>
    <row r="280" spans="2:2" x14ac:dyDescent="0.25">
      <c r="B280" s="18"/>
    </row>
    <row r="281" spans="2:2" x14ac:dyDescent="0.25">
      <c r="B281" s="18"/>
    </row>
    <row r="282" spans="2:2" x14ac:dyDescent="0.25">
      <c r="B282" s="18"/>
    </row>
    <row r="283" spans="2:2" x14ac:dyDescent="0.25">
      <c r="B283" s="18"/>
    </row>
    <row r="284" spans="2:2" x14ac:dyDescent="0.25">
      <c r="B284" s="18"/>
    </row>
    <row r="285" spans="2:2" x14ac:dyDescent="0.25">
      <c r="B285" s="18"/>
    </row>
    <row r="286" spans="2:2" x14ac:dyDescent="0.25">
      <c r="B286" s="18"/>
    </row>
    <row r="287" spans="2:2" x14ac:dyDescent="0.25">
      <c r="B287" s="18"/>
    </row>
    <row r="288" spans="2:2" x14ac:dyDescent="0.25">
      <c r="B288" s="18"/>
    </row>
    <row r="289" spans="2:2" x14ac:dyDescent="0.25">
      <c r="B289" s="18"/>
    </row>
    <row r="290" spans="2:2" x14ac:dyDescent="0.25">
      <c r="B290" s="18"/>
    </row>
    <row r="291" spans="2:2" x14ac:dyDescent="0.25">
      <c r="B291" s="18"/>
    </row>
    <row r="292" spans="2:2" x14ac:dyDescent="0.25">
      <c r="B292" s="18"/>
    </row>
    <row r="293" spans="2:2" x14ac:dyDescent="0.25">
      <c r="B293" s="18"/>
    </row>
    <row r="294" spans="2:2" x14ac:dyDescent="0.25">
      <c r="B294" s="18"/>
    </row>
    <row r="295" spans="2:2" x14ac:dyDescent="0.25">
      <c r="B295" s="18"/>
    </row>
    <row r="296" spans="2:2" x14ac:dyDescent="0.25">
      <c r="B296" s="18"/>
    </row>
    <row r="297" spans="2:2" x14ac:dyDescent="0.25">
      <c r="B297" s="18"/>
    </row>
    <row r="298" spans="2:2" x14ac:dyDescent="0.25">
      <c r="B298" s="18"/>
    </row>
    <row r="299" spans="2:2" x14ac:dyDescent="0.25">
      <c r="B299" s="18"/>
    </row>
    <row r="300" spans="2:2" x14ac:dyDescent="0.25">
      <c r="B300" s="18"/>
    </row>
    <row r="301" spans="2:2" x14ac:dyDescent="0.25">
      <c r="B301" s="18"/>
    </row>
    <row r="302" spans="2:2" x14ac:dyDescent="0.25">
      <c r="B302" s="18"/>
    </row>
    <row r="303" spans="2:2" x14ac:dyDescent="0.25">
      <c r="B303" s="18"/>
    </row>
    <row r="304" spans="2:2" x14ac:dyDescent="0.25">
      <c r="B304" s="18"/>
    </row>
    <row r="305" spans="2:2" x14ac:dyDescent="0.25">
      <c r="B305" s="18"/>
    </row>
    <row r="306" spans="2:2" x14ac:dyDescent="0.25">
      <c r="B306" s="18"/>
    </row>
    <row r="307" spans="2:2" x14ac:dyDescent="0.25">
      <c r="B307" s="18"/>
    </row>
    <row r="308" spans="2:2" x14ac:dyDescent="0.25">
      <c r="B308" s="18"/>
    </row>
    <row r="309" spans="2:2" x14ac:dyDescent="0.25">
      <c r="B309" s="18"/>
    </row>
    <row r="310" spans="2:2" x14ac:dyDescent="0.25">
      <c r="B310" s="18"/>
    </row>
    <row r="311" spans="2:2" x14ac:dyDescent="0.25">
      <c r="B311" s="18"/>
    </row>
    <row r="312" spans="2:2" x14ac:dyDescent="0.25">
      <c r="B312" s="18"/>
    </row>
    <row r="313" spans="2:2" x14ac:dyDescent="0.25">
      <c r="B313" s="18"/>
    </row>
    <row r="314" spans="2:2" x14ac:dyDescent="0.25">
      <c r="B314" s="18"/>
    </row>
    <row r="315" spans="2:2" x14ac:dyDescent="0.25">
      <c r="B315" s="18"/>
    </row>
    <row r="316" spans="2:2" x14ac:dyDescent="0.25">
      <c r="B316" s="18"/>
    </row>
    <row r="317" spans="2:2" x14ac:dyDescent="0.25">
      <c r="B317" s="18"/>
    </row>
    <row r="318" spans="2:2" x14ac:dyDescent="0.25">
      <c r="B318" s="18"/>
    </row>
    <row r="319" spans="2:2" x14ac:dyDescent="0.25">
      <c r="B319" s="18"/>
    </row>
    <row r="320" spans="2:2" x14ac:dyDescent="0.25">
      <c r="B320" s="18"/>
    </row>
    <row r="321" spans="2:2" x14ac:dyDescent="0.25">
      <c r="B321" s="18"/>
    </row>
    <row r="322" spans="2:2" x14ac:dyDescent="0.25">
      <c r="B322" s="18"/>
    </row>
    <row r="323" spans="2:2" x14ac:dyDescent="0.25">
      <c r="B323" s="18"/>
    </row>
    <row r="324" spans="2:2" x14ac:dyDescent="0.25">
      <c r="B324" s="18"/>
    </row>
    <row r="325" spans="2:2" x14ac:dyDescent="0.25">
      <c r="B325" s="18"/>
    </row>
    <row r="326" spans="2:2" x14ac:dyDescent="0.25">
      <c r="B326" s="18"/>
    </row>
    <row r="327" spans="2:2" x14ac:dyDescent="0.25">
      <c r="B327" s="18"/>
    </row>
    <row r="328" spans="2:2" x14ac:dyDescent="0.25">
      <c r="B328" s="18"/>
    </row>
    <row r="329" spans="2:2" x14ac:dyDescent="0.25">
      <c r="B329" s="18"/>
    </row>
    <row r="330" spans="2:2" x14ac:dyDescent="0.25">
      <c r="B330" s="18"/>
    </row>
    <row r="331" spans="2:2" x14ac:dyDescent="0.25">
      <c r="B331" s="18"/>
    </row>
    <row r="332" spans="2:2" x14ac:dyDescent="0.25">
      <c r="B332" s="18"/>
    </row>
    <row r="333" spans="2:2" x14ac:dyDescent="0.25">
      <c r="B333" s="18"/>
    </row>
    <row r="334" spans="2:2" x14ac:dyDescent="0.25">
      <c r="B334" s="18"/>
    </row>
    <row r="335" spans="2:2" x14ac:dyDescent="0.25">
      <c r="B335" s="18"/>
    </row>
    <row r="336" spans="2:2" x14ac:dyDescent="0.25">
      <c r="B336" s="18"/>
    </row>
    <row r="337" spans="2:2" x14ac:dyDescent="0.25">
      <c r="B337" s="18"/>
    </row>
    <row r="338" spans="2:2" x14ac:dyDescent="0.25">
      <c r="B338" s="18"/>
    </row>
    <row r="339" spans="2:2" x14ac:dyDescent="0.25">
      <c r="B339" s="18"/>
    </row>
    <row r="340" spans="2:2" x14ac:dyDescent="0.25">
      <c r="B340" s="18"/>
    </row>
    <row r="341" spans="2:2" x14ac:dyDescent="0.25">
      <c r="B341" s="18"/>
    </row>
    <row r="342" spans="2:2" x14ac:dyDescent="0.25">
      <c r="B342" s="18"/>
    </row>
    <row r="343" spans="2:2" x14ac:dyDescent="0.25">
      <c r="B343" s="18"/>
    </row>
    <row r="344" spans="2:2" x14ac:dyDescent="0.25">
      <c r="B344" s="18"/>
    </row>
    <row r="345" spans="2:2" x14ac:dyDescent="0.25">
      <c r="B345" s="18"/>
    </row>
    <row r="346" spans="2:2" x14ac:dyDescent="0.25">
      <c r="B346" s="18"/>
    </row>
    <row r="347" spans="2:2" x14ac:dyDescent="0.25">
      <c r="B347" s="18"/>
    </row>
    <row r="348" spans="2:2" x14ac:dyDescent="0.25">
      <c r="B348" s="18"/>
    </row>
    <row r="349" spans="2:2" x14ac:dyDescent="0.25">
      <c r="B349" s="18"/>
    </row>
    <row r="350" spans="2:2" x14ac:dyDescent="0.25">
      <c r="B350" s="18"/>
    </row>
    <row r="351" spans="2:2" x14ac:dyDescent="0.25">
      <c r="B351" s="18"/>
    </row>
    <row r="352" spans="2:2" x14ac:dyDescent="0.25">
      <c r="B352" s="18"/>
    </row>
    <row r="353" spans="2:2" x14ac:dyDescent="0.25">
      <c r="B353" s="18"/>
    </row>
    <row r="354" spans="2:2" x14ac:dyDescent="0.25">
      <c r="B354" s="18"/>
    </row>
    <row r="355" spans="2:2" x14ac:dyDescent="0.25">
      <c r="B355" s="18"/>
    </row>
    <row r="356" spans="2:2" x14ac:dyDescent="0.25">
      <c r="B356" s="18"/>
    </row>
    <row r="357" spans="2:2" x14ac:dyDescent="0.25">
      <c r="B357" s="18"/>
    </row>
    <row r="358" spans="2:2" x14ac:dyDescent="0.25">
      <c r="B358" s="18"/>
    </row>
    <row r="359" spans="2:2" x14ac:dyDescent="0.25">
      <c r="B359" s="18"/>
    </row>
    <row r="360" spans="2:2" x14ac:dyDescent="0.25">
      <c r="B360" s="18"/>
    </row>
    <row r="361" spans="2:2" x14ac:dyDescent="0.25">
      <c r="B361" s="18"/>
    </row>
    <row r="362" spans="2:2" x14ac:dyDescent="0.25">
      <c r="B362" s="18"/>
    </row>
    <row r="363" spans="2:2" x14ac:dyDescent="0.25">
      <c r="B363" s="18"/>
    </row>
    <row r="364" spans="2:2" x14ac:dyDescent="0.25">
      <c r="B364" s="18"/>
    </row>
    <row r="365" spans="2:2" x14ac:dyDescent="0.25">
      <c r="B365" s="18"/>
    </row>
    <row r="366" spans="2:2" x14ac:dyDescent="0.25">
      <c r="B366" s="18"/>
    </row>
    <row r="367" spans="2:2" x14ac:dyDescent="0.25">
      <c r="B367" s="18"/>
    </row>
    <row r="368" spans="2:2" x14ac:dyDescent="0.25">
      <c r="B368" s="18"/>
    </row>
    <row r="369" spans="2:2" x14ac:dyDescent="0.25">
      <c r="B369" s="18"/>
    </row>
    <row r="370" spans="2:2" x14ac:dyDescent="0.25">
      <c r="B370" s="18"/>
    </row>
    <row r="371" spans="2:2" x14ac:dyDescent="0.25">
      <c r="B371" s="18"/>
    </row>
    <row r="372" spans="2:2" x14ac:dyDescent="0.25">
      <c r="B372" s="18"/>
    </row>
    <row r="373" spans="2:2" x14ac:dyDescent="0.25">
      <c r="B373" s="18"/>
    </row>
    <row r="374" spans="2:2" x14ac:dyDescent="0.25">
      <c r="B374" s="18"/>
    </row>
    <row r="375" spans="2:2" x14ac:dyDescent="0.25">
      <c r="B375" s="18"/>
    </row>
    <row r="376" spans="2:2" x14ac:dyDescent="0.25">
      <c r="B376" s="18"/>
    </row>
    <row r="377" spans="2:2" x14ac:dyDescent="0.25">
      <c r="B377" s="18"/>
    </row>
    <row r="378" spans="2:2" x14ac:dyDescent="0.25">
      <c r="B378" s="18"/>
    </row>
    <row r="379" spans="2:2" x14ac:dyDescent="0.25">
      <c r="B379" s="18"/>
    </row>
    <row r="380" spans="2:2" x14ac:dyDescent="0.25">
      <c r="B380" s="18"/>
    </row>
    <row r="381" spans="2:2" x14ac:dyDescent="0.25">
      <c r="B381" s="18"/>
    </row>
    <row r="382" spans="2:2" x14ac:dyDescent="0.25">
      <c r="B382" s="18"/>
    </row>
    <row r="383" spans="2:2" x14ac:dyDescent="0.25">
      <c r="B383" s="18"/>
    </row>
    <row r="384" spans="2:2" x14ac:dyDescent="0.25">
      <c r="B384" s="18"/>
    </row>
    <row r="385" spans="2:2" x14ac:dyDescent="0.25">
      <c r="B385" s="18"/>
    </row>
    <row r="386" spans="2:2" x14ac:dyDescent="0.25">
      <c r="B386" s="18"/>
    </row>
    <row r="387" spans="2:2" x14ac:dyDescent="0.25">
      <c r="B387" s="18"/>
    </row>
    <row r="388" spans="2:2" x14ac:dyDescent="0.25">
      <c r="B388" s="18"/>
    </row>
    <row r="389" spans="2:2" x14ac:dyDescent="0.25">
      <c r="B389" s="18"/>
    </row>
    <row r="390" spans="2:2" x14ac:dyDescent="0.25">
      <c r="B390" s="18"/>
    </row>
    <row r="391" spans="2:2" x14ac:dyDescent="0.25">
      <c r="B391" s="18"/>
    </row>
    <row r="392" spans="2:2" x14ac:dyDescent="0.25">
      <c r="B392" s="18"/>
    </row>
    <row r="393" spans="2:2" x14ac:dyDescent="0.25">
      <c r="B393" s="18"/>
    </row>
    <row r="394" spans="2:2" x14ac:dyDescent="0.25">
      <c r="B394" s="18"/>
    </row>
    <row r="395" spans="2:2" x14ac:dyDescent="0.25">
      <c r="B395" s="18"/>
    </row>
    <row r="396" spans="2:2" x14ac:dyDescent="0.25">
      <c r="B396" s="18"/>
    </row>
    <row r="397" spans="2:2" x14ac:dyDescent="0.25">
      <c r="B397" s="18"/>
    </row>
    <row r="398" spans="2:2" x14ac:dyDescent="0.25">
      <c r="B398" s="18"/>
    </row>
    <row r="399" spans="2:2" x14ac:dyDescent="0.25">
      <c r="B399" s="18"/>
    </row>
    <row r="400" spans="2:2" x14ac:dyDescent="0.25">
      <c r="B400" s="18"/>
    </row>
    <row r="401" spans="2:2" x14ac:dyDescent="0.25">
      <c r="B401" s="18"/>
    </row>
    <row r="402" spans="2:2" x14ac:dyDescent="0.25">
      <c r="B402" s="18"/>
    </row>
    <row r="403" spans="2:2" x14ac:dyDescent="0.25">
      <c r="B403" s="18"/>
    </row>
    <row r="404" spans="2:2" x14ac:dyDescent="0.25">
      <c r="B404" s="18"/>
    </row>
    <row r="405" spans="2:2" x14ac:dyDescent="0.25">
      <c r="B405" s="18"/>
    </row>
    <row r="406" spans="2:2" x14ac:dyDescent="0.25">
      <c r="B406" s="18"/>
    </row>
    <row r="407" spans="2:2" x14ac:dyDescent="0.25">
      <c r="B407" s="18"/>
    </row>
    <row r="408" spans="2:2" x14ac:dyDescent="0.25">
      <c r="B408" s="18"/>
    </row>
    <row r="409" spans="2:2" x14ac:dyDescent="0.25">
      <c r="B409" s="18"/>
    </row>
    <row r="410" spans="2:2" x14ac:dyDescent="0.25">
      <c r="B410" s="18"/>
    </row>
    <row r="411" spans="2:2" x14ac:dyDescent="0.25">
      <c r="B411" s="18"/>
    </row>
    <row r="412" spans="2:2" x14ac:dyDescent="0.25">
      <c r="B412" s="18"/>
    </row>
    <row r="413" spans="2:2" x14ac:dyDescent="0.25">
      <c r="B413" s="18"/>
    </row>
    <row r="414" spans="2:2" x14ac:dyDescent="0.25">
      <c r="B414" s="18"/>
    </row>
    <row r="415" spans="2:2" x14ac:dyDescent="0.25">
      <c r="B415" s="18"/>
    </row>
    <row r="416" spans="2:2" x14ac:dyDescent="0.25">
      <c r="B416" s="18"/>
    </row>
    <row r="417" spans="2:2" x14ac:dyDescent="0.25">
      <c r="B417" s="18"/>
    </row>
    <row r="418" spans="2:2" x14ac:dyDescent="0.25">
      <c r="B418" s="18"/>
    </row>
    <row r="419" spans="2:2" x14ac:dyDescent="0.25">
      <c r="B419" s="18"/>
    </row>
    <row r="420" spans="2:2" x14ac:dyDescent="0.25">
      <c r="B420" s="18"/>
    </row>
    <row r="421" spans="2:2" x14ac:dyDescent="0.25">
      <c r="B421" s="18"/>
    </row>
    <row r="422" spans="2:2" x14ac:dyDescent="0.25">
      <c r="B422" s="18"/>
    </row>
    <row r="423" spans="2:2" x14ac:dyDescent="0.25">
      <c r="B423" s="18"/>
    </row>
    <row r="424" spans="2:2" x14ac:dyDescent="0.25">
      <c r="B424" s="18"/>
    </row>
    <row r="425" spans="2:2" x14ac:dyDescent="0.25">
      <c r="B425" s="18"/>
    </row>
    <row r="426" spans="2:2" x14ac:dyDescent="0.25">
      <c r="B426" s="18"/>
    </row>
    <row r="427" spans="2:2" x14ac:dyDescent="0.25">
      <c r="B427" s="18"/>
    </row>
    <row r="428" spans="2:2" x14ac:dyDescent="0.25">
      <c r="B428" s="18"/>
    </row>
    <row r="429" spans="2:2" x14ac:dyDescent="0.25">
      <c r="B429" s="18"/>
    </row>
    <row r="430" spans="2:2" x14ac:dyDescent="0.25">
      <c r="B430" s="18"/>
    </row>
    <row r="431" spans="2:2" x14ac:dyDescent="0.25">
      <c r="B431" s="18"/>
    </row>
    <row r="432" spans="2:2" x14ac:dyDescent="0.25">
      <c r="B432" s="18"/>
    </row>
    <row r="433" spans="2:2" x14ac:dyDescent="0.25">
      <c r="B433" s="18"/>
    </row>
    <row r="434" spans="2:2" x14ac:dyDescent="0.25">
      <c r="B434" s="18"/>
    </row>
    <row r="435" spans="2:2" x14ac:dyDescent="0.25">
      <c r="B435" s="18"/>
    </row>
    <row r="436" spans="2:2" x14ac:dyDescent="0.25">
      <c r="B436" s="18"/>
    </row>
    <row r="437" spans="2:2" x14ac:dyDescent="0.25">
      <c r="B437" s="18"/>
    </row>
    <row r="438" spans="2:2" x14ac:dyDescent="0.25">
      <c r="B438" s="18"/>
    </row>
    <row r="439" spans="2:2" x14ac:dyDescent="0.25">
      <c r="B439" s="18"/>
    </row>
    <row r="440" spans="2:2" x14ac:dyDescent="0.25">
      <c r="B440" s="18"/>
    </row>
    <row r="441" spans="2:2" x14ac:dyDescent="0.25">
      <c r="B441" s="18"/>
    </row>
    <row r="442" spans="2:2" x14ac:dyDescent="0.25">
      <c r="B442" s="18"/>
    </row>
    <row r="443" spans="2:2" x14ac:dyDescent="0.25">
      <c r="B443" s="18"/>
    </row>
    <row r="444" spans="2:2" x14ac:dyDescent="0.25">
      <c r="B444" s="18"/>
    </row>
    <row r="445" spans="2:2" x14ac:dyDescent="0.25">
      <c r="B445" s="18"/>
    </row>
    <row r="446" spans="2:2" x14ac:dyDescent="0.25">
      <c r="B446" s="18"/>
    </row>
    <row r="447" spans="2:2" x14ac:dyDescent="0.25">
      <c r="B447" s="18"/>
    </row>
    <row r="448" spans="2:2" x14ac:dyDescent="0.25">
      <c r="B448" s="18"/>
    </row>
    <row r="449" spans="2:2" x14ac:dyDescent="0.25">
      <c r="B449" s="18"/>
    </row>
    <row r="450" spans="2:2" x14ac:dyDescent="0.25">
      <c r="B450" s="18"/>
    </row>
    <row r="451" spans="2:2" x14ac:dyDescent="0.25">
      <c r="B451" s="18"/>
    </row>
    <row r="452" spans="2:2" x14ac:dyDescent="0.25">
      <c r="B452" s="18"/>
    </row>
    <row r="453" spans="2:2" x14ac:dyDescent="0.25">
      <c r="B453" s="18"/>
    </row>
    <row r="454" spans="2:2" x14ac:dyDescent="0.25">
      <c r="B454" s="18"/>
    </row>
    <row r="455" spans="2:2" x14ac:dyDescent="0.25">
      <c r="B455" s="18"/>
    </row>
    <row r="456" spans="2:2" x14ac:dyDescent="0.25">
      <c r="B456" s="18"/>
    </row>
    <row r="457" spans="2:2" x14ac:dyDescent="0.25">
      <c r="B457" s="18"/>
    </row>
    <row r="458" spans="2:2" x14ac:dyDescent="0.25">
      <c r="B458" s="18"/>
    </row>
    <row r="459" spans="2:2" x14ac:dyDescent="0.25">
      <c r="B459" s="18"/>
    </row>
    <row r="460" spans="2:2" x14ac:dyDescent="0.25">
      <c r="B460" s="18"/>
    </row>
    <row r="461" spans="2:2" x14ac:dyDescent="0.25">
      <c r="B461" s="18"/>
    </row>
    <row r="462" spans="2:2" x14ac:dyDescent="0.25">
      <c r="B462" s="18"/>
    </row>
    <row r="463" spans="2:2" x14ac:dyDescent="0.25">
      <c r="B463" s="18"/>
    </row>
    <row r="464" spans="2:2" x14ac:dyDescent="0.25">
      <c r="B464" s="18"/>
    </row>
    <row r="465" spans="2:2" x14ac:dyDescent="0.25">
      <c r="B465" s="18"/>
    </row>
    <row r="466" spans="2:2" x14ac:dyDescent="0.25">
      <c r="B466" s="18"/>
    </row>
    <row r="467" spans="2:2" x14ac:dyDescent="0.25">
      <c r="B467" s="18"/>
    </row>
    <row r="468" spans="2:2" x14ac:dyDescent="0.25">
      <c r="B468" s="18"/>
    </row>
    <row r="469" spans="2:2" x14ac:dyDescent="0.25">
      <c r="B469" s="18"/>
    </row>
    <row r="470" spans="2:2" x14ac:dyDescent="0.25">
      <c r="B470" s="18"/>
    </row>
    <row r="471" spans="2:2" x14ac:dyDescent="0.25">
      <c r="B471" s="18"/>
    </row>
    <row r="472" spans="2:2" x14ac:dyDescent="0.25">
      <c r="B472" s="18"/>
    </row>
    <row r="473" spans="2:2" x14ac:dyDescent="0.25">
      <c r="B473" s="18"/>
    </row>
    <row r="474" spans="2:2" x14ac:dyDescent="0.25">
      <c r="B474" s="18"/>
    </row>
    <row r="475" spans="2:2" x14ac:dyDescent="0.25">
      <c r="B475" s="18"/>
    </row>
    <row r="476" spans="2:2" x14ac:dyDescent="0.25">
      <c r="B476" s="18"/>
    </row>
    <row r="477" spans="2:2" x14ac:dyDescent="0.25">
      <c r="B477" s="18"/>
    </row>
    <row r="478" spans="2:2" x14ac:dyDescent="0.25">
      <c r="B478" s="18"/>
    </row>
    <row r="479" spans="2:2" x14ac:dyDescent="0.25">
      <c r="B479" s="18"/>
    </row>
    <row r="480" spans="2:2" x14ac:dyDescent="0.25">
      <c r="B480" s="18"/>
    </row>
    <row r="481" spans="2:2" x14ac:dyDescent="0.25">
      <c r="B481" s="18"/>
    </row>
    <row r="482" spans="2:2" x14ac:dyDescent="0.25">
      <c r="B482" s="18"/>
    </row>
    <row r="483" spans="2:2" x14ac:dyDescent="0.25">
      <c r="B483" s="18"/>
    </row>
    <row r="484" spans="2:2" x14ac:dyDescent="0.25">
      <c r="B484" s="18"/>
    </row>
    <row r="485" spans="2:2" x14ac:dyDescent="0.25">
      <c r="B485" s="18"/>
    </row>
    <row r="486" spans="2:2" x14ac:dyDescent="0.25">
      <c r="B486" s="18"/>
    </row>
    <row r="487" spans="2:2" x14ac:dyDescent="0.25">
      <c r="B487" s="18"/>
    </row>
    <row r="488" spans="2:2" x14ac:dyDescent="0.25">
      <c r="B488" s="18"/>
    </row>
    <row r="489" spans="2:2" x14ac:dyDescent="0.25">
      <c r="B489" s="18"/>
    </row>
    <row r="490" spans="2:2" x14ac:dyDescent="0.25">
      <c r="B490" s="18"/>
    </row>
    <row r="491" spans="2:2" x14ac:dyDescent="0.25">
      <c r="B491" s="18"/>
    </row>
    <row r="492" spans="2:2" x14ac:dyDescent="0.25">
      <c r="B492" s="18"/>
    </row>
    <row r="493" spans="2:2" x14ac:dyDescent="0.25">
      <c r="B493" s="18"/>
    </row>
    <row r="494" spans="2:2" x14ac:dyDescent="0.25">
      <c r="B494" s="18"/>
    </row>
    <row r="495" spans="2:2" x14ac:dyDescent="0.25">
      <c r="B495" s="18"/>
    </row>
    <row r="496" spans="2:2" x14ac:dyDescent="0.25">
      <c r="B496" s="18"/>
    </row>
    <row r="497" spans="2:2" x14ac:dyDescent="0.25">
      <c r="B497" s="18"/>
    </row>
    <row r="498" spans="2:2" x14ac:dyDescent="0.25">
      <c r="B498" s="18"/>
    </row>
    <row r="499" spans="2:2" x14ac:dyDescent="0.25">
      <c r="B499" s="18"/>
    </row>
    <row r="500" spans="2:2" x14ac:dyDescent="0.25">
      <c r="B500" s="18"/>
    </row>
    <row r="501" spans="2:2" x14ac:dyDescent="0.25">
      <c r="B501" s="18"/>
    </row>
    <row r="502" spans="2:2" x14ac:dyDescent="0.25">
      <c r="B502" s="18"/>
    </row>
    <row r="503" spans="2:2" x14ac:dyDescent="0.25">
      <c r="B503" s="18"/>
    </row>
    <row r="504" spans="2:2" x14ac:dyDescent="0.25">
      <c r="B504" s="18"/>
    </row>
    <row r="505" spans="2:2" x14ac:dyDescent="0.25">
      <c r="B505" s="18"/>
    </row>
    <row r="506" spans="2:2" x14ac:dyDescent="0.25">
      <c r="B506" s="18"/>
    </row>
    <row r="507" spans="2:2" x14ac:dyDescent="0.25">
      <c r="B507" s="18"/>
    </row>
    <row r="508" spans="2:2" x14ac:dyDescent="0.25">
      <c r="B508" s="18"/>
    </row>
    <row r="509" spans="2:2" x14ac:dyDescent="0.25">
      <c r="B509" s="18"/>
    </row>
    <row r="510" spans="2:2" x14ac:dyDescent="0.25">
      <c r="B510" s="18"/>
    </row>
    <row r="511" spans="2:2" x14ac:dyDescent="0.25">
      <c r="B511" s="18"/>
    </row>
    <row r="512" spans="2:2" x14ac:dyDescent="0.25">
      <c r="B512" s="18"/>
    </row>
    <row r="513" spans="2:2" x14ac:dyDescent="0.25">
      <c r="B513" s="18"/>
    </row>
    <row r="514" spans="2:2" x14ac:dyDescent="0.25">
      <c r="B514" s="18"/>
    </row>
    <row r="515" spans="2:2" x14ac:dyDescent="0.25">
      <c r="B515" s="18"/>
    </row>
    <row r="516" spans="2:2" x14ac:dyDescent="0.25">
      <c r="B516" s="18"/>
    </row>
    <row r="517" spans="2:2" x14ac:dyDescent="0.25">
      <c r="B517" s="18"/>
    </row>
    <row r="518" spans="2:2" x14ac:dyDescent="0.25">
      <c r="B518" s="18"/>
    </row>
    <row r="519" spans="2:2" x14ac:dyDescent="0.25">
      <c r="B519" s="18"/>
    </row>
    <row r="520" spans="2:2" x14ac:dyDescent="0.25">
      <c r="B520" s="18"/>
    </row>
    <row r="521" spans="2:2" x14ac:dyDescent="0.25">
      <c r="B521" s="18"/>
    </row>
    <row r="522" spans="2:2" x14ac:dyDescent="0.25">
      <c r="B522" s="18"/>
    </row>
    <row r="523" spans="2:2" x14ac:dyDescent="0.25">
      <c r="B523" s="18"/>
    </row>
    <row r="524" spans="2:2" x14ac:dyDescent="0.25">
      <c r="B524" s="18"/>
    </row>
    <row r="525" spans="2:2" x14ac:dyDescent="0.25">
      <c r="B525" s="18"/>
    </row>
    <row r="526" spans="2:2" x14ac:dyDescent="0.25">
      <c r="B526" s="18"/>
    </row>
    <row r="527" spans="2:2" x14ac:dyDescent="0.25">
      <c r="B527" s="18"/>
    </row>
    <row r="528" spans="2:2" x14ac:dyDescent="0.25">
      <c r="B528" s="18"/>
    </row>
    <row r="529" spans="2:2" x14ac:dyDescent="0.25">
      <c r="B529" s="18"/>
    </row>
    <row r="530" spans="2:2" x14ac:dyDescent="0.25">
      <c r="B530" s="18"/>
    </row>
    <row r="531" spans="2:2" x14ac:dyDescent="0.25">
      <c r="B531" s="18"/>
    </row>
    <row r="532" spans="2:2" x14ac:dyDescent="0.25">
      <c r="B532" s="18"/>
    </row>
    <row r="533" spans="2:2" x14ac:dyDescent="0.25">
      <c r="B533" s="18"/>
    </row>
    <row r="534" spans="2:2" x14ac:dyDescent="0.25">
      <c r="B534" s="18"/>
    </row>
    <row r="535" spans="2:2" x14ac:dyDescent="0.25">
      <c r="B535" s="18"/>
    </row>
    <row r="536" spans="2:2" x14ac:dyDescent="0.25">
      <c r="B536" s="18"/>
    </row>
    <row r="537" spans="2:2" x14ac:dyDescent="0.25">
      <c r="B537" s="18"/>
    </row>
    <row r="538" spans="2:2" x14ac:dyDescent="0.25">
      <c r="B538" s="18"/>
    </row>
    <row r="539" spans="2:2" x14ac:dyDescent="0.25">
      <c r="B539" s="18"/>
    </row>
    <row r="540" spans="2:2" x14ac:dyDescent="0.25">
      <c r="B540" s="18"/>
    </row>
    <row r="541" spans="2:2" x14ac:dyDescent="0.25">
      <c r="B541" s="18"/>
    </row>
    <row r="542" spans="2:2" x14ac:dyDescent="0.25">
      <c r="B542" s="18"/>
    </row>
    <row r="543" spans="2:2" x14ac:dyDescent="0.25">
      <c r="B543" s="18"/>
    </row>
    <row r="544" spans="2:2" x14ac:dyDescent="0.25">
      <c r="B544" s="18"/>
    </row>
    <row r="545" spans="2:2" x14ac:dyDescent="0.25">
      <c r="B545" s="18"/>
    </row>
    <row r="546" spans="2:2" x14ac:dyDescent="0.25">
      <c r="B546" s="18"/>
    </row>
    <row r="547" spans="2:2" x14ac:dyDescent="0.25">
      <c r="B547" s="18"/>
    </row>
    <row r="548" spans="2:2" x14ac:dyDescent="0.25">
      <c r="B548" s="18"/>
    </row>
    <row r="549" spans="2:2" x14ac:dyDescent="0.25">
      <c r="B549" s="18"/>
    </row>
    <row r="550" spans="2:2" x14ac:dyDescent="0.25">
      <c r="B550" s="18"/>
    </row>
    <row r="551" spans="2:2" x14ac:dyDescent="0.25">
      <c r="B551" s="18"/>
    </row>
    <row r="552" spans="2:2" x14ac:dyDescent="0.25">
      <c r="B552" s="18"/>
    </row>
    <row r="553" spans="2:2" x14ac:dyDescent="0.25">
      <c r="B553" s="18"/>
    </row>
    <row r="554" spans="2:2" x14ac:dyDescent="0.25">
      <c r="B554" s="18"/>
    </row>
    <row r="555" spans="2:2" x14ac:dyDescent="0.25">
      <c r="B555" s="18"/>
    </row>
    <row r="556" spans="2:2" x14ac:dyDescent="0.25">
      <c r="B556" s="18"/>
    </row>
    <row r="557" spans="2:2" x14ac:dyDescent="0.25">
      <c r="B557" s="18"/>
    </row>
    <row r="558" spans="2:2" x14ac:dyDescent="0.25">
      <c r="B558" s="18"/>
    </row>
    <row r="559" spans="2:2" x14ac:dyDescent="0.25">
      <c r="B559" s="18"/>
    </row>
    <row r="560" spans="2:2" x14ac:dyDescent="0.25">
      <c r="B560" s="18"/>
    </row>
    <row r="561" spans="2:2" x14ac:dyDescent="0.25">
      <c r="B561" s="18"/>
    </row>
    <row r="562" spans="2:2" x14ac:dyDescent="0.25">
      <c r="B562" s="18"/>
    </row>
    <row r="563" spans="2:2" x14ac:dyDescent="0.25">
      <c r="B563" s="18"/>
    </row>
    <row r="564" spans="2:2" x14ac:dyDescent="0.25">
      <c r="B564" s="18"/>
    </row>
    <row r="565" spans="2:2" x14ac:dyDescent="0.25">
      <c r="B565" s="18"/>
    </row>
    <row r="566" spans="2:2" x14ac:dyDescent="0.25">
      <c r="B566" s="18"/>
    </row>
    <row r="567" spans="2:2" x14ac:dyDescent="0.25">
      <c r="B567" s="18"/>
    </row>
    <row r="568" spans="2:2" x14ac:dyDescent="0.25">
      <c r="B568" s="18"/>
    </row>
    <row r="569" spans="2:2" x14ac:dyDescent="0.25">
      <c r="B569" s="18"/>
    </row>
    <row r="570" spans="2:2" x14ac:dyDescent="0.25">
      <c r="B570" s="18"/>
    </row>
    <row r="571" spans="2:2" x14ac:dyDescent="0.25">
      <c r="B571" s="18"/>
    </row>
    <row r="572" spans="2:2" x14ac:dyDescent="0.25">
      <c r="B572" s="18"/>
    </row>
    <row r="573" spans="2:2" x14ac:dyDescent="0.25">
      <c r="B573" s="18"/>
    </row>
    <row r="574" spans="2:2" x14ac:dyDescent="0.25">
      <c r="B574" s="18"/>
    </row>
    <row r="575" spans="2:2" x14ac:dyDescent="0.25">
      <c r="B575" s="18"/>
    </row>
    <row r="576" spans="2:2" x14ac:dyDescent="0.25">
      <c r="B576" s="18"/>
    </row>
    <row r="577" spans="2:2" x14ac:dyDescent="0.25">
      <c r="B577" s="18"/>
    </row>
    <row r="578" spans="2:2" x14ac:dyDescent="0.25">
      <c r="B578" s="18"/>
    </row>
    <row r="579" spans="2:2" x14ac:dyDescent="0.25">
      <c r="B579" s="18"/>
    </row>
    <row r="580" spans="2:2" x14ac:dyDescent="0.25">
      <c r="B580" s="18"/>
    </row>
    <row r="581" spans="2:2" x14ac:dyDescent="0.25">
      <c r="B581" s="18"/>
    </row>
    <row r="582" spans="2:2" x14ac:dyDescent="0.25">
      <c r="B582" s="18"/>
    </row>
    <row r="583" spans="2:2" x14ac:dyDescent="0.25">
      <c r="B583" s="18"/>
    </row>
    <row r="584" spans="2:2" x14ac:dyDescent="0.25">
      <c r="B584" s="18"/>
    </row>
    <row r="585" spans="2:2" x14ac:dyDescent="0.25">
      <c r="B585" s="18"/>
    </row>
    <row r="586" spans="2:2" x14ac:dyDescent="0.25">
      <c r="B586" s="18"/>
    </row>
    <row r="587" spans="2:2" x14ac:dyDescent="0.25">
      <c r="B587" s="18"/>
    </row>
    <row r="588" spans="2:2" x14ac:dyDescent="0.25">
      <c r="B588" s="18"/>
    </row>
    <row r="589" spans="2:2" x14ac:dyDescent="0.25">
      <c r="B589" s="18"/>
    </row>
    <row r="590" spans="2:2" x14ac:dyDescent="0.25">
      <c r="B590" s="18"/>
    </row>
    <row r="591" spans="2:2" x14ac:dyDescent="0.25">
      <c r="B591" s="18"/>
    </row>
    <row r="592" spans="2:2" x14ac:dyDescent="0.25">
      <c r="B592" s="18"/>
    </row>
    <row r="593" spans="2:2" x14ac:dyDescent="0.25">
      <c r="B593" s="18"/>
    </row>
    <row r="594" spans="2:2" x14ac:dyDescent="0.25">
      <c r="B594" s="18"/>
    </row>
    <row r="595" spans="2:2" x14ac:dyDescent="0.25">
      <c r="B595" s="18"/>
    </row>
    <row r="596" spans="2:2" x14ac:dyDescent="0.25">
      <c r="B596" s="18"/>
    </row>
    <row r="597" spans="2:2" x14ac:dyDescent="0.25">
      <c r="B597" s="18"/>
    </row>
    <row r="598" spans="2:2" x14ac:dyDescent="0.25">
      <c r="B598" s="18"/>
    </row>
    <row r="599" spans="2:2" x14ac:dyDescent="0.25">
      <c r="B599" s="18"/>
    </row>
    <row r="600" spans="2:2" x14ac:dyDescent="0.25">
      <c r="B600" s="18"/>
    </row>
    <row r="601" spans="2:2" x14ac:dyDescent="0.25">
      <c r="B601" s="18"/>
    </row>
    <row r="602" spans="2:2" x14ac:dyDescent="0.25">
      <c r="B602" s="18"/>
    </row>
    <row r="603" spans="2:2" x14ac:dyDescent="0.25">
      <c r="B603" s="18"/>
    </row>
    <row r="604" spans="2:2" x14ac:dyDescent="0.25">
      <c r="B604" s="18"/>
    </row>
    <row r="605" spans="2:2" x14ac:dyDescent="0.25">
      <c r="B605" s="18"/>
    </row>
    <row r="606" spans="2:2" x14ac:dyDescent="0.25">
      <c r="B606" s="18"/>
    </row>
    <row r="607" spans="2:2" x14ac:dyDescent="0.25">
      <c r="B607" s="18"/>
    </row>
    <row r="608" spans="2:2" x14ac:dyDescent="0.25">
      <c r="B608" s="18"/>
    </row>
    <row r="609" spans="2:2" x14ac:dyDescent="0.25">
      <c r="B609" s="18"/>
    </row>
    <row r="610" spans="2:2" x14ac:dyDescent="0.25">
      <c r="B610" s="18"/>
    </row>
    <row r="611" spans="2:2" x14ac:dyDescent="0.25">
      <c r="B611" s="18"/>
    </row>
    <row r="612" spans="2:2" x14ac:dyDescent="0.25">
      <c r="B612" s="18"/>
    </row>
    <row r="613" spans="2:2" x14ac:dyDescent="0.25">
      <c r="B613" s="18"/>
    </row>
    <row r="614" spans="2:2" x14ac:dyDescent="0.25">
      <c r="B614" s="18"/>
    </row>
    <row r="615" spans="2:2" x14ac:dyDescent="0.25">
      <c r="B615" s="18"/>
    </row>
    <row r="616" spans="2:2" x14ac:dyDescent="0.25">
      <c r="B616" s="18"/>
    </row>
    <row r="617" spans="2:2" x14ac:dyDescent="0.25">
      <c r="B617" s="18"/>
    </row>
    <row r="618" spans="2:2" x14ac:dyDescent="0.25">
      <c r="B618" s="18"/>
    </row>
    <row r="619" spans="2:2" x14ac:dyDescent="0.25">
      <c r="B619" s="18"/>
    </row>
    <row r="620" spans="2:2" x14ac:dyDescent="0.25">
      <c r="B620" s="18"/>
    </row>
    <row r="621" spans="2:2" x14ac:dyDescent="0.25">
      <c r="B621" s="18"/>
    </row>
    <row r="622" spans="2:2" x14ac:dyDescent="0.25">
      <c r="B622" s="18"/>
    </row>
    <row r="623" spans="2:2" x14ac:dyDescent="0.25">
      <c r="B623" s="18"/>
    </row>
    <row r="624" spans="2:2" x14ac:dyDescent="0.25">
      <c r="B624" s="18"/>
    </row>
    <row r="625" spans="2:2" x14ac:dyDescent="0.25">
      <c r="B625" s="18"/>
    </row>
    <row r="626" spans="2:2" x14ac:dyDescent="0.25">
      <c r="B626" s="18"/>
    </row>
    <row r="627" spans="2:2" x14ac:dyDescent="0.25">
      <c r="B627" s="18"/>
    </row>
    <row r="628" spans="2:2" x14ac:dyDescent="0.25">
      <c r="B628" s="18"/>
    </row>
    <row r="629" spans="2:2" x14ac:dyDescent="0.25">
      <c r="B629" s="18"/>
    </row>
    <row r="630" spans="2:2" x14ac:dyDescent="0.25">
      <c r="B630" s="18"/>
    </row>
    <row r="631" spans="2:2" x14ac:dyDescent="0.25">
      <c r="B631" s="18"/>
    </row>
    <row r="632" spans="2:2" x14ac:dyDescent="0.25">
      <c r="B632" s="18"/>
    </row>
    <row r="633" spans="2:2" x14ac:dyDescent="0.25">
      <c r="B633" s="18"/>
    </row>
    <row r="634" spans="2:2" x14ac:dyDescent="0.25">
      <c r="B634" s="18"/>
    </row>
    <row r="635" spans="2:2" x14ac:dyDescent="0.25">
      <c r="B635" s="18"/>
    </row>
    <row r="636" spans="2:2" x14ac:dyDescent="0.25">
      <c r="B636" s="18"/>
    </row>
    <row r="637" spans="2:2" x14ac:dyDescent="0.25">
      <c r="B637" s="18"/>
    </row>
    <row r="638" spans="2:2" x14ac:dyDescent="0.25">
      <c r="B638" s="18"/>
    </row>
    <row r="639" spans="2:2" x14ac:dyDescent="0.25">
      <c r="B639" s="18"/>
    </row>
    <row r="640" spans="2:2" x14ac:dyDescent="0.25">
      <c r="B640" s="18"/>
    </row>
    <row r="641" spans="2:2" x14ac:dyDescent="0.25">
      <c r="B641" s="18"/>
    </row>
    <row r="642" spans="2:2" x14ac:dyDescent="0.25">
      <c r="B642" s="18"/>
    </row>
    <row r="643" spans="2:2" x14ac:dyDescent="0.25">
      <c r="B643" s="18"/>
    </row>
    <row r="644" spans="2:2" x14ac:dyDescent="0.25">
      <c r="B644" s="18"/>
    </row>
    <row r="645" spans="2:2" x14ac:dyDescent="0.25">
      <c r="B645" s="18"/>
    </row>
    <row r="646" spans="2:2" x14ac:dyDescent="0.25">
      <c r="B646" s="18"/>
    </row>
    <row r="647" spans="2:2" x14ac:dyDescent="0.25">
      <c r="B647" s="18"/>
    </row>
    <row r="648" spans="2:2" x14ac:dyDescent="0.25">
      <c r="B648" s="18"/>
    </row>
    <row r="649" spans="2:2" x14ac:dyDescent="0.25">
      <c r="B649" s="18"/>
    </row>
    <row r="650" spans="2:2" x14ac:dyDescent="0.25">
      <c r="B650" s="18"/>
    </row>
    <row r="651" spans="2:2" x14ac:dyDescent="0.25">
      <c r="B651" s="18"/>
    </row>
    <row r="652" spans="2:2" x14ac:dyDescent="0.25">
      <c r="B652" s="18"/>
    </row>
    <row r="653" spans="2:2" x14ac:dyDescent="0.25">
      <c r="B653" s="18"/>
    </row>
    <row r="654" spans="2:2" x14ac:dyDescent="0.25">
      <c r="B654" s="18"/>
    </row>
    <row r="655" spans="2:2" x14ac:dyDescent="0.25">
      <c r="B655" s="18"/>
    </row>
    <row r="656" spans="2:2" x14ac:dyDescent="0.25">
      <c r="B656" s="18"/>
    </row>
    <row r="657" spans="2:2" x14ac:dyDescent="0.25">
      <c r="B657" s="18"/>
    </row>
    <row r="658" spans="2:2" x14ac:dyDescent="0.25">
      <c r="B658" s="18"/>
    </row>
    <row r="659" spans="2:2" x14ac:dyDescent="0.25">
      <c r="B659" s="18"/>
    </row>
    <row r="660" spans="2:2" x14ac:dyDescent="0.25">
      <c r="B660" s="18"/>
    </row>
    <row r="661" spans="2:2" x14ac:dyDescent="0.25">
      <c r="B661" s="18"/>
    </row>
    <row r="662" spans="2:2" x14ac:dyDescent="0.25">
      <c r="B662" s="18"/>
    </row>
    <row r="663" spans="2:2" x14ac:dyDescent="0.25">
      <c r="B663" s="18"/>
    </row>
    <row r="664" spans="2:2" x14ac:dyDescent="0.25">
      <c r="B664" s="18"/>
    </row>
    <row r="665" spans="2:2" x14ac:dyDescent="0.25">
      <c r="B665" s="18"/>
    </row>
    <row r="666" spans="2:2" x14ac:dyDescent="0.25">
      <c r="B666" s="18"/>
    </row>
    <row r="667" spans="2:2" x14ac:dyDescent="0.25">
      <c r="B667" s="18"/>
    </row>
    <row r="668" spans="2:2" x14ac:dyDescent="0.25">
      <c r="B668" s="18"/>
    </row>
    <row r="669" spans="2:2" x14ac:dyDescent="0.25">
      <c r="B669" s="18"/>
    </row>
    <row r="670" spans="2:2" x14ac:dyDescent="0.25">
      <c r="B670" s="18"/>
    </row>
    <row r="671" spans="2:2" x14ac:dyDescent="0.25">
      <c r="B671" s="18"/>
    </row>
    <row r="672" spans="2:2" x14ac:dyDescent="0.25">
      <c r="B672" s="18"/>
    </row>
    <row r="673" spans="2:2" x14ac:dyDescent="0.25">
      <c r="B673" s="18"/>
    </row>
    <row r="674" spans="2:2" x14ac:dyDescent="0.25">
      <c r="B674" s="18"/>
    </row>
    <row r="675" spans="2:2" x14ac:dyDescent="0.25">
      <c r="B675" s="18"/>
    </row>
    <row r="676" spans="2:2" x14ac:dyDescent="0.25">
      <c r="B676" s="18"/>
    </row>
    <row r="677" spans="2:2" x14ac:dyDescent="0.25">
      <c r="B677" s="18"/>
    </row>
    <row r="678" spans="2:2" x14ac:dyDescent="0.25">
      <c r="B678" s="18"/>
    </row>
    <row r="679" spans="2:2" x14ac:dyDescent="0.25">
      <c r="B679" s="18"/>
    </row>
    <row r="680" spans="2:2" x14ac:dyDescent="0.25">
      <c r="B680" s="18"/>
    </row>
    <row r="681" spans="2:2" x14ac:dyDescent="0.25">
      <c r="B681" s="18"/>
    </row>
    <row r="682" spans="2:2" x14ac:dyDescent="0.25">
      <c r="B682" s="18"/>
    </row>
    <row r="683" spans="2:2" x14ac:dyDescent="0.25">
      <c r="B683" s="18"/>
    </row>
    <row r="684" spans="2:2" x14ac:dyDescent="0.25">
      <c r="B684" s="18"/>
    </row>
    <row r="685" spans="2:2" x14ac:dyDescent="0.25">
      <c r="B685" s="18"/>
    </row>
    <row r="686" spans="2:2" x14ac:dyDescent="0.25">
      <c r="B686" s="18"/>
    </row>
    <row r="687" spans="2:2" x14ac:dyDescent="0.25">
      <c r="B687" s="18"/>
    </row>
    <row r="688" spans="2:2" x14ac:dyDescent="0.25">
      <c r="B688" s="18"/>
    </row>
    <row r="689" spans="2:2" x14ac:dyDescent="0.25">
      <c r="B689" s="18"/>
    </row>
    <row r="690" spans="2:2" x14ac:dyDescent="0.25">
      <c r="B690" s="18"/>
    </row>
    <row r="691" spans="2:2" x14ac:dyDescent="0.25">
      <c r="B691" s="18"/>
    </row>
    <row r="692" spans="2:2" x14ac:dyDescent="0.25">
      <c r="B692" s="18"/>
    </row>
    <row r="693" spans="2:2" x14ac:dyDescent="0.25">
      <c r="B693" s="18"/>
    </row>
    <row r="694" spans="2:2" x14ac:dyDescent="0.25">
      <c r="B694" s="18"/>
    </row>
    <row r="695" spans="2:2" x14ac:dyDescent="0.25">
      <c r="B695" s="18"/>
    </row>
    <row r="696" spans="2:2" x14ac:dyDescent="0.25">
      <c r="B696" s="18"/>
    </row>
    <row r="697" spans="2:2" x14ac:dyDescent="0.25">
      <c r="B697" s="18"/>
    </row>
    <row r="698" spans="2:2" x14ac:dyDescent="0.25">
      <c r="B698" s="18"/>
    </row>
    <row r="699" spans="2:2" x14ac:dyDescent="0.25">
      <c r="B699" s="18"/>
    </row>
    <row r="700" spans="2:2" x14ac:dyDescent="0.25">
      <c r="B700" s="18"/>
    </row>
    <row r="701" spans="2:2" x14ac:dyDescent="0.25">
      <c r="B701" s="18"/>
    </row>
    <row r="702" spans="2:2" x14ac:dyDescent="0.25">
      <c r="B702" s="18"/>
    </row>
    <row r="703" spans="2:2" x14ac:dyDescent="0.25">
      <c r="B703" s="18"/>
    </row>
    <row r="704" spans="2:2" x14ac:dyDescent="0.25">
      <c r="B704" s="18"/>
    </row>
    <row r="705" spans="2:2" x14ac:dyDescent="0.25">
      <c r="B705" s="18"/>
    </row>
    <row r="706" spans="2:2" x14ac:dyDescent="0.25">
      <c r="B706" s="18"/>
    </row>
    <row r="707" spans="2:2" x14ac:dyDescent="0.25">
      <c r="B707" s="18"/>
    </row>
    <row r="708" spans="2:2" x14ac:dyDescent="0.25">
      <c r="B708" s="18"/>
    </row>
    <row r="709" spans="2:2" x14ac:dyDescent="0.25">
      <c r="B709" s="18"/>
    </row>
    <row r="710" spans="2:2" x14ac:dyDescent="0.25">
      <c r="B710" s="18"/>
    </row>
    <row r="711" spans="2:2" x14ac:dyDescent="0.25">
      <c r="B711" s="18"/>
    </row>
    <row r="712" spans="2:2" x14ac:dyDescent="0.25">
      <c r="B712" s="18"/>
    </row>
    <row r="713" spans="2:2" x14ac:dyDescent="0.25">
      <c r="B713" s="18"/>
    </row>
    <row r="714" spans="2:2" x14ac:dyDescent="0.25">
      <c r="B714" s="18"/>
    </row>
    <row r="715" spans="2:2" x14ac:dyDescent="0.25">
      <c r="B715" s="18"/>
    </row>
    <row r="716" spans="2:2" x14ac:dyDescent="0.25">
      <c r="B716" s="18"/>
    </row>
    <row r="717" spans="2:2" x14ac:dyDescent="0.25">
      <c r="B717" s="18"/>
    </row>
    <row r="718" spans="2:2" x14ac:dyDescent="0.25">
      <c r="B718" s="18"/>
    </row>
    <row r="719" spans="2:2" x14ac:dyDescent="0.25">
      <c r="B719" s="18"/>
    </row>
    <row r="720" spans="2:2" x14ac:dyDescent="0.25">
      <c r="B720" s="18"/>
    </row>
    <row r="721" spans="2:2" x14ac:dyDescent="0.25">
      <c r="B721" s="18"/>
    </row>
    <row r="722" spans="2:2" x14ac:dyDescent="0.25">
      <c r="B722" s="18"/>
    </row>
    <row r="723" spans="2:2" x14ac:dyDescent="0.25">
      <c r="B723" s="18"/>
    </row>
    <row r="724" spans="2:2" x14ac:dyDescent="0.25">
      <c r="B724" s="18"/>
    </row>
    <row r="725" spans="2:2" x14ac:dyDescent="0.25">
      <c r="B725" s="18"/>
    </row>
    <row r="726" spans="2:2" x14ac:dyDescent="0.25">
      <c r="B726" s="18"/>
    </row>
    <row r="727" spans="2:2" x14ac:dyDescent="0.25">
      <c r="B727" s="18"/>
    </row>
    <row r="728" spans="2:2" x14ac:dyDescent="0.25">
      <c r="B728" s="18"/>
    </row>
    <row r="729" spans="2:2" x14ac:dyDescent="0.25">
      <c r="B729" s="18"/>
    </row>
    <row r="730" spans="2:2" x14ac:dyDescent="0.25">
      <c r="B730" s="18"/>
    </row>
    <row r="731" spans="2:2" x14ac:dyDescent="0.25">
      <c r="B731" s="18"/>
    </row>
    <row r="732" spans="2:2" x14ac:dyDescent="0.25">
      <c r="B732" s="18"/>
    </row>
    <row r="733" spans="2:2" x14ac:dyDescent="0.25">
      <c r="B733" s="18"/>
    </row>
    <row r="734" spans="2:2" x14ac:dyDescent="0.25">
      <c r="B734" s="18"/>
    </row>
    <row r="735" spans="2:2" x14ac:dyDescent="0.25">
      <c r="B735" s="18"/>
    </row>
    <row r="736" spans="2:2" x14ac:dyDescent="0.25">
      <c r="B736" s="18"/>
    </row>
    <row r="737" spans="2:2" x14ac:dyDescent="0.25">
      <c r="B737" s="18"/>
    </row>
    <row r="738" spans="2:2" x14ac:dyDescent="0.25">
      <c r="B738" s="18"/>
    </row>
    <row r="739" spans="2:2" x14ac:dyDescent="0.25">
      <c r="B739" s="18"/>
    </row>
    <row r="740" spans="2:2" x14ac:dyDescent="0.25">
      <c r="B740" s="18"/>
    </row>
    <row r="741" spans="2:2" x14ac:dyDescent="0.25">
      <c r="B741" s="18"/>
    </row>
    <row r="742" spans="2:2" x14ac:dyDescent="0.25">
      <c r="B742" s="18"/>
    </row>
    <row r="743" spans="2:2" x14ac:dyDescent="0.25">
      <c r="B743" s="18"/>
    </row>
    <row r="744" spans="2:2" x14ac:dyDescent="0.25">
      <c r="B744" s="18"/>
    </row>
    <row r="745" spans="2:2" x14ac:dyDescent="0.25">
      <c r="B745" s="18"/>
    </row>
    <row r="746" spans="2:2" x14ac:dyDescent="0.25">
      <c r="B746" s="18"/>
    </row>
    <row r="747" spans="2:2" x14ac:dyDescent="0.25">
      <c r="B747" s="18"/>
    </row>
    <row r="748" spans="2:2" x14ac:dyDescent="0.25">
      <c r="B748" s="18"/>
    </row>
    <row r="749" spans="2:2" x14ac:dyDescent="0.25">
      <c r="B749" s="18"/>
    </row>
    <row r="750" spans="2:2" x14ac:dyDescent="0.25">
      <c r="B750" s="18"/>
    </row>
    <row r="751" spans="2:2" x14ac:dyDescent="0.25">
      <c r="B751" s="18"/>
    </row>
    <row r="752" spans="2:2" x14ac:dyDescent="0.25">
      <c r="B752" s="18"/>
    </row>
    <row r="753" spans="2:2" x14ac:dyDescent="0.25">
      <c r="B753" s="18"/>
    </row>
    <row r="754" spans="2:2" x14ac:dyDescent="0.25">
      <c r="B754" s="18"/>
    </row>
    <row r="755" spans="2:2" x14ac:dyDescent="0.25">
      <c r="B755" s="18"/>
    </row>
    <row r="756" spans="2:2" x14ac:dyDescent="0.25">
      <c r="B756" s="18"/>
    </row>
    <row r="757" spans="2:2" x14ac:dyDescent="0.25">
      <c r="B757" s="18"/>
    </row>
    <row r="758" spans="2:2" x14ac:dyDescent="0.25">
      <c r="B758" s="18"/>
    </row>
    <row r="759" spans="2:2" x14ac:dyDescent="0.25">
      <c r="B759" s="18"/>
    </row>
    <row r="760" spans="2:2" x14ac:dyDescent="0.25">
      <c r="B760" s="18"/>
    </row>
    <row r="761" spans="2:2" x14ac:dyDescent="0.25">
      <c r="B761" s="18"/>
    </row>
    <row r="762" spans="2:2" x14ac:dyDescent="0.25">
      <c r="B762" s="18"/>
    </row>
    <row r="763" spans="2:2" x14ac:dyDescent="0.25">
      <c r="B763" s="18"/>
    </row>
    <row r="764" spans="2:2" x14ac:dyDescent="0.25">
      <c r="B764" s="18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22"/>
  <sheetViews>
    <sheetView topLeftCell="W1" workbookViewId="0">
      <selection activeCell="Y10" sqref="Y10"/>
    </sheetView>
  </sheetViews>
  <sheetFormatPr defaultRowHeight="15" x14ac:dyDescent="0.25"/>
  <cols>
    <col min="2" max="2" width="12.7109375" bestFit="1" customWidth="1"/>
    <col min="3" max="3" width="15.42578125" bestFit="1" customWidth="1"/>
    <col min="4" max="4" width="13.85546875" bestFit="1" customWidth="1"/>
    <col min="5" max="5" width="15.42578125" bestFit="1" customWidth="1"/>
    <col min="6" max="7" width="13.85546875" bestFit="1" customWidth="1"/>
    <col min="8" max="8" width="12.7109375" bestFit="1" customWidth="1"/>
    <col min="9" max="10" width="12.7109375" style="43" customWidth="1"/>
    <col min="11" max="11" width="13.85546875" bestFit="1" customWidth="1"/>
    <col min="12" max="14" width="15.42578125" bestFit="1" customWidth="1"/>
    <col min="15" max="16" width="13.85546875" bestFit="1" customWidth="1"/>
    <col min="17" max="17" width="12.7109375" bestFit="1" customWidth="1"/>
    <col min="19" max="19" width="34.85546875" bestFit="1" customWidth="1"/>
    <col min="20" max="22" width="40.140625" bestFit="1" customWidth="1"/>
    <col min="23" max="23" width="38.5703125" bestFit="1" customWidth="1"/>
    <col min="24" max="24" width="37.42578125" bestFit="1" customWidth="1"/>
    <col min="25" max="25" width="33.85546875" bestFit="1" customWidth="1"/>
  </cols>
  <sheetData>
    <row r="1" spans="1:25" x14ac:dyDescent="0.25">
      <c r="A1" t="s">
        <v>8</v>
      </c>
      <c r="I1" s="7" t="s">
        <v>182</v>
      </c>
    </row>
    <row r="2" spans="1:25" x14ac:dyDescent="0.25">
      <c r="A2" s="9" t="s">
        <v>7</v>
      </c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41" t="s">
        <v>6</v>
      </c>
      <c r="K2" s="10" t="s">
        <v>0</v>
      </c>
      <c r="L2" s="11" t="s">
        <v>1</v>
      </c>
      <c r="M2" s="11" t="s">
        <v>2</v>
      </c>
      <c r="N2" s="11" t="s">
        <v>3</v>
      </c>
      <c r="O2" s="11" t="s">
        <v>4</v>
      </c>
      <c r="P2" s="12" t="s">
        <v>5</v>
      </c>
      <c r="Q2" s="7" t="s">
        <v>6</v>
      </c>
    </row>
    <row r="3" spans="1:25" x14ac:dyDescent="0.25">
      <c r="A3" s="6">
        <v>40179</v>
      </c>
      <c r="B3" s="25">
        <v>34656179</v>
      </c>
      <c r="C3" s="26">
        <v>599427652</v>
      </c>
      <c r="D3" s="26">
        <v>471082357</v>
      </c>
      <c r="E3" s="26">
        <v>612598736</v>
      </c>
      <c r="F3" s="26">
        <v>324734110</v>
      </c>
      <c r="G3" s="27">
        <v>164232935</v>
      </c>
      <c r="H3" s="42">
        <v>8676902</v>
      </c>
      <c r="I3" s="44">
        <v>3124.76</v>
      </c>
      <c r="J3" s="43">
        <f>$I$122/I3</f>
        <v>1.7440827455548584</v>
      </c>
      <c r="K3" s="25">
        <f>B3*J3</f>
        <v>60443243.82076063</v>
      </c>
      <c r="L3" s="26">
        <f>C3*J3</f>
        <v>1045451425.0616622</v>
      </c>
      <c r="M3" s="26">
        <f>D3*J3</f>
        <v>821606610.57901394</v>
      </c>
      <c r="N3" s="26">
        <f>E3*J3</f>
        <v>1068422885.4063159</v>
      </c>
      <c r="O3" s="26">
        <f>F3*J3</f>
        <v>566363158.14411342</v>
      </c>
      <c r="P3" s="27">
        <f>G3*J3</f>
        <v>286435828.1853326</v>
      </c>
      <c r="Q3" s="28">
        <f>H3*J3</f>
        <v>15133235.063070443</v>
      </c>
    </row>
    <row r="4" spans="1:25" x14ac:dyDescent="0.25">
      <c r="A4" s="6">
        <v>40210</v>
      </c>
      <c r="B4" s="25">
        <v>37926166</v>
      </c>
      <c r="C4" s="26">
        <v>626773945</v>
      </c>
      <c r="D4" s="26">
        <v>501499310</v>
      </c>
      <c r="E4" s="26">
        <v>671521707</v>
      </c>
      <c r="F4" s="26">
        <v>356367353</v>
      </c>
      <c r="G4" s="26">
        <v>170976387</v>
      </c>
      <c r="H4" s="27">
        <v>8427291</v>
      </c>
      <c r="I4" s="44">
        <v>3146.63</v>
      </c>
      <c r="J4" s="43">
        <f t="shared" ref="J4:J67" si="0">$I$122/I4</f>
        <v>1.7319608597134077</v>
      </c>
      <c r="K4" s="25">
        <f t="shared" ref="K4:K67" si="1">B4*J4</f>
        <v>65686635.070993416</v>
      </c>
      <c r="L4" s="26">
        <f t="shared" ref="L4:L67" si="2">C4*J4</f>
        <v>1085547940.6281641</v>
      </c>
      <c r="M4" s="26">
        <f t="shared" ref="M4:M67" si="3">D4*J4</f>
        <v>868577176.09328079</v>
      </c>
      <c r="N4" s="26">
        <f t="shared" ref="N4:N67" si="4">E4*J4</f>
        <v>1163049312.971935</v>
      </c>
      <c r="O4" s="26">
        <f t="shared" ref="O4:O67" si="5">F4*J4</f>
        <v>617214307.07567143</v>
      </c>
      <c r="P4" s="27">
        <f t="shared" ref="P4:P67" si="6">G4*J4</f>
        <v>296124410.21921229</v>
      </c>
      <c r="Q4" s="28">
        <f t="shared" ref="Q4:Q67" si="7">H4*J4</f>
        <v>14595738.165415064</v>
      </c>
      <c r="S4" s="10" t="s">
        <v>0</v>
      </c>
      <c r="T4" s="11" t="s">
        <v>1</v>
      </c>
      <c r="U4" s="11" t="s">
        <v>2</v>
      </c>
      <c r="V4" s="11" t="s">
        <v>3</v>
      </c>
      <c r="W4" s="11" t="s">
        <v>4</v>
      </c>
      <c r="X4" s="12" t="s">
        <v>5</v>
      </c>
      <c r="Y4" s="7" t="s">
        <v>6</v>
      </c>
    </row>
    <row r="5" spans="1:25" x14ac:dyDescent="0.25">
      <c r="A5" s="6">
        <v>40238</v>
      </c>
      <c r="B5" s="25">
        <v>42462886</v>
      </c>
      <c r="C5" s="26">
        <v>746627381</v>
      </c>
      <c r="D5" s="26">
        <v>595878923</v>
      </c>
      <c r="E5" s="26">
        <v>794335793</v>
      </c>
      <c r="F5" s="26">
        <v>415245566</v>
      </c>
      <c r="G5" s="26">
        <v>207481430</v>
      </c>
      <c r="H5" s="27">
        <v>10369470</v>
      </c>
      <c r="I5" s="44">
        <v>3168.97</v>
      </c>
      <c r="J5" s="43">
        <f t="shared" si="0"/>
        <v>1.7197512125390901</v>
      </c>
      <c r="K5" s="25">
        <f t="shared" si="1"/>
        <v>73025599.68640916</v>
      </c>
      <c r="L5" s="26">
        <f t="shared" si="2"/>
        <v>1284013343.7896352</v>
      </c>
      <c r="M5" s="26">
        <f t="shared" si="3"/>
        <v>1024763500.3557371</v>
      </c>
      <c r="N5" s="26">
        <f t="shared" si="4"/>
        <v>1366059943.1749496</v>
      </c>
      <c r="O5" s="26">
        <f t="shared" si="5"/>
        <v>714119065.6299808</v>
      </c>
      <c r="P5" s="27">
        <f t="shared" si="6"/>
        <v>356816440.82184434</v>
      </c>
      <c r="Q5" s="28">
        <f t="shared" si="7"/>
        <v>17832908.605887718</v>
      </c>
      <c r="R5" s="5" t="s">
        <v>131</v>
      </c>
      <c r="S5" s="20">
        <f>(1+K3)+(1+K4)+(1+K5)</f>
        <v>199155481.57816321</v>
      </c>
      <c r="T5" s="20">
        <f t="shared" ref="T5:Y20" si="8">(1+L3)+(1+L4)+(1+L5)</f>
        <v>3415012712.4794617</v>
      </c>
      <c r="U5" s="20">
        <f t="shared" si="8"/>
        <v>2714947290.0280318</v>
      </c>
      <c r="V5" s="20">
        <f t="shared" si="8"/>
        <v>3597532144.5532007</v>
      </c>
      <c r="W5" s="20">
        <f t="shared" si="8"/>
        <v>1897696533.8497655</v>
      </c>
      <c r="X5" s="20">
        <f t="shared" si="8"/>
        <v>939376682.22638917</v>
      </c>
      <c r="Y5" s="20">
        <f t="shared" si="8"/>
        <v>47561884.834373221</v>
      </c>
    </row>
    <row r="6" spans="1:25" x14ac:dyDescent="0.25">
      <c r="A6" s="6">
        <v>40269</v>
      </c>
      <c r="B6" s="25">
        <v>37572425</v>
      </c>
      <c r="C6" s="26">
        <v>673902119</v>
      </c>
      <c r="D6" s="26">
        <v>545700720</v>
      </c>
      <c r="E6" s="26">
        <v>730881587</v>
      </c>
      <c r="F6" s="26">
        <v>378435403</v>
      </c>
      <c r="G6" s="26">
        <v>186529087</v>
      </c>
      <c r="H6" s="27">
        <v>9153331</v>
      </c>
      <c r="I6" s="44">
        <v>3192.1</v>
      </c>
      <c r="J6" s="43">
        <f t="shared" si="0"/>
        <v>1.707289871871182</v>
      </c>
      <c r="K6" s="25">
        <f t="shared" si="1"/>
        <v>64147020.664139591</v>
      </c>
      <c r="L6" s="26">
        <f t="shared" si="2"/>
        <v>1150546262.401228</v>
      </c>
      <c r="M6" s="26">
        <f t="shared" si="3"/>
        <v>931669312.32881176</v>
      </c>
      <c r="N6" s="26">
        <f t="shared" si="4"/>
        <v>1247826731.0222361</v>
      </c>
      <c r="O6" s="26">
        <f t="shared" si="5"/>
        <v>646098930.6993891</v>
      </c>
      <c r="P6" s="27">
        <f t="shared" si="6"/>
        <v>318459221.04447854</v>
      </c>
      <c r="Q6" s="28">
        <f t="shared" si="7"/>
        <v>15627389.310184518</v>
      </c>
      <c r="R6" s="5" t="s">
        <v>132</v>
      </c>
      <c r="S6" s="20">
        <f t="shared" ref="S6:S44" si="9">(1+K4)+(1+K5)+(1+K6)</f>
        <v>202859258.42154217</v>
      </c>
      <c r="T6" s="20">
        <f t="shared" ref="T6:T44" si="10">(1+L4)+(1+L5)+(1+L6)</f>
        <v>3520107549.8190269</v>
      </c>
      <c r="U6" s="20">
        <f t="shared" ref="U6:U44" si="11">(1+M4)+(1+M5)+(1+M6)</f>
        <v>2825009991.7778296</v>
      </c>
      <c r="V6" s="20">
        <f t="shared" ref="V6:V44" si="12">(1+N4)+(1+N5)+(1+N6)</f>
        <v>3776935990.1691208</v>
      </c>
      <c r="W6" s="20">
        <f t="shared" ref="W6:Y44" si="13">(1+O4)+(1+O5)+(1+O6)</f>
        <v>1977432306.4050412</v>
      </c>
      <c r="X6" s="20">
        <f t="shared" si="8"/>
        <v>971400075.08553517</v>
      </c>
      <c r="Y6" s="20">
        <f t="shared" si="8"/>
        <v>48056039.081487298</v>
      </c>
    </row>
    <row r="7" spans="1:25" x14ac:dyDescent="0.25">
      <c r="A7" s="6">
        <v>40299</v>
      </c>
      <c r="B7" s="25">
        <v>37620545</v>
      </c>
      <c r="C7" s="26">
        <v>690883557</v>
      </c>
      <c r="D7" s="26">
        <v>557942325</v>
      </c>
      <c r="E7" s="26">
        <v>745233782</v>
      </c>
      <c r="F7" s="26">
        <v>388676342</v>
      </c>
      <c r="G7" s="26">
        <v>195723421</v>
      </c>
      <c r="H7" s="27">
        <v>9432070</v>
      </c>
      <c r="I7" s="44">
        <v>3205.83</v>
      </c>
      <c r="J7" s="43">
        <f t="shared" si="0"/>
        <v>1.6999778528493401</v>
      </c>
      <c r="K7" s="25">
        <f t="shared" si="1"/>
        <v>63954093.31212198</v>
      </c>
      <c r="L7" s="26">
        <f t="shared" si="2"/>
        <v>1174486745.7977748</v>
      </c>
      <c r="M7" s="26">
        <f t="shared" si="3"/>
        <v>948489595.66726875</v>
      </c>
      <c r="N7" s="26">
        <f t="shared" si="4"/>
        <v>1266880924.5951531</v>
      </c>
      <c r="O7" s="26">
        <f t="shared" si="5"/>
        <v>660741173.32649577</v>
      </c>
      <c r="P7" s="27">
        <f t="shared" si="6"/>
        <v>332725480.98390746</v>
      </c>
      <c r="Q7" s="28">
        <f t="shared" si="7"/>
        <v>16034310.106524676</v>
      </c>
      <c r="R7" s="5" t="s">
        <v>133</v>
      </c>
      <c r="S7" s="20">
        <f t="shared" si="9"/>
        <v>201126716.66267073</v>
      </c>
      <c r="T7" s="20">
        <f t="shared" si="10"/>
        <v>3609046354.9886379</v>
      </c>
      <c r="U7" s="20">
        <f t="shared" si="11"/>
        <v>2904922411.3518176</v>
      </c>
      <c r="V7" s="20">
        <f t="shared" si="12"/>
        <v>3880767601.7923384</v>
      </c>
      <c r="W7" s="20">
        <f t="shared" si="13"/>
        <v>2020959172.6558657</v>
      </c>
      <c r="X7" s="20">
        <f t="shared" si="8"/>
        <v>1008001145.8502303</v>
      </c>
      <c r="Y7" s="20">
        <f t="shared" si="8"/>
        <v>49494611.022596911</v>
      </c>
    </row>
    <row r="8" spans="1:25" x14ac:dyDescent="0.25">
      <c r="A8" s="6">
        <v>40330</v>
      </c>
      <c r="B8" s="25">
        <v>37226075</v>
      </c>
      <c r="C8" s="26">
        <v>680861947</v>
      </c>
      <c r="D8" s="26">
        <v>556462870</v>
      </c>
      <c r="E8" s="26">
        <v>747102451</v>
      </c>
      <c r="F8" s="26">
        <v>389747484</v>
      </c>
      <c r="G8" s="26">
        <v>197584688</v>
      </c>
      <c r="H8" s="27">
        <v>10950215</v>
      </c>
      <c r="I8" s="44">
        <v>3202.3</v>
      </c>
      <c r="J8" s="43">
        <f t="shared" si="0"/>
        <v>1.701851794023046</v>
      </c>
      <c r="K8" s="25">
        <f t="shared" si="1"/>
        <v>63353262.52318646</v>
      </c>
      <c r="L8" s="26">
        <f t="shared" si="2"/>
        <v>1158726125.983974</v>
      </c>
      <c r="M8" s="26">
        <f t="shared" si="3"/>
        <v>947017333.61671305</v>
      </c>
      <c r="N8" s="26">
        <f t="shared" si="4"/>
        <v>1271457646.5533648</v>
      </c>
      <c r="O8" s="26">
        <f t="shared" si="5"/>
        <v>663292454.86136842</v>
      </c>
      <c r="P8" s="27">
        <f t="shared" si="6"/>
        <v>336259855.7442838</v>
      </c>
      <c r="Q8" s="28">
        <f t="shared" si="7"/>
        <v>18635643.042688068</v>
      </c>
      <c r="R8" s="5" t="s">
        <v>134</v>
      </c>
      <c r="S8" s="20">
        <f t="shared" si="9"/>
        <v>191454379.49944803</v>
      </c>
      <c r="T8" s="20">
        <f t="shared" si="10"/>
        <v>3483759137.1829767</v>
      </c>
      <c r="U8" s="20">
        <f t="shared" si="11"/>
        <v>2827176244.6127934</v>
      </c>
      <c r="V8" s="20">
        <f t="shared" si="12"/>
        <v>3786165305.170754</v>
      </c>
      <c r="W8" s="20">
        <f t="shared" si="13"/>
        <v>1970132561.8872533</v>
      </c>
      <c r="X8" s="20">
        <f t="shared" si="8"/>
        <v>987444560.77266979</v>
      </c>
      <c r="Y8" s="20">
        <f t="shared" si="8"/>
        <v>50297345.459397256</v>
      </c>
    </row>
    <row r="9" spans="1:25" x14ac:dyDescent="0.25">
      <c r="A9" s="6">
        <v>40360</v>
      </c>
      <c r="B9" s="25">
        <v>39537974</v>
      </c>
      <c r="C9" s="26">
        <v>693668324</v>
      </c>
      <c r="D9" s="26">
        <v>564574163</v>
      </c>
      <c r="E9" s="26">
        <v>754056973</v>
      </c>
      <c r="F9" s="26">
        <v>391587961</v>
      </c>
      <c r="G9" s="26">
        <v>198764192</v>
      </c>
      <c r="H9" s="27">
        <v>10267960</v>
      </c>
      <c r="I9" s="44">
        <v>3200.06</v>
      </c>
      <c r="J9" s="43">
        <f t="shared" si="0"/>
        <v>1.7030430679424762</v>
      </c>
      <c r="K9" s="25">
        <f t="shared" si="1"/>
        <v>67334872.541189849</v>
      </c>
      <c r="L9" s="26">
        <f t="shared" si="2"/>
        <v>1181347030.6394756</v>
      </c>
      <c r="M9" s="26">
        <f t="shared" si="3"/>
        <v>961494114.63657558</v>
      </c>
      <c r="N9" s="26">
        <f t="shared" si="4"/>
        <v>1284191500.7013369</v>
      </c>
      <c r="O9" s="26">
        <f t="shared" si="5"/>
        <v>666891162.4707787</v>
      </c>
      <c r="P9" s="27">
        <f t="shared" si="6"/>
        <v>338503979.34078735</v>
      </c>
      <c r="Q9" s="28">
        <f t="shared" si="7"/>
        <v>17486778.099910628</v>
      </c>
      <c r="R9" s="5" t="s">
        <v>135</v>
      </c>
      <c r="S9" s="20">
        <f t="shared" si="9"/>
        <v>194642231.37649828</v>
      </c>
      <c r="T9" s="20">
        <f t="shared" si="10"/>
        <v>3514559905.4212246</v>
      </c>
      <c r="U9" s="20">
        <f t="shared" si="11"/>
        <v>2857001046.9205575</v>
      </c>
      <c r="V9" s="20">
        <f t="shared" si="12"/>
        <v>3822530074.8498545</v>
      </c>
      <c r="W9" s="20">
        <f t="shared" si="13"/>
        <v>1990924793.658643</v>
      </c>
      <c r="X9" s="20">
        <f t="shared" si="8"/>
        <v>1007489319.0689785</v>
      </c>
      <c r="Y9" s="20">
        <f t="shared" si="8"/>
        <v>52156734.24912338</v>
      </c>
    </row>
    <row r="10" spans="1:25" x14ac:dyDescent="0.25">
      <c r="A10" s="6">
        <v>40391</v>
      </c>
      <c r="B10" s="25">
        <v>42720948</v>
      </c>
      <c r="C10" s="26">
        <v>732862933</v>
      </c>
      <c r="D10" s="26">
        <v>597374234</v>
      </c>
      <c r="E10" s="26">
        <v>799979531</v>
      </c>
      <c r="F10" s="26">
        <v>412066181</v>
      </c>
      <c r="G10" s="26">
        <v>203324525</v>
      </c>
      <c r="H10" s="27">
        <v>10087876</v>
      </c>
      <c r="I10" s="44">
        <v>3197.82</v>
      </c>
      <c r="J10" s="43">
        <f t="shared" si="0"/>
        <v>1.7042360107823453</v>
      </c>
      <c r="K10" s="25">
        <f t="shared" si="1"/>
        <v>72806577.996360019</v>
      </c>
      <c r="L10" s="26">
        <f t="shared" si="2"/>
        <v>1248971401.3861692</v>
      </c>
      <c r="M10" s="26">
        <f t="shared" si="3"/>
        <v>1018066681.4963193</v>
      </c>
      <c r="N10" s="26">
        <f t="shared" si="4"/>
        <v>1363353924.6189716</v>
      </c>
      <c r="O10" s="26">
        <f t="shared" si="5"/>
        <v>702258024.4857558</v>
      </c>
      <c r="P10" s="27">
        <f t="shared" si="6"/>
        <v>346512977.38021523</v>
      </c>
      <c r="Q10" s="28">
        <f t="shared" si="7"/>
        <v>17192121.551506963</v>
      </c>
      <c r="R10" s="5" t="s">
        <v>136</v>
      </c>
      <c r="S10" s="20">
        <f t="shared" si="9"/>
        <v>203494716.06073633</v>
      </c>
      <c r="T10" s="20">
        <f t="shared" si="10"/>
        <v>3589044561.0096188</v>
      </c>
      <c r="U10" s="20">
        <f t="shared" si="11"/>
        <v>2926578132.749608</v>
      </c>
      <c r="V10" s="20">
        <f t="shared" si="12"/>
        <v>3919003074.8736734</v>
      </c>
      <c r="W10" s="20">
        <f t="shared" si="13"/>
        <v>2032441644.817903</v>
      </c>
      <c r="X10" s="20">
        <f t="shared" si="8"/>
        <v>1021276815.4652863</v>
      </c>
      <c r="Y10" s="20">
        <f t="shared" si="8"/>
        <v>53314545.694105655</v>
      </c>
    </row>
    <row r="11" spans="1:25" x14ac:dyDescent="0.25">
      <c r="A11" s="6">
        <v>40422</v>
      </c>
      <c r="B11" s="25">
        <v>39952921</v>
      </c>
      <c r="C11" s="26">
        <v>723370946</v>
      </c>
      <c r="D11" s="26">
        <v>579682934</v>
      </c>
      <c r="E11" s="26">
        <v>772988775</v>
      </c>
      <c r="F11" s="26">
        <v>398261911</v>
      </c>
      <c r="G11" s="26">
        <v>196535932</v>
      </c>
      <c r="H11" s="27">
        <v>9827932</v>
      </c>
      <c r="I11" s="44">
        <v>3215.09</v>
      </c>
      <c r="J11" s="43">
        <f t="shared" si="0"/>
        <v>1.6950816306852996</v>
      </c>
      <c r="K11" s="25">
        <f t="shared" si="1"/>
        <v>67723462.479320943</v>
      </c>
      <c r="L11" s="26">
        <f t="shared" si="2"/>
        <v>1226172802.7360477</v>
      </c>
      <c r="M11" s="26">
        <f t="shared" si="3"/>
        <v>982609893.04515886</v>
      </c>
      <c r="N11" s="26">
        <f t="shared" si="4"/>
        <v>1310279073.2284322</v>
      </c>
      <c r="O11" s="26">
        <f t="shared" si="5"/>
        <v>675086449.53772366</v>
      </c>
      <c r="P11" s="27">
        <f t="shared" si="6"/>
        <v>333144448.10281515</v>
      </c>
      <c r="Q11" s="28">
        <f t="shared" si="7"/>
        <v>16659147.000824237</v>
      </c>
      <c r="R11" s="5" t="s">
        <v>137</v>
      </c>
      <c r="S11" s="20">
        <f t="shared" si="9"/>
        <v>207864916.0168708</v>
      </c>
      <c r="T11" s="20">
        <f t="shared" si="10"/>
        <v>3656491237.7616925</v>
      </c>
      <c r="U11" s="20">
        <f t="shared" si="11"/>
        <v>2962170692.1780539</v>
      </c>
      <c r="V11" s="20">
        <f t="shared" si="12"/>
        <v>3957824501.5487409</v>
      </c>
      <c r="W11" s="20">
        <f t="shared" si="13"/>
        <v>2044235639.4942579</v>
      </c>
      <c r="X11" s="20">
        <f t="shared" si="8"/>
        <v>1018161407.8238177</v>
      </c>
      <c r="Y11" s="20">
        <f t="shared" si="8"/>
        <v>51338049.652241826</v>
      </c>
    </row>
    <row r="12" spans="1:25" x14ac:dyDescent="0.25">
      <c r="A12" s="6">
        <v>40452</v>
      </c>
      <c r="B12" s="25">
        <v>39351662</v>
      </c>
      <c r="C12" s="26">
        <v>712748959</v>
      </c>
      <c r="D12" s="26">
        <v>566440544</v>
      </c>
      <c r="E12" s="26">
        <v>755008820</v>
      </c>
      <c r="F12" s="26">
        <v>387320748</v>
      </c>
      <c r="G12" s="26">
        <v>188732820</v>
      </c>
      <c r="H12" s="27">
        <v>9496103</v>
      </c>
      <c r="I12" s="44">
        <v>3244.67</v>
      </c>
      <c r="J12" s="43">
        <f t="shared" si="0"/>
        <v>1.6796284367901821</v>
      </c>
      <c r="K12" s="25">
        <f t="shared" si="1"/>
        <v>66096170.530155614</v>
      </c>
      <c r="L12" s="26">
        <f t="shared" si="2"/>
        <v>1197153419.8289995</v>
      </c>
      <c r="M12" s="26">
        <f t="shared" si="3"/>
        <v>951409645.45330036</v>
      </c>
      <c r="N12" s="26">
        <f t="shared" si="4"/>
        <v>1268134284.0994</v>
      </c>
      <c r="O12" s="26">
        <f t="shared" si="5"/>
        <v>650554942.49964404</v>
      </c>
      <c r="P12" s="27">
        <f t="shared" si="6"/>
        <v>317001011.42760283</v>
      </c>
      <c r="Q12" s="28">
        <f t="shared" si="7"/>
        <v>15949924.637488559</v>
      </c>
      <c r="R12" s="5" t="s">
        <v>138</v>
      </c>
      <c r="S12" s="20">
        <f t="shared" si="9"/>
        <v>206626214.00583655</v>
      </c>
      <c r="T12" s="20">
        <f t="shared" si="10"/>
        <v>3672297626.9512167</v>
      </c>
      <c r="U12" s="20">
        <f t="shared" si="11"/>
        <v>2952086222.9947786</v>
      </c>
      <c r="V12" s="20">
        <f t="shared" si="12"/>
        <v>3941767284.9468036</v>
      </c>
      <c r="W12" s="20">
        <f t="shared" si="13"/>
        <v>2027899419.5231235</v>
      </c>
      <c r="X12" s="20">
        <f t="shared" si="8"/>
        <v>996658439.91063309</v>
      </c>
      <c r="Y12" s="20">
        <f t="shared" si="8"/>
        <v>49801196.189819761</v>
      </c>
    </row>
    <row r="13" spans="1:25" x14ac:dyDescent="0.25">
      <c r="A13" s="6">
        <v>40483</v>
      </c>
      <c r="B13" s="25">
        <v>40913997</v>
      </c>
      <c r="C13" s="26">
        <v>710467690</v>
      </c>
      <c r="D13" s="26">
        <v>557606708</v>
      </c>
      <c r="E13" s="26">
        <v>739693263</v>
      </c>
      <c r="F13" s="26">
        <v>381360424</v>
      </c>
      <c r="G13" s="26">
        <v>188077273</v>
      </c>
      <c r="H13" s="27">
        <v>9369018</v>
      </c>
      <c r="I13" s="44">
        <v>3278.09</v>
      </c>
      <c r="J13" s="43">
        <f t="shared" si="0"/>
        <v>1.6625046902312017</v>
      </c>
      <c r="K13" s="25">
        <f t="shared" si="1"/>
        <v>68019711.908605322</v>
      </c>
      <c r="L13" s="26">
        <f t="shared" si="2"/>
        <v>1181155866.8827274</v>
      </c>
      <c r="M13" s="26">
        <f t="shared" si="3"/>
        <v>927023767.35438013</v>
      </c>
      <c r="N13" s="26">
        <f t="shared" si="4"/>
        <v>1229743519.0699217</v>
      </c>
      <c r="O13" s="26">
        <f t="shared" si="5"/>
        <v>634013493.56855977</v>
      </c>
      <c r="P13" s="27">
        <f t="shared" si="6"/>
        <v>312679348.48839414</v>
      </c>
      <c r="Q13" s="28">
        <f t="shared" si="7"/>
        <v>15576036.367860554</v>
      </c>
      <c r="R13" s="5" t="s">
        <v>139</v>
      </c>
      <c r="S13" s="20">
        <f t="shared" si="9"/>
        <v>201839347.91808188</v>
      </c>
      <c r="T13" s="20">
        <f t="shared" si="10"/>
        <v>3604482092.4477749</v>
      </c>
      <c r="U13" s="20">
        <f t="shared" si="11"/>
        <v>2861043308.8528395</v>
      </c>
      <c r="V13" s="20">
        <f t="shared" si="12"/>
        <v>3808156879.3977537</v>
      </c>
      <c r="W13" s="20">
        <f t="shared" si="13"/>
        <v>1959654888.6059275</v>
      </c>
      <c r="X13" s="20">
        <f t="shared" si="8"/>
        <v>962824811.01881206</v>
      </c>
      <c r="Y13" s="20">
        <f t="shared" si="8"/>
        <v>48185111.00617335</v>
      </c>
    </row>
    <row r="14" spans="1:25" x14ac:dyDescent="0.25">
      <c r="A14" s="6">
        <v>40513</v>
      </c>
      <c r="B14" s="25">
        <v>44494282</v>
      </c>
      <c r="C14" s="26">
        <v>681135350</v>
      </c>
      <c r="D14" s="26">
        <v>529258009</v>
      </c>
      <c r="E14" s="26">
        <v>713858688</v>
      </c>
      <c r="F14" s="26">
        <v>374318024</v>
      </c>
      <c r="G14" s="26">
        <v>195805828</v>
      </c>
      <c r="H14" s="27">
        <v>11435415</v>
      </c>
      <c r="I14" s="44">
        <v>3297.76</v>
      </c>
      <c r="J14" s="43">
        <f t="shared" si="0"/>
        <v>1.6525884236572703</v>
      </c>
      <c r="K14" s="25">
        <f t="shared" si="1"/>
        <v>73530735.352142051</v>
      </c>
      <c r="L14" s="26">
        <f t="shared" si="2"/>
        <v>1125636394.3537431</v>
      </c>
      <c r="M14" s="26">
        <f t="shared" si="3"/>
        <v>874645658.8012954</v>
      </c>
      <c r="N14" s="26">
        <f t="shared" si="4"/>
        <v>1179714603.9159672</v>
      </c>
      <c r="O14" s="26">
        <f t="shared" si="5"/>
        <v>618593633.22866428</v>
      </c>
      <c r="P14" s="27">
        <f t="shared" si="6"/>
        <v>323586444.63742661</v>
      </c>
      <c r="Q14" s="28">
        <f t="shared" si="7"/>
        <v>18898034.448716704</v>
      </c>
      <c r="R14" s="5" t="s">
        <v>140</v>
      </c>
      <c r="S14" s="20">
        <f t="shared" si="9"/>
        <v>207646620.79090297</v>
      </c>
      <c r="T14" s="20">
        <f t="shared" si="10"/>
        <v>3503945684.0654702</v>
      </c>
      <c r="U14" s="20">
        <f t="shared" si="11"/>
        <v>2753079074.6089759</v>
      </c>
      <c r="V14" s="20">
        <f t="shared" si="12"/>
        <v>3677592410.085289</v>
      </c>
      <c r="W14" s="20">
        <f t="shared" si="13"/>
        <v>1903162072.2968683</v>
      </c>
      <c r="X14" s="20">
        <f t="shared" si="8"/>
        <v>953266807.55342364</v>
      </c>
      <c r="Y14" s="20">
        <f t="shared" si="8"/>
        <v>50423998.454065815</v>
      </c>
    </row>
    <row r="15" spans="1:25" x14ac:dyDescent="0.25">
      <c r="A15" s="6">
        <v>40544</v>
      </c>
      <c r="B15" s="25">
        <v>52930081</v>
      </c>
      <c r="C15" s="26">
        <v>779185335</v>
      </c>
      <c r="D15" s="26">
        <v>602601497</v>
      </c>
      <c r="E15" s="26">
        <v>802520470</v>
      </c>
      <c r="F15" s="26">
        <v>416191593</v>
      </c>
      <c r="G15" s="26">
        <v>212856945</v>
      </c>
      <c r="H15" s="27">
        <v>11423070</v>
      </c>
      <c r="I15" s="44">
        <v>3328.76</v>
      </c>
      <c r="J15" s="43">
        <f t="shared" si="0"/>
        <v>1.6371982359797641</v>
      </c>
      <c r="K15" s="25">
        <f t="shared" si="1"/>
        <v>86657035.243466035</v>
      </c>
      <c r="L15" s="26">
        <f t="shared" si="2"/>
        <v>1275680855.9633017</v>
      </c>
      <c r="M15" s="26">
        <f t="shared" si="3"/>
        <v>986578107.88716507</v>
      </c>
      <c r="N15" s="26">
        <f t="shared" si="4"/>
        <v>1313885097.8216512</v>
      </c>
      <c r="O15" s="26">
        <f t="shared" si="5"/>
        <v>681388141.88920796</v>
      </c>
      <c r="P15" s="27">
        <f t="shared" si="6"/>
        <v>348489014.87004167</v>
      </c>
      <c r="Q15" s="28">
        <f t="shared" si="7"/>
        <v>18701830.053473365</v>
      </c>
      <c r="R15" s="5" t="s">
        <v>141</v>
      </c>
      <c r="S15" s="20">
        <f t="shared" si="9"/>
        <v>228207485.50421339</v>
      </c>
      <c r="T15" s="20">
        <f t="shared" si="10"/>
        <v>3582473120.1997719</v>
      </c>
      <c r="U15" s="20">
        <f t="shared" si="11"/>
        <v>2788247537.0428405</v>
      </c>
      <c r="V15" s="20">
        <f t="shared" si="12"/>
        <v>3723343223.8075399</v>
      </c>
      <c r="W15" s="20">
        <f t="shared" si="13"/>
        <v>1933995271.6864319</v>
      </c>
      <c r="X15" s="20">
        <f t="shared" si="8"/>
        <v>984754810.99586248</v>
      </c>
      <c r="Y15" s="20">
        <f t="shared" si="8"/>
        <v>53175903.870050624</v>
      </c>
    </row>
    <row r="16" spans="1:25" x14ac:dyDescent="0.25">
      <c r="A16" s="6">
        <v>40575</v>
      </c>
      <c r="B16" s="25">
        <v>54841498</v>
      </c>
      <c r="C16" s="26">
        <v>791824661</v>
      </c>
      <c r="D16" s="26">
        <v>635252773</v>
      </c>
      <c r="E16" s="26">
        <v>857583389</v>
      </c>
      <c r="F16" s="26">
        <v>442770165</v>
      </c>
      <c r="G16" s="26">
        <v>221918732</v>
      </c>
      <c r="H16" s="27">
        <v>12016516</v>
      </c>
      <c r="I16" s="44">
        <v>3346.74</v>
      </c>
      <c r="J16" s="43">
        <f t="shared" si="0"/>
        <v>1.6284025648840366</v>
      </c>
      <c r="K16" s="25">
        <f t="shared" si="1"/>
        <v>89304036.00528276</v>
      </c>
      <c r="L16" s="26">
        <f t="shared" si="2"/>
        <v>1289409308.9108326</v>
      </c>
      <c r="M16" s="26">
        <f t="shared" si="3"/>
        <v>1034447244.9028966</v>
      </c>
      <c r="N16" s="26">
        <f t="shared" si="4"/>
        <v>1396490990.2495444</v>
      </c>
      <c r="O16" s="26">
        <f t="shared" si="5"/>
        <v>721008072.34012806</v>
      </c>
      <c r="P16" s="27">
        <f t="shared" si="6"/>
        <v>361373032.3846131</v>
      </c>
      <c r="Q16" s="28">
        <f t="shared" si="7"/>
        <v>19567725.475370064</v>
      </c>
      <c r="R16" s="5" t="s">
        <v>142</v>
      </c>
      <c r="S16" s="20">
        <f t="shared" si="9"/>
        <v>249491809.60089085</v>
      </c>
      <c r="T16" s="20">
        <f t="shared" si="10"/>
        <v>3690726562.2278776</v>
      </c>
      <c r="U16" s="20">
        <f t="shared" si="11"/>
        <v>2895671014.5913572</v>
      </c>
      <c r="V16" s="20">
        <f t="shared" si="12"/>
        <v>3890090694.9871626</v>
      </c>
      <c r="W16" s="20">
        <f t="shared" si="13"/>
        <v>2020989850.4580002</v>
      </c>
      <c r="X16" s="20">
        <f t="shared" si="8"/>
        <v>1033448494.8920813</v>
      </c>
      <c r="Y16" s="20">
        <f t="shared" si="8"/>
        <v>57167592.977560133</v>
      </c>
    </row>
    <row r="17" spans="1:25" x14ac:dyDescent="0.25">
      <c r="A17" s="6">
        <v>40603</v>
      </c>
      <c r="B17" s="25">
        <v>58189152</v>
      </c>
      <c r="C17" s="26">
        <v>827263182</v>
      </c>
      <c r="D17" s="26">
        <v>658735948</v>
      </c>
      <c r="E17" s="26">
        <v>893138488</v>
      </c>
      <c r="F17" s="26">
        <v>458115634</v>
      </c>
      <c r="G17" s="26">
        <v>231808097</v>
      </c>
      <c r="H17" s="27">
        <v>12621002</v>
      </c>
      <c r="I17" s="44">
        <v>3368.83</v>
      </c>
      <c r="J17" s="43">
        <f t="shared" si="0"/>
        <v>1.6177248480926614</v>
      </c>
      <c r="K17" s="25">
        <f t="shared" si="1"/>
        <v>94134037.079840779</v>
      </c>
      <c r="L17" s="26">
        <f t="shared" si="2"/>
        <v>1338284205.4336016</v>
      </c>
      <c r="M17" s="26">
        <f t="shared" si="3"/>
        <v>1065653511.4114753</v>
      </c>
      <c r="N17" s="26">
        <f t="shared" si="4"/>
        <v>1444852324.8255093</v>
      </c>
      <c r="O17" s="26">
        <f t="shared" si="5"/>
        <v>741105044.42152321</v>
      </c>
      <c r="P17" s="27">
        <f t="shared" si="6"/>
        <v>375001718.50597394</v>
      </c>
      <c r="Q17" s="28">
        <f t="shared" si="7"/>
        <v>20417308.543227177</v>
      </c>
      <c r="R17" s="5" t="s">
        <v>143</v>
      </c>
      <c r="S17" s="20">
        <f t="shared" si="9"/>
        <v>270095111.32858956</v>
      </c>
      <c r="T17" s="20">
        <f t="shared" si="10"/>
        <v>3903374373.3077354</v>
      </c>
      <c r="U17" s="20">
        <f t="shared" si="11"/>
        <v>3086678867.2015371</v>
      </c>
      <c r="V17" s="20">
        <f t="shared" si="12"/>
        <v>4155228415.8967047</v>
      </c>
      <c r="W17" s="20">
        <f t="shared" si="13"/>
        <v>2143501261.6508594</v>
      </c>
      <c r="X17" s="20">
        <f t="shared" si="8"/>
        <v>1084863768.7606287</v>
      </c>
      <c r="Y17" s="20">
        <f t="shared" si="8"/>
        <v>58686867.072070614</v>
      </c>
    </row>
    <row r="18" spans="1:25" x14ac:dyDescent="0.25">
      <c r="A18" s="6">
        <v>40634</v>
      </c>
      <c r="B18" s="25">
        <v>50972466</v>
      </c>
      <c r="C18" s="26">
        <v>798736181</v>
      </c>
      <c r="D18" s="26">
        <v>638055906</v>
      </c>
      <c r="E18" s="26">
        <v>865371512</v>
      </c>
      <c r="F18" s="26">
        <v>439095083</v>
      </c>
      <c r="G18" s="26">
        <v>217355043</v>
      </c>
      <c r="H18" s="27">
        <v>10933746</v>
      </c>
      <c r="I18" s="44">
        <v>3393.09</v>
      </c>
      <c r="J18" s="43">
        <f t="shared" si="0"/>
        <v>1.6061583983920262</v>
      </c>
      <c r="K18" s="25">
        <f t="shared" si="1"/>
        <v>81869854.352652013</v>
      </c>
      <c r="L18" s="26">
        <f t="shared" si="2"/>
        <v>1282896825.2127235</v>
      </c>
      <c r="M18" s="26">
        <f t="shared" si="3"/>
        <v>1024818852.0655333</v>
      </c>
      <c r="N18" s="26">
        <f t="shared" si="4"/>
        <v>1389923721.7280061</v>
      </c>
      <c r="O18" s="26">
        <f t="shared" si="5"/>
        <v>705256255.25309384</v>
      </c>
      <c r="P18" s="27">
        <f t="shared" si="6"/>
        <v>349106627.74730998</v>
      </c>
      <c r="Q18" s="28">
        <f t="shared" si="7"/>
        <v>17561327.963785224</v>
      </c>
      <c r="R18" s="5" t="s">
        <v>144</v>
      </c>
      <c r="S18" s="20">
        <f t="shared" si="9"/>
        <v>265307930.43777555</v>
      </c>
      <c r="T18" s="20">
        <f t="shared" si="10"/>
        <v>3910590342.5571575</v>
      </c>
      <c r="U18" s="20">
        <f t="shared" si="11"/>
        <v>3124919611.3799052</v>
      </c>
      <c r="V18" s="20">
        <f t="shared" si="12"/>
        <v>4231267039.8030596</v>
      </c>
      <c r="W18" s="20">
        <f t="shared" si="13"/>
        <v>2167369375.0147452</v>
      </c>
      <c r="X18" s="20">
        <f t="shared" si="8"/>
        <v>1085481381.637897</v>
      </c>
      <c r="Y18" s="20">
        <f t="shared" si="8"/>
        <v>57546364.982382469</v>
      </c>
    </row>
    <row r="19" spans="1:25" x14ac:dyDescent="0.25">
      <c r="A19" s="6">
        <v>40664</v>
      </c>
      <c r="B19" s="25">
        <v>53787990</v>
      </c>
      <c r="C19" s="26">
        <v>866038850</v>
      </c>
      <c r="D19" s="26">
        <v>697652673</v>
      </c>
      <c r="E19" s="26">
        <v>951776086</v>
      </c>
      <c r="F19" s="26">
        <v>492647007</v>
      </c>
      <c r="G19" s="26">
        <v>247305353</v>
      </c>
      <c r="H19" s="27">
        <v>12018845</v>
      </c>
      <c r="I19" s="44">
        <v>3412.43</v>
      </c>
      <c r="J19" s="43">
        <f t="shared" si="0"/>
        <v>1.5970554707349309</v>
      </c>
      <c r="K19" s="25">
        <f t="shared" si="1"/>
        <v>85902403.689335763</v>
      </c>
      <c r="L19" s="26">
        <f t="shared" si="2"/>
        <v>1383112083.2614882</v>
      </c>
      <c r="M19" s="26">
        <f t="shared" si="3"/>
        <v>1114190018.0874979</v>
      </c>
      <c r="N19" s="26">
        <f t="shared" si="4"/>
        <v>1520039205.0609801</v>
      </c>
      <c r="O19" s="26">
        <f t="shared" si="5"/>
        <v>786784597.67053986</v>
      </c>
      <c r="P19" s="27">
        <f t="shared" si="6"/>
        <v>394960366.95068324</v>
      </c>
      <c r="Q19" s="28">
        <f t="shared" si="7"/>
        <v>19194762.15916517</v>
      </c>
      <c r="R19" s="5" t="s">
        <v>145</v>
      </c>
      <c r="S19" s="20">
        <f t="shared" si="9"/>
        <v>261906298.12182856</v>
      </c>
      <c r="T19" s="20">
        <f t="shared" si="10"/>
        <v>4004293116.9078131</v>
      </c>
      <c r="U19" s="20">
        <f t="shared" si="11"/>
        <v>3204662384.5645065</v>
      </c>
      <c r="V19" s="20">
        <f t="shared" si="12"/>
        <v>4354815254.6144953</v>
      </c>
      <c r="W19" s="20">
        <f t="shared" si="13"/>
        <v>2233145900.3451567</v>
      </c>
      <c r="X19" s="20">
        <f t="shared" si="8"/>
        <v>1119068716.2039671</v>
      </c>
      <c r="Y19" s="20">
        <f t="shared" si="8"/>
        <v>57173401.666177571</v>
      </c>
    </row>
    <row r="20" spans="1:25" x14ac:dyDescent="0.25">
      <c r="A20" s="6">
        <v>40695</v>
      </c>
      <c r="B20" s="25">
        <v>50213836</v>
      </c>
      <c r="C20" s="26">
        <v>814319230</v>
      </c>
      <c r="D20" s="26">
        <v>661968389</v>
      </c>
      <c r="E20" s="26">
        <v>914647979</v>
      </c>
      <c r="F20" s="26">
        <v>473242090</v>
      </c>
      <c r="G20" s="26">
        <v>239731584</v>
      </c>
      <c r="H20" s="27">
        <v>12448218</v>
      </c>
      <c r="I20" s="44">
        <v>3419.94</v>
      </c>
      <c r="J20" s="43">
        <f t="shared" si="0"/>
        <v>1.5935484248261667</v>
      </c>
      <c r="K20" s="25">
        <f t="shared" si="1"/>
        <v>80018179.262279466</v>
      </c>
      <c r="L20" s="26">
        <f t="shared" si="2"/>
        <v>1297657126.272157</v>
      </c>
      <c r="M20" s="26">
        <f t="shared" si="3"/>
        <v>1054878683.5756651</v>
      </c>
      <c r="N20" s="26">
        <f t="shared" si="4"/>
        <v>1457535846.2058868</v>
      </c>
      <c r="O20" s="26">
        <f t="shared" si="5"/>
        <v>754134187.08094299</v>
      </c>
      <c r="P20" s="27">
        <f t="shared" si="6"/>
        <v>382023888.06428188</v>
      </c>
      <c r="Q20" s="28">
        <f t="shared" si="7"/>
        <v>19836838.185792733</v>
      </c>
      <c r="R20" s="5" t="s">
        <v>146</v>
      </c>
      <c r="S20" s="20">
        <f t="shared" si="9"/>
        <v>247790440.30426723</v>
      </c>
      <c r="T20" s="20">
        <f t="shared" si="10"/>
        <v>3963666037.7463684</v>
      </c>
      <c r="U20" s="20">
        <f t="shared" si="11"/>
        <v>3193887556.7286963</v>
      </c>
      <c r="V20" s="20">
        <f t="shared" si="12"/>
        <v>4367498775.994873</v>
      </c>
      <c r="W20" s="20">
        <f t="shared" si="13"/>
        <v>2246175043.0045767</v>
      </c>
      <c r="X20" s="20">
        <f t="shared" si="8"/>
        <v>1126090885.7622752</v>
      </c>
      <c r="Y20" s="20">
        <f t="shared" si="8"/>
        <v>56592931.308743119</v>
      </c>
    </row>
    <row r="21" spans="1:25" x14ac:dyDescent="0.25">
      <c r="A21" s="6">
        <v>40725</v>
      </c>
      <c r="B21" s="25">
        <v>51604596</v>
      </c>
      <c r="C21" s="26">
        <v>805645184</v>
      </c>
      <c r="D21" s="26">
        <v>647415012</v>
      </c>
      <c r="E21" s="26">
        <v>899132694</v>
      </c>
      <c r="F21" s="26">
        <v>458060912</v>
      </c>
      <c r="G21" s="26">
        <v>236649553</v>
      </c>
      <c r="H21" s="27">
        <v>12716013</v>
      </c>
      <c r="I21" s="44">
        <v>3419.94</v>
      </c>
      <c r="J21" s="43">
        <f t="shared" si="0"/>
        <v>1.5935484248261667</v>
      </c>
      <c r="K21" s="25">
        <f t="shared" si="1"/>
        <v>82234422.669590697</v>
      </c>
      <c r="L21" s="26">
        <f t="shared" si="2"/>
        <v>1283834613.9319873</v>
      </c>
      <c r="M21" s="26">
        <f t="shared" si="3"/>
        <v>1031687172.5814137</v>
      </c>
      <c r="N21" s="26">
        <f t="shared" si="4"/>
        <v>1432811488.2334077</v>
      </c>
      <c r="O21" s="26">
        <f t="shared" si="5"/>
        <v>729942244.79203737</v>
      </c>
      <c r="P21" s="27">
        <f t="shared" si="6"/>
        <v>377112522.41896641</v>
      </c>
      <c r="Q21" s="28">
        <f t="shared" si="7"/>
        <v>20263582.48621906</v>
      </c>
      <c r="R21" s="5" t="s">
        <v>147</v>
      </c>
      <c r="S21" s="20">
        <f t="shared" si="9"/>
        <v>248155008.62120593</v>
      </c>
      <c r="T21" s="20">
        <f t="shared" si="10"/>
        <v>3964603826.4656324</v>
      </c>
      <c r="U21" s="20">
        <f t="shared" si="11"/>
        <v>3200755877.2445769</v>
      </c>
      <c r="V21" s="20">
        <f t="shared" si="12"/>
        <v>4410386542.5002747</v>
      </c>
      <c r="W21" s="20">
        <f t="shared" si="13"/>
        <v>2270861032.5435205</v>
      </c>
      <c r="X21" s="20">
        <f t="shared" si="13"/>
        <v>1154096780.4339314</v>
      </c>
      <c r="Y21" s="20">
        <f t="shared" si="13"/>
        <v>59295185.831176966</v>
      </c>
    </row>
    <row r="22" spans="1:25" x14ac:dyDescent="0.25">
      <c r="A22" s="6">
        <v>40756</v>
      </c>
      <c r="B22" s="25">
        <v>55627373</v>
      </c>
      <c r="C22" s="26">
        <v>864881045</v>
      </c>
      <c r="D22" s="26">
        <v>694048920</v>
      </c>
      <c r="E22" s="26">
        <v>963507080</v>
      </c>
      <c r="F22" s="26">
        <v>496276994</v>
      </c>
      <c r="G22" s="26">
        <v>249880663</v>
      </c>
      <c r="H22" s="27">
        <v>13253313</v>
      </c>
      <c r="I22" s="44">
        <v>3434.3</v>
      </c>
      <c r="J22" s="43">
        <f t="shared" si="0"/>
        <v>1.5868852459016394</v>
      </c>
      <c r="K22" s="25">
        <f t="shared" si="1"/>
        <v>88274257.481967211</v>
      </c>
      <c r="L22" s="26">
        <f t="shared" si="2"/>
        <v>1372466969.7704918</v>
      </c>
      <c r="M22" s="26">
        <f t="shared" si="3"/>
        <v>1101375991.0819671</v>
      </c>
      <c r="N22" s="26">
        <f t="shared" si="4"/>
        <v>1528975169.5737705</v>
      </c>
      <c r="O22" s="26">
        <f t="shared" si="5"/>
        <v>787534639.65901637</v>
      </c>
      <c r="P22" s="27">
        <f t="shared" si="6"/>
        <v>396531937.35081971</v>
      </c>
      <c r="Q22" s="28">
        <f t="shared" si="7"/>
        <v>21031486.859016392</v>
      </c>
      <c r="R22" s="5" t="s">
        <v>148</v>
      </c>
      <c r="S22" s="20">
        <f t="shared" si="9"/>
        <v>250526862.41383737</v>
      </c>
      <c r="T22" s="20">
        <f t="shared" si="10"/>
        <v>3953958712.9746361</v>
      </c>
      <c r="U22" s="20">
        <f t="shared" si="11"/>
        <v>3187941850.2390461</v>
      </c>
      <c r="V22" s="20">
        <f t="shared" si="12"/>
        <v>4419322507.0130653</v>
      </c>
      <c r="W22" s="20">
        <f t="shared" si="13"/>
        <v>2271611074.5319967</v>
      </c>
      <c r="X22" s="20">
        <f t="shared" si="13"/>
        <v>1155668350.8340678</v>
      </c>
      <c r="Y22" s="20">
        <f t="shared" si="13"/>
        <v>61131910.531028181</v>
      </c>
    </row>
    <row r="23" spans="1:25" x14ac:dyDescent="0.25">
      <c r="A23" s="6">
        <v>40787</v>
      </c>
      <c r="B23" s="25">
        <v>51583702</v>
      </c>
      <c r="C23" s="26">
        <v>829458063</v>
      </c>
      <c r="D23" s="26">
        <v>662567779</v>
      </c>
      <c r="E23" s="26">
        <v>916527580</v>
      </c>
      <c r="F23" s="26">
        <v>465923899</v>
      </c>
      <c r="G23" s="26">
        <v>239907529</v>
      </c>
      <c r="H23" s="27">
        <v>12607557</v>
      </c>
      <c r="I23" s="44">
        <v>3449.76</v>
      </c>
      <c r="J23" s="43">
        <f t="shared" si="0"/>
        <v>1.5797736654144057</v>
      </c>
      <c r="K23" s="25">
        <f t="shared" si="1"/>
        <v>81490573.984184414</v>
      </c>
      <c r="L23" s="26">
        <f t="shared" si="2"/>
        <v>1310356004.4930429</v>
      </c>
      <c r="M23" s="26">
        <f t="shared" si="3"/>
        <v>1046707128.8163118</v>
      </c>
      <c r="N23" s="26">
        <f t="shared" si="4"/>
        <v>1447906134.509995</v>
      </c>
      <c r="O23" s="26">
        <f t="shared" si="5"/>
        <v>736054305.72740138</v>
      </c>
      <c r="P23" s="27">
        <f t="shared" si="6"/>
        <v>378999596.44884282</v>
      </c>
      <c r="Q23" s="28">
        <f t="shared" si="7"/>
        <v>19917086.533811048</v>
      </c>
      <c r="R23" s="5" t="s">
        <v>149</v>
      </c>
      <c r="S23" s="20">
        <f t="shared" si="9"/>
        <v>251999257.13574234</v>
      </c>
      <c r="T23" s="20">
        <f t="shared" si="10"/>
        <v>3966657591.1955223</v>
      </c>
      <c r="U23" s="20">
        <f t="shared" si="11"/>
        <v>3179770295.4796925</v>
      </c>
      <c r="V23" s="20">
        <f t="shared" si="12"/>
        <v>4409692795.317173</v>
      </c>
      <c r="W23" s="20">
        <f t="shared" si="13"/>
        <v>2253531193.1784549</v>
      </c>
      <c r="X23" s="20">
        <f t="shared" si="13"/>
        <v>1152644059.2186289</v>
      </c>
      <c r="Y23" s="20">
        <f t="shared" si="13"/>
        <v>61212158.8790465</v>
      </c>
    </row>
    <row r="24" spans="1:25" x14ac:dyDescent="0.25">
      <c r="A24" s="6">
        <v>40817</v>
      </c>
      <c r="B24" s="25">
        <v>49466017</v>
      </c>
      <c r="C24" s="26">
        <v>812348281</v>
      </c>
      <c r="D24" s="26">
        <v>641248856</v>
      </c>
      <c r="E24" s="26">
        <v>890014727</v>
      </c>
      <c r="F24" s="26">
        <v>450652446</v>
      </c>
      <c r="G24" s="26">
        <v>229612940</v>
      </c>
      <c r="H24" s="27">
        <v>12036890</v>
      </c>
      <c r="I24" s="44">
        <v>3460.8</v>
      </c>
      <c r="J24" s="43">
        <f t="shared" si="0"/>
        <v>1.5747341655108644</v>
      </c>
      <c r="K24" s="25">
        <f t="shared" si="1"/>
        <v>77895827.001641229</v>
      </c>
      <c r="L24" s="26">
        <f t="shared" si="2"/>
        <v>1279232592.3847201</v>
      </c>
      <c r="M24" s="26">
        <f t="shared" si="3"/>
        <v>1009796482.1379565</v>
      </c>
      <c r="N24" s="26">
        <f t="shared" si="4"/>
        <v>1401536598.4147248</v>
      </c>
      <c r="O24" s="26">
        <f t="shared" si="5"/>
        <v>709657803.48723984</v>
      </c>
      <c r="P24" s="27">
        <f t="shared" si="6"/>
        <v>361579341.46139616</v>
      </c>
      <c r="Q24" s="28">
        <f t="shared" si="7"/>
        <v>18954901.929496069</v>
      </c>
      <c r="R24" s="5" t="s">
        <v>150</v>
      </c>
      <c r="S24" s="20">
        <f t="shared" si="9"/>
        <v>247660661.46779287</v>
      </c>
      <c r="T24" s="20">
        <f t="shared" si="10"/>
        <v>3962055569.6482544</v>
      </c>
      <c r="U24" s="20">
        <f t="shared" si="11"/>
        <v>3157879605.0362358</v>
      </c>
      <c r="V24" s="20">
        <f t="shared" si="12"/>
        <v>4378417905.4984903</v>
      </c>
      <c r="W24" s="20">
        <f t="shared" si="13"/>
        <v>2233246751.8736577</v>
      </c>
      <c r="X24" s="20">
        <f t="shared" si="13"/>
        <v>1137110878.2610588</v>
      </c>
      <c r="Y24" s="20">
        <f t="shared" si="13"/>
        <v>59903478.322323501</v>
      </c>
    </row>
    <row r="25" spans="1:25" x14ac:dyDescent="0.25">
      <c r="A25" s="6">
        <v>40848</v>
      </c>
      <c r="B25" s="25">
        <v>49662727</v>
      </c>
      <c r="C25" s="26">
        <v>821953682</v>
      </c>
      <c r="D25" s="26">
        <v>638179940</v>
      </c>
      <c r="E25" s="26">
        <v>884674470</v>
      </c>
      <c r="F25" s="26">
        <v>448393586</v>
      </c>
      <c r="G25" s="26">
        <v>229886171</v>
      </c>
      <c r="H25" s="27">
        <v>11369677</v>
      </c>
      <c r="I25" s="44">
        <v>3480.52</v>
      </c>
      <c r="J25" s="43">
        <f t="shared" si="0"/>
        <v>1.5658120051026858</v>
      </c>
      <c r="K25" s="25">
        <f t="shared" si="1"/>
        <v>77762494.142737299</v>
      </c>
      <c r="L25" s="26">
        <f t="shared" si="2"/>
        <v>1287024942.9139555</v>
      </c>
      <c r="M25" s="26">
        <f t="shared" si="3"/>
        <v>999269811.46771169</v>
      </c>
      <c r="N25" s="26">
        <f t="shared" si="4"/>
        <v>1385233905.733856</v>
      </c>
      <c r="O25" s="26">
        <f t="shared" si="5"/>
        <v>702100059.96984363</v>
      </c>
      <c r="P25" s="27">
        <f t="shared" si="6"/>
        <v>359958526.35888892</v>
      </c>
      <c r="Q25" s="28">
        <f t="shared" si="7"/>
        <v>17802776.740739889</v>
      </c>
      <c r="R25" s="5" t="s">
        <v>151</v>
      </c>
      <c r="S25" s="20">
        <f t="shared" si="9"/>
        <v>237148898.12856296</v>
      </c>
      <c r="T25" s="20">
        <f t="shared" si="10"/>
        <v>3876613542.7917185</v>
      </c>
      <c r="U25" s="20">
        <f t="shared" si="11"/>
        <v>3055773425.4219799</v>
      </c>
      <c r="V25" s="20">
        <f t="shared" si="12"/>
        <v>4234676641.658576</v>
      </c>
      <c r="W25" s="20">
        <f t="shared" si="13"/>
        <v>2147812172.1844845</v>
      </c>
      <c r="X25" s="20">
        <f t="shared" si="13"/>
        <v>1100537467.2691278</v>
      </c>
      <c r="Y25" s="20">
        <f t="shared" si="13"/>
        <v>56674768.204047002</v>
      </c>
    </row>
    <row r="26" spans="1:25" x14ac:dyDescent="0.25">
      <c r="A26" s="6">
        <v>40878</v>
      </c>
      <c r="B26" s="25">
        <v>56444981</v>
      </c>
      <c r="C26" s="26">
        <v>771175490</v>
      </c>
      <c r="D26" s="26">
        <v>598355808</v>
      </c>
      <c r="E26" s="26">
        <v>840563003</v>
      </c>
      <c r="F26" s="26">
        <v>434054077</v>
      </c>
      <c r="G26" s="26">
        <v>234012070</v>
      </c>
      <c r="H26" s="27">
        <v>14692844</v>
      </c>
      <c r="I26" s="44">
        <v>3498.27</v>
      </c>
      <c r="J26" s="43">
        <f t="shared" si="0"/>
        <v>1.5578671743461769</v>
      </c>
      <c r="K26" s="25">
        <f t="shared" si="1"/>
        <v>87933783.05649364</v>
      </c>
      <c r="L26" s="26">
        <f t="shared" si="2"/>
        <v>1201388981.5313284</v>
      </c>
      <c r="M26" s="26">
        <f t="shared" si="3"/>
        <v>932158871.86258352</v>
      </c>
      <c r="N26" s="26">
        <f t="shared" si="4"/>
        <v>1309485510.3435471</v>
      </c>
      <c r="O26" s="26">
        <f t="shared" si="5"/>
        <v>676198598.44942796</v>
      </c>
      <c r="P26" s="27">
        <f t="shared" si="6"/>
        <v>364559722.25379974</v>
      </c>
      <c r="Q26" s="28">
        <f t="shared" si="7"/>
        <v>22889499.365389179</v>
      </c>
      <c r="R26" s="5" t="s">
        <v>152</v>
      </c>
      <c r="S26" s="20">
        <f t="shared" si="9"/>
        <v>243592107.20087218</v>
      </c>
      <c r="T26" s="20">
        <f t="shared" si="10"/>
        <v>3767646519.8300037</v>
      </c>
      <c r="U26" s="20">
        <f t="shared" si="11"/>
        <v>2941225168.4682517</v>
      </c>
      <c r="V26" s="20">
        <f t="shared" si="12"/>
        <v>4096256017.4921274</v>
      </c>
      <c r="W26" s="20">
        <f t="shared" si="13"/>
        <v>2087956464.9065113</v>
      </c>
      <c r="X26" s="20">
        <f t="shared" si="13"/>
        <v>1086097593.0740848</v>
      </c>
      <c r="Y26" s="20">
        <f t="shared" si="13"/>
        <v>59647181.035625145</v>
      </c>
    </row>
    <row r="27" spans="1:25" x14ac:dyDescent="0.25">
      <c r="A27" s="6">
        <v>40909</v>
      </c>
      <c r="B27" s="25">
        <v>67168470</v>
      </c>
      <c r="C27" s="26">
        <v>887339777</v>
      </c>
      <c r="D27" s="26">
        <v>681443721</v>
      </c>
      <c r="E27" s="26">
        <v>949463412</v>
      </c>
      <c r="F27" s="26">
        <v>481075778</v>
      </c>
      <c r="G27" s="26">
        <v>249681049</v>
      </c>
      <c r="H27" s="27">
        <v>13777532</v>
      </c>
      <c r="I27" s="44">
        <v>3516.11</v>
      </c>
      <c r="J27" s="43">
        <f t="shared" si="0"/>
        <v>1.5499628851202039</v>
      </c>
      <c r="K27" s="25">
        <f t="shared" si="1"/>
        <v>104108635.55030987</v>
      </c>
      <c r="L27" s="26">
        <f t="shared" si="2"/>
        <v>1375343720.8408382</v>
      </c>
      <c r="M27" s="26">
        <f t="shared" si="3"/>
        <v>1056212475.8482072</v>
      </c>
      <c r="N27" s="26">
        <f t="shared" si="4"/>
        <v>1471633049.3795929</v>
      </c>
      <c r="O27" s="26">
        <f t="shared" si="5"/>
        <v>745649600.83032668</v>
      </c>
      <c r="P27" s="27">
        <f t="shared" si="6"/>
        <v>386996359.06787896</v>
      </c>
      <c r="Q27" s="28">
        <f t="shared" si="7"/>
        <v>21354663.248555932</v>
      </c>
      <c r="R27" s="5" t="s">
        <v>153</v>
      </c>
      <c r="S27" s="20">
        <f t="shared" si="9"/>
        <v>269804915.74954081</v>
      </c>
      <c r="T27" s="20">
        <f t="shared" si="10"/>
        <v>3863757648.2861223</v>
      </c>
      <c r="U27" s="20">
        <f t="shared" si="11"/>
        <v>2987641162.1785021</v>
      </c>
      <c r="V27" s="20">
        <f t="shared" si="12"/>
        <v>4166352468.456996</v>
      </c>
      <c r="W27" s="20">
        <f t="shared" si="13"/>
        <v>2123948262.249598</v>
      </c>
      <c r="X27" s="20">
        <f t="shared" si="13"/>
        <v>1111514610.6805677</v>
      </c>
      <c r="Y27" s="20">
        <f t="shared" si="13"/>
        <v>62046942.354684994</v>
      </c>
    </row>
    <row r="28" spans="1:25" x14ac:dyDescent="0.25">
      <c r="A28" s="6">
        <v>40940</v>
      </c>
      <c r="B28" s="25">
        <v>64986465</v>
      </c>
      <c r="C28" s="26">
        <v>868069581</v>
      </c>
      <c r="D28" s="26">
        <v>689035661</v>
      </c>
      <c r="E28" s="26">
        <v>972999592</v>
      </c>
      <c r="F28" s="26">
        <v>494644831</v>
      </c>
      <c r="G28" s="26">
        <v>251625245</v>
      </c>
      <c r="H28" s="27">
        <v>14229618</v>
      </c>
      <c r="I28" s="44">
        <v>3529.82</v>
      </c>
      <c r="J28" s="43">
        <f t="shared" si="0"/>
        <v>1.5439427506218446</v>
      </c>
      <c r="K28" s="25">
        <f t="shared" si="1"/>
        <v>100335381.52529024</v>
      </c>
      <c r="L28" s="26">
        <f t="shared" si="2"/>
        <v>1340249736.6202922</v>
      </c>
      <c r="M28" s="26">
        <f t="shared" si="3"/>
        <v>1063831613.7208809</v>
      </c>
      <c r="N28" s="26">
        <f t="shared" si="4"/>
        <v>1502255666.4264126</v>
      </c>
      <c r="O28" s="26">
        <f t="shared" si="5"/>
        <v>763703300.95501745</v>
      </c>
      <c r="P28" s="27">
        <f t="shared" si="6"/>
        <v>388494972.89119554</v>
      </c>
      <c r="Q28" s="28">
        <f t="shared" si="7"/>
        <v>21969715.555218112</v>
      </c>
      <c r="R28" s="5" t="s">
        <v>154</v>
      </c>
      <c r="S28" s="20">
        <f t="shared" si="9"/>
        <v>292377803.13209373</v>
      </c>
      <c r="T28" s="20">
        <f t="shared" si="10"/>
        <v>3916982441.9924588</v>
      </c>
      <c r="U28" s="20">
        <f t="shared" si="11"/>
        <v>3052202964.4316716</v>
      </c>
      <c r="V28" s="20">
        <f t="shared" si="12"/>
        <v>4283374229.1495523</v>
      </c>
      <c r="W28" s="20">
        <f t="shared" si="13"/>
        <v>2185551503.2347722</v>
      </c>
      <c r="X28" s="20">
        <f t="shared" si="13"/>
        <v>1140051057.2128742</v>
      </c>
      <c r="Y28" s="20">
        <f t="shared" si="13"/>
        <v>66213881.169163227</v>
      </c>
    </row>
    <row r="29" spans="1:25" x14ac:dyDescent="0.25">
      <c r="A29" s="6">
        <v>40969</v>
      </c>
      <c r="B29" s="25">
        <v>72272042</v>
      </c>
      <c r="C29" s="26">
        <v>965958679</v>
      </c>
      <c r="D29" s="26">
        <v>758175127</v>
      </c>
      <c r="E29" s="26">
        <v>1069462761</v>
      </c>
      <c r="F29" s="26">
        <v>544876739</v>
      </c>
      <c r="G29" s="26">
        <v>275730692</v>
      </c>
      <c r="H29" s="27">
        <v>15379887</v>
      </c>
      <c r="I29" s="44">
        <v>3536.17</v>
      </c>
      <c r="J29" s="43">
        <f t="shared" si="0"/>
        <v>1.5411702491678851</v>
      </c>
      <c r="K29" s="25">
        <f t="shared" si="1"/>
        <v>111383520.97701186</v>
      </c>
      <c r="L29" s="26">
        <f t="shared" si="2"/>
        <v>1488706778.0003111</v>
      </c>
      <c r="M29" s="26">
        <f t="shared" si="3"/>
        <v>1168476949.3914831</v>
      </c>
      <c r="N29" s="26">
        <f t="shared" si="4"/>
        <v>1648224189.8461444</v>
      </c>
      <c r="O29" s="26">
        <f t="shared" si="5"/>
        <v>839747819.61041474</v>
      </c>
      <c r="P29" s="27">
        <f t="shared" si="6"/>
        <v>424947939.29287338</v>
      </c>
      <c r="Q29" s="28">
        <f t="shared" si="7"/>
        <v>23703024.279963918</v>
      </c>
      <c r="R29" s="5" t="s">
        <v>155</v>
      </c>
      <c r="S29" s="20">
        <f t="shared" si="9"/>
        <v>315827541.05261195</v>
      </c>
      <c r="T29" s="20">
        <f t="shared" si="10"/>
        <v>4204300238.461441</v>
      </c>
      <c r="U29" s="20">
        <f t="shared" si="11"/>
        <v>3288521041.9605713</v>
      </c>
      <c r="V29" s="20">
        <f t="shared" si="12"/>
        <v>4622112908.6521502</v>
      </c>
      <c r="W29" s="20">
        <f t="shared" si="13"/>
        <v>2349100724.3957586</v>
      </c>
      <c r="X29" s="20">
        <f t="shared" si="13"/>
        <v>1200439274.2519479</v>
      </c>
      <c r="Y29" s="20">
        <f t="shared" si="13"/>
        <v>67027406.083737962</v>
      </c>
    </row>
    <row r="30" spans="1:25" x14ac:dyDescent="0.25">
      <c r="A30" s="6">
        <v>41000</v>
      </c>
      <c r="B30" s="25">
        <v>61130880</v>
      </c>
      <c r="C30" s="26">
        <v>901536768</v>
      </c>
      <c r="D30" s="26">
        <v>718685288</v>
      </c>
      <c r="E30" s="26">
        <v>1014024828</v>
      </c>
      <c r="F30" s="26">
        <v>511118534</v>
      </c>
      <c r="G30" s="26">
        <v>257633508</v>
      </c>
      <c r="H30" s="27">
        <v>13374051</v>
      </c>
      <c r="I30" s="44">
        <v>3558.81</v>
      </c>
      <c r="J30" s="43">
        <f t="shared" si="0"/>
        <v>1.5313658217213058</v>
      </c>
      <c r="K30" s="25">
        <f t="shared" si="1"/>
        <v>93613740.283746541</v>
      </c>
      <c r="L30" s="26">
        <f t="shared" si="2"/>
        <v>1380582593.5402901</v>
      </c>
      <c r="M30" s="26">
        <f t="shared" si="3"/>
        <v>1100570086.6171334</v>
      </c>
      <c r="N30" s="26">
        <f t="shared" si="4"/>
        <v>1552842963.9760258</v>
      </c>
      <c r="O30" s="26">
        <f t="shared" si="5"/>
        <v>782709453.81589913</v>
      </c>
      <c r="P30" s="27">
        <f t="shared" si="6"/>
        <v>394531148.68136263</v>
      </c>
      <c r="Q30" s="28">
        <f t="shared" si="7"/>
        <v>20480564.59935765</v>
      </c>
      <c r="R30" s="5" t="s">
        <v>156</v>
      </c>
      <c r="S30" s="20">
        <f t="shared" si="9"/>
        <v>305332645.78604865</v>
      </c>
      <c r="T30" s="20">
        <f t="shared" si="10"/>
        <v>4209539111.1608934</v>
      </c>
      <c r="U30" s="20">
        <f t="shared" si="11"/>
        <v>3332878652.729497</v>
      </c>
      <c r="V30" s="20">
        <f t="shared" si="12"/>
        <v>4703322823.2485828</v>
      </c>
      <c r="W30" s="20">
        <f t="shared" si="13"/>
        <v>2386160577.3813314</v>
      </c>
      <c r="X30" s="20">
        <f t="shared" si="13"/>
        <v>1207974063.8654315</v>
      </c>
      <c r="Y30" s="20">
        <f t="shared" si="13"/>
        <v>66153307.434539676</v>
      </c>
    </row>
    <row r="31" spans="1:25" x14ac:dyDescent="0.25">
      <c r="A31" s="6">
        <v>41030</v>
      </c>
      <c r="B31" s="25">
        <v>60234577</v>
      </c>
      <c r="C31" s="26">
        <v>913848845</v>
      </c>
      <c r="D31" s="26">
        <v>729444031</v>
      </c>
      <c r="E31" s="26">
        <v>1045956213</v>
      </c>
      <c r="F31" s="26">
        <v>530395903</v>
      </c>
      <c r="G31" s="26">
        <v>270175256</v>
      </c>
      <c r="H31" s="27">
        <v>15903535</v>
      </c>
      <c r="I31" s="44">
        <v>3578.38</v>
      </c>
      <c r="J31" s="43">
        <f t="shared" si="0"/>
        <v>1.5229908506083758</v>
      </c>
      <c r="K31" s="25">
        <f t="shared" si="1"/>
        <v>91736709.661265716</v>
      </c>
      <c r="L31" s="26">
        <f t="shared" si="2"/>
        <v>1391783429.7740319</v>
      </c>
      <c r="M31" s="26">
        <f t="shared" si="3"/>
        <v>1110936585.2438924</v>
      </c>
      <c r="N31" s="26">
        <f t="shared" si="4"/>
        <v>1592981742.5359855</v>
      </c>
      <c r="O31" s="26">
        <f t="shared" si="5"/>
        <v>807788107.46916759</v>
      </c>
      <c r="P31" s="27">
        <f t="shared" si="6"/>
        <v>411474442.94877571</v>
      </c>
      <c r="Q31" s="28">
        <f t="shared" si="7"/>
        <v>24220938.297330074</v>
      </c>
      <c r="R31" s="5" t="s">
        <v>157</v>
      </c>
      <c r="S31" s="20">
        <f t="shared" si="9"/>
        <v>296733973.92202413</v>
      </c>
      <c r="T31" s="20">
        <f t="shared" si="10"/>
        <v>4261072804.3146334</v>
      </c>
      <c r="U31" s="20">
        <f t="shared" si="11"/>
        <v>3379983624.2525091</v>
      </c>
      <c r="V31" s="20">
        <f t="shared" si="12"/>
        <v>4794048899.3581562</v>
      </c>
      <c r="W31" s="20">
        <f t="shared" si="13"/>
        <v>2430245383.8954816</v>
      </c>
      <c r="X31" s="20">
        <f t="shared" si="13"/>
        <v>1230953533.9230118</v>
      </c>
      <c r="Y31" s="20">
        <f t="shared" si="13"/>
        <v>68404530.176651642</v>
      </c>
    </row>
    <row r="32" spans="1:25" x14ac:dyDescent="0.25">
      <c r="A32" s="6">
        <v>41061</v>
      </c>
      <c r="B32" s="25">
        <v>58872479</v>
      </c>
      <c r="C32" s="26">
        <v>891497900</v>
      </c>
      <c r="D32" s="26">
        <v>717808194</v>
      </c>
      <c r="E32" s="26">
        <v>1039661247</v>
      </c>
      <c r="F32" s="26">
        <v>531551502</v>
      </c>
      <c r="G32" s="26">
        <v>277985732</v>
      </c>
      <c r="H32" s="27">
        <v>15807235</v>
      </c>
      <c r="I32" s="44">
        <v>3587.67</v>
      </c>
      <c r="J32" s="43">
        <f t="shared" si="0"/>
        <v>1.5190471810395048</v>
      </c>
      <c r="K32" s="25">
        <f t="shared" si="1"/>
        <v>89430073.265757442</v>
      </c>
      <c r="L32" s="26">
        <f t="shared" si="2"/>
        <v>1354227371.8976383</v>
      </c>
      <c r="M32" s="26">
        <f t="shared" si="3"/>
        <v>1090384513.6227579</v>
      </c>
      <c r="N32" s="26">
        <f t="shared" si="4"/>
        <v>1579294486.4913664</v>
      </c>
      <c r="O32" s="26">
        <f t="shared" si="5"/>
        <v>807451810.69041467</v>
      </c>
      <c r="P32" s="27">
        <f t="shared" si="6"/>
        <v>422273442.56380326</v>
      </c>
      <c r="Q32" s="28">
        <f t="shared" si="7"/>
        <v>24011935.766778994</v>
      </c>
      <c r="R32" s="5" t="s">
        <v>158</v>
      </c>
      <c r="S32" s="20">
        <f t="shared" si="9"/>
        <v>274780526.21076971</v>
      </c>
      <c r="T32" s="20">
        <f t="shared" si="10"/>
        <v>4126593398.2119603</v>
      </c>
      <c r="U32" s="20">
        <f t="shared" si="11"/>
        <v>3301891188.4837837</v>
      </c>
      <c r="V32" s="20">
        <f t="shared" si="12"/>
        <v>4725119196.0033779</v>
      </c>
      <c r="W32" s="20">
        <f t="shared" si="13"/>
        <v>2397949374.975481</v>
      </c>
      <c r="X32" s="20">
        <f t="shared" si="13"/>
        <v>1228279037.1939416</v>
      </c>
      <c r="Y32" s="20">
        <f t="shared" si="13"/>
        <v>68713441.663466722</v>
      </c>
    </row>
    <row r="33" spans="1:25" x14ac:dyDescent="0.25">
      <c r="A33" s="6">
        <v>41091</v>
      </c>
      <c r="B33" s="25">
        <v>63036407</v>
      </c>
      <c r="C33" s="26">
        <v>907353424</v>
      </c>
      <c r="D33" s="26">
        <v>716890821</v>
      </c>
      <c r="E33" s="26">
        <v>1032009156</v>
      </c>
      <c r="F33" s="26">
        <v>523724528</v>
      </c>
      <c r="G33" s="26">
        <v>275464840</v>
      </c>
      <c r="H33" s="27">
        <v>15367090</v>
      </c>
      <c r="I33" s="44">
        <v>3603.1</v>
      </c>
      <c r="J33" s="43">
        <f t="shared" si="0"/>
        <v>1.5125419777413895</v>
      </c>
      <c r="K33" s="25">
        <f t="shared" si="1"/>
        <v>95345211.713491172</v>
      </c>
      <c r="L33" s="26">
        <f t="shared" si="2"/>
        <v>1372410142.4473815</v>
      </c>
      <c r="M33" s="26">
        <f t="shared" si="3"/>
        <v>1084327460.2199886</v>
      </c>
      <c r="N33" s="26">
        <f t="shared" si="4"/>
        <v>1560957169.8634622</v>
      </c>
      <c r="O33" s="26">
        <f t="shared" si="5"/>
        <v>792155333.3727957</v>
      </c>
      <c r="P33" s="27">
        <f t="shared" si="6"/>
        <v>416652133.89181542</v>
      </c>
      <c r="Q33" s="28">
        <f t="shared" si="7"/>
        <v>23243368.700729929</v>
      </c>
      <c r="R33" s="5" t="s">
        <v>159</v>
      </c>
      <c r="S33" s="20">
        <f t="shared" si="9"/>
        <v>276511997.64051437</v>
      </c>
      <c r="T33" s="20">
        <f t="shared" si="10"/>
        <v>4118420947.1190515</v>
      </c>
      <c r="U33" s="20">
        <f t="shared" si="11"/>
        <v>3285648562.0866394</v>
      </c>
      <c r="V33" s="20">
        <f t="shared" si="12"/>
        <v>4733233401.8908138</v>
      </c>
      <c r="W33" s="20">
        <f t="shared" si="13"/>
        <v>2407395254.5323777</v>
      </c>
      <c r="X33" s="20">
        <f t="shared" si="13"/>
        <v>1250400022.4043944</v>
      </c>
      <c r="Y33" s="20">
        <f t="shared" si="13"/>
        <v>71476245.764838994</v>
      </c>
    </row>
    <row r="34" spans="1:25" x14ac:dyDescent="0.25">
      <c r="A34" s="6">
        <v>41122</v>
      </c>
      <c r="B34" s="25">
        <v>65759400</v>
      </c>
      <c r="C34" s="26">
        <v>960269430</v>
      </c>
      <c r="D34" s="26">
        <v>763628760</v>
      </c>
      <c r="E34" s="26">
        <v>1105394067</v>
      </c>
      <c r="F34" s="26">
        <v>557688026</v>
      </c>
      <c r="G34" s="26">
        <v>295470586</v>
      </c>
      <c r="H34" s="27">
        <v>15837982</v>
      </c>
      <c r="I34" s="44">
        <v>3619.31</v>
      </c>
      <c r="J34" s="43">
        <f t="shared" si="0"/>
        <v>1.5057676739489019</v>
      </c>
      <c r="K34" s="25">
        <f t="shared" si="1"/>
        <v>99018378.778275415</v>
      </c>
      <c r="L34" s="26">
        <f t="shared" si="2"/>
        <v>1445942665.9753377</v>
      </c>
      <c r="M34" s="26">
        <f t="shared" si="3"/>
        <v>1149847501.7056842</v>
      </c>
      <c r="N34" s="26">
        <f t="shared" si="4"/>
        <v>1664466653.0635066</v>
      </c>
      <c r="O34" s="26">
        <f t="shared" si="5"/>
        <v>839748601.69917476</v>
      </c>
      <c r="P34" s="27">
        <f t="shared" si="6"/>
        <v>444910057.00153899</v>
      </c>
      <c r="Q34" s="28">
        <f t="shared" si="7"/>
        <v>23848321.316184577</v>
      </c>
      <c r="R34" s="5" t="s">
        <v>160</v>
      </c>
      <c r="S34" s="20">
        <f t="shared" si="9"/>
        <v>283793666.75752401</v>
      </c>
      <c r="T34" s="20">
        <f t="shared" si="10"/>
        <v>4172580183.3203573</v>
      </c>
      <c r="U34" s="20">
        <f t="shared" si="11"/>
        <v>3324559478.5484309</v>
      </c>
      <c r="V34" s="20">
        <f t="shared" si="12"/>
        <v>4804718312.418335</v>
      </c>
      <c r="W34" s="20">
        <f t="shared" si="13"/>
        <v>2439355748.7623854</v>
      </c>
      <c r="X34" s="20">
        <f t="shared" si="13"/>
        <v>1283835636.4571576</v>
      </c>
      <c r="Y34" s="20">
        <f t="shared" si="13"/>
        <v>71103628.783693507</v>
      </c>
    </row>
    <row r="35" spans="1:25" x14ac:dyDescent="0.25">
      <c r="A35" s="6">
        <v>41153</v>
      </c>
      <c r="B35" s="25">
        <v>57305219</v>
      </c>
      <c r="C35" s="26">
        <v>866809563</v>
      </c>
      <c r="D35" s="26">
        <v>677611332</v>
      </c>
      <c r="E35" s="26">
        <v>982194778</v>
      </c>
      <c r="F35" s="26">
        <v>492877928</v>
      </c>
      <c r="G35" s="26">
        <v>252124053</v>
      </c>
      <c r="H35" s="27">
        <v>14061492</v>
      </c>
      <c r="I35" s="44">
        <v>3642.12</v>
      </c>
      <c r="J35" s="43">
        <f t="shared" si="0"/>
        <v>1.4963372980571756</v>
      </c>
      <c r="K35" s="25">
        <f t="shared" si="1"/>
        <v>85747936.563034728</v>
      </c>
      <c r="L35" s="26">
        <f t="shared" si="2"/>
        <v>1297039479.4295411</v>
      </c>
      <c r="M35" s="26">
        <f t="shared" si="3"/>
        <v>1013935109.6578038</v>
      </c>
      <c r="N35" s="26">
        <f t="shared" si="4"/>
        <v>1469694680.2783875</v>
      </c>
      <c r="O35" s="26">
        <f t="shared" si="5"/>
        <v>737511627.05553913</v>
      </c>
      <c r="P35" s="27">
        <f t="shared" si="6"/>
        <v>377262624.24124414</v>
      </c>
      <c r="Q35" s="28">
        <f t="shared" si="7"/>
        <v>21040734.945932589</v>
      </c>
      <c r="R35" s="5" t="s">
        <v>161</v>
      </c>
      <c r="S35" s="20">
        <f t="shared" si="9"/>
        <v>280111530.05480129</v>
      </c>
      <c r="T35" s="20">
        <f t="shared" si="10"/>
        <v>4115392290.8522601</v>
      </c>
      <c r="U35" s="20">
        <f t="shared" si="11"/>
        <v>3248110074.5834761</v>
      </c>
      <c r="V35" s="20">
        <f t="shared" si="12"/>
        <v>4695118506.2053566</v>
      </c>
      <c r="W35" s="20">
        <f t="shared" si="13"/>
        <v>2369415565.1275096</v>
      </c>
      <c r="X35" s="20">
        <f t="shared" si="13"/>
        <v>1238824818.1345985</v>
      </c>
      <c r="Y35" s="20">
        <f t="shared" si="13"/>
        <v>68132427.962847084</v>
      </c>
    </row>
    <row r="36" spans="1:25" x14ac:dyDescent="0.25">
      <c r="A36" s="6">
        <v>41183</v>
      </c>
      <c r="B36" s="25">
        <v>60085769</v>
      </c>
      <c r="C36" s="26">
        <v>927030670</v>
      </c>
      <c r="D36" s="26">
        <v>717738100</v>
      </c>
      <c r="E36" s="26">
        <v>1034969738</v>
      </c>
      <c r="F36" s="26">
        <v>522555362</v>
      </c>
      <c r="G36" s="26">
        <v>267381150</v>
      </c>
      <c r="H36" s="27">
        <v>15180886</v>
      </c>
      <c r="I36" s="44">
        <v>3667.97</v>
      </c>
      <c r="J36" s="43">
        <f t="shared" si="0"/>
        <v>1.4857918685267328</v>
      </c>
      <c r="K36" s="25">
        <f t="shared" si="1"/>
        <v>89274946.994375646</v>
      </c>
      <c r="L36" s="26">
        <f t="shared" si="2"/>
        <v>1377374631.360889</v>
      </c>
      <c r="M36" s="26">
        <f t="shared" si="3"/>
        <v>1066409432.711827</v>
      </c>
      <c r="N36" s="26">
        <f t="shared" si="4"/>
        <v>1537749620.891643</v>
      </c>
      <c r="O36" s="26">
        <f t="shared" si="5"/>
        <v>776408507.71464324</v>
      </c>
      <c r="P36" s="27">
        <f t="shared" si="6"/>
        <v>397272738.46732664</v>
      </c>
      <c r="Q36" s="28">
        <f t="shared" si="7"/>
        <v>22555636.975831319</v>
      </c>
      <c r="R36" s="5" t="s">
        <v>162</v>
      </c>
      <c r="S36" s="20">
        <f t="shared" si="9"/>
        <v>274041265.33568579</v>
      </c>
      <c r="T36" s="20">
        <f t="shared" si="10"/>
        <v>4120356779.7657676</v>
      </c>
      <c r="U36" s="20">
        <f t="shared" si="11"/>
        <v>3230192047.0753155</v>
      </c>
      <c r="V36" s="20">
        <f t="shared" si="12"/>
        <v>4671910957.2335377</v>
      </c>
      <c r="W36" s="20">
        <f t="shared" si="13"/>
        <v>2353668739.4693575</v>
      </c>
      <c r="X36" s="20">
        <f t="shared" si="13"/>
        <v>1219445422.7101097</v>
      </c>
      <c r="Y36" s="20">
        <f t="shared" si="13"/>
        <v>67444696.237948477</v>
      </c>
    </row>
    <row r="37" spans="1:25" x14ac:dyDescent="0.25">
      <c r="A37" s="6">
        <v>41214</v>
      </c>
      <c r="B37" s="25">
        <v>58728998</v>
      </c>
      <c r="C37" s="26">
        <v>892219796</v>
      </c>
      <c r="D37" s="26">
        <v>681050344</v>
      </c>
      <c r="E37" s="26">
        <v>989963950</v>
      </c>
      <c r="F37" s="26">
        <v>493373609</v>
      </c>
      <c r="G37" s="26">
        <v>255891889</v>
      </c>
      <c r="H37" s="27">
        <v>14201619</v>
      </c>
      <c r="I37" s="44">
        <v>3687.78</v>
      </c>
      <c r="J37" s="43">
        <f t="shared" si="0"/>
        <v>1.4778104984570664</v>
      </c>
      <c r="K37" s="25">
        <f t="shared" si="1"/>
        <v>86790329.808264047</v>
      </c>
      <c r="L37" s="26">
        <f t="shared" si="2"/>
        <v>1318531781.460022</v>
      </c>
      <c r="M37" s="26">
        <f t="shared" si="3"/>
        <v>1006463348.3409965</v>
      </c>
      <c r="N37" s="26">
        <f t="shared" si="4"/>
        <v>1462979118.4040263</v>
      </c>
      <c r="O37" s="26">
        <f t="shared" si="5"/>
        <v>729112699.04185176</v>
      </c>
      <c r="P37" s="27">
        <f t="shared" si="6"/>
        <v>378159720.03421032</v>
      </c>
      <c r="Q37" s="28">
        <f t="shared" si="7"/>
        <v>20987301.653287344</v>
      </c>
      <c r="R37" s="5" t="s">
        <v>163</v>
      </c>
      <c r="S37" s="20">
        <f t="shared" si="9"/>
        <v>261813216.36567441</v>
      </c>
      <c r="T37" s="20">
        <f t="shared" si="10"/>
        <v>3992945895.250452</v>
      </c>
      <c r="U37" s="20">
        <f t="shared" si="11"/>
        <v>3086807893.7106276</v>
      </c>
      <c r="V37" s="20">
        <f t="shared" si="12"/>
        <v>4470423422.5740566</v>
      </c>
      <c r="W37" s="20">
        <f t="shared" si="13"/>
        <v>2243032836.8120341</v>
      </c>
      <c r="X37" s="20">
        <f t="shared" si="13"/>
        <v>1152695085.7427812</v>
      </c>
      <c r="Y37" s="20">
        <f t="shared" si="13"/>
        <v>64583676.575051256</v>
      </c>
    </row>
    <row r="38" spans="1:25" x14ac:dyDescent="0.25">
      <c r="A38" s="6">
        <v>41244</v>
      </c>
      <c r="B38" s="25">
        <v>63057862</v>
      </c>
      <c r="C38" s="26">
        <v>808792676</v>
      </c>
      <c r="D38" s="26">
        <v>616015987</v>
      </c>
      <c r="E38" s="26">
        <v>909621007</v>
      </c>
      <c r="F38" s="26">
        <v>467794589</v>
      </c>
      <c r="G38" s="26">
        <v>258690685</v>
      </c>
      <c r="H38" s="27">
        <v>16588303</v>
      </c>
      <c r="I38" s="44">
        <v>3715.07</v>
      </c>
      <c r="J38" s="43">
        <f t="shared" si="0"/>
        <v>1.4669548622233228</v>
      </c>
      <c r="K38" s="25">
        <f t="shared" si="1"/>
        <v>92503037.262307301</v>
      </c>
      <c r="L38" s="26">
        <f t="shared" si="2"/>
        <v>1186462348.5888126</v>
      </c>
      <c r="M38" s="26">
        <f t="shared" si="3"/>
        <v>903667647.33694923</v>
      </c>
      <c r="N38" s="26">
        <f t="shared" si="4"/>
        <v>1334372958.9991252</v>
      </c>
      <c r="O38" s="26">
        <f t="shared" si="5"/>
        <v>686233546.85531092</v>
      </c>
      <c r="P38" s="27">
        <f t="shared" si="6"/>
        <v>379487558.17263198</v>
      </c>
      <c r="Q38" s="28">
        <f t="shared" si="7"/>
        <v>24334291.741883732</v>
      </c>
      <c r="R38" s="5" t="s">
        <v>164</v>
      </c>
      <c r="S38" s="20">
        <f t="shared" si="9"/>
        <v>268568317.06494701</v>
      </c>
      <c r="T38" s="20">
        <f t="shared" si="10"/>
        <v>3882368764.4097233</v>
      </c>
      <c r="U38" s="20">
        <f t="shared" si="11"/>
        <v>2976540431.3897729</v>
      </c>
      <c r="V38" s="20">
        <f t="shared" si="12"/>
        <v>4335101701.294795</v>
      </c>
      <c r="W38" s="20">
        <f t="shared" si="13"/>
        <v>2191754756.6118059</v>
      </c>
      <c r="X38" s="20">
        <f t="shared" si="13"/>
        <v>1154920019.6741691</v>
      </c>
      <c r="Y38" s="20">
        <f t="shared" si="13"/>
        <v>67877233.371002406</v>
      </c>
    </row>
    <row r="39" spans="1:25" x14ac:dyDescent="0.25">
      <c r="A39" s="6">
        <v>41275</v>
      </c>
      <c r="B39" s="25">
        <v>79020478</v>
      </c>
      <c r="C39" s="26">
        <v>1022739348</v>
      </c>
      <c r="D39" s="26">
        <v>774946346</v>
      </c>
      <c r="E39" s="26">
        <v>1126253568</v>
      </c>
      <c r="F39" s="26">
        <v>574024941</v>
      </c>
      <c r="G39" s="26">
        <v>309719344</v>
      </c>
      <c r="H39" s="27">
        <v>19205554</v>
      </c>
      <c r="I39" s="44">
        <v>3749.25</v>
      </c>
      <c r="J39" s="43">
        <f t="shared" si="0"/>
        <v>1.4535813829432553</v>
      </c>
      <c r="K39" s="25">
        <f t="shared" si="1"/>
        <v>114862695.69207709</v>
      </c>
      <c r="L39" s="26">
        <f t="shared" si="2"/>
        <v>1486634875.8563232</v>
      </c>
      <c r="M39" s="26">
        <f t="shared" si="3"/>
        <v>1126447581.3255024</v>
      </c>
      <c r="N39" s="26">
        <f t="shared" si="4"/>
        <v>1637101218.9182158</v>
      </c>
      <c r="O39" s="26">
        <f t="shared" si="5"/>
        <v>834391967.58270061</v>
      </c>
      <c r="P39" s="27">
        <f t="shared" si="6"/>
        <v>450202272.37579781</v>
      </c>
      <c r="Q39" s="28">
        <f t="shared" si="7"/>
        <v>27916835.743511368</v>
      </c>
      <c r="R39" s="5" t="s">
        <v>165</v>
      </c>
      <c r="S39" s="20">
        <f t="shared" si="9"/>
        <v>294156065.76264846</v>
      </c>
      <c r="T39" s="20">
        <f t="shared" si="10"/>
        <v>3991629008.905158</v>
      </c>
      <c r="U39" s="20">
        <f t="shared" si="11"/>
        <v>3036578580.003448</v>
      </c>
      <c r="V39" s="20">
        <f t="shared" si="12"/>
        <v>4434453299.3213673</v>
      </c>
      <c r="W39" s="20">
        <f t="shared" si="13"/>
        <v>2249738216.4798632</v>
      </c>
      <c r="X39" s="20">
        <f t="shared" si="13"/>
        <v>1207849553.5826402</v>
      </c>
      <c r="Y39" s="20">
        <f t="shared" si="13"/>
        <v>73238432.13868244</v>
      </c>
    </row>
    <row r="40" spans="1:25" x14ac:dyDescent="0.25">
      <c r="A40" s="6">
        <v>41306</v>
      </c>
      <c r="B40" s="25">
        <v>72381990</v>
      </c>
      <c r="C40" s="26">
        <v>952892497</v>
      </c>
      <c r="D40" s="26">
        <v>752183382</v>
      </c>
      <c r="E40" s="26">
        <v>1111080425</v>
      </c>
      <c r="F40" s="26">
        <v>560855975</v>
      </c>
      <c r="G40" s="26">
        <v>292331660</v>
      </c>
      <c r="H40" s="27">
        <v>17270483</v>
      </c>
      <c r="I40" s="44">
        <v>3768.75</v>
      </c>
      <c r="J40" s="43">
        <f t="shared" si="0"/>
        <v>1.4460603648424544</v>
      </c>
      <c r="K40" s="25">
        <f t="shared" si="1"/>
        <v>104668726.86742288</v>
      </c>
      <c r="L40" s="26">
        <f t="shared" si="2"/>
        <v>1377940071.8674574</v>
      </c>
      <c r="M40" s="26">
        <f t="shared" si="3"/>
        <v>1087702575.8033512</v>
      </c>
      <c r="N40" s="26">
        <f t="shared" si="4"/>
        <v>1606689364.7448092</v>
      </c>
      <c r="O40" s="26">
        <f t="shared" si="5"/>
        <v>811031595.83257043</v>
      </c>
      <c r="P40" s="27">
        <f t="shared" si="6"/>
        <v>422729226.91460031</v>
      </c>
      <c r="Q40" s="28">
        <f t="shared" si="7"/>
        <v>24974160.947985407</v>
      </c>
      <c r="R40" s="5" t="s">
        <v>166</v>
      </c>
      <c r="S40" s="20">
        <f t="shared" si="9"/>
        <v>312034462.82180727</v>
      </c>
      <c r="T40" s="20">
        <f t="shared" si="10"/>
        <v>4051037299.3125935</v>
      </c>
      <c r="U40" s="20">
        <f t="shared" si="11"/>
        <v>3117817807.4658031</v>
      </c>
      <c r="V40" s="20">
        <f t="shared" si="12"/>
        <v>4578163545.6621504</v>
      </c>
      <c r="W40" s="20">
        <f t="shared" si="13"/>
        <v>2331657113.2705822</v>
      </c>
      <c r="X40" s="20">
        <f t="shared" si="13"/>
        <v>1252419060.4630301</v>
      </c>
      <c r="Y40" s="20">
        <f t="shared" si="13"/>
        <v>77225291.433380514</v>
      </c>
    </row>
    <row r="41" spans="1:25" x14ac:dyDescent="0.25">
      <c r="A41" s="6">
        <v>41334</v>
      </c>
      <c r="B41" s="25">
        <v>76797326</v>
      </c>
      <c r="C41" s="26">
        <v>1002424751</v>
      </c>
      <c r="D41" s="26">
        <v>793203981</v>
      </c>
      <c r="E41" s="26">
        <v>1178486699</v>
      </c>
      <c r="F41" s="26">
        <v>598818767</v>
      </c>
      <c r="G41" s="26">
        <v>315229211</v>
      </c>
      <c r="H41" s="27">
        <v>18651220</v>
      </c>
      <c r="I41" s="44">
        <v>3791.36</v>
      </c>
      <c r="J41" s="43">
        <f t="shared" si="0"/>
        <v>1.4374366981769076</v>
      </c>
      <c r="K41" s="25">
        <f t="shared" si="1"/>
        <v>110391294.71425557</v>
      </c>
      <c r="L41" s="26">
        <f t="shared" si="2"/>
        <v>1440922124.2482488</v>
      </c>
      <c r="M41" s="26">
        <f t="shared" si="3"/>
        <v>1140180511.4294186</v>
      </c>
      <c r="N41" s="26">
        <f t="shared" si="4"/>
        <v>1694000029.4559631</v>
      </c>
      <c r="O41" s="26">
        <f t="shared" si="5"/>
        <v>860764071.24284697</v>
      </c>
      <c r="P41" s="27">
        <f t="shared" si="6"/>
        <v>453122036.22875172</v>
      </c>
      <c r="Q41" s="28">
        <f t="shared" si="7"/>
        <v>26809948.0937711</v>
      </c>
      <c r="R41" s="5" t="s">
        <v>167</v>
      </c>
      <c r="S41" s="20">
        <f t="shared" si="9"/>
        <v>329922720.27375555</v>
      </c>
      <c r="T41" s="20">
        <f t="shared" si="10"/>
        <v>4305497074.9720297</v>
      </c>
      <c r="U41" s="20">
        <f t="shared" si="11"/>
        <v>3354330671.5582724</v>
      </c>
      <c r="V41" s="20">
        <f t="shared" si="12"/>
        <v>4937790616.118988</v>
      </c>
      <c r="W41" s="20">
        <f t="shared" si="13"/>
        <v>2506187637.6581182</v>
      </c>
      <c r="X41" s="20">
        <f t="shared" si="13"/>
        <v>1326053538.5191498</v>
      </c>
      <c r="Y41" s="20">
        <f t="shared" si="13"/>
        <v>79700947.785267875</v>
      </c>
    </row>
    <row r="42" spans="1:25" x14ac:dyDescent="0.25">
      <c r="A42" s="6">
        <v>41365</v>
      </c>
      <c r="B42" s="25">
        <v>71011659</v>
      </c>
      <c r="C42" s="26">
        <v>1045965610</v>
      </c>
      <c r="D42" s="26">
        <v>825185375</v>
      </c>
      <c r="E42" s="26">
        <v>1227561086</v>
      </c>
      <c r="F42" s="26">
        <v>614870698</v>
      </c>
      <c r="G42" s="26">
        <v>317108822</v>
      </c>
      <c r="H42" s="27">
        <v>17855394</v>
      </c>
      <c r="I42" s="44">
        <v>3813.73</v>
      </c>
      <c r="J42" s="43">
        <f t="shared" si="0"/>
        <v>1.4290051996339541</v>
      </c>
      <c r="K42" s="25">
        <f t="shared" si="1"/>
        <v>101476029.94563328</v>
      </c>
      <c r="L42" s="26">
        <f t="shared" si="2"/>
        <v>1494690295.3283005</v>
      </c>
      <c r="M42" s="26">
        <f t="shared" si="3"/>
        <v>1179194191.5368943</v>
      </c>
      <c r="N42" s="26">
        <f t="shared" si="4"/>
        <v>1754191174.7623036</v>
      </c>
      <c r="O42" s="26">
        <f t="shared" si="5"/>
        <v>878653424.54455876</v>
      </c>
      <c r="P42" s="27">
        <f t="shared" si="6"/>
        <v>453150155.48779804</v>
      </c>
      <c r="Q42" s="28">
        <f t="shared" si="7"/>
        <v>25515450.867512908</v>
      </c>
      <c r="R42" s="5" t="s">
        <v>168</v>
      </c>
      <c r="S42" s="20">
        <f t="shared" si="9"/>
        <v>316536054.52731174</v>
      </c>
      <c r="T42" s="20">
        <f t="shared" si="10"/>
        <v>4313552494.4440069</v>
      </c>
      <c r="U42" s="20">
        <f t="shared" si="11"/>
        <v>3407077281.7696643</v>
      </c>
      <c r="V42" s="20">
        <f t="shared" si="12"/>
        <v>5054880571.9630756</v>
      </c>
      <c r="W42" s="20">
        <f t="shared" si="13"/>
        <v>2550449094.619976</v>
      </c>
      <c r="X42" s="20">
        <f t="shared" si="13"/>
        <v>1329001421.63115</v>
      </c>
      <c r="Y42" s="20">
        <f t="shared" si="13"/>
        <v>77299562.909269422</v>
      </c>
    </row>
    <row r="43" spans="1:25" x14ac:dyDescent="0.25">
      <c r="A43" s="6">
        <v>41395</v>
      </c>
      <c r="B43" s="25">
        <v>66913499</v>
      </c>
      <c r="C43" s="26">
        <v>1014479899</v>
      </c>
      <c r="D43" s="26">
        <v>814509763</v>
      </c>
      <c r="E43" s="26">
        <v>1221891844</v>
      </c>
      <c r="F43" s="26">
        <v>616965014</v>
      </c>
      <c r="G43" s="26">
        <v>324651589</v>
      </c>
      <c r="H43" s="27">
        <v>18946787</v>
      </c>
      <c r="I43" s="44">
        <v>3827.08</v>
      </c>
      <c r="J43" s="43">
        <f t="shared" si="0"/>
        <v>1.4240204019774869</v>
      </c>
      <c r="K43" s="25">
        <f t="shared" si="1"/>
        <v>95286187.743700162</v>
      </c>
      <c r="L43" s="26">
        <f t="shared" si="2"/>
        <v>1444640073.5720603</v>
      </c>
      <c r="M43" s="26">
        <f t="shared" si="3"/>
        <v>1159878520.1218476</v>
      </c>
      <c r="N43" s="26">
        <f t="shared" si="4"/>
        <v>1739998914.8658926</v>
      </c>
      <c r="O43" s="26">
        <f t="shared" si="5"/>
        <v>878570767.2423259</v>
      </c>
      <c r="P43" s="27">
        <f t="shared" si="6"/>
        <v>462310486.27040988</v>
      </c>
      <c r="Q43" s="28">
        <f t="shared" si="7"/>
        <v>26980611.239921823</v>
      </c>
      <c r="R43" s="21" t="s">
        <v>169</v>
      </c>
      <c r="S43" s="20">
        <f t="shared" si="9"/>
        <v>307153515.40358901</v>
      </c>
      <c r="T43" s="20">
        <f t="shared" si="10"/>
        <v>4380252496.1486101</v>
      </c>
      <c r="U43" s="20">
        <f t="shared" si="11"/>
        <v>3479253226.0881605</v>
      </c>
      <c r="V43" s="20">
        <f t="shared" si="12"/>
        <v>5188190122.0841589</v>
      </c>
      <c r="W43" s="20">
        <f t="shared" si="13"/>
        <v>2617988266.0297318</v>
      </c>
      <c r="X43" s="20">
        <f t="shared" si="13"/>
        <v>1368582680.9869597</v>
      </c>
      <c r="Y43" s="20">
        <f t="shared" si="13"/>
        <v>79306013.201205835</v>
      </c>
    </row>
    <row r="44" spans="1:25" x14ac:dyDescent="0.25">
      <c r="A44" s="6">
        <v>41426</v>
      </c>
      <c r="B44" s="25">
        <v>65387410</v>
      </c>
      <c r="C44" s="26">
        <v>972589384</v>
      </c>
      <c r="D44" s="26">
        <v>782987699</v>
      </c>
      <c r="E44" s="26">
        <v>1173788841</v>
      </c>
      <c r="F44" s="26">
        <v>597667882</v>
      </c>
      <c r="G44" s="26">
        <v>318118102</v>
      </c>
      <c r="H44" s="27">
        <v>18768417</v>
      </c>
      <c r="I44" s="44">
        <v>3837.8</v>
      </c>
      <c r="J44" s="43">
        <f t="shared" si="0"/>
        <v>1.4200427328156757</v>
      </c>
      <c r="K44" s="25">
        <f t="shared" si="1"/>
        <v>92852916.388139039</v>
      </c>
      <c r="L44" s="26">
        <f t="shared" si="2"/>
        <v>1381118486.7628746</v>
      </c>
      <c r="M44" s="26">
        <f t="shared" si="3"/>
        <v>1111875991.8490176</v>
      </c>
      <c r="N44" s="26">
        <f t="shared" si="4"/>
        <v>1666830313.5221846</v>
      </c>
      <c r="O44" s="26">
        <f t="shared" si="5"/>
        <v>848713932.47143686</v>
      </c>
      <c r="P44" s="27">
        <f t="shared" si="6"/>
        <v>451741298.92221588</v>
      </c>
      <c r="Q44" s="28">
        <f t="shared" si="7"/>
        <v>26651954.167304184</v>
      </c>
      <c r="R44" s="3" t="s">
        <v>170</v>
      </c>
      <c r="S44" s="20">
        <f t="shared" si="9"/>
        <v>289615137.07747245</v>
      </c>
      <c r="T44" s="20">
        <f t="shared" si="10"/>
        <v>4320448858.6632357</v>
      </c>
      <c r="U44" s="20">
        <f t="shared" si="11"/>
        <v>3450948706.5077596</v>
      </c>
      <c r="V44" s="20">
        <f t="shared" si="12"/>
        <v>5161020406.1503811</v>
      </c>
      <c r="W44" s="20">
        <f t="shared" si="13"/>
        <v>2605938127.2583218</v>
      </c>
      <c r="X44" s="20">
        <f t="shared" si="13"/>
        <v>1367201943.6804237</v>
      </c>
      <c r="Y44" s="20">
        <f t="shared" si="13"/>
        <v>79148019.274738923</v>
      </c>
    </row>
    <row r="45" spans="1:25" x14ac:dyDescent="0.25">
      <c r="A45" s="6">
        <v>41456</v>
      </c>
      <c r="B45" s="25">
        <v>69695106</v>
      </c>
      <c r="C45" s="26">
        <v>1014149630</v>
      </c>
      <c r="D45" s="26">
        <v>810531724</v>
      </c>
      <c r="E45" s="26">
        <v>1212221602</v>
      </c>
      <c r="F45" s="26">
        <v>609425625</v>
      </c>
      <c r="G45" s="26">
        <v>319378052</v>
      </c>
      <c r="H45" s="27">
        <v>19323597</v>
      </c>
      <c r="I45" s="44">
        <v>3832.81</v>
      </c>
      <c r="J45" s="43">
        <f t="shared" si="0"/>
        <v>1.4218915104062033</v>
      </c>
      <c r="K45" s="25">
        <f t="shared" si="1"/>
        <v>99098879.538260445</v>
      </c>
      <c r="L45" s="26">
        <f t="shared" si="2"/>
        <v>1442010749.1785922</v>
      </c>
      <c r="M45" s="26">
        <f t="shared" si="3"/>
        <v>1152488177.270504</v>
      </c>
      <c r="N45" s="26">
        <f t="shared" si="4"/>
        <v>1723647604.6148074</v>
      </c>
      <c r="O45" s="26">
        <f t="shared" si="5"/>
        <v>866537122.41149449</v>
      </c>
      <c r="P45" s="27">
        <f t="shared" si="6"/>
        <v>454120940.74887097</v>
      </c>
      <c r="Q45" s="28">
        <f t="shared" si="7"/>
        <v>27476058.52481078</v>
      </c>
    </row>
    <row r="46" spans="1:25" x14ac:dyDescent="0.25">
      <c r="A46" s="6">
        <v>41487</v>
      </c>
      <c r="B46" s="25">
        <v>71267794</v>
      </c>
      <c r="C46" s="26">
        <v>1028010141</v>
      </c>
      <c r="D46" s="26">
        <v>826754597</v>
      </c>
      <c r="E46" s="26">
        <v>1246228859</v>
      </c>
      <c r="F46" s="26">
        <v>626806932</v>
      </c>
      <c r="G46" s="26">
        <v>337952949</v>
      </c>
      <c r="H46" s="27">
        <v>20636658</v>
      </c>
      <c r="I46" s="44">
        <v>3838.94</v>
      </c>
      <c r="J46" s="43">
        <f t="shared" si="0"/>
        <v>1.4196210412249215</v>
      </c>
      <c r="K46" s="25">
        <f t="shared" si="1"/>
        <v>101173259.92408322</v>
      </c>
      <c r="L46" s="26">
        <f t="shared" si="2"/>
        <v>1459384826.7561984</v>
      </c>
      <c r="M46" s="26">
        <f t="shared" si="3"/>
        <v>1173678221.8306303</v>
      </c>
      <c r="N46" s="26">
        <f t="shared" si="4"/>
        <v>1769172710.4181259</v>
      </c>
      <c r="O46" s="26">
        <f t="shared" si="5"/>
        <v>889828309.45283854</v>
      </c>
      <c r="P46" s="27">
        <f t="shared" si="6"/>
        <v>479765117.3444128</v>
      </c>
      <c r="Q46" s="28">
        <f t="shared" si="7"/>
        <v>29296233.917362604</v>
      </c>
    </row>
    <row r="47" spans="1:25" x14ac:dyDescent="0.25">
      <c r="A47" s="6">
        <v>41518</v>
      </c>
      <c r="B47" s="25">
        <v>65269099</v>
      </c>
      <c r="C47" s="26">
        <v>981443929</v>
      </c>
      <c r="D47" s="26">
        <v>789190159</v>
      </c>
      <c r="E47" s="26">
        <v>1178933899</v>
      </c>
      <c r="F47" s="26">
        <v>595647181</v>
      </c>
      <c r="G47" s="26">
        <v>312216817</v>
      </c>
      <c r="H47" s="27">
        <v>18201597</v>
      </c>
      <c r="I47" s="44">
        <v>3849.31</v>
      </c>
      <c r="J47" s="43">
        <f t="shared" si="0"/>
        <v>1.4157965973122457</v>
      </c>
      <c r="K47" s="25">
        <f t="shared" si="1"/>
        <v>92407768.273836106</v>
      </c>
      <c r="L47" s="26">
        <f t="shared" si="2"/>
        <v>1389524975.1309612</v>
      </c>
      <c r="M47" s="26">
        <f t="shared" si="3"/>
        <v>1117332741.7445102</v>
      </c>
      <c r="N47" s="26">
        <f t="shared" si="4"/>
        <v>1669130602.6602588</v>
      </c>
      <c r="O47" s="26">
        <f t="shared" si="5"/>
        <v>843315252.05843139</v>
      </c>
      <c r="P47" s="27">
        <f t="shared" si="6"/>
        <v>442035507.13226008</v>
      </c>
      <c r="Q47" s="28">
        <f t="shared" si="7"/>
        <v>25769759.09824878</v>
      </c>
    </row>
    <row r="48" spans="1:25" x14ac:dyDescent="0.25">
      <c r="A48" s="6">
        <v>41548</v>
      </c>
      <c r="B48" s="25">
        <v>67718782</v>
      </c>
      <c r="C48" s="26">
        <v>1048065282</v>
      </c>
      <c r="D48" s="26">
        <v>832361547</v>
      </c>
      <c r="E48" s="26">
        <v>1249365606</v>
      </c>
      <c r="F48" s="26">
        <v>622971366</v>
      </c>
      <c r="G48" s="26">
        <v>326197593</v>
      </c>
      <c r="H48" s="27">
        <v>19004438</v>
      </c>
      <c r="I48" s="44">
        <v>3872.79</v>
      </c>
      <c r="J48" s="43">
        <f t="shared" si="0"/>
        <v>1.4072128878663703</v>
      </c>
      <c r="K48" s="25">
        <f t="shared" si="1"/>
        <v>95294742.781013176</v>
      </c>
      <c r="L48" s="26">
        <f t="shared" si="2"/>
        <v>1474850972.1557019</v>
      </c>
      <c r="M48" s="26">
        <f t="shared" si="3"/>
        <v>1171309896.3027894</v>
      </c>
      <c r="N48" s="26">
        <f t="shared" si="4"/>
        <v>1758123382.4201777</v>
      </c>
      <c r="O48" s="26">
        <f t="shared" si="5"/>
        <v>876653335.0069176</v>
      </c>
      <c r="P48" s="27">
        <f t="shared" si="6"/>
        <v>459029456.86058891</v>
      </c>
      <c r="Q48" s="28">
        <f t="shared" si="7"/>
        <v>26743290.080257386</v>
      </c>
    </row>
    <row r="49" spans="1:17" x14ac:dyDescent="0.25">
      <c r="A49" s="6">
        <v>41579</v>
      </c>
      <c r="B49" s="25">
        <v>61113544</v>
      </c>
      <c r="C49" s="26">
        <v>938199878</v>
      </c>
      <c r="D49" s="26">
        <v>741670664</v>
      </c>
      <c r="E49" s="26">
        <v>1112207798</v>
      </c>
      <c r="F49" s="26">
        <v>557329116</v>
      </c>
      <c r="G49" s="26">
        <v>300882420</v>
      </c>
      <c r="H49" s="27">
        <v>17649164</v>
      </c>
      <c r="I49" s="44">
        <v>3893.7</v>
      </c>
      <c r="J49" s="43">
        <f t="shared" si="0"/>
        <v>1.3996558543287876</v>
      </c>
      <c r="K49" s="25">
        <f t="shared" si="1"/>
        <v>85537929.638379946</v>
      </c>
      <c r="L49" s="26">
        <f t="shared" si="2"/>
        <v>1313156951.7732544</v>
      </c>
      <c r="M49" s="26">
        <f t="shared" si="3"/>
        <v>1038083686.8515191</v>
      </c>
      <c r="N49" s="26">
        <f t="shared" si="4"/>
        <v>1556708155.7008295</v>
      </c>
      <c r="O49" s="26">
        <f t="shared" si="5"/>
        <v>780068959.99728799</v>
      </c>
      <c r="P49" s="27">
        <f t="shared" si="6"/>
        <v>421131840.61761308</v>
      </c>
      <c r="Q49" s="28">
        <f t="shared" si="7"/>
        <v>24702755.716608882</v>
      </c>
    </row>
    <row r="50" spans="1:17" x14ac:dyDescent="0.25">
      <c r="A50" s="6">
        <v>41609</v>
      </c>
      <c r="B50" s="25">
        <v>60993520</v>
      </c>
      <c r="C50" s="26">
        <v>784535850</v>
      </c>
      <c r="D50" s="26">
        <v>605575867</v>
      </c>
      <c r="E50" s="26">
        <v>918878846</v>
      </c>
      <c r="F50" s="26">
        <v>471548660</v>
      </c>
      <c r="G50" s="26">
        <v>276385198</v>
      </c>
      <c r="H50" s="27">
        <v>19142053</v>
      </c>
      <c r="I50" s="44">
        <v>3921.74</v>
      </c>
      <c r="J50" s="43">
        <f t="shared" si="0"/>
        <v>1.3896484723617579</v>
      </c>
      <c r="K50" s="25">
        <f t="shared" si="1"/>
        <v>84759551.891966328</v>
      </c>
      <c r="L50" s="26">
        <f t="shared" si="2"/>
        <v>1090229045.4655333</v>
      </c>
      <c r="M50" s="26">
        <f t="shared" si="3"/>
        <v>841537578.47569704</v>
      </c>
      <c r="N50" s="26">
        <f t="shared" si="4"/>
        <v>1276918584.6294351</v>
      </c>
      <c r="O50" s="26">
        <f t="shared" si="5"/>
        <v>655286875.01323402</v>
      </c>
      <c r="P50" s="27">
        <f t="shared" si="6"/>
        <v>384078268.184102</v>
      </c>
      <c r="Q50" s="28">
        <f t="shared" si="7"/>
        <v>26600724.709317807</v>
      </c>
    </row>
    <row r="51" spans="1:17" x14ac:dyDescent="0.25">
      <c r="A51" s="6">
        <v>41640</v>
      </c>
      <c r="B51" s="25">
        <v>87500990</v>
      </c>
      <c r="C51" s="26">
        <v>1076105042</v>
      </c>
      <c r="D51" s="26">
        <v>827991569</v>
      </c>
      <c r="E51" s="26">
        <v>1241938008</v>
      </c>
      <c r="F51" s="26">
        <v>622157132</v>
      </c>
      <c r="G51" s="26">
        <v>332367745</v>
      </c>
      <c r="H51" s="27">
        <v>20178568</v>
      </c>
      <c r="I51" s="44">
        <v>3946.44</v>
      </c>
      <c r="J51" s="43">
        <f t="shared" si="0"/>
        <v>1.3809509329927732</v>
      </c>
      <c r="K51" s="25">
        <f t="shared" si="1"/>
        <v>120834573.77829131</v>
      </c>
      <c r="L51" s="26">
        <f t="shared" si="2"/>
        <v>1486048261.7481275</v>
      </c>
      <c r="M51" s="26">
        <f t="shared" si="3"/>
        <v>1143415729.7207</v>
      </c>
      <c r="N51" s="26">
        <f t="shared" si="4"/>
        <v>1715055450.8667862</v>
      </c>
      <c r="O51" s="26">
        <f t="shared" si="5"/>
        <v>859168471.90350795</v>
      </c>
      <c r="P51" s="27">
        <f t="shared" si="6"/>
        <v>458983547.55445409</v>
      </c>
      <c r="Q51" s="28">
        <f t="shared" si="7"/>
        <v>27865612.306058116</v>
      </c>
    </row>
    <row r="52" spans="1:17" x14ac:dyDescent="0.25">
      <c r="A52" s="6">
        <v>41671</v>
      </c>
      <c r="B52" s="25">
        <v>87935640</v>
      </c>
      <c r="C52" s="26">
        <v>1110477218</v>
      </c>
      <c r="D52" s="26">
        <v>882567958</v>
      </c>
      <c r="E52" s="26">
        <v>1341062378</v>
      </c>
      <c r="F52" s="26">
        <v>668888620</v>
      </c>
      <c r="G52" s="26">
        <v>352472490</v>
      </c>
      <c r="H52" s="27">
        <v>20898709</v>
      </c>
      <c r="I52" s="44">
        <v>3971.7</v>
      </c>
      <c r="J52" s="43">
        <f t="shared" si="0"/>
        <v>1.3721680892313117</v>
      </c>
      <c r="K52" s="25">
        <f t="shared" si="1"/>
        <v>120662479.11413251</v>
      </c>
      <c r="L52" s="26">
        <f t="shared" si="2"/>
        <v>1523761402.3579628</v>
      </c>
      <c r="M52" s="26">
        <f t="shared" si="3"/>
        <v>1211031588.5456405</v>
      </c>
      <c r="N52" s="26">
        <f t="shared" si="4"/>
        <v>1840163000.7602592</v>
      </c>
      <c r="O52" s="26">
        <f t="shared" si="5"/>
        <v>917827619.61396897</v>
      </c>
      <c r="P52" s="27">
        <f t="shared" si="6"/>
        <v>483651503.10990262</v>
      </c>
      <c r="Q52" s="28">
        <f t="shared" si="7"/>
        <v>28676541.595931217</v>
      </c>
    </row>
    <row r="53" spans="1:17" x14ac:dyDescent="0.25">
      <c r="A53" s="6">
        <v>41699</v>
      </c>
      <c r="B53" s="25">
        <v>83990539</v>
      </c>
      <c r="C53" s="26">
        <v>1056602238</v>
      </c>
      <c r="D53" s="26">
        <v>832662367</v>
      </c>
      <c r="E53" s="26">
        <v>1256806676</v>
      </c>
      <c r="F53" s="26">
        <v>626823115</v>
      </c>
      <c r="G53" s="26">
        <v>332025255</v>
      </c>
      <c r="H53" s="27">
        <v>19979989</v>
      </c>
      <c r="I53" s="44">
        <v>4004.27</v>
      </c>
      <c r="J53" s="43">
        <f t="shared" si="0"/>
        <v>1.3610071248941755</v>
      </c>
      <c r="K53" s="25">
        <f t="shared" si="1"/>
        <v>114311722.00270212</v>
      </c>
      <c r="L53" s="26">
        <f t="shared" si="2"/>
        <v>1438043174.0971315</v>
      </c>
      <c r="M53" s="26">
        <f t="shared" si="3"/>
        <v>1133259414.1182487</v>
      </c>
      <c r="N53" s="26">
        <f t="shared" si="4"/>
        <v>1710522840.6505656</v>
      </c>
      <c r="O53" s="26">
        <f t="shared" si="5"/>
        <v>853110725.56336117</v>
      </c>
      <c r="P53" s="27">
        <f t="shared" si="6"/>
        <v>451888737.6998055</v>
      </c>
      <c r="Q53" s="28">
        <f t="shared" si="7"/>
        <v>27192907.384307254</v>
      </c>
    </row>
    <row r="54" spans="1:17" x14ac:dyDescent="0.25">
      <c r="A54" s="6">
        <v>41730</v>
      </c>
      <c r="B54" s="25">
        <v>77347092</v>
      </c>
      <c r="C54" s="26">
        <v>1090787474</v>
      </c>
      <c r="D54" s="26">
        <v>875546550</v>
      </c>
      <c r="E54" s="26">
        <v>1330561202</v>
      </c>
      <c r="F54" s="26">
        <v>665105763</v>
      </c>
      <c r="G54" s="26">
        <v>349820752</v>
      </c>
      <c r="H54" s="27">
        <v>20796199</v>
      </c>
      <c r="I54" s="44">
        <v>4035.5</v>
      </c>
      <c r="J54" s="43">
        <f t="shared" si="0"/>
        <v>1.3504745384710692</v>
      </c>
      <c r="K54" s="25">
        <f t="shared" si="1"/>
        <v>104455278.37077934</v>
      </c>
      <c r="L54" s="26">
        <f t="shared" si="2"/>
        <v>1473080710.5201735</v>
      </c>
      <c r="M54" s="26">
        <f t="shared" si="3"/>
        <v>1182403323.0211871</v>
      </c>
      <c r="N54" s="26">
        <f t="shared" si="4"/>
        <v>1796889025.1784611</v>
      </c>
      <c r="O54" s="26">
        <f t="shared" si="5"/>
        <v>898208398.32187331</v>
      </c>
      <c r="P54" s="27">
        <f t="shared" si="6"/>
        <v>472424018.60480237</v>
      </c>
      <c r="Q54" s="28">
        <f t="shared" si="7"/>
        <v>28084737.246477511</v>
      </c>
    </row>
    <row r="55" spans="1:17" x14ac:dyDescent="0.25">
      <c r="A55" s="6">
        <v>41760</v>
      </c>
      <c r="B55" s="25">
        <v>73843545</v>
      </c>
      <c r="C55" s="26">
        <v>1081181760</v>
      </c>
      <c r="D55" s="26">
        <v>881021992</v>
      </c>
      <c r="E55" s="26">
        <v>1344355943</v>
      </c>
      <c r="F55" s="26">
        <v>674161271</v>
      </c>
      <c r="G55" s="26">
        <v>370644913</v>
      </c>
      <c r="H55" s="27">
        <v>22439003</v>
      </c>
      <c r="I55" s="44">
        <v>4059.71</v>
      </c>
      <c r="J55" s="43">
        <f t="shared" si="0"/>
        <v>1.3424210103677356</v>
      </c>
      <c r="K55" s="25">
        <f t="shared" si="1"/>
        <v>99129126.288035348</v>
      </c>
      <c r="L55" s="26">
        <f t="shared" si="2"/>
        <v>1451401110.6503668</v>
      </c>
      <c r="M55" s="26">
        <f t="shared" si="3"/>
        <v>1182702432.6568351</v>
      </c>
      <c r="N55" s="26">
        <f t="shared" si="4"/>
        <v>1804691663.2959301</v>
      </c>
      <c r="O55" s="26">
        <f t="shared" si="5"/>
        <v>905008254.56661689</v>
      </c>
      <c r="P55" s="27">
        <f t="shared" si="6"/>
        <v>497561518.59712148</v>
      </c>
      <c r="Q55" s="28">
        <f t="shared" si="7"/>
        <v>30122589.078904651</v>
      </c>
    </row>
    <row r="56" spans="1:17" x14ac:dyDescent="0.25">
      <c r="A56" s="6">
        <v>41791</v>
      </c>
      <c r="B56" s="25">
        <v>65234657</v>
      </c>
      <c r="C56" s="26">
        <v>973859433</v>
      </c>
      <c r="D56" s="26">
        <v>800349557</v>
      </c>
      <c r="E56" s="26">
        <v>1228330146</v>
      </c>
      <c r="F56" s="26">
        <v>618527042</v>
      </c>
      <c r="G56" s="26">
        <v>341943622</v>
      </c>
      <c r="H56" s="27">
        <v>21363629</v>
      </c>
      <c r="I56" s="44">
        <v>4070.27</v>
      </c>
      <c r="J56" s="43">
        <f t="shared" si="0"/>
        <v>1.3389382031167465</v>
      </c>
      <c r="K56" s="25">
        <f t="shared" si="1"/>
        <v>87345174.424517289</v>
      </c>
      <c r="L56" s="26">
        <f t="shared" si="2"/>
        <v>1303937599.3093135</v>
      </c>
      <c r="M56" s="26">
        <f t="shared" si="3"/>
        <v>1071618597.7148641</v>
      </c>
      <c r="N56" s="26">
        <f t="shared" si="4"/>
        <v>1644658158.5193708</v>
      </c>
      <c r="O56" s="26">
        <f t="shared" si="5"/>
        <v>828169486.19459641</v>
      </c>
      <c r="P56" s="27">
        <f t="shared" si="6"/>
        <v>457841378.80791199</v>
      </c>
      <c r="Q56" s="28">
        <f t="shared" si="7"/>
        <v>28604579.025312815</v>
      </c>
    </row>
    <row r="57" spans="1:17" x14ac:dyDescent="0.25">
      <c r="A57" s="6">
        <v>41821</v>
      </c>
      <c r="B57" s="25">
        <v>77094027</v>
      </c>
      <c r="C57" s="26">
        <v>1047060956</v>
      </c>
      <c r="D57" s="26">
        <v>851542392</v>
      </c>
      <c r="E57" s="26">
        <v>1299565143</v>
      </c>
      <c r="F57" s="26">
        <v>656046981</v>
      </c>
      <c r="G57" s="26">
        <v>350382784</v>
      </c>
      <c r="H57" s="27">
        <v>22477118</v>
      </c>
      <c r="I57" s="44">
        <v>4075.56</v>
      </c>
      <c r="J57" s="43">
        <f t="shared" si="0"/>
        <v>1.3372002865863832</v>
      </c>
      <c r="K57" s="25">
        <f t="shared" si="1"/>
        <v>103090154.99849837</v>
      </c>
      <c r="L57" s="26">
        <f t="shared" si="2"/>
        <v>1400130210.4366124</v>
      </c>
      <c r="M57" s="26">
        <f t="shared" si="3"/>
        <v>1138682730.6228542</v>
      </c>
      <c r="N57" s="26">
        <f t="shared" si="4"/>
        <v>1737778881.657274</v>
      </c>
      <c r="O57" s="26">
        <f t="shared" si="5"/>
        <v>877266211.00733149</v>
      </c>
      <c r="P57" s="27">
        <f t="shared" si="6"/>
        <v>468531959.17973483</v>
      </c>
      <c r="Q57" s="28">
        <f t="shared" si="7"/>
        <v>30056408.631235953</v>
      </c>
    </row>
    <row r="58" spans="1:17" x14ac:dyDescent="0.25">
      <c r="A58" s="6">
        <v>41852</v>
      </c>
      <c r="B58" s="25">
        <v>71244121</v>
      </c>
      <c r="C58" s="26">
        <v>1027433270</v>
      </c>
      <c r="D58" s="26">
        <v>840020477</v>
      </c>
      <c r="E58" s="26">
        <v>1293836390</v>
      </c>
      <c r="F58" s="26">
        <v>647484953</v>
      </c>
      <c r="G58" s="26">
        <v>346766093</v>
      </c>
      <c r="H58" s="27">
        <v>21719888</v>
      </c>
      <c r="I58" s="44">
        <v>4082.9</v>
      </c>
      <c r="J58" s="43">
        <f t="shared" si="0"/>
        <v>1.3347963457346494</v>
      </c>
      <c r="K58" s="25">
        <f t="shared" si="1"/>
        <v>95096392.365877196</v>
      </c>
      <c r="L58" s="26">
        <f t="shared" si="2"/>
        <v>1371414174.2822015</v>
      </c>
      <c r="M58" s="26">
        <f t="shared" si="3"/>
        <v>1121256263.041877</v>
      </c>
      <c r="N58" s="26">
        <f t="shared" si="4"/>
        <v>1727008085.3505108</v>
      </c>
      <c r="O58" s="26">
        <f t="shared" si="5"/>
        <v>864260549.18257129</v>
      </c>
      <c r="P58" s="27">
        <f t="shared" si="6"/>
        <v>462862113.76108158</v>
      </c>
      <c r="Q58" s="28">
        <f t="shared" si="7"/>
        <v>28991627.132165864</v>
      </c>
    </row>
    <row r="59" spans="1:17" x14ac:dyDescent="0.25">
      <c r="A59" s="6">
        <v>41883</v>
      </c>
      <c r="B59" s="25">
        <v>70966345</v>
      </c>
      <c r="C59" s="26">
        <v>1030198301</v>
      </c>
      <c r="D59" s="26">
        <v>833948004</v>
      </c>
      <c r="E59" s="26">
        <v>1287443958</v>
      </c>
      <c r="F59" s="26">
        <v>648150675</v>
      </c>
      <c r="G59" s="26">
        <v>345947984</v>
      </c>
      <c r="H59" s="27">
        <v>20888699</v>
      </c>
      <c r="I59" s="44">
        <v>4102.8999999999996</v>
      </c>
      <c r="J59" s="43">
        <f t="shared" si="0"/>
        <v>1.3282897462770238</v>
      </c>
      <c r="K59" s="25">
        <f t="shared" si="1"/>
        <v>94263868.394257739</v>
      </c>
      <c r="L59" s="26">
        <f t="shared" si="2"/>
        <v>1368401839.850311</v>
      </c>
      <c r="M59" s="26">
        <f t="shared" si="3"/>
        <v>1107724582.6413903</v>
      </c>
      <c r="N59" s="26">
        <f t="shared" si="4"/>
        <v>1710098608.3177073</v>
      </c>
      <c r="O59" s="26">
        <f t="shared" si="5"/>
        <v>860931895.64503169</v>
      </c>
      <c r="P59" s="27">
        <f t="shared" si="6"/>
        <v>459519159.89240789</v>
      </c>
      <c r="Q59" s="28">
        <f t="shared" si="7"/>
        <v>27746244.694767121</v>
      </c>
    </row>
    <row r="60" spans="1:17" x14ac:dyDescent="0.25">
      <c r="A60" s="6">
        <v>41913</v>
      </c>
      <c r="B60" s="25">
        <v>68948768</v>
      </c>
      <c r="C60" s="26">
        <v>1058107171</v>
      </c>
      <c r="D60" s="26">
        <v>854439880</v>
      </c>
      <c r="E60" s="26">
        <v>1310640920</v>
      </c>
      <c r="F60" s="26">
        <v>658230589</v>
      </c>
      <c r="G60" s="26">
        <v>356770875</v>
      </c>
      <c r="H60" s="27">
        <v>22461235</v>
      </c>
      <c r="I60" s="44">
        <v>4118.49</v>
      </c>
      <c r="J60" s="43">
        <f t="shared" si="0"/>
        <v>1.3232616808587614</v>
      </c>
      <c r="K60" s="25">
        <f t="shared" si="1"/>
        <v>91237262.636820778</v>
      </c>
      <c r="L60" s="26">
        <f t="shared" si="2"/>
        <v>1400152673.626169</v>
      </c>
      <c r="M60" s="26">
        <f t="shared" si="3"/>
        <v>1130647551.8015585</v>
      </c>
      <c r="N60" s="26">
        <f t="shared" si="4"/>
        <v>1734320906.8014734</v>
      </c>
      <c r="O60" s="26">
        <f t="shared" si="5"/>
        <v>871011315.59279251</v>
      </c>
      <c r="P60" s="27">
        <f t="shared" si="6"/>
        <v>472101227.73395103</v>
      </c>
      <c r="Q60" s="28">
        <f t="shared" si="7"/>
        <v>29722091.580263641</v>
      </c>
    </row>
    <row r="61" spans="1:17" x14ac:dyDescent="0.25">
      <c r="A61" s="6">
        <v>41944</v>
      </c>
      <c r="B61" s="25">
        <v>64030376</v>
      </c>
      <c r="C61" s="26">
        <v>985485409</v>
      </c>
      <c r="D61" s="26">
        <v>792357097</v>
      </c>
      <c r="E61" s="26">
        <v>1218335570</v>
      </c>
      <c r="F61" s="26">
        <v>615907377</v>
      </c>
      <c r="G61" s="26">
        <v>338510566</v>
      </c>
      <c r="H61" s="27">
        <v>20997853</v>
      </c>
      <c r="I61" s="44">
        <v>4140.32</v>
      </c>
      <c r="J61" s="43">
        <f t="shared" si="0"/>
        <v>1.3162847316149477</v>
      </c>
      <c r="K61" s="25">
        <f t="shared" si="1"/>
        <v>84282206.288364187</v>
      </c>
      <c r="L61" s="26">
        <f t="shared" si="2"/>
        <v>1297179397.0960121</v>
      </c>
      <c r="M61" s="26">
        <f t="shared" si="3"/>
        <v>1042967548.7678441</v>
      </c>
      <c r="N61" s="26">
        <f t="shared" si="4"/>
        <v>1603676508.7743943</v>
      </c>
      <c r="O61" s="26">
        <f t="shared" si="5"/>
        <v>810709476.43411148</v>
      </c>
      <c r="P61" s="27">
        <f t="shared" si="6"/>
        <v>445576289.51613408</v>
      </c>
      <c r="Q61" s="28">
        <f t="shared" si="7"/>
        <v>27639153.300595127</v>
      </c>
    </row>
    <row r="62" spans="1:17" x14ac:dyDescent="0.25">
      <c r="A62" s="6">
        <v>41974</v>
      </c>
      <c r="B62" s="25">
        <v>70538573</v>
      </c>
      <c r="C62" s="26">
        <v>905968321</v>
      </c>
      <c r="D62" s="26">
        <v>705984002</v>
      </c>
      <c r="E62" s="26">
        <v>1099609445</v>
      </c>
      <c r="F62" s="26">
        <v>571537271</v>
      </c>
      <c r="G62" s="26">
        <v>330426416</v>
      </c>
      <c r="H62" s="27">
        <v>24121744</v>
      </c>
      <c r="I62" s="44">
        <v>4165.99</v>
      </c>
      <c r="J62" s="43">
        <f t="shared" si="0"/>
        <v>1.3081740474653085</v>
      </c>
      <c r="K62" s="25">
        <f t="shared" si="1"/>
        <v>92276730.54383713</v>
      </c>
      <c r="L62" s="26">
        <f t="shared" si="2"/>
        <v>1185164245.3579199</v>
      </c>
      <c r="M62" s="26">
        <f t="shared" si="3"/>
        <v>923549949.34209645</v>
      </c>
      <c r="N62" s="26">
        <f t="shared" si="4"/>
        <v>1438480538.2967315</v>
      </c>
      <c r="O62" s="26">
        <f t="shared" si="5"/>
        <v>747670225.08134687</v>
      </c>
      <c r="P62" s="27">
        <f t="shared" si="6"/>
        <v>432255262.00817579</v>
      </c>
      <c r="Q62" s="28">
        <f t="shared" si="7"/>
        <v>31555439.480402023</v>
      </c>
    </row>
    <row r="63" spans="1:17" x14ac:dyDescent="0.25">
      <c r="A63" s="6">
        <v>42005</v>
      </c>
      <c r="B63" s="25">
        <v>80086265</v>
      </c>
      <c r="C63" s="26">
        <v>1047464450</v>
      </c>
      <c r="D63" s="26">
        <v>818898715</v>
      </c>
      <c r="E63" s="26">
        <v>1259174711</v>
      </c>
      <c r="F63" s="26">
        <v>640888766</v>
      </c>
      <c r="G63" s="26">
        <v>352519257</v>
      </c>
      <c r="H63" s="27">
        <v>24078381</v>
      </c>
      <c r="I63" s="44">
        <v>4227.6400000000003</v>
      </c>
      <c r="J63" s="43">
        <f t="shared" si="0"/>
        <v>1.2890974633601726</v>
      </c>
      <c r="K63" s="25">
        <f t="shared" si="1"/>
        <v>103239001.06149058</v>
      </c>
      <c r="L63" s="26">
        <f t="shared" si="2"/>
        <v>1350283765.4549584</v>
      </c>
      <c r="M63" s="26">
        <f t="shared" si="3"/>
        <v>1055640256.2554049</v>
      </c>
      <c r="N63" s="26">
        <f t="shared" si="4"/>
        <v>1623198925.8773785</v>
      </c>
      <c r="O63" s="26">
        <f t="shared" si="5"/>
        <v>826168082.54663122</v>
      </c>
      <c r="P63" s="27">
        <f t="shared" si="6"/>
        <v>454431679.98431277</v>
      </c>
      <c r="Q63" s="28">
        <f t="shared" si="7"/>
        <v>31039379.868919775</v>
      </c>
    </row>
    <row r="64" spans="1:17" x14ac:dyDescent="0.25">
      <c r="A64" s="6">
        <v>42036</v>
      </c>
      <c r="B64" s="25">
        <v>81831688</v>
      </c>
      <c r="C64" s="26">
        <v>1014652806</v>
      </c>
      <c r="D64" s="26">
        <v>817740107</v>
      </c>
      <c r="E64" s="26">
        <v>1271261265</v>
      </c>
      <c r="F64" s="26">
        <v>653555313</v>
      </c>
      <c r="G64" s="26">
        <v>359235139</v>
      </c>
      <c r="H64" s="27">
        <v>23726903</v>
      </c>
      <c r="I64" s="44">
        <v>4276.6899999999996</v>
      </c>
      <c r="J64" s="43">
        <f t="shared" si="0"/>
        <v>1.274312610921063</v>
      </c>
      <c r="K64" s="25">
        <f t="shared" si="1"/>
        <v>104279151.99135782</v>
      </c>
      <c r="L64" s="26">
        <f t="shared" si="2"/>
        <v>1292984866.3922427</v>
      </c>
      <c r="M64" s="26">
        <f t="shared" si="3"/>
        <v>1042056530.8060395</v>
      </c>
      <c r="N64" s="26">
        <f t="shared" si="4"/>
        <v>1619984261.7649634</v>
      </c>
      <c r="O64" s="26">
        <f t="shared" si="5"/>
        <v>832833777.29036248</v>
      </c>
      <c r="P64" s="27">
        <f t="shared" si="6"/>
        <v>457777867.91368097</v>
      </c>
      <c r="Q64" s="28">
        <f t="shared" si="7"/>
        <v>30235491.7110008</v>
      </c>
    </row>
    <row r="65" spans="1:17" x14ac:dyDescent="0.25">
      <c r="A65" s="6">
        <v>42064</v>
      </c>
      <c r="B65" s="25">
        <v>80009093</v>
      </c>
      <c r="C65" s="26">
        <v>1057027408</v>
      </c>
      <c r="D65" s="26">
        <v>863759231</v>
      </c>
      <c r="E65" s="26">
        <v>1349030401</v>
      </c>
      <c r="F65" s="26">
        <v>694254078</v>
      </c>
      <c r="G65" s="26">
        <v>386949162</v>
      </c>
      <c r="H65" s="27">
        <v>25778577</v>
      </c>
      <c r="I65" s="44">
        <v>4341.26</v>
      </c>
      <c r="J65" s="43">
        <f t="shared" si="0"/>
        <v>1.2553590432270816</v>
      </c>
      <c r="K65" s="25">
        <f t="shared" si="1"/>
        <v>100440138.43794659</v>
      </c>
      <c r="L65" s="26">
        <f t="shared" si="2"/>
        <v>1326948915.571682</v>
      </c>
      <c r="M65" s="26">
        <f t="shared" si="3"/>
        <v>1084327961.8067198</v>
      </c>
      <c r="N65" s="26">
        <f t="shared" si="4"/>
        <v>1693517513.4836061</v>
      </c>
      <c r="O65" s="26">
        <f t="shared" si="5"/>
        <v>871538135.11457968</v>
      </c>
      <c r="P65" s="27">
        <f t="shared" si="6"/>
        <v>485760129.78584099</v>
      </c>
      <c r="Q65" s="28">
        <f t="shared" si="7"/>
        <v>32361369.75847565</v>
      </c>
    </row>
    <row r="66" spans="1:17" x14ac:dyDescent="0.25">
      <c r="A66" s="6">
        <v>42095</v>
      </c>
      <c r="B66" s="25">
        <v>67074399</v>
      </c>
      <c r="C66" s="26">
        <v>963395761</v>
      </c>
      <c r="D66" s="26">
        <v>805022794</v>
      </c>
      <c r="E66" s="26">
        <v>1286067550</v>
      </c>
      <c r="F66" s="26">
        <v>666783498</v>
      </c>
      <c r="G66" s="26">
        <v>370501653</v>
      </c>
      <c r="H66" s="27">
        <v>23861742</v>
      </c>
      <c r="I66" s="44">
        <v>4372.08</v>
      </c>
      <c r="J66" s="43">
        <f t="shared" si="0"/>
        <v>1.2465096704543375</v>
      </c>
      <c r="K66" s="25">
        <f t="shared" si="1"/>
        <v>83608886.993412748</v>
      </c>
      <c r="L66" s="26">
        <f t="shared" si="2"/>
        <v>1200882132.5612156</v>
      </c>
      <c r="M66" s="26">
        <f t="shared" si="3"/>
        <v>1003468697.6571701</v>
      </c>
      <c r="N66" s="26">
        <f t="shared" si="4"/>
        <v>1603095637.9325173</v>
      </c>
      <c r="O66" s="26">
        <f t="shared" si="5"/>
        <v>831152078.35637033</v>
      </c>
      <c r="P66" s="27">
        <f t="shared" si="6"/>
        <v>461833893.38381732</v>
      </c>
      <c r="Q66" s="28">
        <f t="shared" si="7"/>
        <v>29743892.156886425</v>
      </c>
    </row>
    <row r="67" spans="1:17" x14ac:dyDescent="0.25">
      <c r="A67" s="6">
        <v>42125</v>
      </c>
      <c r="B67" s="25">
        <v>58469210</v>
      </c>
      <c r="C67" s="26">
        <v>921774554</v>
      </c>
      <c r="D67" s="26">
        <v>772139683</v>
      </c>
      <c r="E67" s="26">
        <v>1239608157</v>
      </c>
      <c r="F67" s="26">
        <v>639349263</v>
      </c>
      <c r="G67" s="26">
        <v>370650515</v>
      </c>
      <c r="H67" s="27">
        <v>24693616</v>
      </c>
      <c r="I67" s="44">
        <v>4415.37</v>
      </c>
      <c r="J67" s="43">
        <f t="shared" si="0"/>
        <v>1.2342884061811354</v>
      </c>
      <c r="K67" s="25">
        <f t="shared" si="1"/>
        <v>72167868.021570101</v>
      </c>
      <c r="L67" s="26">
        <f t="shared" si="2"/>
        <v>1137735645.1149869</v>
      </c>
      <c r="M67" s="26">
        <f t="shared" si="3"/>
        <v>953043058.67927718</v>
      </c>
      <c r="N67" s="26">
        <f t="shared" si="4"/>
        <v>1530033976.3926647</v>
      </c>
      <c r="O67" s="26">
        <f t="shared" si="5"/>
        <v>789141382.82135355</v>
      </c>
      <c r="P67" s="27">
        <f t="shared" si="6"/>
        <v>457489633.40956706</v>
      </c>
      <c r="Q67" s="28">
        <f t="shared" si="7"/>
        <v>30479043.935488984</v>
      </c>
    </row>
    <row r="68" spans="1:17" x14ac:dyDescent="0.25">
      <c r="A68" s="6">
        <v>42156</v>
      </c>
      <c r="B68" s="25">
        <v>57174671</v>
      </c>
      <c r="C68" s="26">
        <v>908004985</v>
      </c>
      <c r="D68" s="26">
        <v>773486686</v>
      </c>
      <c r="E68" s="26">
        <v>1262379684</v>
      </c>
      <c r="F68" s="26">
        <v>663985900</v>
      </c>
      <c r="G68" s="26">
        <v>367338283</v>
      </c>
      <c r="H68" s="27">
        <v>25695588</v>
      </c>
      <c r="I68" s="44">
        <v>4449.3599999999997</v>
      </c>
      <c r="J68" s="43">
        <f t="shared" ref="J68:J122" si="14">$I$122/I68</f>
        <v>1.2248593056079977</v>
      </c>
      <c r="K68" s="25">
        <f t="shared" ref="K68:K122" si="15">B68*J68</f>
        <v>70030927.819425717</v>
      </c>
      <c r="L68" s="26">
        <f t="shared" ref="L68:L122" si="16">C68*J68</f>
        <v>1112178355.4157004</v>
      </c>
      <c r="M68" s="26">
        <f t="shared" ref="M68:M122" si="17">D68*J68</f>
        <v>947412365.11099136</v>
      </c>
      <c r="N68" s="26">
        <f t="shared" ref="N68:N122" si="18">E68*J68</f>
        <v>1546237503.1578836</v>
      </c>
      <c r="O68" s="26">
        <f t="shared" ref="O68:O122" si="19">F68*J68</f>
        <v>813289308.40750146</v>
      </c>
      <c r="P68" s="27">
        <f t="shared" ref="P68:P122" si="20">G68*J68</f>
        <v>449937714.23861414</v>
      </c>
      <c r="Q68" s="28">
        <f t="shared" ref="Q68:Q122" si="21">H68*J68</f>
        <v>31473480.074869201</v>
      </c>
    </row>
    <row r="69" spans="1:17" x14ac:dyDescent="0.25">
      <c r="A69" s="6">
        <v>42186</v>
      </c>
      <c r="B69" s="25">
        <v>58179074</v>
      </c>
      <c r="C69" s="26">
        <v>880200780</v>
      </c>
      <c r="D69" s="26">
        <v>761678343</v>
      </c>
      <c r="E69" s="26">
        <v>1253562742</v>
      </c>
      <c r="F69" s="26">
        <v>657014210</v>
      </c>
      <c r="G69" s="26">
        <v>397701107</v>
      </c>
      <c r="H69" s="27">
        <v>26166992</v>
      </c>
      <c r="I69" s="44">
        <v>4475.17</v>
      </c>
      <c r="J69" s="43">
        <f t="shared" si="14"/>
        <v>1.2177950781758011</v>
      </c>
      <c r="K69" s="25">
        <f t="shared" si="15"/>
        <v>70850189.970025718</v>
      </c>
      <c r="L69" s="26">
        <f t="shared" si="16"/>
        <v>1071904177.6905011</v>
      </c>
      <c r="M69" s="26">
        <f t="shared" si="17"/>
        <v>927568137.25849962</v>
      </c>
      <c r="N69" s="26">
        <f t="shared" si="18"/>
        <v>1526582537.3921616</v>
      </c>
      <c r="O69" s="26">
        <f t="shared" si="19"/>
        <v>800108671.22956216</v>
      </c>
      <c r="P69" s="27">
        <f t="shared" si="20"/>
        <v>484318450.68966764</v>
      </c>
      <c r="Q69" s="28">
        <f t="shared" si="21"/>
        <v>31866034.068265561</v>
      </c>
    </row>
    <row r="70" spans="1:17" x14ac:dyDescent="0.25">
      <c r="A70" s="6">
        <v>42217</v>
      </c>
      <c r="B70" s="25">
        <v>53235537</v>
      </c>
      <c r="C70" s="26">
        <v>858370441</v>
      </c>
      <c r="D70" s="26">
        <v>745607892</v>
      </c>
      <c r="E70" s="26">
        <v>1225274961</v>
      </c>
      <c r="F70" s="26">
        <v>645116448</v>
      </c>
      <c r="G70" s="26">
        <v>363751122</v>
      </c>
      <c r="H70" s="27">
        <v>24927767</v>
      </c>
      <c r="I70" s="44">
        <v>4486.3599999999997</v>
      </c>
      <c r="J70" s="43">
        <f t="shared" si="14"/>
        <v>1.2147576208775044</v>
      </c>
      <c r="K70" s="25">
        <f t="shared" si="15"/>
        <v>64668274.272256359</v>
      </c>
      <c r="L70" s="26">
        <f t="shared" si="16"/>
        <v>1042712034.7407342</v>
      </c>
      <c r="M70" s="26">
        <f t="shared" si="17"/>
        <v>905732868.99341118</v>
      </c>
      <c r="N70" s="26">
        <f t="shared" si="18"/>
        <v>1488412096.5451369</v>
      </c>
      <c r="O70" s="26">
        <f t="shared" si="19"/>
        <v>783660121.56142628</v>
      </c>
      <c r="P70" s="27">
        <f t="shared" si="20"/>
        <v>441869447.55224282</v>
      </c>
      <c r="Q70" s="28">
        <f t="shared" si="21"/>
        <v>30281194.934708767</v>
      </c>
    </row>
    <row r="71" spans="1:17" x14ac:dyDescent="0.25">
      <c r="A71" s="6">
        <v>42248</v>
      </c>
      <c r="B71" s="25">
        <v>46979724</v>
      </c>
      <c r="C71" s="26">
        <v>866451178</v>
      </c>
      <c r="D71" s="26">
        <v>737103766</v>
      </c>
      <c r="E71" s="26">
        <v>1220443017</v>
      </c>
      <c r="F71" s="26">
        <v>649159141</v>
      </c>
      <c r="G71" s="26">
        <v>360272404</v>
      </c>
      <c r="H71" s="27">
        <v>25326511</v>
      </c>
      <c r="I71" s="44">
        <v>4509.24</v>
      </c>
      <c r="J71" s="43">
        <f t="shared" si="14"/>
        <v>1.2085939093949314</v>
      </c>
      <c r="K71" s="25">
        <f t="shared" si="15"/>
        <v>56779408.291454881</v>
      </c>
      <c r="L71" s="26">
        <f t="shared" si="16"/>
        <v>1047187616.5188636</v>
      </c>
      <c r="M71" s="26">
        <f t="shared" si="17"/>
        <v>890859122.17966676</v>
      </c>
      <c r="N71" s="26">
        <f t="shared" si="18"/>
        <v>1475019997.1097746</v>
      </c>
      <c r="O71" s="26">
        <f t="shared" si="19"/>
        <v>784569784.04064548</v>
      </c>
      <c r="P71" s="27">
        <f t="shared" si="20"/>
        <v>435423033.19747013</v>
      </c>
      <c r="Q71" s="28">
        <f t="shared" si="21"/>
        <v>30609466.940823734</v>
      </c>
    </row>
    <row r="72" spans="1:17" x14ac:dyDescent="0.25">
      <c r="A72" s="6">
        <v>42278</v>
      </c>
      <c r="B72" s="25">
        <v>45353836</v>
      </c>
      <c r="C72" s="26">
        <v>790714702</v>
      </c>
      <c r="D72" s="26">
        <v>686827125</v>
      </c>
      <c r="E72" s="26">
        <v>1140371567</v>
      </c>
      <c r="F72" s="26">
        <v>601647956</v>
      </c>
      <c r="G72" s="26">
        <v>333427421</v>
      </c>
      <c r="H72" s="27">
        <v>23127958</v>
      </c>
      <c r="I72" s="44">
        <v>4543.96</v>
      </c>
      <c r="J72" s="43">
        <f t="shared" si="14"/>
        <v>1.199359149288286</v>
      </c>
      <c r="K72" s="25">
        <f t="shared" si="15"/>
        <v>54395538.161920443</v>
      </c>
      <c r="L72" s="26">
        <f t="shared" si="16"/>
        <v>948350912.32046056</v>
      </c>
      <c r="M72" s="26">
        <f t="shared" si="17"/>
        <v>823752396.34811926</v>
      </c>
      <c r="N72" s="26">
        <f t="shared" si="18"/>
        <v>1367715072.4696696</v>
      </c>
      <c r="O72" s="26">
        <f t="shared" si="19"/>
        <v>721591980.67919612</v>
      </c>
      <c r="P72" s="27">
        <f t="shared" si="20"/>
        <v>399899227.99994719</v>
      </c>
      <c r="Q72" s="28">
        <f t="shared" si="21"/>
        <v>27738728.031655207</v>
      </c>
    </row>
    <row r="73" spans="1:17" x14ac:dyDescent="0.25">
      <c r="A73" s="6">
        <v>42309</v>
      </c>
      <c r="B73" s="25">
        <v>40062438</v>
      </c>
      <c r="C73" s="26">
        <v>755641814</v>
      </c>
      <c r="D73" s="26">
        <v>648317907</v>
      </c>
      <c r="E73" s="26">
        <v>1085882866</v>
      </c>
      <c r="F73" s="26">
        <v>575141125</v>
      </c>
      <c r="G73" s="26">
        <v>324430032</v>
      </c>
      <c r="H73" s="27">
        <v>24000889</v>
      </c>
      <c r="I73" s="44">
        <v>4594.3999999999996</v>
      </c>
      <c r="J73" s="43">
        <f t="shared" si="14"/>
        <v>1.1861918857739859</v>
      </c>
      <c r="K73" s="25">
        <f t="shared" si="15"/>
        <v>47521738.879923396</v>
      </c>
      <c r="L73" s="26">
        <f t="shared" si="16"/>
        <v>896336188.31833553</v>
      </c>
      <c r="M73" s="26">
        <f t="shared" si="17"/>
        <v>769029440.68537366</v>
      </c>
      <c r="N73" s="26">
        <f t="shared" si="18"/>
        <v>1288065444.5502005</v>
      </c>
      <c r="O73" s="26">
        <f t="shared" si="19"/>
        <v>682227735.64992177</v>
      </c>
      <c r="P73" s="27">
        <f t="shared" si="20"/>
        <v>384836271.45979458</v>
      </c>
      <c r="Q73" s="28">
        <f t="shared" si="21"/>
        <v>28469659.783162117</v>
      </c>
    </row>
    <row r="74" spans="1:17" x14ac:dyDescent="0.25">
      <c r="A74" s="6">
        <v>42339</v>
      </c>
      <c r="B74" s="25">
        <v>48468275</v>
      </c>
      <c r="C74" s="26">
        <v>752334019</v>
      </c>
      <c r="D74" s="26">
        <v>629464356</v>
      </c>
      <c r="E74" s="26">
        <v>1064016743</v>
      </c>
      <c r="F74" s="26">
        <v>573090629</v>
      </c>
      <c r="G74" s="26">
        <v>351865251</v>
      </c>
      <c r="H74" s="27">
        <v>28644436</v>
      </c>
      <c r="I74" s="44">
        <v>4635.75</v>
      </c>
      <c r="J74" s="43">
        <f t="shared" si="14"/>
        <v>1.1756112818853477</v>
      </c>
      <c r="K74" s="25">
        <f t="shared" si="15"/>
        <v>56979850.903521553</v>
      </c>
      <c r="L74" s="26">
        <f t="shared" si="16"/>
        <v>884452360.4825455</v>
      </c>
      <c r="M74" s="26">
        <f t="shared" si="17"/>
        <v>740005398.45829487</v>
      </c>
      <c r="N74" s="26">
        <f t="shared" si="18"/>
        <v>1250870087.1857026</v>
      </c>
      <c r="O74" s="26">
        <f t="shared" si="19"/>
        <v>673731808.99517024</v>
      </c>
      <c r="P74" s="27">
        <f t="shared" si="20"/>
        <v>413656758.77901959</v>
      </c>
      <c r="Q74" s="28">
        <f t="shared" si="21"/>
        <v>33674722.1248428</v>
      </c>
    </row>
    <row r="75" spans="1:17" x14ac:dyDescent="0.25">
      <c r="A75" s="6">
        <v>42370</v>
      </c>
      <c r="B75" s="25">
        <v>49139523</v>
      </c>
      <c r="C75" s="26">
        <v>799705921</v>
      </c>
      <c r="D75" s="26">
        <v>667200764</v>
      </c>
      <c r="E75" s="26">
        <v>1112022678</v>
      </c>
      <c r="F75" s="26">
        <v>584978415</v>
      </c>
      <c r="G75" s="26">
        <v>332191591</v>
      </c>
      <c r="H75" s="27">
        <v>24045164</v>
      </c>
      <c r="I75" s="44">
        <v>4705.75</v>
      </c>
      <c r="J75" s="43">
        <f t="shared" si="14"/>
        <v>1.1581235722254688</v>
      </c>
      <c r="K75" s="25">
        <f t="shared" si="15"/>
        <v>56909639.914215587</v>
      </c>
      <c r="L75" s="26">
        <f t="shared" si="16"/>
        <v>926158277.95837855</v>
      </c>
      <c r="M75" s="26">
        <f t="shared" si="17"/>
        <v>772700932.19524193</v>
      </c>
      <c r="N75" s="26">
        <f t="shared" si="18"/>
        <v>1287859676.2410922</v>
      </c>
      <c r="O75" s="26">
        <f t="shared" si="19"/>
        <v>677477291.65459275</v>
      </c>
      <c r="P75" s="27">
        <f t="shared" si="20"/>
        <v>384718912.03218192</v>
      </c>
      <c r="Q75" s="28">
        <f t="shared" si="21"/>
        <v>27847271.226427242</v>
      </c>
    </row>
    <row r="76" spans="1:17" x14ac:dyDescent="0.25">
      <c r="A76" s="6">
        <v>42401</v>
      </c>
      <c r="B76" s="25">
        <v>55999381</v>
      </c>
      <c r="C76" s="26">
        <v>806419510</v>
      </c>
      <c r="D76" s="26">
        <v>701682463</v>
      </c>
      <c r="E76" s="26">
        <v>1196073725</v>
      </c>
      <c r="F76" s="26">
        <v>639866771</v>
      </c>
      <c r="G76" s="26">
        <v>360600659</v>
      </c>
      <c r="H76" s="27">
        <v>26058316</v>
      </c>
      <c r="I76" s="44">
        <v>4750.45</v>
      </c>
      <c r="J76" s="43">
        <f t="shared" si="14"/>
        <v>1.1472260522687325</v>
      </c>
      <c r="K76" s="25">
        <f t="shared" si="15"/>
        <v>64243948.794122666</v>
      </c>
      <c r="L76" s="26">
        <f t="shared" si="16"/>
        <v>925145470.92978573</v>
      </c>
      <c r="M76" s="26">
        <f t="shared" si="17"/>
        <v>804988401.97369099</v>
      </c>
      <c r="N76" s="26">
        <f t="shared" si="18"/>
        <v>1372166937.7541077</v>
      </c>
      <c r="O76" s="26">
        <f t="shared" si="19"/>
        <v>734071829.67227113</v>
      </c>
      <c r="P76" s="27">
        <f t="shared" si="20"/>
        <v>413690470.4700734</v>
      </c>
      <c r="Q76" s="28">
        <f t="shared" si="21"/>
        <v>29894778.993451148</v>
      </c>
    </row>
    <row r="77" spans="1:17" x14ac:dyDescent="0.25">
      <c r="A77" s="6">
        <v>42430</v>
      </c>
      <c r="B77" s="25">
        <v>54495465</v>
      </c>
      <c r="C77" s="26">
        <v>875730756</v>
      </c>
      <c r="D77" s="26">
        <v>773594140</v>
      </c>
      <c r="E77" s="26">
        <v>1302928280</v>
      </c>
      <c r="F77" s="26">
        <v>695920855</v>
      </c>
      <c r="G77" s="26">
        <v>397114752</v>
      </c>
      <c r="H77" s="27">
        <v>28080857</v>
      </c>
      <c r="I77" s="44">
        <v>4771.3599999999997</v>
      </c>
      <c r="J77" s="43">
        <f t="shared" si="14"/>
        <v>1.1421984507561787</v>
      </c>
      <c r="K77" s="25">
        <f t="shared" si="15"/>
        <v>62244635.696237557</v>
      </c>
      <c r="L77" s="26">
        <f t="shared" si="16"/>
        <v>1000258312.7827371</v>
      </c>
      <c r="M77" s="26">
        <f t="shared" si="17"/>
        <v>883598028.22205842</v>
      </c>
      <c r="N77" s="26">
        <f t="shared" si="18"/>
        <v>1488202662.8624125</v>
      </c>
      <c r="O77" s="26">
        <f t="shared" si="19"/>
        <v>794879722.42991519</v>
      </c>
      <c r="P77" s="27">
        <f t="shared" si="20"/>
        <v>453583854.50682408</v>
      </c>
      <c r="Q77" s="28">
        <f t="shared" si="21"/>
        <v>32073911.361305796</v>
      </c>
    </row>
    <row r="78" spans="1:17" x14ac:dyDescent="0.25">
      <c r="A78" s="6">
        <v>42461</v>
      </c>
      <c r="B78" s="25">
        <v>45903012</v>
      </c>
      <c r="C78" s="26">
        <v>783177555</v>
      </c>
      <c r="D78" s="26">
        <v>698585783</v>
      </c>
      <c r="E78" s="26">
        <v>1197056539</v>
      </c>
      <c r="F78" s="26">
        <v>634350554</v>
      </c>
      <c r="G78" s="26">
        <v>360244408</v>
      </c>
      <c r="H78" s="27">
        <v>24632719</v>
      </c>
      <c r="I78" s="44">
        <v>4801.8900000000003</v>
      </c>
      <c r="J78" s="43">
        <f t="shared" si="14"/>
        <v>1.1349364521053169</v>
      </c>
      <c r="K78" s="25">
        <f t="shared" si="15"/>
        <v>52097001.580227785</v>
      </c>
      <c r="L78" s="26">
        <f t="shared" si="16"/>
        <v>888856755.64021671</v>
      </c>
      <c r="M78" s="26">
        <f t="shared" si="17"/>
        <v>792850470.04923487</v>
      </c>
      <c r="N78" s="26">
        <f t="shared" si="18"/>
        <v>1358583101.3421299</v>
      </c>
      <c r="O78" s="26">
        <f t="shared" si="19"/>
        <v>719947567.14780223</v>
      </c>
      <c r="P78" s="27">
        <f t="shared" si="20"/>
        <v>408854510.30630022</v>
      </c>
      <c r="Q78" s="28">
        <f t="shared" si="21"/>
        <v>27956570.70756723</v>
      </c>
    </row>
    <row r="79" spans="1:17" x14ac:dyDescent="0.25">
      <c r="A79" s="6">
        <v>42491</v>
      </c>
      <c r="B79" s="25">
        <v>40722533</v>
      </c>
      <c r="C79" s="26">
        <v>741924992</v>
      </c>
      <c r="D79" s="26">
        <v>672468453</v>
      </c>
      <c r="E79" s="26">
        <v>1158943461</v>
      </c>
      <c r="F79" s="26">
        <v>619379512</v>
      </c>
      <c r="G79" s="26">
        <v>355126892</v>
      </c>
      <c r="H79" s="27">
        <v>24540115</v>
      </c>
      <c r="I79" s="44">
        <v>4848.95</v>
      </c>
      <c r="J79" s="43">
        <f t="shared" si="14"/>
        <v>1.1239216737644233</v>
      </c>
      <c r="K79" s="25">
        <f t="shared" si="15"/>
        <v>45768937.44928696</v>
      </c>
      <c r="L79" s="26">
        <f t="shared" si="16"/>
        <v>833865578.81629634</v>
      </c>
      <c r="M79" s="26">
        <f t="shared" si="17"/>
        <v>755801869.24953246</v>
      </c>
      <c r="N79" s="26">
        <f t="shared" si="18"/>
        <v>1302561674.4854536</v>
      </c>
      <c r="O79" s="26">
        <f t="shared" si="19"/>
        <v>696134057.82243168</v>
      </c>
      <c r="P79" s="27">
        <f t="shared" si="20"/>
        <v>399134810.85539758</v>
      </c>
      <c r="Q79" s="28">
        <f t="shared" si="21"/>
        <v>27581167.12517143</v>
      </c>
    </row>
    <row r="80" spans="1:17" x14ac:dyDescent="0.25">
      <c r="A80" s="6">
        <v>42522</v>
      </c>
      <c r="B80" s="25">
        <v>39881954</v>
      </c>
      <c r="C80" s="26">
        <v>739767690</v>
      </c>
      <c r="D80" s="26">
        <v>678412768</v>
      </c>
      <c r="E80" s="26">
        <v>1183893622</v>
      </c>
      <c r="F80" s="26">
        <v>642563765</v>
      </c>
      <c r="G80" s="26">
        <v>364604896</v>
      </c>
      <c r="H80" s="27">
        <v>27024526</v>
      </c>
      <c r="I80" s="44">
        <v>4871.74</v>
      </c>
      <c r="J80" s="43">
        <f t="shared" si="14"/>
        <v>1.1186639681099566</v>
      </c>
      <c r="K80" s="25">
        <f t="shared" si="15"/>
        <v>44614504.917618759</v>
      </c>
      <c r="L80" s="26">
        <f t="shared" si="16"/>
        <v>827551459.57493627</v>
      </c>
      <c r="M80" s="26">
        <f t="shared" si="17"/>
        <v>758915919.06733942</v>
      </c>
      <c r="N80" s="26">
        <f t="shared" si="18"/>
        <v>1324379137.0065889</v>
      </c>
      <c r="O80" s="26">
        <f t="shared" si="19"/>
        <v>718812931.11857367</v>
      </c>
      <c r="P80" s="27">
        <f t="shared" si="20"/>
        <v>407870359.75167805</v>
      </c>
      <c r="Q80" s="28">
        <f t="shared" si="21"/>
        <v>30231363.491450693</v>
      </c>
    </row>
    <row r="81" spans="1:17" x14ac:dyDescent="0.25">
      <c r="A81" s="6">
        <v>42552</v>
      </c>
      <c r="B81" s="25">
        <v>41828662</v>
      </c>
      <c r="C81" s="26">
        <v>724726266</v>
      </c>
      <c r="D81" s="26">
        <v>666143937</v>
      </c>
      <c r="E81" s="26">
        <v>1166396055</v>
      </c>
      <c r="F81" s="26">
        <v>624857124</v>
      </c>
      <c r="G81" s="26">
        <v>358741557</v>
      </c>
      <c r="H81" s="27">
        <v>25914265</v>
      </c>
      <c r="I81" s="44">
        <v>4902.92</v>
      </c>
      <c r="J81" s="43">
        <f t="shared" si="14"/>
        <v>1.1115498519249754</v>
      </c>
      <c r="K81" s="25">
        <f t="shared" si="15"/>
        <v>46494643.052319847</v>
      </c>
      <c r="L81" s="26">
        <f t="shared" si="16"/>
        <v>805569373.65844035</v>
      </c>
      <c r="M81" s="26">
        <f t="shared" si="17"/>
        <v>740452194.53307009</v>
      </c>
      <c r="N81" s="26">
        <f t="shared" si="18"/>
        <v>1296507362.2211254</v>
      </c>
      <c r="O81" s="26">
        <f t="shared" si="19"/>
        <v>694559843.65646601</v>
      </c>
      <c r="P81" s="27">
        <f t="shared" si="20"/>
        <v>398759124.56268513</v>
      </c>
      <c r="Q81" s="28">
        <f t="shared" si="21"/>
        <v>28804997.42349457</v>
      </c>
    </row>
    <row r="82" spans="1:17" x14ac:dyDescent="0.25">
      <c r="A82" s="6">
        <v>42583</v>
      </c>
      <c r="B82" s="25">
        <v>42129602</v>
      </c>
      <c r="C82" s="26">
        <v>765512415</v>
      </c>
      <c r="D82" s="26">
        <v>693839486</v>
      </c>
      <c r="E82" s="26">
        <v>1211712314</v>
      </c>
      <c r="F82" s="26">
        <v>649115374</v>
      </c>
      <c r="G82" s="26">
        <v>361317461</v>
      </c>
      <c r="H82" s="27">
        <v>25809682</v>
      </c>
      <c r="I82" s="44">
        <v>4918.12</v>
      </c>
      <c r="J82" s="43">
        <f t="shared" si="14"/>
        <v>1.108114482769839</v>
      </c>
      <c r="K82" s="25">
        <f t="shared" si="15"/>
        <v>46684422.129529178</v>
      </c>
      <c r="L82" s="26">
        <f t="shared" si="16"/>
        <v>848275393.80161536</v>
      </c>
      <c r="M82" s="26">
        <f t="shared" si="17"/>
        <v>768853583.154181</v>
      </c>
      <c r="N82" s="26">
        <f t="shared" si="18"/>
        <v>1342715964.0939548</v>
      </c>
      <c r="O82" s="26">
        <f t="shared" si="19"/>
        <v>719294146.91796064</v>
      </c>
      <c r="P82" s="27">
        <f t="shared" si="20"/>
        <v>400381111.41172647</v>
      </c>
      <c r="Q82" s="28">
        <f t="shared" si="21"/>
        <v>28600082.419884026</v>
      </c>
    </row>
    <row r="83" spans="1:17" x14ac:dyDescent="0.25">
      <c r="A83" s="6">
        <v>42614</v>
      </c>
      <c r="B83" s="25">
        <v>36530424</v>
      </c>
      <c r="C83" s="26">
        <v>706000203</v>
      </c>
      <c r="D83" s="26">
        <v>638229472</v>
      </c>
      <c r="E83" s="26">
        <v>1118710299</v>
      </c>
      <c r="F83" s="26">
        <v>601840667</v>
      </c>
      <c r="G83" s="26">
        <v>330066153</v>
      </c>
      <c r="H83" s="27">
        <v>22539432</v>
      </c>
      <c r="I83" s="44">
        <v>4922.05</v>
      </c>
      <c r="J83" s="43">
        <f t="shared" si="14"/>
        <v>1.1072297111975702</v>
      </c>
      <c r="K83" s="25">
        <f t="shared" si="15"/>
        <v>40447570.81544479</v>
      </c>
      <c r="L83" s="26">
        <f t="shared" si="16"/>
        <v>781704400.8731159</v>
      </c>
      <c r="M83" s="26">
        <f t="shared" si="17"/>
        <v>706666633.96033776</v>
      </c>
      <c r="N83" s="26">
        <f t="shared" si="18"/>
        <v>1238669281.2755175</v>
      </c>
      <c r="O83" s="26">
        <f t="shared" si="19"/>
        <v>666375867.90936303</v>
      </c>
      <c r="P83" s="27">
        <f t="shared" si="20"/>
        <v>365459051.26228303</v>
      </c>
      <c r="Q83" s="28">
        <f t="shared" si="21"/>
        <v>24956328.783917271</v>
      </c>
    </row>
    <row r="84" spans="1:17" x14ac:dyDescent="0.25">
      <c r="A84" s="6">
        <v>42644</v>
      </c>
      <c r="B84" s="25">
        <v>35008896</v>
      </c>
      <c r="C84" s="26">
        <v>702585449</v>
      </c>
      <c r="D84" s="26">
        <v>622836558</v>
      </c>
      <c r="E84" s="26">
        <v>1088242041</v>
      </c>
      <c r="F84" s="26">
        <v>581531267</v>
      </c>
      <c r="G84" s="26">
        <v>329918208</v>
      </c>
      <c r="H84" s="27">
        <v>22369770</v>
      </c>
      <c r="I84" s="44">
        <v>4930.42</v>
      </c>
      <c r="J84" s="43">
        <f t="shared" si="14"/>
        <v>1.1053500513140868</v>
      </c>
      <c r="K84" s="25">
        <f t="shared" si="15"/>
        <v>38697084.990049526</v>
      </c>
      <c r="L84" s="26">
        <f t="shared" si="16"/>
        <v>776602862.10468078</v>
      </c>
      <c r="M84" s="26">
        <f t="shared" si="17"/>
        <v>688452421.34558916</v>
      </c>
      <c r="N84" s="26">
        <f t="shared" si="18"/>
        <v>1202888395.8614964</v>
      </c>
      <c r="O84" s="26">
        <f t="shared" si="19"/>
        <v>642795615.81919587</v>
      </c>
      <c r="P84" s="27">
        <f t="shared" si="20"/>
        <v>364675108.14225155</v>
      </c>
      <c r="Q84" s="28">
        <f t="shared" si="21"/>
        <v>24726426.417384319</v>
      </c>
    </row>
    <row r="85" spans="1:17" x14ac:dyDescent="0.25">
      <c r="A85" s="6">
        <v>42675</v>
      </c>
      <c r="B85" s="25">
        <v>32417599</v>
      </c>
      <c r="C85" s="26">
        <v>721304453</v>
      </c>
      <c r="D85" s="26">
        <v>638372547</v>
      </c>
      <c r="E85" s="26">
        <v>1110279122</v>
      </c>
      <c r="F85" s="26">
        <v>600564242</v>
      </c>
      <c r="G85" s="26">
        <v>342548484</v>
      </c>
      <c r="H85" s="27">
        <v>24927225</v>
      </c>
      <c r="I85" s="44">
        <v>4933.87</v>
      </c>
      <c r="J85" s="43">
        <f t="shared" si="14"/>
        <v>1.1045771372168298</v>
      </c>
      <c r="K85" s="25">
        <f t="shared" si="15"/>
        <v>35807738.698863164</v>
      </c>
      <c r="L85" s="26">
        <f t="shared" si="16"/>
        <v>796736407.75649142</v>
      </c>
      <c r="M85" s="26">
        <f t="shared" si="17"/>
        <v>705131720.44307613</v>
      </c>
      <c r="N85" s="26">
        <f t="shared" si="18"/>
        <v>1226388934.0903754</v>
      </c>
      <c r="O85" s="26">
        <f t="shared" si="19"/>
        <v>663369531.14315534</v>
      </c>
      <c r="P85" s="27">
        <f t="shared" si="20"/>
        <v>378371223.81468505</v>
      </c>
      <c r="Q85" s="28">
        <f t="shared" si="21"/>
        <v>27534042.82925979</v>
      </c>
    </row>
    <row r="86" spans="1:17" x14ac:dyDescent="0.25">
      <c r="A86" s="6">
        <v>42705</v>
      </c>
      <c r="B86" s="25">
        <v>39683626</v>
      </c>
      <c r="C86" s="26">
        <v>699008938</v>
      </c>
      <c r="D86" s="26">
        <v>603550538</v>
      </c>
      <c r="E86" s="26">
        <v>1073511369</v>
      </c>
      <c r="F86" s="26">
        <v>588442730</v>
      </c>
      <c r="G86" s="26">
        <v>424117831</v>
      </c>
      <c r="H86" s="27">
        <v>31526186</v>
      </c>
      <c r="I86" s="44">
        <v>4940.78</v>
      </c>
      <c r="J86" s="43">
        <f t="shared" si="14"/>
        <v>1.1030323147357302</v>
      </c>
      <c r="K86" s="25">
        <f t="shared" si="15"/>
        <v>43772321.843887001</v>
      </c>
      <c r="L86" s="26">
        <f t="shared" si="16"/>
        <v>771029446.90310454</v>
      </c>
      <c r="M86" s="26">
        <f t="shared" si="17"/>
        <v>665735746.99013531</v>
      </c>
      <c r="N86" s="26">
        <f t="shared" si="18"/>
        <v>1184117730.2431927</v>
      </c>
      <c r="O86" s="26">
        <f t="shared" si="19"/>
        <v>649071346.56131232</v>
      </c>
      <c r="P86" s="27">
        <f t="shared" si="20"/>
        <v>467815672.84862721</v>
      </c>
      <c r="Q86" s="28">
        <f t="shared" si="21"/>
        <v>34774401.918369167</v>
      </c>
    </row>
    <row r="87" spans="1:17" x14ac:dyDescent="0.25">
      <c r="A87" s="6">
        <v>42736</v>
      </c>
      <c r="B87" s="25">
        <v>44442535</v>
      </c>
      <c r="C87" s="26">
        <v>805037850</v>
      </c>
      <c r="D87" s="26">
        <v>699686806</v>
      </c>
      <c r="E87" s="26">
        <v>1212074977</v>
      </c>
      <c r="F87" s="26">
        <v>656633942</v>
      </c>
      <c r="G87" s="26">
        <v>376897243</v>
      </c>
      <c r="H87" s="27">
        <v>29412996</v>
      </c>
      <c r="I87" s="44">
        <v>4961.53</v>
      </c>
      <c r="J87" s="43">
        <f t="shared" si="14"/>
        <v>1.0984192376142037</v>
      </c>
      <c r="K87" s="25">
        <f t="shared" si="15"/>
        <v>48816535.412342563</v>
      </c>
      <c r="L87" s="26">
        <f t="shared" si="16"/>
        <v>884269061.44757771</v>
      </c>
      <c r="M87" s="26">
        <f t="shared" si="17"/>
        <v>768549448.01523721</v>
      </c>
      <c r="N87" s="26">
        <f t="shared" si="18"/>
        <v>1331366472.1675935</v>
      </c>
      <c r="O87" s="26">
        <f t="shared" si="19"/>
        <v>721259353.96324921</v>
      </c>
      <c r="P87" s="27">
        <f t="shared" si="20"/>
        <v>413991182.31495529</v>
      </c>
      <c r="Q87" s="28">
        <f t="shared" si="21"/>
        <v>32307800.642269623</v>
      </c>
    </row>
    <row r="88" spans="1:17" x14ac:dyDescent="0.25">
      <c r="A88" s="6">
        <v>42767</v>
      </c>
      <c r="B88" s="25">
        <v>45076000</v>
      </c>
      <c r="C88" s="26">
        <v>763324608</v>
      </c>
      <c r="D88" s="26">
        <v>680888797</v>
      </c>
      <c r="E88" s="26">
        <v>1217987670</v>
      </c>
      <c r="F88" s="26">
        <v>664560101</v>
      </c>
      <c r="G88" s="26">
        <v>374495436</v>
      </c>
      <c r="H88" s="27">
        <v>27177156</v>
      </c>
      <c r="I88" s="44">
        <v>4973.4399999999996</v>
      </c>
      <c r="J88" s="43">
        <f t="shared" si="14"/>
        <v>1.0957888302663752</v>
      </c>
      <c r="K88" s="25">
        <f t="shared" si="15"/>
        <v>49393777.313087128</v>
      </c>
      <c r="L88" s="26">
        <f t="shared" si="16"/>
        <v>836442579.31385934</v>
      </c>
      <c r="M88" s="26">
        <f t="shared" si="17"/>
        <v>746110338.40610945</v>
      </c>
      <c r="N88" s="26">
        <f t="shared" si="18"/>
        <v>1334657284.1881678</v>
      </c>
      <c r="O88" s="26">
        <f t="shared" si="19"/>
        <v>728217535.7164942</v>
      </c>
      <c r="P88" s="27">
        <f t="shared" si="20"/>
        <v>410367915.75453615</v>
      </c>
      <c r="Q88" s="28">
        <f t="shared" si="21"/>
        <v>29780423.983206801</v>
      </c>
    </row>
    <row r="89" spans="1:17" x14ac:dyDescent="0.25">
      <c r="A89" s="6">
        <v>42795</v>
      </c>
      <c r="B89" s="25">
        <v>43486257</v>
      </c>
      <c r="C89" s="26">
        <v>815973495</v>
      </c>
      <c r="D89" s="26">
        <v>727834587</v>
      </c>
      <c r="E89" s="26">
        <v>1273355406</v>
      </c>
      <c r="F89" s="26">
        <v>690102120</v>
      </c>
      <c r="G89" s="26">
        <v>430164353</v>
      </c>
      <c r="H89" s="27">
        <v>31026101</v>
      </c>
      <c r="I89" s="44">
        <v>4989.3599999999997</v>
      </c>
      <c r="J89" s="43">
        <f t="shared" si="14"/>
        <v>1.0922923982234196</v>
      </c>
      <c r="K89" s="25">
        <f t="shared" si="15"/>
        <v>47499707.948289968</v>
      </c>
      <c r="L89" s="26">
        <f t="shared" si="16"/>
        <v>891281645.74029553</v>
      </c>
      <c r="M89" s="26">
        <f t="shared" si="17"/>
        <v>795008186.54418218</v>
      </c>
      <c r="N89" s="26">
        <f t="shared" si="18"/>
        <v>1390876430.2104962</v>
      </c>
      <c r="O89" s="26">
        <f t="shared" si="19"/>
        <v>753793299.67386615</v>
      </c>
      <c r="P89" s="27">
        <f t="shared" si="20"/>
        <v>469865252.76859564</v>
      </c>
      <c r="Q89" s="28">
        <f t="shared" si="21"/>
        <v>33889574.268812038</v>
      </c>
    </row>
    <row r="90" spans="1:17" x14ac:dyDescent="0.25">
      <c r="A90" s="6">
        <v>42826</v>
      </c>
      <c r="B90" s="25">
        <v>37227415</v>
      </c>
      <c r="C90" s="26">
        <v>705831743</v>
      </c>
      <c r="D90" s="26">
        <v>631162856</v>
      </c>
      <c r="E90" s="26">
        <v>1126257472</v>
      </c>
      <c r="F90" s="26">
        <v>604920990</v>
      </c>
      <c r="G90" s="26">
        <v>345705576</v>
      </c>
      <c r="H90" s="27">
        <v>25060054</v>
      </c>
      <c r="I90" s="44">
        <v>4993.3500000000004</v>
      </c>
      <c r="J90" s="43">
        <f t="shared" si="14"/>
        <v>1.0914195880521091</v>
      </c>
      <c r="K90" s="25">
        <f t="shared" si="15"/>
        <v>40630729.943544909</v>
      </c>
      <c r="L90" s="26">
        <f t="shared" si="16"/>
        <v>770358590.17916214</v>
      </c>
      <c r="M90" s="26">
        <f t="shared" si="17"/>
        <v>688863504.28931272</v>
      </c>
      <c r="N90" s="26">
        <f t="shared" si="18"/>
        <v>1229219466.1308498</v>
      </c>
      <c r="O90" s="26">
        <f t="shared" si="19"/>
        <v>660222617.70987403</v>
      </c>
      <c r="P90" s="27">
        <f t="shared" si="20"/>
        <v>377309837.34523714</v>
      </c>
      <c r="Q90" s="28">
        <f t="shared" si="21"/>
        <v>27351033.813243609</v>
      </c>
    </row>
    <row r="91" spans="1:17" x14ac:dyDescent="0.25">
      <c r="A91" s="6">
        <v>42856</v>
      </c>
      <c r="B91" s="25">
        <v>35707842</v>
      </c>
      <c r="C91" s="26">
        <v>767339989</v>
      </c>
      <c r="D91" s="26">
        <v>685400424</v>
      </c>
      <c r="E91" s="26">
        <v>1226130472</v>
      </c>
      <c r="F91" s="26">
        <v>663382336</v>
      </c>
      <c r="G91" s="26">
        <v>376663424</v>
      </c>
      <c r="H91" s="27">
        <v>29036588</v>
      </c>
      <c r="I91" s="44">
        <v>5011.33</v>
      </c>
      <c r="J91" s="43">
        <f t="shared" si="14"/>
        <v>1.0875037165782337</v>
      </c>
      <c r="K91" s="25">
        <f t="shared" si="15"/>
        <v>38832410.885988355</v>
      </c>
      <c r="L91" s="26">
        <f t="shared" si="16"/>
        <v>834485089.91660094</v>
      </c>
      <c r="M91" s="26">
        <f t="shared" si="17"/>
        <v>745375508.44429719</v>
      </c>
      <c r="N91" s="26">
        <f t="shared" si="18"/>
        <v>1333421445.309824</v>
      </c>
      <c r="O91" s="26">
        <f t="shared" si="19"/>
        <v>721430755.91235065</v>
      </c>
      <c r="P91" s="27">
        <f t="shared" si="20"/>
        <v>409622873.4990831</v>
      </c>
      <c r="Q91" s="28">
        <f t="shared" si="21"/>
        <v>31577397.366750944</v>
      </c>
    </row>
    <row r="92" spans="1:17" x14ac:dyDescent="0.25">
      <c r="A92" s="6">
        <v>42887</v>
      </c>
      <c r="B92" s="25">
        <v>35530267</v>
      </c>
      <c r="C92" s="26">
        <v>738316004</v>
      </c>
      <c r="D92" s="26">
        <v>666220795</v>
      </c>
      <c r="E92" s="26">
        <v>1190100241</v>
      </c>
      <c r="F92" s="26">
        <v>647187500</v>
      </c>
      <c r="G92" s="26">
        <v>386347905</v>
      </c>
      <c r="H92" s="27">
        <v>30364865</v>
      </c>
      <c r="I92" s="44">
        <v>4996.3</v>
      </c>
      <c r="J92" s="43">
        <f t="shared" si="14"/>
        <v>1.090775173628485</v>
      </c>
      <c r="K92" s="25">
        <f t="shared" si="15"/>
        <v>38755533.155991428</v>
      </c>
      <c r="L92" s="26">
        <f t="shared" si="16"/>
        <v>805336767.45578921</v>
      </c>
      <c r="M92" s="26">
        <f t="shared" si="17"/>
        <v>726697103.34103227</v>
      </c>
      <c r="N92" s="26">
        <f t="shared" si="18"/>
        <v>1298131797.0120769</v>
      </c>
      <c r="O92" s="26">
        <f t="shared" si="19"/>
        <v>705936057.68268514</v>
      </c>
      <c r="P92" s="27">
        <f t="shared" si="20"/>
        <v>421418703.15737641</v>
      </c>
      <c r="Q92" s="28">
        <f t="shared" si="21"/>
        <v>33121240.892580505</v>
      </c>
    </row>
    <row r="93" spans="1:17" x14ac:dyDescent="0.25">
      <c r="A93" s="6">
        <v>42917</v>
      </c>
      <c r="B93" s="25">
        <v>36518767</v>
      </c>
      <c r="C93" s="26">
        <v>727857410</v>
      </c>
      <c r="D93" s="26">
        <v>652396092</v>
      </c>
      <c r="E93" s="26">
        <v>1169351039</v>
      </c>
      <c r="F93" s="26">
        <v>633771357</v>
      </c>
      <c r="G93" s="26">
        <v>358622712</v>
      </c>
      <c r="H93" s="27">
        <v>29088105</v>
      </c>
      <c r="I93" s="44">
        <v>5004.79</v>
      </c>
      <c r="J93" s="43">
        <f t="shared" si="14"/>
        <v>1.0889248100319895</v>
      </c>
      <c r="K93" s="25">
        <f t="shared" si="15"/>
        <v>39766191.418077484</v>
      </c>
      <c r="L93" s="26">
        <f t="shared" si="16"/>
        <v>792581991.91462588</v>
      </c>
      <c r="M93" s="26">
        <f t="shared" si="17"/>
        <v>710410290.54671228</v>
      </c>
      <c r="N93" s="26">
        <f t="shared" si="18"/>
        <v>1273335358.0037844</v>
      </c>
      <c r="O93" s="26">
        <f t="shared" si="19"/>
        <v>690129354.52494121</v>
      </c>
      <c r="P93" s="27">
        <f t="shared" si="20"/>
        <v>390513168.53775686</v>
      </c>
      <c r="Q93" s="28">
        <f t="shared" si="21"/>
        <v>31674759.211315565</v>
      </c>
    </row>
    <row r="94" spans="1:17" x14ac:dyDescent="0.25">
      <c r="A94" s="6">
        <v>42948</v>
      </c>
      <c r="B94" s="25">
        <v>36063224</v>
      </c>
      <c r="C94" s="26">
        <v>780798032</v>
      </c>
      <c r="D94" s="26">
        <v>705875434</v>
      </c>
      <c r="E94" s="26">
        <v>1271857575</v>
      </c>
      <c r="F94" s="26">
        <v>693313081</v>
      </c>
      <c r="G94" s="26">
        <v>405603389</v>
      </c>
      <c r="H94" s="27">
        <v>29963501</v>
      </c>
      <c r="I94" s="44">
        <v>5003.29</v>
      </c>
      <c r="J94" s="43">
        <f t="shared" si="14"/>
        <v>1.089251272662588</v>
      </c>
      <c r="K94" s="25">
        <f t="shared" si="15"/>
        <v>39281912.638315991</v>
      </c>
      <c r="L94" s="26">
        <f t="shared" si="16"/>
        <v>850485250.04844415</v>
      </c>
      <c r="M94" s="26">
        <f t="shared" si="17"/>
        <v>768875714.82575667</v>
      </c>
      <c r="N94" s="26">
        <f t="shared" si="18"/>
        <v>1385372482.214303</v>
      </c>
      <c r="O94" s="26">
        <f t="shared" si="19"/>
        <v>755192155.83287001</v>
      </c>
      <c r="P94" s="27">
        <f t="shared" si="20"/>
        <v>441804007.66450876</v>
      </c>
      <c r="Q94" s="28">
        <f t="shared" si="21"/>
        <v>32637781.597676728</v>
      </c>
    </row>
    <row r="95" spans="1:17" x14ac:dyDescent="0.25">
      <c r="A95" s="6">
        <v>42979</v>
      </c>
      <c r="B95" s="25">
        <v>31011468</v>
      </c>
      <c r="C95" s="26">
        <v>728138261</v>
      </c>
      <c r="D95" s="26">
        <v>643728468</v>
      </c>
      <c r="E95" s="26">
        <v>1140002591</v>
      </c>
      <c r="F95" s="26">
        <v>623380248</v>
      </c>
      <c r="G95" s="26">
        <v>347672901</v>
      </c>
      <c r="H95" s="27">
        <v>25589459</v>
      </c>
      <c r="I95" s="44">
        <v>5002.29</v>
      </c>
      <c r="J95" s="43">
        <f t="shared" si="14"/>
        <v>1.0894690231873803</v>
      </c>
      <c r="K95" s="25">
        <f t="shared" si="15"/>
        <v>33786033.749566704</v>
      </c>
      <c r="L95" s="26">
        <f t="shared" si="16"/>
        <v>793284079.95702779</v>
      </c>
      <c r="M95" s="26">
        <f t="shared" si="17"/>
        <v>701322225.22986877</v>
      </c>
      <c r="N95" s="26">
        <f t="shared" si="18"/>
        <v>1241997509.2478526</v>
      </c>
      <c r="O95" s="26">
        <f t="shared" si="19"/>
        <v>679153469.86286688</v>
      </c>
      <c r="P95" s="27">
        <f t="shared" si="20"/>
        <v>378778855.84119278</v>
      </c>
      <c r="Q95" s="28">
        <f t="shared" si="21"/>
        <v>27878922.900623515</v>
      </c>
    </row>
    <row r="96" spans="1:17" x14ac:dyDescent="0.25">
      <c r="A96" s="6">
        <v>43009</v>
      </c>
      <c r="B96" s="25">
        <v>34302190</v>
      </c>
      <c r="C96" s="26">
        <v>744286210</v>
      </c>
      <c r="D96" s="26">
        <v>647182919</v>
      </c>
      <c r="E96" s="26">
        <v>1153440370</v>
      </c>
      <c r="F96" s="26">
        <v>621904881</v>
      </c>
      <c r="G96" s="26">
        <v>348450234</v>
      </c>
      <c r="H96" s="27">
        <v>24474643</v>
      </c>
      <c r="I96" s="44">
        <v>5020.8</v>
      </c>
      <c r="J96" s="43">
        <f t="shared" si="14"/>
        <v>1.0854525175270873</v>
      </c>
      <c r="K96" s="25">
        <f t="shared" si="15"/>
        <v>37233398.492192477</v>
      </c>
      <c r="L96" s="26">
        <f t="shared" si="16"/>
        <v>807887340.4051944</v>
      </c>
      <c r="M96" s="26">
        <f t="shared" si="17"/>
        <v>702486328.72907901</v>
      </c>
      <c r="N96" s="26">
        <f t="shared" si="18"/>
        <v>1252004753.4338751</v>
      </c>
      <c r="O96" s="26">
        <f t="shared" si="19"/>
        <v>675048218.74383366</v>
      </c>
      <c r="P96" s="27">
        <f t="shared" si="20"/>
        <v>378226183.72820264</v>
      </c>
      <c r="Q96" s="28">
        <f t="shared" si="21"/>
        <v>26566062.859926704</v>
      </c>
    </row>
    <row r="97" spans="1:17" x14ac:dyDescent="0.25">
      <c r="A97" s="6">
        <v>43040</v>
      </c>
      <c r="B97" s="25">
        <v>27590586</v>
      </c>
      <c r="C97" s="26">
        <v>736495125</v>
      </c>
      <c r="D97" s="26">
        <v>633401218</v>
      </c>
      <c r="E97" s="26">
        <v>1125491755</v>
      </c>
      <c r="F97" s="26">
        <v>610360170</v>
      </c>
      <c r="G97" s="26">
        <v>335209113</v>
      </c>
      <c r="H97" s="27">
        <v>25204311</v>
      </c>
      <c r="I97" s="44">
        <v>5029.84</v>
      </c>
      <c r="J97" s="43">
        <f t="shared" si="14"/>
        <v>1.0835016620807023</v>
      </c>
      <c r="K97" s="25">
        <f t="shared" si="15"/>
        <v>29894445.788780555</v>
      </c>
      <c r="L97" s="26">
        <f t="shared" si="16"/>
        <v>797993692.05183458</v>
      </c>
      <c r="M97" s="26">
        <f t="shared" si="17"/>
        <v>686291272.46694124</v>
      </c>
      <c r="N97" s="26">
        <f t="shared" si="18"/>
        <v>1219472187.2006266</v>
      </c>
      <c r="O97" s="26">
        <f t="shared" si="19"/>
        <v>661326258.66286004</v>
      </c>
      <c r="P97" s="27">
        <f t="shared" si="20"/>
        <v>363199631.08009797</v>
      </c>
      <c r="Q97" s="28">
        <f t="shared" si="21"/>
        <v>27308912.860098928</v>
      </c>
    </row>
    <row r="98" spans="1:17" x14ac:dyDescent="0.25">
      <c r="A98" s="6">
        <v>43070</v>
      </c>
      <c r="B98" s="25">
        <v>35908243</v>
      </c>
      <c r="C98" s="26">
        <v>715657830</v>
      </c>
      <c r="D98" s="26">
        <v>597132457</v>
      </c>
      <c r="E98" s="26">
        <v>1079707513</v>
      </c>
      <c r="F98" s="26">
        <v>594513151</v>
      </c>
      <c r="G98" s="26">
        <v>359391363</v>
      </c>
      <c r="H98" s="27">
        <v>33090406</v>
      </c>
      <c r="I98" s="44">
        <v>5042.92</v>
      </c>
      <c r="J98" s="43">
        <f t="shared" si="14"/>
        <v>1.0806913454903111</v>
      </c>
      <c r="K98" s="25">
        <f t="shared" si="15"/>
        <v>38805727.441863045</v>
      </c>
      <c r="L98" s="26">
        <f t="shared" si="16"/>
        <v>773405223.21337628</v>
      </c>
      <c r="M98" s="26">
        <f t="shared" si="17"/>
        <v>645315878.39126539</v>
      </c>
      <c r="N98" s="26">
        <f t="shared" si="18"/>
        <v>1166830564.9599676</v>
      </c>
      <c r="O98" s="26">
        <f t="shared" si="19"/>
        <v>642485217.06587446</v>
      </c>
      <c r="P98" s="27">
        <f t="shared" si="20"/>
        <v>388391135.63806683</v>
      </c>
      <c r="Q98" s="28">
        <f t="shared" si="21"/>
        <v>35760515.382960662</v>
      </c>
    </row>
    <row r="99" spans="1:17" x14ac:dyDescent="0.25">
      <c r="A99" s="6">
        <v>43101</v>
      </c>
      <c r="B99" s="25">
        <v>41821881</v>
      </c>
      <c r="C99" s="26">
        <v>849209932</v>
      </c>
      <c r="D99" s="26">
        <v>710218012</v>
      </c>
      <c r="E99" s="26">
        <v>1251074697</v>
      </c>
      <c r="F99" s="26">
        <v>672491755</v>
      </c>
      <c r="G99" s="26">
        <v>364254111</v>
      </c>
      <c r="H99" s="27">
        <v>26403662</v>
      </c>
      <c r="I99" s="44">
        <v>5054.5200000000004</v>
      </c>
      <c r="J99" s="43">
        <f t="shared" si="14"/>
        <v>1.0782111852361846</v>
      </c>
      <c r="K99" s="25">
        <f t="shared" si="15"/>
        <v>45092819.88181667</v>
      </c>
      <c r="L99" s="26">
        <f t="shared" si="16"/>
        <v>915627647.29605973</v>
      </c>
      <c r="M99" s="26">
        <f t="shared" si="17"/>
        <v>765765004.49460685</v>
      </c>
      <c r="N99" s="26">
        <f t="shared" si="18"/>
        <v>1348922731.8713706</v>
      </c>
      <c r="O99" s="26">
        <f t="shared" si="19"/>
        <v>725088132.22011185</v>
      </c>
      <c r="P99" s="27">
        <f t="shared" si="20"/>
        <v>392742856.74846274</v>
      </c>
      <c r="Q99" s="28">
        <f t="shared" si="21"/>
        <v>28468723.699595608</v>
      </c>
    </row>
    <row r="100" spans="1:17" x14ac:dyDescent="0.25">
      <c r="A100" s="6">
        <v>43132</v>
      </c>
      <c r="B100" s="25">
        <v>44893101</v>
      </c>
      <c r="C100" s="26">
        <v>802152104</v>
      </c>
      <c r="D100" s="26">
        <v>698349196</v>
      </c>
      <c r="E100" s="26">
        <v>1257546672</v>
      </c>
      <c r="F100" s="26">
        <v>686184866</v>
      </c>
      <c r="G100" s="26">
        <v>370145376</v>
      </c>
      <c r="H100" s="27">
        <v>27106882</v>
      </c>
      <c r="I100" s="44">
        <v>5063.62</v>
      </c>
      <c r="J100" s="43">
        <f t="shared" si="14"/>
        <v>1.0762734960364324</v>
      </c>
      <c r="K100" s="25">
        <f t="shared" si="15"/>
        <v>48317254.761186659</v>
      </c>
      <c r="L100" s="26">
        <f t="shared" si="16"/>
        <v>863335049.32505989</v>
      </c>
      <c r="M100" s="26">
        <f t="shared" si="17"/>
        <v>751614730.63315177</v>
      </c>
      <c r="N100" s="26">
        <f t="shared" si="18"/>
        <v>1353464153.1024208</v>
      </c>
      <c r="O100" s="26">
        <f t="shared" si="19"/>
        <v>738522584.65711093</v>
      </c>
      <c r="P100" s="27">
        <f t="shared" si="20"/>
        <v>398377657.86923981</v>
      </c>
      <c r="Q100" s="28">
        <f t="shared" si="21"/>
        <v>29174418.656787042</v>
      </c>
    </row>
    <row r="101" spans="1:17" x14ac:dyDescent="0.25">
      <c r="A101" s="6">
        <v>43160</v>
      </c>
      <c r="B101" s="25">
        <v>40512612</v>
      </c>
      <c r="C101" s="26">
        <v>858585248</v>
      </c>
      <c r="D101" s="26">
        <v>744606355</v>
      </c>
      <c r="E101" s="26">
        <v>1335069441</v>
      </c>
      <c r="F101" s="26">
        <v>725445702</v>
      </c>
      <c r="G101" s="26">
        <v>392876181</v>
      </c>
      <c r="H101" s="27">
        <v>28290067</v>
      </c>
      <c r="I101" s="44">
        <v>5067.16</v>
      </c>
      <c r="J101" s="43">
        <f t="shared" si="14"/>
        <v>1.0755215939500629</v>
      </c>
      <c r="K101" s="25">
        <f t="shared" si="15"/>
        <v>43572189.033320442</v>
      </c>
      <c r="L101" s="26">
        <f t="shared" si="16"/>
        <v>923426974.47097003</v>
      </c>
      <c r="M101" s="26">
        <f t="shared" si="17"/>
        <v>800840213.79494631</v>
      </c>
      <c r="N101" s="26">
        <f t="shared" si="18"/>
        <v>1435896013.2183394</v>
      </c>
      <c r="O101" s="26">
        <f t="shared" si="19"/>
        <v>780232517.73926234</v>
      </c>
      <c r="P101" s="27">
        <f t="shared" si="20"/>
        <v>422546816.41413343</v>
      </c>
      <c r="Q101" s="28">
        <f t="shared" si="21"/>
        <v>30426577.952794071</v>
      </c>
    </row>
    <row r="102" spans="1:17" x14ac:dyDescent="0.25">
      <c r="A102" s="6">
        <v>43191</v>
      </c>
      <c r="B102" s="25">
        <v>37094235</v>
      </c>
      <c r="C102" s="26">
        <v>816964774</v>
      </c>
      <c r="D102" s="26">
        <v>717078038</v>
      </c>
      <c r="E102" s="26">
        <v>1303256815</v>
      </c>
      <c r="F102" s="26">
        <v>703941763</v>
      </c>
      <c r="G102" s="26">
        <v>369764605</v>
      </c>
      <c r="H102" s="27">
        <v>27534801</v>
      </c>
      <c r="I102" s="44">
        <v>5077.8</v>
      </c>
      <c r="J102" s="43">
        <f t="shared" si="14"/>
        <v>1.0732679506873055</v>
      </c>
      <c r="K102" s="25">
        <f t="shared" si="15"/>
        <v>39812053.580763325</v>
      </c>
      <c r="L102" s="26">
        <f t="shared" si="16"/>
        <v>876822108.77469766</v>
      </c>
      <c r="M102" s="26">
        <f t="shared" si="17"/>
        <v>769616876.32713377</v>
      </c>
      <c r="N102" s="26">
        <f t="shared" si="18"/>
        <v>1398743771.0543149</v>
      </c>
      <c r="O102" s="26">
        <f t="shared" si="19"/>
        <v>755518133.37821889</v>
      </c>
      <c r="P102" s="27">
        <f t="shared" si="20"/>
        <v>396856499.84505099</v>
      </c>
      <c r="Q102" s="28">
        <f t="shared" si="21"/>
        <v>29552219.441852771</v>
      </c>
    </row>
    <row r="103" spans="1:17" x14ac:dyDescent="0.25">
      <c r="A103" s="6">
        <v>43221</v>
      </c>
      <c r="B103" s="25">
        <v>33172614</v>
      </c>
      <c r="C103" s="26">
        <v>805829590</v>
      </c>
      <c r="D103" s="26">
        <v>718740671</v>
      </c>
      <c r="E103" s="26">
        <v>1316444900</v>
      </c>
      <c r="F103" s="26">
        <v>717851716</v>
      </c>
      <c r="G103" s="26">
        <v>383994413</v>
      </c>
      <c r="H103" s="27">
        <v>29457384</v>
      </c>
      <c r="I103" s="44">
        <v>5099.63</v>
      </c>
      <c r="J103" s="43">
        <f t="shared" si="14"/>
        <v>1.0686736096540337</v>
      </c>
      <c r="K103" s="25">
        <f t="shared" si="15"/>
        <v>35450697.145039931</v>
      </c>
      <c r="L103" s="26">
        <f t="shared" si="16"/>
        <v>861168816.71133006</v>
      </c>
      <c r="M103" s="26">
        <f t="shared" si="17"/>
        <v>768099187.28273225</v>
      </c>
      <c r="N103" s="26">
        <f t="shared" si="18"/>
        <v>1406849923.1936433</v>
      </c>
      <c r="O103" s="26">
        <f t="shared" si="19"/>
        <v>767149184.53406227</v>
      </c>
      <c r="P103" s="27">
        <f t="shared" si="20"/>
        <v>410364695.42769182</v>
      </c>
      <c r="Q103" s="28">
        <f t="shared" si="21"/>
        <v>31480328.890244976</v>
      </c>
    </row>
    <row r="104" spans="1:17" x14ac:dyDescent="0.25">
      <c r="A104" s="6">
        <v>43252</v>
      </c>
      <c r="B104" s="25">
        <v>30355684</v>
      </c>
      <c r="C104" s="26">
        <v>737446061</v>
      </c>
      <c r="D104" s="26">
        <v>665457683</v>
      </c>
      <c r="E104" s="26">
        <v>1228280396</v>
      </c>
      <c r="F104" s="26">
        <v>674577827</v>
      </c>
      <c r="G104" s="26">
        <v>359159992</v>
      </c>
      <c r="H104" s="27">
        <v>26952990</v>
      </c>
      <c r="I104" s="44">
        <v>5172.55</v>
      </c>
      <c r="J104" s="43">
        <f t="shared" si="14"/>
        <v>1.0536079883229741</v>
      </c>
      <c r="K104" s="25">
        <f t="shared" si="15"/>
        <v>31982991.15340789</v>
      </c>
      <c r="L104" s="26">
        <f t="shared" si="16"/>
        <v>776979060.82691121</v>
      </c>
      <c r="M104" s="26">
        <f t="shared" si="17"/>
        <v>701131530.69969738</v>
      </c>
      <c r="N104" s="26">
        <f t="shared" si="18"/>
        <v>1294126037.126106</v>
      </c>
      <c r="O104" s="26">
        <f t="shared" si="19"/>
        <v>710740587.27275324</v>
      </c>
      <c r="P104" s="27">
        <f t="shared" si="20"/>
        <v>378413836.65721548</v>
      </c>
      <c r="Q104" s="28">
        <f t="shared" si="21"/>
        <v>28397885.573189236</v>
      </c>
    </row>
    <row r="105" spans="1:17" x14ac:dyDescent="0.25">
      <c r="A105" s="6">
        <v>43282</v>
      </c>
      <c r="B105" s="25">
        <v>34966146</v>
      </c>
      <c r="C105" s="26">
        <v>762324952</v>
      </c>
      <c r="D105" s="26">
        <v>680132810</v>
      </c>
      <c r="E105" s="26">
        <v>1249664885</v>
      </c>
      <c r="F105" s="26">
        <v>691637715</v>
      </c>
      <c r="G105" s="26">
        <v>365619028</v>
      </c>
      <c r="H105" s="27">
        <v>28010943</v>
      </c>
      <c r="I105" s="44">
        <v>5185.4799999999996</v>
      </c>
      <c r="J105" s="43">
        <f t="shared" si="14"/>
        <v>1.0509808156621954</v>
      </c>
      <c r="K105" s="25">
        <f t="shared" si="15"/>
        <v>36748748.643643409</v>
      </c>
      <c r="L105" s="26">
        <f t="shared" si="16"/>
        <v>801188899.85260391</v>
      </c>
      <c r="M105" s="26">
        <f t="shared" si="17"/>
        <v>714806535.41242099</v>
      </c>
      <c r="N105" s="26">
        <f t="shared" si="18"/>
        <v>1313373820.1417036</v>
      </c>
      <c r="O105" s="26">
        <f t="shared" si="19"/>
        <v>726897969.85343707</v>
      </c>
      <c r="P105" s="27">
        <f t="shared" si="20"/>
        <v>384258584.26905906</v>
      </c>
      <c r="Q105" s="28">
        <f t="shared" si="21"/>
        <v>29438963.72160726</v>
      </c>
    </row>
    <row r="106" spans="1:17" x14ac:dyDescent="0.25">
      <c r="A106" s="6">
        <v>43313</v>
      </c>
      <c r="B106" s="25">
        <v>34135984</v>
      </c>
      <c r="C106" s="26">
        <v>825541207</v>
      </c>
      <c r="D106" s="26">
        <v>741432522</v>
      </c>
      <c r="E106" s="26">
        <v>1364888547</v>
      </c>
      <c r="F106" s="26">
        <v>748170010</v>
      </c>
      <c r="G106" s="26">
        <v>391479001</v>
      </c>
      <c r="H106" s="27">
        <v>28684659</v>
      </c>
      <c r="I106" s="44">
        <v>5185.4799999999996</v>
      </c>
      <c r="J106" s="43">
        <f t="shared" si="14"/>
        <v>1.0509808156621954</v>
      </c>
      <c r="K106" s="25">
        <f t="shared" si="15"/>
        <v>35876264.307751648</v>
      </c>
      <c r="L106" s="26">
        <f t="shared" si="16"/>
        <v>867627971.09561324</v>
      </c>
      <c r="M106" s="26">
        <f t="shared" si="17"/>
        <v>779231356.73003864</v>
      </c>
      <c r="N106" s="26">
        <f t="shared" si="18"/>
        <v>1434471678.4140487</v>
      </c>
      <c r="O106" s="26">
        <f t="shared" si="19"/>
        <v>786312327.3637929</v>
      </c>
      <c r="P106" s="27">
        <f t="shared" si="20"/>
        <v>411436919.78560138</v>
      </c>
      <c r="Q106" s="28">
        <f t="shared" si="21"/>
        <v>30147026.312811933</v>
      </c>
    </row>
    <row r="107" spans="1:17" x14ac:dyDescent="0.25">
      <c r="A107" s="6">
        <v>43344</v>
      </c>
      <c r="B107" s="25">
        <v>29918244</v>
      </c>
      <c r="C107" s="26">
        <v>752607488</v>
      </c>
      <c r="D107" s="26">
        <v>662383907</v>
      </c>
      <c r="E107" s="26">
        <v>1215954260</v>
      </c>
      <c r="F107" s="26">
        <v>661122019</v>
      </c>
      <c r="G107" s="26">
        <v>337350379</v>
      </c>
      <c r="H107" s="27">
        <v>24204394</v>
      </c>
      <c r="I107" s="44">
        <v>5201.04</v>
      </c>
      <c r="J107" s="43">
        <f t="shared" si="14"/>
        <v>1.0478365865288481</v>
      </c>
      <c r="K107" s="25">
        <f t="shared" si="15"/>
        <v>31349430.667897191</v>
      </c>
      <c r="L107" s="26">
        <f t="shared" si="16"/>
        <v>788609661.22197104</v>
      </c>
      <c r="M107" s="26">
        <f t="shared" si="17"/>
        <v>694070092.08252203</v>
      </c>
      <c r="N107" s="26">
        <f t="shared" si="18"/>
        <v>1274121361.1736114</v>
      </c>
      <c r="O107" s="26">
        <f t="shared" si="19"/>
        <v>692747839.66802025</v>
      </c>
      <c r="P107" s="27">
        <f t="shared" si="20"/>
        <v>353488069.59557319</v>
      </c>
      <c r="Q107" s="28">
        <f t="shared" si="21"/>
        <v>25362249.587959334</v>
      </c>
    </row>
    <row r="108" spans="1:17" x14ac:dyDescent="0.25">
      <c r="A108" s="6">
        <v>43374</v>
      </c>
      <c r="B108" s="25">
        <v>33506214</v>
      </c>
      <c r="C108" s="26">
        <v>818236719</v>
      </c>
      <c r="D108" s="26">
        <v>712418966</v>
      </c>
      <c r="E108" s="26">
        <v>1299516512</v>
      </c>
      <c r="F108" s="26">
        <v>705797526</v>
      </c>
      <c r="G108" s="26">
        <v>364158427</v>
      </c>
      <c r="H108" s="27">
        <v>27576503</v>
      </c>
      <c r="I108" s="44">
        <v>5221.84</v>
      </c>
      <c r="J108" s="43">
        <f t="shared" si="14"/>
        <v>1.0436627702112666</v>
      </c>
      <c r="K108" s="25">
        <f t="shared" si="15"/>
        <v>34969188.122531526</v>
      </c>
      <c r="L108" s="26">
        <f t="shared" si="16"/>
        <v>853963200.84011769</v>
      </c>
      <c r="M108" s="26">
        <f t="shared" si="17"/>
        <v>743525151.60660613</v>
      </c>
      <c r="N108" s="26">
        <f t="shared" si="18"/>
        <v>1356257002.8492026</v>
      </c>
      <c r="O108" s="26">
        <f t="shared" si="19"/>
        <v>736614601.1934185</v>
      </c>
      <c r="P108" s="27">
        <f t="shared" si="20"/>
        <v>380058592.71859729</v>
      </c>
      <c r="Q108" s="28">
        <f t="shared" si="21"/>
        <v>28780569.513719305</v>
      </c>
    </row>
    <row r="109" spans="1:17" x14ac:dyDescent="0.25">
      <c r="A109" s="6">
        <v>43405</v>
      </c>
      <c r="B109" s="25">
        <v>28692437</v>
      </c>
      <c r="C109" s="26">
        <v>776370899</v>
      </c>
      <c r="D109" s="26">
        <v>662772329</v>
      </c>
      <c r="E109" s="26">
        <v>1201025277</v>
      </c>
      <c r="F109" s="26">
        <v>655520986</v>
      </c>
      <c r="G109" s="26">
        <v>343821970</v>
      </c>
      <c r="H109" s="27">
        <v>22979245</v>
      </c>
      <c r="I109" s="44">
        <v>5208.79</v>
      </c>
      <c r="J109" s="43">
        <f t="shared" si="14"/>
        <v>1.0462775423850836</v>
      </c>
      <c r="K109" s="25">
        <f t="shared" si="15"/>
        <v>30020252.469398841</v>
      </c>
      <c r="L109" s="26">
        <f t="shared" si="16"/>
        <v>812299436.18501794</v>
      </c>
      <c r="M109" s="26">
        <f t="shared" si="17"/>
        <v>693443803.54695809</v>
      </c>
      <c r="N109" s="26">
        <f t="shared" si="18"/>
        <v>1256605775.1619244</v>
      </c>
      <c r="O109" s="26">
        <f t="shared" si="19"/>
        <v>685856886.21392679</v>
      </c>
      <c r="P109" s="27">
        <f t="shared" si="20"/>
        <v>359733205.78959793</v>
      </c>
      <c r="Q109" s="28">
        <f t="shared" si="21"/>
        <v>24042667.98446472</v>
      </c>
    </row>
    <row r="110" spans="1:17" x14ac:dyDescent="0.25">
      <c r="A110" s="6">
        <v>43435</v>
      </c>
      <c r="B110" s="25">
        <v>35728708</v>
      </c>
      <c r="C110" s="26">
        <v>757023229</v>
      </c>
      <c r="D110" s="26">
        <v>628202783</v>
      </c>
      <c r="E110" s="26">
        <v>1166140714</v>
      </c>
      <c r="F110" s="26">
        <v>659429588</v>
      </c>
      <c r="G110" s="26">
        <v>393369429</v>
      </c>
      <c r="H110" s="27">
        <v>32392204</v>
      </c>
      <c r="I110" s="44">
        <v>5216.08</v>
      </c>
      <c r="J110" s="43">
        <f t="shared" si="14"/>
        <v>1.0448152635695771</v>
      </c>
      <c r="K110" s="25">
        <f t="shared" si="15"/>
        <v>37329899.466020457</v>
      </c>
      <c r="L110" s="26">
        <f t="shared" si="16"/>
        <v>790949424.5359273</v>
      </c>
      <c r="M110" s="26">
        <f t="shared" si="17"/>
        <v>656355856.29528689</v>
      </c>
      <c r="N110" s="26">
        <f t="shared" si="18"/>
        <v>1218401617.4571249</v>
      </c>
      <c r="O110" s="26">
        <f t="shared" si="19"/>
        <v>688982098.79179764</v>
      </c>
      <c r="P110" s="27">
        <f t="shared" si="20"/>
        <v>410998383.64084905</v>
      </c>
      <c r="Q110" s="28">
        <f t="shared" si="21"/>
        <v>33843869.159859508</v>
      </c>
    </row>
    <row r="111" spans="1:17" x14ac:dyDescent="0.25">
      <c r="A111" s="6">
        <v>43466</v>
      </c>
      <c r="B111" s="25">
        <v>42487717</v>
      </c>
      <c r="C111" s="26">
        <v>912751619</v>
      </c>
      <c r="D111" s="26">
        <v>758891771</v>
      </c>
      <c r="E111" s="26">
        <v>1383483293</v>
      </c>
      <c r="F111" s="26">
        <v>771297930</v>
      </c>
      <c r="G111" s="26">
        <v>413553272</v>
      </c>
      <c r="H111" s="27">
        <v>34667254</v>
      </c>
      <c r="I111" s="44">
        <v>5234.8599999999997</v>
      </c>
      <c r="J111" s="43">
        <f t="shared" si="14"/>
        <v>1.0410670008366987</v>
      </c>
      <c r="K111" s="25">
        <f t="shared" si="15"/>
        <v>44232560.109588414</v>
      </c>
      <c r="L111" s="26">
        <f t="shared" si="16"/>
        <v>950235590.50117111</v>
      </c>
      <c r="M111" s="26">
        <f t="shared" si="17"/>
        <v>790057179.99462068</v>
      </c>
      <c r="N111" s="26">
        <f t="shared" si="18"/>
        <v>1440298802.5511897</v>
      </c>
      <c r="O111" s="26">
        <f t="shared" si="19"/>
        <v>802972822.73665392</v>
      </c>
      <c r="P111" s="27">
        <f t="shared" si="20"/>
        <v>430536664.56724346</v>
      </c>
      <c r="Q111" s="28">
        <f t="shared" si="21"/>
        <v>36090934.149024047</v>
      </c>
    </row>
    <row r="112" spans="1:17" x14ac:dyDescent="0.25">
      <c r="A112" s="6">
        <v>43497</v>
      </c>
      <c r="B112" s="25">
        <v>44876265</v>
      </c>
      <c r="C112" s="26">
        <v>908608306</v>
      </c>
      <c r="D112" s="26">
        <v>774527708</v>
      </c>
      <c r="E112" s="26">
        <v>1426998789</v>
      </c>
      <c r="F112" s="26">
        <v>807387267</v>
      </c>
      <c r="G112" s="26">
        <v>417242085</v>
      </c>
      <c r="H112" s="27">
        <v>31108681</v>
      </c>
      <c r="I112" s="44">
        <v>5263.13</v>
      </c>
      <c r="J112" s="43">
        <f t="shared" si="14"/>
        <v>1.0354750880179664</v>
      </c>
      <c r="K112" s="25">
        <f t="shared" si="15"/>
        <v>46468254.450792588</v>
      </c>
      <c r="L112" s="26">
        <f t="shared" si="16"/>
        <v>940841265.62920535</v>
      </c>
      <c r="M112" s="26">
        <f t="shared" si="17"/>
        <v>802004146.61365378</v>
      </c>
      <c r="N112" s="26">
        <f t="shared" si="18"/>
        <v>1477621696.6413064</v>
      </c>
      <c r="O112" s="26">
        <f t="shared" si="19"/>
        <v>836029401.36141038</v>
      </c>
      <c r="P112" s="27">
        <f t="shared" si="20"/>
        <v>432043784.69017482</v>
      </c>
      <c r="Q112" s="28">
        <f t="shared" si="21"/>
        <v>32212264.196597841</v>
      </c>
    </row>
    <row r="113" spans="1:17" x14ac:dyDescent="0.25">
      <c r="A113" s="6">
        <v>43525</v>
      </c>
      <c r="B113" s="25">
        <v>36278430</v>
      </c>
      <c r="C113" s="26">
        <v>860851520</v>
      </c>
      <c r="D113" s="26">
        <v>737301634</v>
      </c>
      <c r="E113" s="26">
        <v>1344277045</v>
      </c>
      <c r="F113" s="26">
        <v>749942816</v>
      </c>
      <c r="G113" s="26">
        <v>399154734</v>
      </c>
      <c r="H113" s="27">
        <v>31722743</v>
      </c>
      <c r="I113" s="44">
        <v>5303.66</v>
      </c>
      <c r="J113" s="43">
        <f t="shared" si="14"/>
        <v>1.0275620986262317</v>
      </c>
      <c r="K113" s="25">
        <f t="shared" si="15"/>
        <v>37278339.665664844</v>
      </c>
      <c r="L113" s="26">
        <f t="shared" si="16"/>
        <v>884578394.49678147</v>
      </c>
      <c r="M113" s="26">
        <f t="shared" si="17"/>
        <v>757623214.35358977</v>
      </c>
      <c r="N113" s="26">
        <f t="shared" si="18"/>
        <v>1381328141.4952693</v>
      </c>
      <c r="O113" s="26">
        <f t="shared" si="19"/>
        <v>770612813.85862589</v>
      </c>
      <c r="P113" s="27">
        <f t="shared" si="20"/>
        <v>410156276.14563531</v>
      </c>
      <c r="Q113" s="28">
        <f t="shared" si="21"/>
        <v>32597088.371260602</v>
      </c>
    </row>
    <row r="114" spans="1:17" x14ac:dyDescent="0.25">
      <c r="A114" s="6">
        <v>43556</v>
      </c>
      <c r="B114" s="25">
        <v>35182909</v>
      </c>
      <c r="C114" s="26">
        <v>877354192</v>
      </c>
      <c r="D114" s="26">
        <v>757913828</v>
      </c>
      <c r="E114" s="26">
        <v>1412636174</v>
      </c>
      <c r="F114" s="26">
        <v>787363086</v>
      </c>
      <c r="G114" s="26">
        <v>404436042</v>
      </c>
      <c r="H114" s="27">
        <v>27571708</v>
      </c>
      <c r="I114" s="44">
        <v>5335.48</v>
      </c>
      <c r="J114" s="43">
        <f t="shared" si="14"/>
        <v>1.0214338728661714</v>
      </c>
      <c r="K114" s="25">
        <f t="shared" si="15"/>
        <v>35937014.99856808</v>
      </c>
      <c r="L114" s="26">
        <f t="shared" si="16"/>
        <v>896159290.20993054</v>
      </c>
      <c r="M114" s="26">
        <f t="shared" si="17"/>
        <v>774158856.63286531</v>
      </c>
      <c r="N114" s="26">
        <f t="shared" si="18"/>
        <v>1442914438.1596708</v>
      </c>
      <c r="O114" s="26">
        <f t="shared" si="19"/>
        <v>804239326.28484035</v>
      </c>
      <c r="P114" s="27">
        <f t="shared" si="20"/>
        <v>413104672.70672554</v>
      </c>
      <c r="Q114" s="28">
        <f t="shared" si="21"/>
        <v>28162676.483975202</v>
      </c>
    </row>
    <row r="115" spans="1:17" x14ac:dyDescent="0.25">
      <c r="A115" s="6">
        <v>43586</v>
      </c>
      <c r="B115" s="25">
        <v>33527792</v>
      </c>
      <c r="C115" s="26">
        <v>868140309</v>
      </c>
      <c r="D115" s="26">
        <v>762844973</v>
      </c>
      <c r="E115" s="26">
        <v>1437549453</v>
      </c>
      <c r="F115" s="26">
        <v>812153458</v>
      </c>
      <c r="G115" s="26">
        <v>426433401</v>
      </c>
      <c r="H115" s="27">
        <v>32110787</v>
      </c>
      <c r="I115" s="44">
        <v>5343.48</v>
      </c>
      <c r="J115" s="43">
        <f t="shared" si="14"/>
        <v>1.0199046314386879</v>
      </c>
      <c r="K115" s="25">
        <f t="shared" si="15"/>
        <v>34195150.342712991</v>
      </c>
      <c r="L115" s="26">
        <f t="shared" si="16"/>
        <v>885420321.88771367</v>
      </c>
      <c r="M115" s="26">
        <f t="shared" si="17"/>
        <v>778029121.03242087</v>
      </c>
      <c r="N115" s="26">
        <f t="shared" si="18"/>
        <v>1466163345.0368524</v>
      </c>
      <c r="O115" s="26">
        <f t="shared" si="19"/>
        <v>828319073.25314593</v>
      </c>
      <c r="P115" s="27">
        <f t="shared" si="20"/>
        <v>434921400.68005121</v>
      </c>
      <c r="Q115" s="28">
        <f t="shared" si="21"/>
        <v>32749940.380441211</v>
      </c>
    </row>
    <row r="116" spans="1:17" x14ac:dyDescent="0.25">
      <c r="A116" s="6">
        <v>43617</v>
      </c>
      <c r="B116" s="25">
        <v>29981237</v>
      </c>
      <c r="C116" s="26">
        <v>797655122</v>
      </c>
      <c r="D116" s="26">
        <v>708970315</v>
      </c>
      <c r="E116" s="26">
        <v>1338145456</v>
      </c>
      <c r="F116" s="26">
        <v>761368100</v>
      </c>
      <c r="G116" s="26">
        <v>401364849</v>
      </c>
      <c r="H116" s="27">
        <v>31491605</v>
      </c>
      <c r="I116" s="44">
        <v>5344.01</v>
      </c>
      <c r="J116" s="43">
        <f t="shared" si="14"/>
        <v>1.0198034809066601</v>
      </c>
      <c r="K116" s="25">
        <f t="shared" si="15"/>
        <v>30574969.85448755</v>
      </c>
      <c r="L116" s="26">
        <f t="shared" si="16"/>
        <v>813451469.97862661</v>
      </c>
      <c r="M116" s="26">
        <f t="shared" si="17"/>
        <v>723010395.09649122</v>
      </c>
      <c r="N116" s="26">
        <f t="shared" si="18"/>
        <v>1364645393.98823</v>
      </c>
      <c r="O116" s="26">
        <f t="shared" si="19"/>
        <v>776445838.63129008</v>
      </c>
      <c r="P116" s="27">
        <f t="shared" si="20"/>
        <v>409313270.12377602</v>
      </c>
      <c r="Q116" s="28">
        <f t="shared" si="21"/>
        <v>32115248.39833758</v>
      </c>
    </row>
    <row r="117" spans="1:17" x14ac:dyDescent="0.25">
      <c r="A117" s="6">
        <v>43647</v>
      </c>
      <c r="B117" s="25">
        <v>35169695</v>
      </c>
      <c r="C117" s="26">
        <v>857721042</v>
      </c>
      <c r="D117" s="26">
        <v>758834242</v>
      </c>
      <c r="E117" s="26">
        <v>1427106460</v>
      </c>
      <c r="F117" s="26">
        <v>808589540</v>
      </c>
      <c r="G117" s="26">
        <v>433070232</v>
      </c>
      <c r="H117" s="27">
        <v>33934131</v>
      </c>
      <c r="I117" s="44">
        <v>5349.35</v>
      </c>
      <c r="J117" s="43">
        <f t="shared" si="14"/>
        <v>1.0187854599156907</v>
      </c>
      <c r="K117" s="25">
        <f t="shared" si="15"/>
        <v>35830373.895669565</v>
      </c>
      <c r="L117" s="26">
        <f t="shared" si="16"/>
        <v>873833726.25333548</v>
      </c>
      <c r="M117" s="26">
        <f t="shared" si="17"/>
        <v>773089292.23574448</v>
      </c>
      <c r="N117" s="26">
        <f t="shared" si="18"/>
        <v>1453915311.1997533</v>
      </c>
      <c r="O117" s="26">
        <f t="shared" si="19"/>
        <v>823779266.39191675</v>
      </c>
      <c r="P117" s="27">
        <f t="shared" si="20"/>
        <v>441205655.48391485</v>
      </c>
      <c r="Q117" s="28">
        <f t="shared" si="21"/>
        <v>34571599.257674299</v>
      </c>
    </row>
    <row r="118" spans="1:17" x14ac:dyDescent="0.25">
      <c r="A118" s="6">
        <v>43678</v>
      </c>
      <c r="B118" s="25">
        <v>35360573</v>
      </c>
      <c r="C118" s="26">
        <v>869937628</v>
      </c>
      <c r="D118" s="26">
        <v>770921875</v>
      </c>
      <c r="E118" s="26">
        <v>1451767979</v>
      </c>
      <c r="F118" s="26">
        <v>819568404</v>
      </c>
      <c r="G118" s="26">
        <v>425009113</v>
      </c>
      <c r="H118" s="27">
        <v>31504702</v>
      </c>
      <c r="I118" s="44">
        <v>5355.77</v>
      </c>
      <c r="J118" s="43">
        <f t="shared" si="14"/>
        <v>1.0175642344611513</v>
      </c>
      <c r="K118" s="25">
        <f t="shared" si="15"/>
        <v>35981654.394852653</v>
      </c>
      <c r="L118" s="26">
        <f t="shared" si="16"/>
        <v>885217416.46476984</v>
      </c>
      <c r="M118" s="26">
        <f t="shared" si="17"/>
        <v>784462527.56373036</v>
      </c>
      <c r="N118" s="26">
        <f t="shared" si="18"/>
        <v>1477267172.1663477</v>
      </c>
      <c r="O118" s="26">
        <f t="shared" si="19"/>
        <v>833963495.60480762</v>
      </c>
      <c r="P118" s="27">
        <f t="shared" si="20"/>
        <v>432474072.70885795</v>
      </c>
      <c r="Q118" s="28">
        <f t="shared" si="21"/>
        <v>32058057.972556703</v>
      </c>
    </row>
    <row r="119" spans="1:17" x14ac:dyDescent="0.25">
      <c r="A119" s="6">
        <v>43709</v>
      </c>
      <c r="B119" s="25">
        <v>31476470</v>
      </c>
      <c r="C119" s="26">
        <v>838796770</v>
      </c>
      <c r="D119" s="26">
        <v>732882807</v>
      </c>
      <c r="E119" s="26">
        <v>1366919697</v>
      </c>
      <c r="F119" s="26">
        <v>782925091</v>
      </c>
      <c r="G119" s="26">
        <v>429104722</v>
      </c>
      <c r="H119" s="27">
        <v>30816977</v>
      </c>
      <c r="I119" s="44">
        <v>5353.09</v>
      </c>
      <c r="J119" s="43">
        <f t="shared" si="14"/>
        <v>1.0180736733363347</v>
      </c>
      <c r="K119" s="25">
        <f t="shared" si="15"/>
        <v>32045365.43656094</v>
      </c>
      <c r="L119" s="26">
        <f t="shared" si="16"/>
        <v>853956908.81655264</v>
      </c>
      <c r="M119" s="26">
        <f t="shared" si="17"/>
        <v>746128691.44753408</v>
      </c>
      <c r="N119" s="26">
        <f t="shared" si="18"/>
        <v>1391624957.0805795</v>
      </c>
      <c r="O119" s="26">
        <f t="shared" si="19"/>
        <v>797075423.34155416</v>
      </c>
      <c r="P119" s="27">
        <f t="shared" si="20"/>
        <v>436860220.57250673</v>
      </c>
      <c r="Q119" s="28">
        <f t="shared" si="21"/>
        <v>31373952.975511339</v>
      </c>
    </row>
    <row r="120" spans="1:17" x14ac:dyDescent="0.25">
      <c r="A120" s="6">
        <v>43739</v>
      </c>
      <c r="B120" s="25">
        <v>31740350</v>
      </c>
      <c r="C120" s="26">
        <v>896839494</v>
      </c>
      <c r="D120" s="26">
        <v>775442302</v>
      </c>
      <c r="E120" s="26">
        <v>1436741283</v>
      </c>
      <c r="F120" s="26">
        <v>814189900</v>
      </c>
      <c r="G120" s="26">
        <v>435528089</v>
      </c>
      <c r="H120" s="27">
        <v>30134368</v>
      </c>
      <c r="I120" s="44">
        <v>5355.23</v>
      </c>
      <c r="J120" s="43">
        <f t="shared" si="14"/>
        <v>1.0176668415735646</v>
      </c>
      <c r="K120" s="25">
        <f t="shared" si="15"/>
        <v>32301101.73493949</v>
      </c>
      <c r="L120" s="26">
        <f t="shared" si="16"/>
        <v>912683815.25741386</v>
      </c>
      <c r="M120" s="26">
        <f t="shared" si="17"/>
        <v>789141918.29887426</v>
      </c>
      <c r="N120" s="26">
        <f t="shared" si="18"/>
        <v>1462123963.6289608</v>
      </c>
      <c r="O120" s="26">
        <f t="shared" si="19"/>
        <v>828574063.97409642</v>
      </c>
      <c r="P120" s="27">
        <f t="shared" si="20"/>
        <v>443222494.74920034</v>
      </c>
      <c r="Q120" s="28">
        <f t="shared" si="21"/>
        <v>30666747.105375495</v>
      </c>
    </row>
    <row r="121" spans="1:17" x14ac:dyDescent="0.25">
      <c r="A121" s="6">
        <v>43770</v>
      </c>
      <c r="B121" s="25">
        <v>30631184</v>
      </c>
      <c r="C121" s="26">
        <v>858631040</v>
      </c>
      <c r="D121" s="26">
        <v>719210194</v>
      </c>
      <c r="E121" s="26">
        <v>1333330869</v>
      </c>
      <c r="F121" s="26">
        <v>764394910</v>
      </c>
      <c r="G121" s="26">
        <v>409562565</v>
      </c>
      <c r="H121" s="27">
        <v>29122748</v>
      </c>
      <c r="I121" s="44">
        <v>5384.15</v>
      </c>
      <c r="J121" s="43">
        <f t="shared" si="14"/>
        <v>1.0122006259112395</v>
      </c>
      <c r="K121" s="25">
        <f t="shared" si="15"/>
        <v>31004903.617202345</v>
      </c>
      <c r="L121" s="26">
        <f t="shared" si="16"/>
        <v>869106876.11481857</v>
      </c>
      <c r="M121" s="26">
        <f t="shared" si="17"/>
        <v>727985008.52854395</v>
      </c>
      <c r="N121" s="26">
        <f t="shared" si="18"/>
        <v>1349598340.148577</v>
      </c>
      <c r="O121" s="26">
        <f t="shared" si="19"/>
        <v>773721006.34536552</v>
      </c>
      <c r="P121" s="27">
        <f t="shared" si="20"/>
        <v>414559484.64281273</v>
      </c>
      <c r="Q121" s="28">
        <f t="shared" si="21"/>
        <v>29478063.753855299</v>
      </c>
    </row>
    <row r="122" spans="1:17" x14ac:dyDescent="0.25">
      <c r="A122" s="6">
        <v>43800</v>
      </c>
      <c r="B122" s="25">
        <v>34622205</v>
      </c>
      <c r="C122" s="26">
        <v>803566376</v>
      </c>
      <c r="D122" s="26">
        <v>649621746</v>
      </c>
      <c r="E122" s="26">
        <v>1214882550</v>
      </c>
      <c r="F122" s="26">
        <v>716363489</v>
      </c>
      <c r="G122" s="26">
        <v>418522055</v>
      </c>
      <c r="H122" s="27">
        <v>39361014</v>
      </c>
      <c r="I122" s="44">
        <v>5449.84</v>
      </c>
      <c r="J122" s="43">
        <f t="shared" si="14"/>
        <v>1</v>
      </c>
      <c r="K122" s="25">
        <f t="shared" si="15"/>
        <v>34622205</v>
      </c>
      <c r="L122" s="26">
        <f t="shared" si="16"/>
        <v>803566376</v>
      </c>
      <c r="M122" s="26">
        <f t="shared" si="17"/>
        <v>649621746</v>
      </c>
      <c r="N122" s="26">
        <f t="shared" si="18"/>
        <v>1214882550</v>
      </c>
      <c r="O122" s="26">
        <f t="shared" si="19"/>
        <v>716363489</v>
      </c>
      <c r="P122" s="27">
        <f t="shared" si="20"/>
        <v>418522055</v>
      </c>
      <c r="Q122" s="28">
        <f t="shared" si="21"/>
        <v>39361014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PRINCIPAL</vt:lpstr>
      <vt:lpstr>CDB</vt:lpstr>
      <vt:lpstr>ind IPCA</vt:lpstr>
      <vt:lpstr>POUPANCA</vt:lpstr>
      <vt:lpstr>CAGED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MATOS</dc:creator>
  <cp:lastModifiedBy>DanielMatos</cp:lastModifiedBy>
  <dcterms:created xsi:type="dcterms:W3CDTF">2021-12-30T23:28:54Z</dcterms:created>
  <dcterms:modified xsi:type="dcterms:W3CDTF">2022-11-14T16:26:26Z</dcterms:modified>
</cp:coreProperties>
</file>