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4"/>
  </bookViews>
  <sheets>
    <sheet name="WB数据" sheetId="3" r:id="rId1"/>
    <sheet name="CCK-8" sheetId="4" r:id="rId2"/>
    <sheet name="组织PCR整理" sheetId="5" r:id="rId3"/>
    <sheet name="细胞PCR" sheetId="6" r:id="rId4"/>
    <sheet name="划痕" sheetId="7" r:id="rId5"/>
  </sheets>
  <calcPr calcId="144525"/>
</workbook>
</file>

<file path=xl/sharedStrings.xml><?xml version="1.0" encoding="utf-8"?>
<sst xmlns="http://schemas.openxmlformats.org/spreadsheetml/2006/main" count="50" uniqueCount="35">
  <si>
    <t>样本</t>
  </si>
  <si>
    <t>癌旁</t>
  </si>
  <si>
    <t>癌</t>
  </si>
  <si>
    <t>配对T检验</t>
  </si>
  <si>
    <t>第一例</t>
  </si>
  <si>
    <t>第二例</t>
  </si>
  <si>
    <t>第三例</t>
  </si>
  <si>
    <t>第四例</t>
  </si>
  <si>
    <t>第五例</t>
  </si>
  <si>
    <t>10^-8</t>
  </si>
  <si>
    <t>10^-7</t>
  </si>
  <si>
    <t>10^-6</t>
  </si>
  <si>
    <t>two-way  ANOVA检验</t>
  </si>
  <si>
    <t>非癌</t>
  </si>
  <si>
    <t>非配对T检验</t>
  </si>
  <si>
    <t>细胞类型</t>
  </si>
  <si>
    <t>PR-M(CT)</t>
  </si>
  <si>
    <t>actin (CT)</t>
  </si>
  <si>
    <t>△Ct</t>
  </si>
  <si>
    <r>
      <rPr>
        <sz val="11"/>
        <color indexed="8"/>
        <rFont val="宋体"/>
        <charset val="134"/>
      </rPr>
      <t>空白△</t>
    </r>
    <r>
      <rPr>
        <sz val="11"/>
        <color indexed="8"/>
        <rFont val="Times New Roman"/>
        <charset val="0"/>
      </rPr>
      <t>Ct</t>
    </r>
    <r>
      <rPr>
        <sz val="11"/>
        <color indexed="8"/>
        <rFont val="宋体"/>
        <charset val="134"/>
      </rPr>
      <t>均值</t>
    </r>
  </si>
  <si>
    <r>
      <rPr>
        <sz val="11"/>
        <color indexed="8"/>
        <rFont val="Times New Roman"/>
        <charset val="0"/>
      </rPr>
      <t>-</t>
    </r>
    <r>
      <rPr>
        <sz val="11"/>
        <color indexed="8"/>
        <rFont val="宋体"/>
        <charset val="134"/>
      </rPr>
      <t>△△</t>
    </r>
    <r>
      <rPr>
        <sz val="11"/>
        <color indexed="8"/>
        <rFont val="Times New Roman"/>
        <charset val="0"/>
      </rPr>
      <t>Ct</t>
    </r>
  </si>
  <si>
    <r>
      <rPr>
        <sz val="11"/>
        <color indexed="8"/>
        <rFont val="Times New Roman"/>
        <charset val="0"/>
      </rPr>
      <t>2</t>
    </r>
    <r>
      <rPr>
        <vertAlign val="superscript"/>
        <sz val="11"/>
        <rFont val="Times New Roman"/>
        <charset val="0"/>
      </rPr>
      <t>-</t>
    </r>
    <r>
      <rPr>
        <vertAlign val="superscript"/>
        <sz val="11"/>
        <rFont val="宋体"/>
        <charset val="134"/>
      </rPr>
      <t>△△</t>
    </r>
    <r>
      <rPr>
        <vertAlign val="superscript"/>
        <sz val="11"/>
        <rFont val="Times New Roman"/>
        <charset val="0"/>
      </rPr>
      <t>Ct</t>
    </r>
  </si>
  <si>
    <r>
      <rPr>
        <sz val="11"/>
        <color indexed="8"/>
        <rFont val="Times New Roman"/>
        <charset val="0"/>
      </rPr>
      <t>2</t>
    </r>
    <r>
      <rPr>
        <vertAlign val="superscript"/>
        <sz val="11"/>
        <rFont val="Times New Roman"/>
        <charset val="0"/>
      </rPr>
      <t>-</t>
    </r>
    <r>
      <rPr>
        <vertAlign val="superscript"/>
        <sz val="11"/>
        <rFont val="宋体"/>
        <charset val="134"/>
      </rPr>
      <t>△△</t>
    </r>
    <r>
      <rPr>
        <vertAlign val="superscript"/>
        <sz val="11"/>
        <rFont val="Times New Roman"/>
        <charset val="0"/>
      </rPr>
      <t>Ct</t>
    </r>
    <r>
      <rPr>
        <sz val="11"/>
        <rFont val="宋体"/>
        <charset val="134"/>
      </rPr>
      <t>均值</t>
    </r>
  </si>
  <si>
    <t>one-way  ANOVA检验</t>
  </si>
  <si>
    <t>IOSE-80</t>
  </si>
  <si>
    <t>3A0</t>
  </si>
  <si>
    <t>3AO</t>
  </si>
  <si>
    <t>ES-2</t>
  </si>
  <si>
    <t>SKOV3</t>
  </si>
  <si>
    <t>HO8910</t>
  </si>
  <si>
    <t>HO8090</t>
  </si>
  <si>
    <t>对照组</t>
  </si>
  <si>
    <t>实验组</t>
  </si>
  <si>
    <t>24h</t>
  </si>
  <si>
    <t>48h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</si>
</sst>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Times New Roman"/>
      <charset val="0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1"/>
      <name val="Times New Roman"/>
      <charset val="0"/>
    </font>
    <font>
      <vertAlign val="superscript"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J13" sqref="J13"/>
    </sheetView>
  </sheetViews>
  <sheetFormatPr defaultColWidth="8.72727272727273" defaultRowHeight="14"/>
  <cols>
    <col min="11" max="11" width="12.7272727272727" customWidth="1"/>
  </cols>
  <sheetData>
    <row r="1" spans="1:11">
      <c r="A1" t="s">
        <v>0</v>
      </c>
      <c r="B1" s="4" t="s">
        <v>1</v>
      </c>
      <c r="C1" s="4"/>
      <c r="D1" s="4"/>
      <c r="E1" s="4" t="s">
        <v>2</v>
      </c>
      <c r="F1" s="4"/>
      <c r="G1" s="4"/>
      <c r="K1" s="1" t="s">
        <v>3</v>
      </c>
    </row>
    <row r="2" spans="1:7">
      <c r="A2" s="10" t="s">
        <v>4</v>
      </c>
      <c r="B2" s="11">
        <v>1.15</v>
      </c>
      <c r="C2" s="11">
        <v>1.097</v>
      </c>
      <c r="D2" s="11">
        <v>1.146</v>
      </c>
      <c r="E2" s="11">
        <v>1.328</v>
      </c>
      <c r="F2" s="11">
        <v>1.43</v>
      </c>
      <c r="G2" s="11">
        <v>1.357</v>
      </c>
    </row>
    <row r="3" spans="1:7">
      <c r="A3" s="10" t="s">
        <v>5</v>
      </c>
      <c r="B3" s="11">
        <v>1.139</v>
      </c>
      <c r="C3" s="11">
        <v>1.043</v>
      </c>
      <c r="D3" s="11">
        <v>1.145</v>
      </c>
      <c r="E3" s="11">
        <v>1.175</v>
      </c>
      <c r="F3" s="11">
        <v>1.15</v>
      </c>
      <c r="G3" s="11">
        <v>1.169</v>
      </c>
    </row>
    <row r="4" spans="1:7">
      <c r="A4" s="10" t="s">
        <v>6</v>
      </c>
      <c r="B4" s="11">
        <v>1.135</v>
      </c>
      <c r="C4" s="11">
        <v>1.132</v>
      </c>
      <c r="D4" s="11">
        <v>1.23</v>
      </c>
      <c r="E4" s="11">
        <v>1.43</v>
      </c>
      <c r="F4" s="11">
        <v>1.49</v>
      </c>
      <c r="G4" s="11">
        <v>1.473</v>
      </c>
    </row>
    <row r="5" spans="1:7">
      <c r="A5" s="10" t="s">
        <v>7</v>
      </c>
      <c r="B5" s="11">
        <v>1.15</v>
      </c>
      <c r="C5" s="11">
        <v>1.16</v>
      </c>
      <c r="D5" s="11">
        <v>1.141</v>
      </c>
      <c r="E5" s="11">
        <v>1.498</v>
      </c>
      <c r="F5" s="11">
        <v>1.412</v>
      </c>
      <c r="G5" s="11">
        <v>1.398</v>
      </c>
    </row>
    <row r="6" spans="1:7">
      <c r="A6" s="10" t="s">
        <v>8</v>
      </c>
      <c r="B6" s="11">
        <v>1.126</v>
      </c>
      <c r="C6" s="11">
        <v>1.132</v>
      </c>
      <c r="D6" s="11">
        <v>1.093</v>
      </c>
      <c r="E6" s="11">
        <v>1.412</v>
      </c>
      <c r="F6" s="11">
        <v>1.424</v>
      </c>
      <c r="G6" s="11">
        <v>1.456</v>
      </c>
    </row>
    <row r="17" spans="20:21">
      <c r="T17" s="11">
        <v>1.4</v>
      </c>
      <c r="U17" s="11">
        <v>1.38</v>
      </c>
    </row>
    <row r="26" spans="3:9">
      <c r="C26" s="10" t="s">
        <v>4</v>
      </c>
      <c r="D26" s="11">
        <v>1.15</v>
      </c>
      <c r="E26" s="11">
        <v>1.097</v>
      </c>
      <c r="F26" s="11">
        <v>1.146</v>
      </c>
      <c r="G26" s="11">
        <v>1.328</v>
      </c>
      <c r="H26" s="11">
        <v>1.43</v>
      </c>
      <c r="I26" s="11">
        <v>1.357</v>
      </c>
    </row>
    <row r="27" spans="3:9">
      <c r="C27" s="10" t="s">
        <v>5</v>
      </c>
      <c r="D27" s="11">
        <v>1.139</v>
      </c>
      <c r="E27" s="11">
        <v>1.043</v>
      </c>
      <c r="F27" s="11">
        <v>1.145</v>
      </c>
      <c r="G27" s="11">
        <v>1.175</v>
      </c>
      <c r="H27" s="11">
        <v>1.15</v>
      </c>
      <c r="I27" s="11">
        <v>1.169</v>
      </c>
    </row>
    <row r="28" spans="3:9">
      <c r="C28" s="10" t="s">
        <v>6</v>
      </c>
      <c r="D28" s="11">
        <v>1.135</v>
      </c>
      <c r="E28" s="11">
        <v>1.132</v>
      </c>
      <c r="F28" s="11">
        <v>1.23</v>
      </c>
      <c r="G28" s="11">
        <v>1.43</v>
      </c>
      <c r="H28" s="11">
        <v>1.49</v>
      </c>
      <c r="I28" s="11">
        <v>1.473</v>
      </c>
    </row>
    <row r="29" spans="3:9">
      <c r="C29" s="10" t="s">
        <v>7</v>
      </c>
      <c r="D29" s="11">
        <v>1.15</v>
      </c>
      <c r="E29" s="11">
        <v>1.16</v>
      </c>
      <c r="F29" s="11">
        <v>1.141</v>
      </c>
      <c r="G29" s="11">
        <v>1.498</v>
      </c>
      <c r="H29" s="11">
        <v>1.412</v>
      </c>
      <c r="I29" s="11">
        <v>1.398</v>
      </c>
    </row>
    <row r="30" spans="3:9">
      <c r="C30" s="10" t="s">
        <v>8</v>
      </c>
      <c r="D30" s="11">
        <v>1.126</v>
      </c>
      <c r="E30" s="11">
        <v>1.132</v>
      </c>
      <c r="F30" s="11">
        <v>1.093</v>
      </c>
      <c r="G30" s="11">
        <v>1.412</v>
      </c>
      <c r="H30" s="11">
        <v>1.424</v>
      </c>
      <c r="I30" s="11">
        <v>1.456</v>
      </c>
    </row>
  </sheetData>
  <mergeCells count="2">
    <mergeCell ref="B1:D1"/>
    <mergeCell ref="E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K1" sqref="K1:M1"/>
    </sheetView>
  </sheetViews>
  <sheetFormatPr defaultColWidth="8.72727272727273" defaultRowHeight="14" outlineLevelRow="4"/>
  <cols>
    <col min="16" max="16" width="26.0909090909091" customWidth="1"/>
  </cols>
  <sheetData>
    <row r="1" spans="1:16">
      <c r="A1" s="6"/>
      <c r="B1" s="9">
        <v>0</v>
      </c>
      <c r="C1" s="9"/>
      <c r="D1" s="9"/>
      <c r="E1" s="9" t="s">
        <v>9</v>
      </c>
      <c r="F1" s="9"/>
      <c r="G1" s="9"/>
      <c r="H1" s="9" t="s">
        <v>10</v>
      </c>
      <c r="I1" s="9"/>
      <c r="J1" s="9"/>
      <c r="K1" s="9" t="s">
        <v>11</v>
      </c>
      <c r="L1" s="9"/>
      <c r="M1" s="9"/>
      <c r="P1" s="1" t="s">
        <v>12</v>
      </c>
    </row>
    <row r="2" spans="1:13">
      <c r="A2" s="6">
        <v>0</v>
      </c>
      <c r="B2" s="6">
        <v>0.165</v>
      </c>
      <c r="C2" s="6">
        <v>0.176</v>
      </c>
      <c r="D2" s="6">
        <v>0.171</v>
      </c>
      <c r="E2" s="6">
        <v>0.173</v>
      </c>
      <c r="F2" s="6">
        <v>0.169</v>
      </c>
      <c r="G2" s="6">
        <v>0.165</v>
      </c>
      <c r="H2" s="6">
        <v>0.176</v>
      </c>
      <c r="I2" s="6">
        <v>0.177</v>
      </c>
      <c r="J2" s="6">
        <v>0.163</v>
      </c>
      <c r="K2" s="6">
        <v>0.211</v>
      </c>
      <c r="L2" s="6">
        <v>0.19</v>
      </c>
      <c r="M2" s="6">
        <v>0.178</v>
      </c>
    </row>
    <row r="3" spans="1:13">
      <c r="A3" s="6">
        <v>24</v>
      </c>
      <c r="B3" s="6">
        <v>0.287</v>
      </c>
      <c r="C3" s="6">
        <v>0.279</v>
      </c>
      <c r="D3" s="6">
        <v>0.264</v>
      </c>
      <c r="E3" s="6">
        <v>0.268</v>
      </c>
      <c r="F3" s="6">
        <v>0.278</v>
      </c>
      <c r="G3" s="6">
        <v>0.271</v>
      </c>
      <c r="H3" s="6">
        <v>0.266</v>
      </c>
      <c r="I3" s="6">
        <v>0.29</v>
      </c>
      <c r="J3" s="6">
        <v>0.283</v>
      </c>
      <c r="K3" s="6">
        <v>0.331</v>
      </c>
      <c r="L3" s="6">
        <v>0.374</v>
      </c>
      <c r="M3" s="6">
        <v>0.341</v>
      </c>
    </row>
    <row r="4" spans="1:13">
      <c r="A4" s="6">
        <v>48</v>
      </c>
      <c r="B4" s="6">
        <v>0.6902</v>
      </c>
      <c r="C4" s="6">
        <v>0.7647</v>
      </c>
      <c r="D4" s="6">
        <v>0.8139</v>
      </c>
      <c r="E4" s="6">
        <v>0.8042</v>
      </c>
      <c r="F4" s="6">
        <v>0.7559</v>
      </c>
      <c r="G4" s="6">
        <v>0.868</v>
      </c>
      <c r="H4" s="6">
        <v>0.9039</v>
      </c>
      <c r="I4" s="6">
        <v>0.8666</v>
      </c>
      <c r="J4" s="6">
        <v>0.9602</v>
      </c>
      <c r="K4" s="6">
        <v>0.9634</v>
      </c>
      <c r="L4" s="6">
        <v>0.9553</v>
      </c>
      <c r="M4" s="6">
        <v>0.976</v>
      </c>
    </row>
    <row r="5" spans="1:13">
      <c r="A5" s="6">
        <v>72</v>
      </c>
      <c r="B5" s="6">
        <v>1.063</v>
      </c>
      <c r="C5" s="6">
        <v>1.089</v>
      </c>
      <c r="D5" s="6">
        <v>1.027</v>
      </c>
      <c r="E5" s="6">
        <v>1.032</v>
      </c>
      <c r="F5" s="6">
        <v>1.094</v>
      </c>
      <c r="G5" s="6">
        <v>1.103</v>
      </c>
      <c r="H5" s="6">
        <v>1.243</v>
      </c>
      <c r="I5" s="6">
        <v>1.219</v>
      </c>
      <c r="J5" s="6">
        <v>1.187</v>
      </c>
      <c r="K5" s="6">
        <v>1.363</v>
      </c>
      <c r="L5" s="6">
        <v>1.289</v>
      </c>
      <c r="M5" s="6">
        <v>1.327</v>
      </c>
    </row>
  </sheetData>
  <mergeCells count="4">
    <mergeCell ref="B1:D1"/>
    <mergeCell ref="E1:G1"/>
    <mergeCell ref="H1:J1"/>
    <mergeCell ref="K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25" workbookViewId="0">
      <selection activeCell="C33" sqref="C33"/>
    </sheetView>
  </sheetViews>
  <sheetFormatPr defaultColWidth="8.72727272727273" defaultRowHeight="14"/>
  <cols>
    <col min="1" max="1" width="9.81818181818182" customWidth="1"/>
    <col min="2" max="2" width="11.8181818181818" customWidth="1"/>
    <col min="3" max="3" width="12.8181818181818" customWidth="1"/>
    <col min="4" max="4" width="12.6363636363636" customWidth="1"/>
    <col min="5" max="5" width="10.9090909090909" customWidth="1"/>
    <col min="6" max="6" width="12.1818181818182" customWidth="1"/>
    <col min="10" max="10" width="12.0909090909091" customWidth="1"/>
  </cols>
  <sheetData>
    <row r="1" spans="1:10">
      <c r="A1" s="4" t="s">
        <v>13</v>
      </c>
      <c r="B1" s="4"/>
      <c r="C1" s="4"/>
      <c r="D1" s="4" t="s">
        <v>2</v>
      </c>
      <c r="E1" s="4"/>
      <c r="F1" s="4"/>
      <c r="J1" s="1" t="s">
        <v>14</v>
      </c>
    </row>
    <row r="2" spans="1:6">
      <c r="A2" s="7">
        <v>0.974904855722242</v>
      </c>
      <c r="B2">
        <v>0.86055143724431</v>
      </c>
      <c r="C2">
        <v>1.20859705634674</v>
      </c>
      <c r="D2">
        <v>1.29534225189195</v>
      </c>
      <c r="E2">
        <v>0.903335200791162</v>
      </c>
      <c r="F2">
        <v>0.86055143724431</v>
      </c>
    </row>
    <row r="3" spans="1:6">
      <c r="A3">
        <v>0.285850621741727</v>
      </c>
      <c r="B3">
        <v>0.295931122147452</v>
      </c>
      <c r="C3">
        <v>0.28585062174172</v>
      </c>
      <c r="D3" s="7">
        <v>0.47412301558725</v>
      </c>
      <c r="E3">
        <v>0.457972645135114</v>
      </c>
      <c r="F3">
        <v>0.412748058291127</v>
      </c>
    </row>
    <row r="4" spans="1:6">
      <c r="A4">
        <v>0.319943667300054</v>
      </c>
      <c r="B4">
        <v>0.33118862347245</v>
      </c>
      <c r="C4">
        <v>0.310448347112411</v>
      </c>
      <c r="D4">
        <v>0.183447988814436</v>
      </c>
      <c r="E4">
        <v>0.192798405311552</v>
      </c>
      <c r="F4">
        <v>0.174999319710515</v>
      </c>
    </row>
    <row r="5" spans="1:6">
      <c r="A5">
        <v>0.22845786255735</v>
      </c>
      <c r="B5">
        <v>0.186856156079368</v>
      </c>
      <c r="C5">
        <v>0.186856156079368</v>
      </c>
      <c r="D5">
        <v>0.277392368016961</v>
      </c>
      <c r="E5">
        <v>0.392292048948376</v>
      </c>
      <c r="F5">
        <v>0.287174588749259</v>
      </c>
    </row>
    <row r="6" spans="1:6">
      <c r="A6">
        <v>0.432988286662066</v>
      </c>
      <c r="B6">
        <v>0.415723853134059</v>
      </c>
      <c r="C6">
        <v>0.433052404942649</v>
      </c>
      <c r="D6">
        <v>1.02297788961775</v>
      </c>
      <c r="E6">
        <v>1.02798198864861</v>
      </c>
      <c r="F6">
        <v>1.07955908089112</v>
      </c>
    </row>
    <row r="7" spans="1:6">
      <c r="A7">
        <v>0.64030792381815</v>
      </c>
      <c r="B7">
        <v>0.648310708928936</v>
      </c>
      <c r="C7">
        <v>0.610277016408427</v>
      </c>
      <c r="D7">
        <v>1.03829295757684</v>
      </c>
      <c r="E7">
        <v>1.04226902526616</v>
      </c>
      <c r="F7">
        <v>1.17484820358783</v>
      </c>
    </row>
    <row r="8" spans="1:6">
      <c r="A8">
        <v>0.137597164363617</v>
      </c>
      <c r="B8">
        <v>0.131888806079594</v>
      </c>
      <c r="C8">
        <v>0.127371163361566</v>
      </c>
      <c r="D8">
        <v>0.557674257874098</v>
      </c>
      <c r="E8">
        <v>0.584166712571693</v>
      </c>
      <c r="F8">
        <v>0.527603184307917</v>
      </c>
    </row>
    <row r="9" spans="1:6">
      <c r="A9">
        <v>0.191453011129505</v>
      </c>
      <c r="B9">
        <v>0.178601229732105</v>
      </c>
      <c r="C9">
        <v>0.195359678403235</v>
      </c>
      <c r="D9">
        <v>0.771935208249883</v>
      </c>
      <c r="E9">
        <v>0.862172214171001</v>
      </c>
      <c r="F9">
        <v>0.769731918805876</v>
      </c>
    </row>
    <row r="10" spans="1:6">
      <c r="A10">
        <v>0.33633268477058</v>
      </c>
      <c r="B10">
        <v>0.356414675543938</v>
      </c>
      <c r="C10">
        <v>0.317803763504662</v>
      </c>
      <c r="D10">
        <v>0.778053057537381</v>
      </c>
      <c r="E10">
        <v>0.743705105738252</v>
      </c>
      <c r="F10">
        <v>0.750946242832849</v>
      </c>
    </row>
    <row r="11" spans="1:6">
      <c r="A11">
        <v>0.451315028748661</v>
      </c>
      <c r="B11">
        <v>0.462513397780684</v>
      </c>
      <c r="C11">
        <v>0.47126779093968</v>
      </c>
      <c r="D11">
        <v>1.42896240094488</v>
      </c>
      <c r="E11">
        <v>1.32784367636484</v>
      </c>
      <c r="F11">
        <v>1.18001939927678</v>
      </c>
    </row>
    <row r="12" spans="1:6">
      <c r="A12">
        <v>0.1916660430837</v>
      </c>
      <c r="B12">
        <v>0.198425131496029</v>
      </c>
      <c r="C12">
        <v>0.170360959623107</v>
      </c>
      <c r="D12">
        <v>0.288504687940889</v>
      </c>
      <c r="E12">
        <v>0.282567347318295</v>
      </c>
      <c r="F12">
        <v>0.280615512077349</v>
      </c>
    </row>
    <row r="13" spans="1:6">
      <c r="A13">
        <v>0.667419927085016</v>
      </c>
      <c r="B13">
        <v>0.627056204775145</v>
      </c>
      <c r="C13">
        <v>0.658231359721833</v>
      </c>
      <c r="D13">
        <v>0.577009375881777</v>
      </c>
      <c r="E13">
        <v>0.627056204775145</v>
      </c>
      <c r="F13">
        <v>0.601512518041073</v>
      </c>
    </row>
    <row r="14" spans="1:6">
      <c r="A14">
        <v>0.183319792570098</v>
      </c>
      <c r="B14">
        <v>0.217425500970688</v>
      </c>
      <c r="C14">
        <v>0.223625505214487</v>
      </c>
      <c r="D14">
        <v>0.277332714299473</v>
      </c>
      <c r="E14">
        <v>0.295128121268998</v>
      </c>
      <c r="F14">
        <v>0.287380790935206</v>
      </c>
    </row>
    <row r="15" spans="1:6">
      <c r="A15">
        <v>0.101780069931774</v>
      </c>
      <c r="B15">
        <v>0.11411560245115</v>
      </c>
      <c r="C15">
        <v>0.102277406435297</v>
      </c>
      <c r="D15">
        <v>0.133633936851676</v>
      </c>
      <c r="E15">
        <v>0.13632887956085</v>
      </c>
      <c r="F15">
        <v>0.135453767035465</v>
      </c>
    </row>
    <row r="16" spans="1:6">
      <c r="A16">
        <v>0.162433555521262</v>
      </c>
      <c r="B16">
        <v>0.177706913772093</v>
      </c>
      <c r="C16">
        <v>0.177083769134667</v>
      </c>
      <c r="D16">
        <v>0.101289003009548</v>
      </c>
      <c r="E16">
        <v>0.112551907657934</v>
      </c>
      <c r="F16">
        <v>0.113197618540778</v>
      </c>
    </row>
    <row r="17" spans="1:6">
      <c r="A17">
        <v>1.1276609270458</v>
      </c>
      <c r="B17">
        <v>1.18372448858981</v>
      </c>
      <c r="C17">
        <v>1.0968249796946</v>
      </c>
      <c r="D17">
        <v>0.837019612938451</v>
      </c>
      <c r="E17">
        <v>0.935191247850298</v>
      </c>
      <c r="F17">
        <v>0.988514020352873</v>
      </c>
    </row>
    <row r="18" spans="1:6">
      <c r="A18">
        <v>0.223296984721043</v>
      </c>
      <c r="B18">
        <v>0.21969549537208</v>
      </c>
      <c r="C18" s="8">
        <v>0.1910403729001</v>
      </c>
      <c r="D18">
        <v>0.701592715239975</v>
      </c>
      <c r="E18">
        <v>0.686050916641511</v>
      </c>
      <c r="F18">
        <v>0.50652802219096</v>
      </c>
    </row>
    <row r="19" spans="1:6">
      <c r="A19">
        <v>0.43546773694043</v>
      </c>
      <c r="B19">
        <v>0.621022300184625</v>
      </c>
      <c r="C19">
        <v>0.511755609592872</v>
      </c>
      <c r="D19">
        <v>1.47639767945157</v>
      </c>
      <c r="E19">
        <v>1.61348786120317</v>
      </c>
      <c r="F19">
        <v>1.52470998208931</v>
      </c>
    </row>
    <row r="20" spans="1:6">
      <c r="A20">
        <v>0.505296824360008</v>
      </c>
      <c r="B20">
        <v>0.455735196707464</v>
      </c>
      <c r="C20">
        <v>0.491227097556713</v>
      </c>
      <c r="D20">
        <v>1.43901409080302</v>
      </c>
      <c r="E20">
        <v>1.53424406207305</v>
      </c>
      <c r="F20">
        <v>1.72356266515608</v>
      </c>
    </row>
    <row r="21" spans="1:6">
      <c r="A21">
        <v>0.285206026181248</v>
      </c>
      <c r="B21">
        <v>0.265872709026416</v>
      </c>
      <c r="C21">
        <v>0.254521153053696</v>
      </c>
      <c r="D21">
        <v>0.571931949475867</v>
      </c>
      <c r="E21">
        <v>0.536550081855409</v>
      </c>
      <c r="F21">
        <v>0.582025167032172</v>
      </c>
    </row>
    <row r="22" spans="1:6">
      <c r="A22">
        <v>0.0635078813650407</v>
      </c>
      <c r="B22">
        <v>0.0424964398403233</v>
      </c>
      <c r="C22">
        <v>0.040133612135952</v>
      </c>
      <c r="D22">
        <v>0.152816804885645</v>
      </c>
      <c r="E22">
        <v>0.145111607724351</v>
      </c>
      <c r="F22">
        <v>0.190289770443487</v>
      </c>
    </row>
    <row r="23" spans="1:6">
      <c r="A23">
        <v>0.145463638042645</v>
      </c>
      <c r="B23">
        <v>0.129132849063821</v>
      </c>
      <c r="C23">
        <v>0.120155261172849</v>
      </c>
      <c r="D23">
        <v>0.320943378422536</v>
      </c>
      <c r="E23">
        <v>0.362564425302714</v>
      </c>
      <c r="F23">
        <v>0.323330900778753</v>
      </c>
    </row>
    <row r="24" spans="1:6">
      <c r="A24">
        <v>0.0574901626784499</v>
      </c>
      <c r="B24">
        <v>0.0594074581670323</v>
      </c>
      <c r="C24">
        <v>0.0764148395497498</v>
      </c>
      <c r="D24">
        <v>0.252434316134875</v>
      </c>
      <c r="E24">
        <v>0.29333640833114</v>
      </c>
      <c r="F24">
        <v>0.211702740001504</v>
      </c>
    </row>
    <row r="25" spans="1:6">
      <c r="A25">
        <v>0.11689890598129</v>
      </c>
      <c r="B25">
        <v>0.10036536023292</v>
      </c>
      <c r="C25">
        <v>0.10036536023292</v>
      </c>
      <c r="D25">
        <v>0.200730720465844</v>
      </c>
      <c r="E25">
        <v>0.22272467953508</v>
      </c>
      <c r="F25">
        <v>0.215137859311078</v>
      </c>
    </row>
    <row r="26" spans="1:6">
      <c r="A26">
        <v>0.0557636861766018</v>
      </c>
      <c r="B26">
        <v>0.0534232856668079</v>
      </c>
      <c r="C26">
        <v>0.0550706033072421</v>
      </c>
      <c r="D26">
        <v>0.136734473745942</v>
      </c>
      <c r="E26">
        <v>0.114072727447814</v>
      </c>
      <c r="F26">
        <v>0.110894085999858</v>
      </c>
    </row>
    <row r="27" spans="1:6">
      <c r="A27">
        <v>0.355355097004512</v>
      </c>
      <c r="B27">
        <v>0.365354414802033</v>
      </c>
      <c r="C27">
        <v>0.354931585018994</v>
      </c>
      <c r="D27">
        <v>0.295993247566219</v>
      </c>
      <c r="E27">
        <v>0.296110668283781</v>
      </c>
      <c r="F27">
        <v>0.32478154910206</v>
      </c>
    </row>
    <row r="28" spans="1:6">
      <c r="A28">
        <v>0.108658148235702</v>
      </c>
      <c r="B28">
        <v>0.115660762248491</v>
      </c>
      <c r="C28">
        <v>0.120757072796185</v>
      </c>
      <c r="D28">
        <v>0.314740430796133</v>
      </c>
      <c r="E28">
        <v>0.297206879038579</v>
      </c>
      <c r="F28">
        <v>0.305832266650103</v>
      </c>
    </row>
    <row r="29" spans="1:6">
      <c r="A29">
        <v>0.0244616692593469</v>
      </c>
      <c r="B29">
        <v>0.037594532377567</v>
      </c>
      <c r="C29">
        <v>0.0277122309113503</v>
      </c>
      <c r="D29">
        <v>0.0598156441921187</v>
      </c>
      <c r="E29">
        <v>0.0565890475817727</v>
      </c>
      <c r="F29">
        <v>0.0650037458680313</v>
      </c>
    </row>
    <row r="30" spans="1:6">
      <c r="A30">
        <v>0.135215583260013</v>
      </c>
      <c r="B30">
        <v>0.13030822010514</v>
      </c>
      <c r="C30">
        <v>0.144586022988161</v>
      </c>
      <c r="D30">
        <v>0.1641780694848</v>
      </c>
      <c r="E30">
        <v>0.136786712657592</v>
      </c>
      <c r="F30">
        <v>0.149684838077366</v>
      </c>
    </row>
    <row r="31" spans="1:6">
      <c r="A31">
        <v>0.191666043</v>
      </c>
      <c r="B31">
        <v>0.198425131</v>
      </c>
      <c r="C31">
        <v>0.17036096</v>
      </c>
      <c r="D31">
        <v>0.288504687940889</v>
      </c>
      <c r="E31">
        <v>0.282567347318295</v>
      </c>
      <c r="F31">
        <v>0.277332714299473</v>
      </c>
    </row>
  </sheetData>
  <mergeCells count="2">
    <mergeCell ref="A1:C1"/>
    <mergeCell ref="D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B1" workbookViewId="0">
      <selection activeCell="M1" sqref="M1"/>
    </sheetView>
  </sheetViews>
  <sheetFormatPr defaultColWidth="8.72727272727273" defaultRowHeight="14"/>
  <cols>
    <col min="7" max="7" width="20.6363636363636" customWidth="1"/>
    <col min="8" max="8" width="15.7272727272727" customWidth="1"/>
    <col min="13" max="13" width="25" customWidth="1"/>
  </cols>
  <sheetData>
    <row r="1" ht="16" spans="1:13">
      <c r="A1" t="s">
        <v>15</v>
      </c>
      <c r="B1" t="s">
        <v>16</v>
      </c>
      <c r="C1" t="s">
        <v>17</v>
      </c>
      <c r="D1" t="s">
        <v>18</v>
      </c>
      <c r="E1" s="5" t="s">
        <v>19</v>
      </c>
      <c r="F1" s="5" t="s">
        <v>20</v>
      </c>
      <c r="G1" s="5" t="s">
        <v>21</v>
      </c>
      <c r="H1" s="5" t="s">
        <v>22</v>
      </c>
      <c r="M1" s="1" t="s">
        <v>23</v>
      </c>
    </row>
    <row r="2" spans="1:8">
      <c r="A2" s="6" t="s">
        <v>24</v>
      </c>
      <c r="B2">
        <v>31.65</v>
      </c>
      <c r="C2">
        <v>20.24</v>
      </c>
      <c r="D2">
        <f t="shared" ref="D2:D16" si="0">B2-C2</f>
        <v>11.41</v>
      </c>
      <c r="E2">
        <f>AVERAGE(D2,D3,D4)</f>
        <v>11.48</v>
      </c>
      <c r="F2">
        <f>$E$2-D2</f>
        <v>0.0699999999999985</v>
      </c>
      <c r="G2">
        <f t="shared" ref="G2:G16" si="1">POWER(2,F2)</f>
        <v>1.04971668362307</v>
      </c>
      <c r="H2">
        <f>AVERAGE(G2:G4)</f>
        <v>1.0023175075211</v>
      </c>
    </row>
    <row r="3" spans="1:7">
      <c r="A3" s="6" t="s">
        <v>24</v>
      </c>
      <c r="B3">
        <v>31.77</v>
      </c>
      <c r="C3">
        <v>20.15</v>
      </c>
      <c r="D3">
        <f t="shared" si="0"/>
        <v>11.62</v>
      </c>
      <c r="F3">
        <f>$E$2-D3</f>
        <v>-0.140000000000002</v>
      </c>
      <c r="G3">
        <f t="shared" si="1"/>
        <v>0.907519155317159</v>
      </c>
    </row>
    <row r="4" spans="1:7">
      <c r="A4" s="6" t="s">
        <v>24</v>
      </c>
      <c r="B4">
        <v>31.99</v>
      </c>
      <c r="C4">
        <v>20.58</v>
      </c>
      <c r="D4">
        <f t="shared" si="0"/>
        <v>11.41</v>
      </c>
      <c r="F4">
        <f>$E$2-D4</f>
        <v>0.0699999999999985</v>
      </c>
      <c r="G4">
        <f t="shared" si="1"/>
        <v>1.04971668362307</v>
      </c>
    </row>
    <row r="5" spans="1:8">
      <c r="A5" s="6" t="s">
        <v>25</v>
      </c>
      <c r="B5">
        <v>25.56</v>
      </c>
      <c r="C5">
        <v>15.52</v>
      </c>
      <c r="D5">
        <f t="shared" si="0"/>
        <v>10.04</v>
      </c>
      <c r="F5">
        <f>$E$2-D5</f>
        <v>1.44</v>
      </c>
      <c r="G5">
        <f t="shared" si="1"/>
        <v>2.71320865489534</v>
      </c>
      <c r="H5">
        <f>G5:G7</f>
        <v>2.71320865489534</v>
      </c>
    </row>
    <row r="6" spans="1:7">
      <c r="A6" s="6" t="s">
        <v>26</v>
      </c>
      <c r="B6">
        <v>25.62</v>
      </c>
      <c r="C6">
        <v>15.44</v>
      </c>
      <c r="D6">
        <f t="shared" si="0"/>
        <v>10.18</v>
      </c>
      <c r="F6">
        <f>$E$2-D6</f>
        <v>1.3</v>
      </c>
      <c r="G6">
        <f t="shared" si="1"/>
        <v>2.46228882668983</v>
      </c>
    </row>
    <row r="7" spans="1:7">
      <c r="A7" s="6" t="s">
        <v>26</v>
      </c>
      <c r="B7">
        <v>25.99</v>
      </c>
      <c r="C7">
        <v>15.6</v>
      </c>
      <c r="D7">
        <f t="shared" si="0"/>
        <v>10.39</v>
      </c>
      <c r="F7">
        <f>$E$2-D7</f>
        <v>1.09</v>
      </c>
      <c r="G7">
        <f t="shared" si="1"/>
        <v>2.12874036490672</v>
      </c>
    </row>
    <row r="8" spans="1:8">
      <c r="A8" s="6" t="s">
        <v>27</v>
      </c>
      <c r="B8">
        <v>26.08</v>
      </c>
      <c r="C8">
        <v>16.57</v>
      </c>
      <c r="D8">
        <f t="shared" si="0"/>
        <v>9.51</v>
      </c>
      <c r="F8">
        <f>$E$2-D8</f>
        <v>1.97</v>
      </c>
      <c r="G8">
        <f t="shared" si="1"/>
        <v>3.91768119034771</v>
      </c>
      <c r="H8">
        <f>G8:G10</f>
        <v>3.91768119034771</v>
      </c>
    </row>
    <row r="9" spans="1:7">
      <c r="A9" s="6" t="s">
        <v>27</v>
      </c>
      <c r="B9">
        <v>26.05</v>
      </c>
      <c r="C9">
        <v>16.45</v>
      </c>
      <c r="D9">
        <f t="shared" si="0"/>
        <v>9.6</v>
      </c>
      <c r="F9">
        <f>$E$2-D9</f>
        <v>1.88</v>
      </c>
      <c r="G9">
        <f t="shared" si="1"/>
        <v>3.68075060249949</v>
      </c>
    </row>
    <row r="10" spans="1:7">
      <c r="A10" s="6" t="s">
        <v>27</v>
      </c>
      <c r="B10">
        <v>25.88</v>
      </c>
      <c r="C10">
        <v>16.33</v>
      </c>
      <c r="D10">
        <f t="shared" si="0"/>
        <v>9.55</v>
      </c>
      <c r="F10">
        <f>$E$2-D10</f>
        <v>1.93</v>
      </c>
      <c r="G10">
        <f t="shared" si="1"/>
        <v>3.81055199217574</v>
      </c>
    </row>
    <row r="11" spans="1:8">
      <c r="A11" s="6" t="s">
        <v>28</v>
      </c>
      <c r="B11">
        <v>27.5</v>
      </c>
      <c r="C11">
        <v>18.38</v>
      </c>
      <c r="D11">
        <f t="shared" si="0"/>
        <v>9.12</v>
      </c>
      <c r="F11">
        <f>$E$2-D11</f>
        <v>2.36</v>
      </c>
      <c r="G11">
        <f t="shared" si="1"/>
        <v>5.13370359025161</v>
      </c>
      <c r="H11">
        <f>G11:G13</f>
        <v>5.13370359025161</v>
      </c>
    </row>
    <row r="12" spans="1:7">
      <c r="A12" s="6" t="s">
        <v>28</v>
      </c>
      <c r="B12">
        <v>27.71</v>
      </c>
      <c r="C12">
        <v>18.29</v>
      </c>
      <c r="D12">
        <f t="shared" si="0"/>
        <v>9.42</v>
      </c>
      <c r="F12">
        <f>$E$2-D12</f>
        <v>2.06</v>
      </c>
      <c r="G12">
        <f t="shared" si="1"/>
        <v>4.16986304336448</v>
      </c>
    </row>
    <row r="13" spans="1:7">
      <c r="A13" s="6" t="s">
        <v>28</v>
      </c>
      <c r="B13">
        <v>27.88</v>
      </c>
      <c r="C13">
        <v>18.42</v>
      </c>
      <c r="D13">
        <f t="shared" si="0"/>
        <v>9.46</v>
      </c>
      <c r="F13">
        <f>$E$2-D13</f>
        <v>2.02</v>
      </c>
      <c r="G13">
        <f t="shared" si="1"/>
        <v>4.05583791916012</v>
      </c>
    </row>
    <row r="14" spans="1:8">
      <c r="A14" s="6" t="s">
        <v>29</v>
      </c>
      <c r="B14">
        <v>26.68</v>
      </c>
      <c r="C14">
        <v>16.71</v>
      </c>
      <c r="D14">
        <f t="shared" si="0"/>
        <v>9.97</v>
      </c>
      <c r="F14">
        <f>$E$2-D14</f>
        <v>1.51</v>
      </c>
      <c r="G14">
        <f t="shared" si="1"/>
        <v>2.84810039119414</v>
      </c>
      <c r="H14">
        <f>G14:G16</f>
        <v>2.84810039119414</v>
      </c>
    </row>
    <row r="15" spans="1:7">
      <c r="A15" s="6" t="s">
        <v>29</v>
      </c>
      <c r="B15">
        <v>26.58</v>
      </c>
      <c r="C15">
        <v>16.41</v>
      </c>
      <c r="D15">
        <f t="shared" si="0"/>
        <v>10.17</v>
      </c>
      <c r="F15">
        <f>$E$2-D15</f>
        <v>1.31</v>
      </c>
      <c r="G15">
        <f t="shared" si="1"/>
        <v>2.47941539987797</v>
      </c>
    </row>
    <row r="16" spans="1:7">
      <c r="A16" s="6" t="s">
        <v>30</v>
      </c>
      <c r="B16">
        <v>26.49</v>
      </c>
      <c r="C16">
        <v>16.84</v>
      </c>
      <c r="D16">
        <f t="shared" si="0"/>
        <v>9.65</v>
      </c>
      <c r="F16">
        <f>$E$2-D16</f>
        <v>1.83</v>
      </c>
      <c r="G16">
        <f t="shared" si="1"/>
        <v>3.55537072466628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O35"/>
  <sheetViews>
    <sheetView tabSelected="1" topLeftCell="D1" workbookViewId="0">
      <selection activeCell="H9" sqref="H9"/>
    </sheetView>
  </sheetViews>
  <sheetFormatPr defaultColWidth="8.72727272727273" defaultRowHeight="14"/>
  <cols>
    <col min="1" max="1" width="18.5454545454545" customWidth="1"/>
    <col min="6" max="6" width="18.0909090909091" customWidth="1"/>
    <col min="7" max="7" width="16.0909090909091" customWidth="1"/>
    <col min="8" max="8" width="6.27272727272727" customWidth="1"/>
    <col min="9" max="9" width="8.27272727272727" customWidth="1"/>
    <col min="10" max="10" width="11.6363636363636" customWidth="1"/>
    <col min="11" max="11" width="12.9090909090909" customWidth="1"/>
    <col min="12" max="12" width="14" customWidth="1"/>
    <col min="13" max="13" width="20.2727272727273" customWidth="1"/>
    <col min="14" max="14" width="14.8181818181818" customWidth="1"/>
    <col min="15" max="15" width="16.7272727272727" customWidth="1"/>
  </cols>
  <sheetData>
    <row r="1" spans="4:13">
      <c r="D1" s="1" t="s">
        <v>12</v>
      </c>
      <c r="E1"/>
      <c r="F1"/>
      <c r="G1" s="2"/>
      <c r="H1" s="3" t="s">
        <v>31</v>
      </c>
      <c r="I1" s="3"/>
      <c r="J1" s="3"/>
      <c r="K1" s="3" t="s">
        <v>32</v>
      </c>
      <c r="L1" s="3"/>
      <c r="M1" s="3"/>
    </row>
    <row r="2" spans="7:13">
      <c r="G2" s="2" t="s">
        <v>33</v>
      </c>
      <c r="H2" s="2">
        <v>0.466741414203246</v>
      </c>
      <c r="I2" s="2">
        <v>0.436695048259815</v>
      </c>
      <c r="J2" s="2">
        <v>0.479217330787165</v>
      </c>
      <c r="K2" s="2">
        <v>0.285871561971739</v>
      </c>
      <c r="L2" s="2">
        <v>0.267059646394721</v>
      </c>
      <c r="M2" s="2">
        <v>0.255046451121566</v>
      </c>
    </row>
    <row r="3" spans="7:13">
      <c r="G3" s="2" t="s">
        <v>34</v>
      </c>
      <c r="H3" s="2">
        <v>0.260048720206721</v>
      </c>
      <c r="I3" s="2">
        <v>0.273230915777425</v>
      </c>
      <c r="J3" s="2">
        <v>0.286126673828896</v>
      </c>
      <c r="K3" s="2">
        <v>0.125343543923435</v>
      </c>
      <c r="L3" s="2">
        <v>0.191568960783282</v>
      </c>
      <c r="M3" s="2">
        <v>0.160861431575079</v>
      </c>
    </row>
    <row r="4" spans="7:13">
      <c r="G4" s="2"/>
      <c r="H4" s="2"/>
      <c r="I4" s="2"/>
      <c r="J4" s="2"/>
      <c r="K4" s="2"/>
      <c r="L4" s="2"/>
      <c r="M4" s="2"/>
    </row>
    <row r="17" spans="10:15">
      <c r="J17" s="4"/>
      <c r="K17" s="4"/>
      <c r="L17" s="4"/>
      <c r="M17" s="4"/>
      <c r="N17" s="4"/>
      <c r="O17" s="4"/>
    </row>
    <row r="19" spans="6:15">
      <c r="F19" s="1"/>
      <c r="I19" s="2"/>
      <c r="J19" s="3"/>
      <c r="K19" s="3"/>
      <c r="L19" s="3"/>
      <c r="M19" s="3"/>
      <c r="N19" s="3"/>
      <c r="O19" s="3"/>
    </row>
    <row r="20" spans="9:15">
      <c r="I20" s="2"/>
      <c r="J20" s="2"/>
      <c r="K20" s="2"/>
      <c r="L20" s="2"/>
      <c r="M20" s="2"/>
      <c r="N20" s="2"/>
      <c r="O20" s="2"/>
    </row>
    <row r="21" spans="9:15">
      <c r="I21" s="2"/>
      <c r="J21" s="2"/>
      <c r="K21" s="2"/>
      <c r="L21" s="2"/>
      <c r="M21" s="2"/>
      <c r="N21" s="2"/>
      <c r="O21" s="2"/>
    </row>
    <row r="22" spans="9:15">
      <c r="I22" s="2"/>
      <c r="J22" s="2"/>
      <c r="K22" s="2"/>
      <c r="L22" s="2"/>
      <c r="M22" s="2"/>
      <c r="N22" s="2"/>
      <c r="O22" s="2"/>
    </row>
    <row r="23" spans="10:15">
      <c r="J23" s="4"/>
      <c r="K23" s="4"/>
      <c r="L23" s="4"/>
      <c r="M23" s="4"/>
      <c r="N23" s="4"/>
      <c r="O23" s="4"/>
    </row>
    <row r="33" spans="9:15">
      <c r="I33" s="1"/>
      <c r="J33" s="1"/>
      <c r="K33" s="1"/>
      <c r="L33" s="1"/>
      <c r="M33" s="1"/>
      <c r="N33" s="1"/>
      <c r="O33" s="1"/>
    </row>
    <row r="34" spans="9:15">
      <c r="I34" s="1"/>
      <c r="J34" s="1"/>
      <c r="K34" s="1"/>
      <c r="L34" s="1"/>
      <c r="M34" s="1"/>
      <c r="N34" s="1"/>
      <c r="O34" s="1"/>
    </row>
    <row r="35" spans="9:15">
      <c r="I35" s="1"/>
      <c r="J35" s="1"/>
      <c r="K35" s="1"/>
      <c r="L35" s="1"/>
      <c r="M35" s="1"/>
      <c r="N35" s="1"/>
      <c r="O35" s="1"/>
    </row>
  </sheetData>
  <mergeCells count="8">
    <mergeCell ref="H1:J1"/>
    <mergeCell ref="K1:M1"/>
    <mergeCell ref="J17:L17"/>
    <mergeCell ref="M17:O17"/>
    <mergeCell ref="J19:L19"/>
    <mergeCell ref="M19:O19"/>
    <mergeCell ref="J23:L23"/>
    <mergeCell ref="M23:O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WB数据</vt:lpstr>
      <vt:lpstr>CCK-8</vt:lpstr>
      <vt:lpstr>组织PCR整理</vt:lpstr>
      <vt:lpstr>细胞PCR</vt:lpstr>
      <vt:lpstr>划痕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起个名字不是事儿</dc:creator>
  <cp:lastModifiedBy>Sunny</cp:lastModifiedBy>
  <dcterms:created xsi:type="dcterms:W3CDTF">2020-07-28T12:10:00Z</dcterms:created>
  <dcterms:modified xsi:type="dcterms:W3CDTF">2020-11-22T13:24:28Z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