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ia\Dropbox (Personal)\POSTDOC\Projects\Brain OMICS\For NN submission\"/>
    </mc:Choice>
  </mc:AlternateContent>
  <xr:revisionPtr revIDLastSave="0" documentId="13_ncr:1_{30DCE85F-C0CD-4B6C-9347-88E1C414C40A}" xr6:coauthVersionLast="47" xr6:coauthVersionMax="47" xr10:uidLastSave="{00000000-0000-0000-0000-000000000000}"/>
  <bookViews>
    <workbookView xWindow="-120" yWindow="-120" windowWidth="29040" windowHeight="15720" tabRatio="897" xr2:uid="{7565E1DF-9B52-40FB-9BD3-9060C3512894}"/>
  </bookViews>
  <sheets>
    <sheet name="Table 1" sheetId="4" r:id="rId1"/>
    <sheet name="Table 2" sheetId="3" r:id="rId2"/>
    <sheet name="Table 3" sheetId="2" r:id="rId3"/>
    <sheet name="Table 4" sheetId="1" r:id="rId4"/>
    <sheet name="Table 5" sheetId="12" r:id="rId5"/>
    <sheet name="Table 6" sheetId="14" r:id="rId6"/>
    <sheet name="Table 7" sheetId="13" r:id="rId7"/>
    <sheet name="Table 8" sheetId="15" r:id="rId8"/>
    <sheet name="Table 9" sheetId="11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16" i="3" l="1"/>
  <c r="K2" i="2"/>
  <c r="I19" i="3"/>
  <c r="J19" i="3" s="1"/>
  <c r="K19" i="3" s="1"/>
  <c r="L19" i="3" s="1"/>
  <c r="M19" i="3" s="1"/>
  <c r="I18" i="3"/>
  <c r="J18" i="3" s="1"/>
  <c r="K18" i="3" s="1"/>
  <c r="L18" i="3" s="1"/>
  <c r="M18" i="3" s="1"/>
  <c r="H17" i="3"/>
  <c r="I17" i="3" s="1"/>
  <c r="J17" i="3" s="1"/>
  <c r="K17" i="3" s="1"/>
  <c r="L17" i="3" s="1"/>
  <c r="M17" i="3" s="1"/>
  <c r="I16" i="3"/>
  <c r="J16" i="3" s="1"/>
  <c r="K16" i="3" s="1"/>
  <c r="L16" i="3" s="1"/>
  <c r="M16" i="3" s="1"/>
  <c r="I15" i="3"/>
  <c r="J15" i="3" s="1"/>
  <c r="K15" i="3" s="1"/>
  <c r="L15" i="3" s="1"/>
  <c r="M15" i="3" s="1"/>
  <c r="I14" i="3"/>
  <c r="J14" i="3" s="1"/>
  <c r="K14" i="3" s="1"/>
  <c r="L14" i="3" s="1"/>
  <c r="M14" i="3" s="1"/>
  <c r="I12" i="3"/>
  <c r="J12" i="3" s="1"/>
  <c r="K12" i="3" s="1"/>
  <c r="L12" i="3" s="1"/>
  <c r="M12" i="3" s="1"/>
  <c r="I11" i="3"/>
  <c r="J11" i="3" s="1"/>
  <c r="K11" i="3" s="1"/>
  <c r="L11" i="3" s="1"/>
  <c r="M11" i="3" s="1"/>
  <c r="I9" i="3"/>
  <c r="J9" i="3" s="1"/>
  <c r="K9" i="3" s="1"/>
  <c r="L9" i="3" s="1"/>
  <c r="M9" i="3" s="1"/>
  <c r="I8" i="3"/>
  <c r="J8" i="3" s="1"/>
  <c r="K8" i="3" s="1"/>
  <c r="L8" i="3" s="1"/>
  <c r="M8" i="3" s="1"/>
  <c r="I6" i="3"/>
  <c r="J6" i="3" s="1"/>
  <c r="K6" i="3" s="1"/>
  <c r="L6" i="3" s="1"/>
  <c r="M6" i="3" s="1"/>
  <c r="I5" i="3"/>
  <c r="J5" i="3" s="1"/>
  <c r="K5" i="3" s="1"/>
  <c r="L5" i="3" s="1"/>
  <c r="M5" i="3" s="1"/>
  <c r="I4" i="3"/>
  <c r="J4" i="3" s="1"/>
  <c r="K4" i="3" s="1"/>
  <c r="L4" i="3" s="1"/>
  <c r="M4" i="3" s="1"/>
  <c r="I3" i="3"/>
  <c r="J3" i="3" s="1"/>
  <c r="K3" i="3" s="1"/>
  <c r="L3" i="3" s="1"/>
  <c r="M3" i="3" s="1"/>
  <c r="I2" i="3"/>
  <c r="J2" i="3" s="1"/>
  <c r="K2" i="3" s="1"/>
  <c r="L2" i="3" s="1"/>
  <c r="M2" i="3" s="1"/>
  <c r="H9" i="2"/>
  <c r="J9" i="2" s="1"/>
  <c r="K9" i="2" s="1"/>
  <c r="L9" i="2" s="1"/>
  <c r="M9" i="2" s="1"/>
  <c r="H10" i="2"/>
  <c r="J10" i="2" s="1"/>
  <c r="K10" i="2" s="1"/>
  <c r="L10" i="2" s="1"/>
  <c r="M10" i="2" s="1"/>
  <c r="H8" i="2"/>
  <c r="J8" i="2" s="1"/>
  <c r="K8" i="2" s="1"/>
  <c r="L8" i="2" s="1"/>
  <c r="M8" i="2" s="1"/>
  <c r="H2" i="2"/>
  <c r="J2" i="2" s="1"/>
  <c r="L2" i="2" s="1"/>
  <c r="M2" i="2" s="1"/>
  <c r="H7" i="2"/>
  <c r="J7" i="2" s="1"/>
  <c r="K7" i="2" s="1"/>
  <c r="L7" i="2" s="1"/>
  <c r="M7" i="2" s="1"/>
  <c r="H4" i="2"/>
  <c r="J4" i="2" s="1"/>
  <c r="K4" i="2" s="1"/>
  <c r="L4" i="2" s="1"/>
  <c r="M4" i="2" s="1"/>
  <c r="H6" i="2"/>
  <c r="J6" i="2" s="1"/>
  <c r="K6" i="2" s="1"/>
  <c r="L6" i="2" s="1"/>
  <c r="M6" i="2" s="1"/>
  <c r="H3" i="2"/>
  <c r="J3" i="2" s="1"/>
  <c r="K3" i="2" s="1"/>
  <c r="L3" i="2" s="1"/>
  <c r="M3" i="2" s="1"/>
  <c r="H5" i="2"/>
  <c r="J5" i="2" s="1"/>
  <c r="K5" i="2" s="1"/>
  <c r="L5" i="2" s="1"/>
  <c r="M5" i="2" s="1"/>
  <c r="L4" i="1"/>
  <c r="M4" i="1" s="1"/>
  <c r="N4" i="1" s="1"/>
  <c r="O4" i="1" s="1"/>
  <c r="J3" i="1"/>
  <c r="L3" i="1" s="1"/>
  <c r="M3" i="1" s="1"/>
  <c r="N3" i="1" s="1"/>
  <c r="O3" i="1" s="1"/>
  <c r="J4" i="1"/>
  <c r="J5" i="1"/>
  <c r="L5" i="1" s="1"/>
  <c r="M5" i="1" s="1"/>
  <c r="N5" i="1" s="1"/>
  <c r="O5" i="1" s="1"/>
  <c r="J6" i="1"/>
  <c r="L6" i="1" s="1"/>
  <c r="M6" i="1" s="1"/>
  <c r="N6" i="1" s="1"/>
  <c r="O6" i="1" s="1"/>
  <c r="J7" i="1"/>
  <c r="L7" i="1" s="1"/>
  <c r="M7" i="1" s="1"/>
  <c r="N7" i="1" s="1"/>
  <c r="O7" i="1" s="1"/>
  <c r="J8" i="1"/>
  <c r="L8" i="1" s="1"/>
  <c r="M8" i="1" s="1"/>
  <c r="N8" i="1" s="1"/>
  <c r="O8" i="1" s="1"/>
  <c r="J9" i="1"/>
  <c r="L9" i="1" s="1"/>
  <c r="M9" i="1" s="1"/>
  <c r="N9" i="1" s="1"/>
  <c r="O9" i="1" s="1"/>
  <c r="J2" i="1"/>
  <c r="L2" i="1" s="1"/>
  <c r="M2" i="1" l="1"/>
  <c r="N2" i="1" s="1"/>
  <c r="O2" i="1" s="1"/>
  <c r="H9" i="1" l="1"/>
  <c r="H3" i="1"/>
  <c r="H4" i="1"/>
  <c r="H5" i="1"/>
  <c r="H6" i="1"/>
  <c r="H7" i="1"/>
  <c r="H8" i="1"/>
  <c r="H2" i="1"/>
</calcChain>
</file>

<file path=xl/sharedStrings.xml><?xml version="1.0" encoding="utf-8"?>
<sst xmlns="http://schemas.openxmlformats.org/spreadsheetml/2006/main" count="2466" uniqueCount="1393">
  <si>
    <t>1A</t>
  </si>
  <si>
    <t>1B</t>
  </si>
  <si>
    <t>1C</t>
  </si>
  <si>
    <t>1D</t>
  </si>
  <si>
    <t>2A</t>
  </si>
  <si>
    <t>2B</t>
  </si>
  <si>
    <t>2C</t>
  </si>
  <si>
    <t>2D</t>
  </si>
  <si>
    <t>ng/ul</t>
  </si>
  <si>
    <t>ng/ul (pre-library)</t>
  </si>
  <si>
    <t>Input cDNA for library prep.</t>
  </si>
  <si>
    <t>MS patient</t>
  </si>
  <si>
    <t>Block</t>
  </si>
  <si>
    <t>Lesion type</t>
  </si>
  <si>
    <t>Sample ID</t>
  </si>
  <si>
    <t>bp length</t>
  </si>
  <si>
    <t>MW calculation</t>
  </si>
  <si>
    <t>nmol/ul</t>
  </si>
  <si>
    <r>
      <t>n</t>
    </r>
    <r>
      <rPr>
        <u/>
        <sz val="11"/>
        <rFont val="Calibri"/>
        <family val="2"/>
        <scheme val="minor"/>
      </rPr>
      <t>M</t>
    </r>
  </si>
  <si>
    <t>ul sample for 2.8 nM</t>
  </si>
  <si>
    <t>ul Tris-HCl 10 mM, pH 8.5, 0.1% Tw20</t>
  </si>
  <si>
    <t xml:space="preserve">MS506 </t>
  </si>
  <si>
    <t xml:space="preserve">A3C6 </t>
  </si>
  <si>
    <t>A3C5</t>
  </si>
  <si>
    <t>P2B2</t>
  </si>
  <si>
    <t>CA  (deeper in at inflamed vessel)</t>
  </si>
  <si>
    <t>NAWM (with small lesion)</t>
  </si>
  <si>
    <t>RL, four areas in the block</t>
  </si>
  <si>
    <t>CA, two areas in the block</t>
  </si>
  <si>
    <t>Unique ID</t>
  </si>
  <si>
    <t>Slide name</t>
  </si>
  <si>
    <t>PN: 2000233 LN: V19T12 ID: 036</t>
  </si>
  <si>
    <t>PN: 2000233 LN: V19T12 ID: 108</t>
  </si>
  <si>
    <t>Unique IDs</t>
  </si>
  <si>
    <t>Patient</t>
  </si>
  <si>
    <t>Lesion</t>
  </si>
  <si>
    <t>Index</t>
  </si>
  <si>
    <t>MS506</t>
  </si>
  <si>
    <t>CA</t>
  </si>
  <si>
    <t>3B</t>
  </si>
  <si>
    <t>PDC39</t>
  </si>
  <si>
    <t>P1C2</t>
  </si>
  <si>
    <t>WM</t>
  </si>
  <si>
    <t>4B</t>
  </si>
  <si>
    <t>P4C5 2</t>
  </si>
  <si>
    <t>NAWM</t>
  </si>
  <si>
    <t>4C</t>
  </si>
  <si>
    <t>A1E3</t>
  </si>
  <si>
    <t>NAWN</t>
  </si>
  <si>
    <t>4D</t>
  </si>
  <si>
    <t>P2D6</t>
  </si>
  <si>
    <t>3G</t>
  </si>
  <si>
    <t>C25</t>
  </si>
  <si>
    <t>P5C3</t>
  </si>
  <si>
    <t>3C</t>
  </si>
  <si>
    <t>MS530</t>
  </si>
  <si>
    <t>P4C5</t>
  </si>
  <si>
    <t>3E</t>
  </si>
  <si>
    <t>MS549</t>
  </si>
  <si>
    <t>A1B2</t>
  </si>
  <si>
    <t>RL</t>
  </si>
  <si>
    <t>3H</t>
  </si>
  <si>
    <t>P2C3</t>
  </si>
  <si>
    <t>4A</t>
  </si>
  <si>
    <t>Base Pair Length</t>
  </si>
  <si>
    <r>
      <t>n</t>
    </r>
    <r>
      <rPr>
        <b/>
        <u/>
        <sz val="11"/>
        <color theme="1"/>
        <rFont val="Calibri"/>
        <family val="2"/>
        <scheme val="minor"/>
      </rPr>
      <t>M</t>
    </r>
  </si>
  <si>
    <t>ul sample</t>
  </si>
  <si>
    <t>48 C</t>
  </si>
  <si>
    <t>48 D</t>
  </si>
  <si>
    <t>48 E</t>
  </si>
  <si>
    <t>48 F</t>
  </si>
  <si>
    <t xml:space="preserve">PDC39 </t>
  </si>
  <si>
    <t>P2C2</t>
  </si>
  <si>
    <t>MS408</t>
  </si>
  <si>
    <t>A1D6</t>
  </si>
  <si>
    <t>P2E5</t>
  </si>
  <si>
    <t>AL</t>
  </si>
  <si>
    <t>A3C6</t>
  </si>
  <si>
    <t xml:space="preserve">C48 </t>
  </si>
  <si>
    <t xml:space="preserve">MS585 </t>
  </si>
  <si>
    <t>A2B4</t>
  </si>
  <si>
    <t>MS ID</t>
  </si>
  <si>
    <t xml:space="preserve">MS549 </t>
  </si>
  <si>
    <t>A3B4</t>
  </si>
  <si>
    <t>MS7</t>
  </si>
  <si>
    <t>MS6</t>
  </si>
  <si>
    <t>MS3</t>
  </si>
  <si>
    <t>MS1</t>
  </si>
  <si>
    <t>C2</t>
  </si>
  <si>
    <t>C4</t>
  </si>
  <si>
    <t>C3</t>
  </si>
  <si>
    <t>MS9</t>
  </si>
  <si>
    <t>C1</t>
  </si>
  <si>
    <t>Patent</t>
  </si>
  <si>
    <t>Gruop</t>
  </si>
  <si>
    <t xml:space="preserve">sex </t>
  </si>
  <si>
    <t>Age (yrs.)</t>
  </si>
  <si>
    <t>PM interval (hrs.)</t>
  </si>
  <si>
    <t>Time in wheelchair (yr)</t>
  </si>
  <si>
    <t>Disease duration (yrs.)</t>
  </si>
  <si>
    <t xml:space="preserve">Time in progressive phase (yrs.) </t>
  </si>
  <si>
    <t>Cause of death</t>
  </si>
  <si>
    <t>MS</t>
  </si>
  <si>
    <t>m</t>
  </si>
  <si>
    <t>Pneumonia, sepsis</t>
  </si>
  <si>
    <t>f</t>
  </si>
  <si>
    <t>61/62</t>
  </si>
  <si>
    <t>Pneumonia, MS</t>
  </si>
  <si>
    <t>MS5</t>
  </si>
  <si>
    <t>3 to 11</t>
  </si>
  <si>
    <t>End stage of MS</t>
  </si>
  <si>
    <t>-</t>
  </si>
  <si>
    <t>Bronchopneumonia, ms</t>
  </si>
  <si>
    <t>Control</t>
  </si>
  <si>
    <t>carcinoma of the tongue</t>
  </si>
  <si>
    <t>Metastatic colon cancer</t>
  </si>
  <si>
    <t>PD39</t>
  </si>
  <si>
    <t>Metastatic renal cancer</t>
  </si>
  <si>
    <t>Case</t>
  </si>
  <si>
    <t>A3</t>
  </si>
  <si>
    <t>A2</t>
  </si>
  <si>
    <t>B2</t>
  </si>
  <si>
    <t>A1</t>
  </si>
  <si>
    <t>B1</t>
  </si>
  <si>
    <t>B4</t>
  </si>
  <si>
    <t>E4</t>
  </si>
  <si>
    <t>B3</t>
  </si>
  <si>
    <t>D1</t>
  </si>
  <si>
    <t>F4</t>
  </si>
  <si>
    <t>G4</t>
  </si>
  <si>
    <t>D3</t>
  </si>
  <si>
    <t>ID</t>
  </si>
  <si>
    <t>Description (Cellular component)</t>
  </si>
  <si>
    <t>pvalue</t>
  </si>
  <si>
    <t>p.adjust</t>
  </si>
  <si>
    <t>qvalue</t>
  </si>
  <si>
    <t>geneID</t>
  </si>
  <si>
    <t>Count</t>
  </si>
  <si>
    <t>GO:0008328</t>
  </si>
  <si>
    <t>ionotropic glutamate receptor complex</t>
  </si>
  <si>
    <t>EPS8/GRID2/GRIK2/GRIK3/GRIN2A/SHISA6/VWC2L</t>
  </si>
  <si>
    <t>GO:0098878</t>
  </si>
  <si>
    <t>neurotransmitter receptor complex</t>
  </si>
  <si>
    <t>GO:0042611</t>
  </si>
  <si>
    <t>MHC protein complex</t>
  </si>
  <si>
    <t>B2M/HLA-A/HLA-B/HLA-C/HLA-F</t>
  </si>
  <si>
    <t>GO:0005938</t>
  </si>
  <si>
    <t>cell cortex</t>
  </si>
  <si>
    <t>ACTN2/CAV1/CDH1/EPS8/FRY/MARCKS/MPP7/MYRIP/PCLO/PLA2G4C/PLEKHH2/PRKD1/RHOBTB3/RIMS1/SEPTIN12/STIM1</t>
  </si>
  <si>
    <t>GO:0034702</t>
  </si>
  <si>
    <t>ion channel complex</t>
  </si>
  <si>
    <t>CACNB4/CASQ2/CHRNE/EPS8/GABRR2/GRID2/GRIK2/GRIK3/GRIN2A/HSPA2/KCNIP4/MCUB/SCN9A/SHISA6/VWC2L</t>
  </si>
  <si>
    <t>GO:0031901</t>
  </si>
  <si>
    <t>early endosome membrane</t>
  </si>
  <si>
    <t>B2M/CAV1/CLVS2/HLA-A/HLA-B/HLA-C/HLA-F/NEU3/NSG2/NTRK2/RABGEF1</t>
  </si>
  <si>
    <t>GO:0031092</t>
  </si>
  <si>
    <t>platelet alpha granule membrane</t>
  </si>
  <si>
    <t>CD9/PCDH7/PHACTR2/SYTL4</t>
  </si>
  <si>
    <t>GO:0005925</t>
  </si>
  <si>
    <t>focal adhesion</t>
  </si>
  <si>
    <t>ACTN2/ARHGAP24/B2M/CAV1/CAV2/CD9/DDR2/FAP/HSPA1A/HSPA1B/HSPB1/LMLN/MARCKS/PTK7/SORBS1/TNS3/TSPAN9/VIM</t>
  </si>
  <si>
    <t>GO:0030055</t>
  </si>
  <si>
    <t>cell-substrate junction</t>
  </si>
  <si>
    <t>GO:0034703</t>
  </si>
  <si>
    <t>cation channel complex</t>
  </si>
  <si>
    <t>CACNB4/CASQ2/EPS8/GRIK2/GRIK3/GRIN2A/HSPA2/KCNIP4/MCUB/SCN9A/SHISA6/VWC2L</t>
  </si>
  <si>
    <t>GO:0150034</t>
  </si>
  <si>
    <t>distal axon</t>
  </si>
  <si>
    <t>CRHBP/DCC/EPS8/GLUL/GRIK2/GRIK3/HSP90AA1/KIF20B/MAP2/NTRK2/OPRD1/ROR1/STMN4</t>
  </si>
  <si>
    <t>GO:0045211</t>
  </si>
  <si>
    <t>postsynaptic membrane</t>
  </si>
  <si>
    <t>CHRM5/CHRNE/CNKSR2/CNTN1/DCC/GABRR2/GRID2/GRIK2/GRIK3/GRIN2A/GRIP1/OPRD1/SHISA6</t>
  </si>
  <si>
    <t>GO:0005912</t>
  </si>
  <si>
    <t>adherens junction</t>
  </si>
  <si>
    <t>ARHGAP24/CDH1/CTNNA2/JCAD/MPP7/PDLIM3/PTPRM/SMAD7/SORBS1/VEGFA</t>
  </si>
  <si>
    <t>GO:0015629</t>
  </si>
  <si>
    <t>actin cytoskeleton</t>
  </si>
  <si>
    <t>ABLIM2/ACTN2/CDH1/CTNNA2/DDR2/DYNLL2/EHBP1/MARCKS/MYH11/MYRIP/NPM3/PDLIM3/PLEKHH2/PSTPIP2/RHOQ/ROR1/SEPTIN12/SH3PXD2B/SORBS1</t>
  </si>
  <si>
    <t>GO:0072562</t>
  </si>
  <si>
    <t>blood microparticle</t>
  </si>
  <si>
    <t>APOE/HSPA1A/HSPA1B/HSPA2/HSPA6/IGHG1/IGHG3/IGKC/IGLC1</t>
  </si>
  <si>
    <t>GO:0098978</t>
  </si>
  <si>
    <t>glutamatergic synapse</t>
  </si>
  <si>
    <t>APOE/BCAN/CDH1/CNKSR2/DYNLL2/EPS8/GRID2/GRIK2/GRIK3/GRIN2A/PCLO/PLCB1/PSD2/SHISA6</t>
  </si>
  <si>
    <t>GO:0055038</t>
  </si>
  <si>
    <t>recycling endosome membrane</t>
  </si>
  <si>
    <t>B2M/HLA-A/HLA-B/HLA-C/HLA-F/NEU3/SLC26A7</t>
  </si>
  <si>
    <t>GO:0071556</t>
  </si>
  <si>
    <t>integral component of lumenal side of endoplasmic reticulum membrane</t>
  </si>
  <si>
    <t>HLA-A/HLA-B/HLA-C/HLA-F</t>
  </si>
  <si>
    <t>GO:0098553</t>
  </si>
  <si>
    <t>lumenal side of endoplasmic reticulum membrane</t>
  </si>
  <si>
    <t>GO:0097060</t>
  </si>
  <si>
    <t>synaptic membrane</t>
  </si>
  <si>
    <t>CHRM5/CHRNE/CNKSR2/CNTN1/DCC/GABRR2/GRID2/GRIK2/GRIK3/GRIN2A/GRIP1/LRP4/OPRD1/RIMS1/SHISA6</t>
  </si>
  <si>
    <t>GO:0032839</t>
  </si>
  <si>
    <t>dendrite cytoplasm</t>
  </si>
  <si>
    <t>GRIK2/GRIK3/MAP2/TRAK2</t>
  </si>
  <si>
    <t>GO:0030666</t>
  </si>
  <si>
    <t>endocytic vesicle membrane</t>
  </si>
  <si>
    <t>APOE/B2M/CAV1/CD9/DMBT1/HLA-A/HLA-B/HLA-C/HLA-F/UBC</t>
  </si>
  <si>
    <t>GO:0099061</t>
  </si>
  <si>
    <t>integral component of postsynaptic density membrane</t>
  </si>
  <si>
    <t>DCC/GRID2/GRIN2A/OPRD1/SHISA6</t>
  </si>
  <si>
    <t>GO:1902495</t>
  </si>
  <si>
    <t>transmembrane transporter complex</t>
  </si>
  <si>
    <t>GO:0030670</t>
  </si>
  <si>
    <t>phagocytic vesicle membrane</t>
  </si>
  <si>
    <t>B2M/DMBT1/HLA-A/HLA-B/HLA-C/HLA-F</t>
  </si>
  <si>
    <t>GO:0099146</t>
  </si>
  <si>
    <t>intrinsic component of postsynaptic density membrane</t>
  </si>
  <si>
    <t>GO:0014069</t>
  </si>
  <si>
    <t>postsynaptic density</t>
  </si>
  <si>
    <t>CNKSR2/DCC/EPS8/GRID2/GRIK2/GRIN2A/GRIP1/LRP4/NCS1/NTRK2/OPRD1/PCLO/SHISA6</t>
  </si>
  <si>
    <t>GO:0098576</t>
  </si>
  <si>
    <t>lumenal side of membrane</t>
  </si>
  <si>
    <t>GO:1990351</t>
  </si>
  <si>
    <t>transporter complex</t>
  </si>
  <si>
    <t>GO:0043025</t>
  </si>
  <si>
    <t>neuronal cell body</t>
  </si>
  <si>
    <t>APOE/CNKSR2/CRHBP/DPYSL5/GLUL/GRIK2/GRIK3/GRIP1/HSP90AA1/KCNIP4/LRP4/MAP2/NQO1/PSD2/RAP1GAP/SLC3A2/TACR3</t>
  </si>
  <si>
    <t>GO:0043679</t>
  </si>
  <si>
    <t>axon terminus</t>
  </si>
  <si>
    <t>CRHBP/GLUL/GRIK2/GRIK3/NTRK2/OPRD1/ROR1</t>
  </si>
  <si>
    <t>GO:0044853</t>
  </si>
  <si>
    <t>plasma membrane raft</t>
  </si>
  <si>
    <t>CAV1/CAV2/CDH1/LRP4/NEU3/SORBS1/STIM1</t>
  </si>
  <si>
    <t>GO:0032279</t>
  </si>
  <si>
    <t>asymmetric synapse</t>
  </si>
  <si>
    <t>GO:0098839</t>
  </si>
  <si>
    <t>postsynaptic density membrane</t>
  </si>
  <si>
    <t>CNKSR2/DCC/GRID2/GRIN2A/OPRD1/SHISA6</t>
  </si>
  <si>
    <t>GO:0012507</t>
  </si>
  <si>
    <t>ER to Golgi transport vesicle membrane</t>
  </si>
  <si>
    <t>GO:0009897</t>
  </si>
  <si>
    <t>external side of plasma membrane</t>
  </si>
  <si>
    <t>AZGP1/B2M/BTN3A2/CD83/CD9/DNAI2/HLA-F/IGHG1/IGHG3/IGKC/IGLC1/IL2RA/KLRC2/KLRD1/MFGE8/NEU3</t>
  </si>
  <si>
    <t>GO:0031091</t>
  </si>
  <si>
    <t>platelet alpha granule</t>
  </si>
  <si>
    <t>ACTN2/CD9/PCDH7/PHACTR2/SYTL4/VEGFA</t>
  </si>
  <si>
    <t>GO:0099572</t>
  </si>
  <si>
    <t>postsynaptic specialization</t>
  </si>
  <si>
    <t>GO:0030139</t>
  </si>
  <si>
    <t>endocytic vesicle</t>
  </si>
  <si>
    <t>APOE/B2M/CAV1/CD9/DMBT1/HLA-A/HLA-B/HLA-C/HLA-F/HSP90AA1/RABGEF1/UBC/VIM</t>
  </si>
  <si>
    <t>GO:1904813</t>
  </si>
  <si>
    <t>ficolin-1-rich granule lumen</t>
  </si>
  <si>
    <t>CST3/GPI/HSP90AA1/HSPA1A/HSPA1B/HSPA6/MVP</t>
  </si>
  <si>
    <t>GO:0032590</t>
  </si>
  <si>
    <t>dendrite membrane</t>
  </si>
  <si>
    <t>ATF4/OPRD1/SHISA6/TACR3</t>
  </si>
  <si>
    <t>GO:0033017</t>
  </si>
  <si>
    <t>sarcoplasmic reticulum membrane</t>
  </si>
  <si>
    <t>CASQ2/JPH2/STIM1/TMEM38B</t>
  </si>
  <si>
    <t>GO:0090575</t>
  </si>
  <si>
    <t>RNA polymerase II transcription regulator complex</t>
  </si>
  <si>
    <t>ATF3/ATF4/CEBPD/JUNB/MAFF/MAFG/SMAD7/TCF7L2/THRB/WWOX</t>
  </si>
  <si>
    <t>GO:0098984</t>
  </si>
  <si>
    <t>neuron to neuron synapse</t>
  </si>
  <si>
    <t>GO:0062023</t>
  </si>
  <si>
    <t>collagen-containing extracellular matrix</t>
  </si>
  <si>
    <t>ACAN/APOE/ATRNL1/AZGP1/COL14A1/COL16A1/GPC5/LAMA2/LAMC1/LTBP1/MATN1/MFGE8/SERPINH1/SFRP1/WNT2B</t>
  </si>
  <si>
    <t>GO:0005769</t>
  </si>
  <si>
    <t>early endosome</t>
  </si>
  <si>
    <t>APOE/B2M/CAV1/CLVS2/HLA-A/HLA-B/HLA-C/HLA-F/NEU3/NSG2/NTRK2/RABGEF1/RAP1GAP/TRAK2</t>
  </si>
  <si>
    <t>GO:0044306</t>
  </si>
  <si>
    <t>neuron projection terminus</t>
  </si>
  <si>
    <t>GO:0030667</t>
  </si>
  <si>
    <t>secretory granule membrane</t>
  </si>
  <si>
    <t>CAV1/CAV2/CD9/CPE/DMBT1/HLA-B/HLA-C/MFGE8/MGAM/PCDH7/PHACTR2/SYTL4</t>
  </si>
  <si>
    <t>GO:0016529</t>
  </si>
  <si>
    <t>sarcoplasmic reticulum</t>
  </si>
  <si>
    <t>CASQ2/CMYA5/JPH2/STIM1/TMEM38B</t>
  </si>
  <si>
    <t>Description (Molecular Function)</t>
  </si>
  <si>
    <t>GO:0044183</t>
  </si>
  <si>
    <t>protein folding chaperone</t>
  </si>
  <si>
    <t>HSP90AA1/HSPA1A/HSPA1B/HSPA2/HSPA6/HSPB1</t>
  </si>
  <si>
    <t>GO:0008066</t>
  </si>
  <si>
    <t>glutamate receptor activity</t>
  </si>
  <si>
    <t>GRID2/GRIK2/GRIK3/GRIN2A/GRM8</t>
  </si>
  <si>
    <t>GO:0004970</t>
  </si>
  <si>
    <t>ionotropic glutamate receptor activity</t>
  </si>
  <si>
    <t>GRID2/GRIK2/GRIK3/GRIN2A</t>
  </si>
  <si>
    <t>GO:0022824</t>
  </si>
  <si>
    <t>transmitter-gated ion channel activity</t>
  </si>
  <si>
    <t>CHRNE/GABRR2/GRID2/GRIK2/GRIK3/GRIN2A</t>
  </si>
  <si>
    <t>GO:0022835</t>
  </si>
  <si>
    <t>transmitter-gated channel activity</t>
  </si>
  <si>
    <t>GO:0098960</t>
  </si>
  <si>
    <t>postsynaptic neurotransmitter receptor activity</t>
  </si>
  <si>
    <t>CHRM5/CHRNE/GABRR2/GRID2/GRIK2/GRIK3</t>
  </si>
  <si>
    <t>GO:0003823</t>
  </si>
  <si>
    <t>antigen binding</t>
  </si>
  <si>
    <t>HLA-A/HLA-B/HLA-C/HLA-F/IGHG1/IGHG3/IGKC/IGLC1/KLRC2/KLRD1</t>
  </si>
  <si>
    <t>Description (Biological Process)</t>
  </si>
  <si>
    <t>GO:0042026</t>
  </si>
  <si>
    <t>protein refolding</t>
  </si>
  <si>
    <t>B2M/DNAJA4/HSP90AA1/HSPA1A/HSPA1B/HSPA2/HSPA6/HSPB1</t>
  </si>
  <si>
    <t>GO:0019885</t>
  </si>
  <si>
    <t>antigen processing and presentation of endogenous peptide antigen via MHC class I</t>
  </si>
  <si>
    <t>AZGP1/B2M/HLA-A/HLA-B/HLA-C/HLA-F</t>
  </si>
  <si>
    <t>GO:0002483</t>
  </si>
  <si>
    <t>antigen processing and presentation of endogenous peptide antigen</t>
  </si>
  <si>
    <t>GO:0009267</t>
  </si>
  <si>
    <t>cellular response to starvation</t>
  </si>
  <si>
    <t>ATF3/ATF4/CDKN1A/GLUL/KLF10/MAP1LC3A/PDK4/PRKD1/RRAGC/SESN2/SFRP1/TP53/WNT2B</t>
  </si>
  <si>
    <t>GO:2001028</t>
  </si>
  <si>
    <t>positive regulation of endothelial cell chemotaxis</t>
  </si>
  <si>
    <t>FGFR1/HSPB1/MET/PRKD1/VEGFA</t>
  </si>
  <si>
    <t>GO:0019883</t>
  </si>
  <si>
    <t>antigen processing and presentation of endogenous antigen</t>
  </si>
  <si>
    <t>GO:0002474</t>
  </si>
  <si>
    <t>antigen processing and presentation of peptide antigen via MHC class I</t>
  </si>
  <si>
    <t>GO:0010975</t>
  </si>
  <si>
    <t>regulation of neuron projection development</t>
  </si>
  <si>
    <t>APOE/B2M/CNTN1/CSMD3/CTNNA2/DCC/GFAP/GRID2/LRP4/MAP2/NCS1/NTRK2/PRKD1/PTK7/RELN/ROR1/SEMA3E/SFRP1/TENM3/VEGFA/VIM</t>
  </si>
  <si>
    <t>GO:0034198</t>
  </si>
  <si>
    <t>cellular response to amino acid starvation</t>
  </si>
  <si>
    <t>ATF3/ATF4/CDKN1A/MAP1LC3A/PRKD1/RRAGC/SESN2</t>
  </si>
  <si>
    <t>GO:1990928</t>
  </si>
  <si>
    <t>response to amino acid starvation</t>
  </si>
  <si>
    <t>GO:0042594</t>
  </si>
  <si>
    <t>response to starvation</t>
  </si>
  <si>
    <t>GO:0036003</t>
  </si>
  <si>
    <t>positive regulation of transcription from RNA polymerase II promoter in response to stress</t>
  </si>
  <si>
    <t>ATF3/ATF4/SESN2/TP53/VEGFA</t>
  </si>
  <si>
    <t>GO:2001026</t>
  </si>
  <si>
    <t>regulation of endothelial cell chemotaxis</t>
  </si>
  <si>
    <t>GO:0001912</t>
  </si>
  <si>
    <t>positive regulation of leukocyte mediated cytotoxicity</t>
  </si>
  <si>
    <t>AZGP1/B2M/HLA-A/HLA-B/HLA-F/KLRC2/KLRD1</t>
  </si>
  <si>
    <t>GO:0001914</t>
  </si>
  <si>
    <t>regulation of T cell mediated cytotoxicity</t>
  </si>
  <si>
    <t>AZGP1/B2M/HLA-A/HLA-B/HLA-F/KLRD1</t>
  </si>
  <si>
    <t>GO:0030198</t>
  </si>
  <si>
    <t>extracellular matrix organization</t>
  </si>
  <si>
    <t>ADAMTS18/ADAMTS19/CAV1/CAV2/COL14A1/COL16A1/CST3/DDR2/FAP/GFAP/LAMC1/MYH11/SERPINH1/SH3PXD2B/SPINT2/TMEM38B</t>
  </si>
  <si>
    <t>GO:0043062</t>
  </si>
  <si>
    <t>extracellular structure organization</t>
  </si>
  <si>
    <t>GO:0031669</t>
  </si>
  <si>
    <t>cellular response to nutrient levels</t>
  </si>
  <si>
    <t>GO:0045229</t>
  </si>
  <si>
    <t>external encapsulating structure organization</t>
  </si>
  <si>
    <t>GO:0050804</t>
  </si>
  <si>
    <t>modulation of chemical synaptic transmission</t>
  </si>
  <si>
    <t>APOE/ATF4/CDH1/DCC/GFAP/GLUL/GRID2/GRIK2/GRIK3/GRIN2A/GRM8/LAMA2/NTRK2/PLCB1/PLCL2/RELN/RIMS1/SHISA6/SLC7A11</t>
  </si>
  <si>
    <t>GO:0099177</t>
  </si>
  <si>
    <t>regulation of trans-synaptic signaling</t>
  </si>
  <si>
    <t>GO:0031343</t>
  </si>
  <si>
    <t>positive regulation of cell killing</t>
  </si>
  <si>
    <t>GO:0006986</t>
  </si>
  <si>
    <t>response to unfolded protein</t>
  </si>
  <si>
    <t>ATF3/ATF4/HSP90AA1/HSPA1A/HSPA1B/HSPA2/HSPA6/HSPB1/PPP1R15A/SERPINH1</t>
  </si>
  <si>
    <t>GO:0043618</t>
  </si>
  <si>
    <t>regulation of transcription from RNA polymerase II promoter in response to stress</t>
  </si>
  <si>
    <t>ATF3/ATF4/HSPA1A/SESN2/TP53/VEGFA</t>
  </si>
  <si>
    <t>GO:0001916</t>
  </si>
  <si>
    <t>positive regulation of T cell mediated cytotoxicity</t>
  </si>
  <si>
    <t>AZGP1/B2M/HLA-A/HLA-B/HLA-F</t>
  </si>
  <si>
    <t>GO:0035767</t>
  </si>
  <si>
    <t>endothelial cell chemotaxis</t>
  </si>
  <si>
    <t>GO:0090083</t>
  </si>
  <si>
    <t>regulation of inclusion body assembly</t>
  </si>
  <si>
    <t>DNAJA4/HSPA1A/HSPA1B/HSPA2</t>
  </si>
  <si>
    <t>GO:0001913</t>
  </si>
  <si>
    <t>T cell mediated cytotoxicity</t>
  </si>
  <si>
    <t>GO:0048593</t>
  </si>
  <si>
    <t>camera-type eye morphogenesis</t>
  </si>
  <si>
    <t>ATF4/NOTCH2/NTRK2/PTPRM/SDK2/TENM3/THRB/VEGFA/WNT2B</t>
  </si>
  <si>
    <t>GO:0043279</t>
  </si>
  <si>
    <t>response to alkaloid</t>
  </si>
  <si>
    <t>CASQ2/CPT1A/CRHBP/GPI/MAP1LC3A/NQO1/TACR3/TMEM38B</t>
  </si>
  <si>
    <t>GO:0007215</t>
  </si>
  <si>
    <t>glutamate receptor signaling pathway</t>
  </si>
  <si>
    <t>GRID2/GRIK2/GRIK3/GRIN2A/GRM8/PLCB1</t>
  </si>
  <si>
    <t>GO:0031668</t>
  </si>
  <si>
    <t>cellular response to extracellular stimulus</t>
  </si>
  <si>
    <t>GO:0043620</t>
  </si>
  <si>
    <t>regulation of DNA-templated transcription in response to stress</t>
  </si>
  <si>
    <t>GO:0045953</t>
  </si>
  <si>
    <t>negative regulation of natural killer cell mediated cytotoxicity</t>
  </si>
  <si>
    <t>HLA-A/HLA-B/HLA-F/KLRD1</t>
  </si>
  <si>
    <t>GO:0002716</t>
  </si>
  <si>
    <t>negative regulation of natural killer cell mediated immunity</t>
  </si>
  <si>
    <t>GO:0032793</t>
  </si>
  <si>
    <t>positive regulation of CREB transcription factor activity</t>
  </si>
  <si>
    <t>OPRD1/PRKD1/RELN/VEGFA</t>
  </si>
  <si>
    <t>GO:0001941</t>
  </si>
  <si>
    <t>postsynaptic membrane organization</t>
  </si>
  <si>
    <t>APOE/LRP4/RELN/SHISA6/SLC7A11</t>
  </si>
  <si>
    <t>GO:0043113</t>
  </si>
  <si>
    <t>receptor clustering</t>
  </si>
  <si>
    <t>APOE/GRIK2/LRP4/RELN/SHISA6/SLC7A11</t>
  </si>
  <si>
    <t>GO:0035966</t>
  </si>
  <si>
    <t>response to topologically incorrect protein</t>
  </si>
  <si>
    <t>GO:0090101</t>
  </si>
  <si>
    <t>negative regulation of transmembrane receptor protein serine/threonine kinase signaling pathway</t>
  </si>
  <si>
    <t>CAV1/CAV2/DACT2/HSPA1A/LTBP1/SFRP1/SMAD7/TP53/VWC2L</t>
  </si>
  <si>
    <t>GO:0010594</t>
  </si>
  <si>
    <t>regulation of endothelial cell migration</t>
  </si>
  <si>
    <t>APOE/DNAJA4/FGFR1/GLUL/GPI/HSPB1/JCAD/MAP2K3/MET/PRKD1/PTPRM/VEGFA</t>
  </si>
  <si>
    <t>GO:0009595</t>
  </si>
  <si>
    <t>detection of biotic stimulus</t>
  </si>
  <si>
    <t>DMBT1/FAP/HLA-A/HLA-B/LY96</t>
  </si>
  <si>
    <t>GO:0001558</t>
  </si>
  <si>
    <t>regulation of cell growth</t>
  </si>
  <si>
    <t>APOE/CDKN1A/CHPT1/DCC/HSPA1A/HSPA1B/MAP2/NANOS1/OSGIN1/PAK5/RIMS1/SEMA3E/SESN2/SFRP1/SMAD7/TP53/VEGFA</t>
  </si>
  <si>
    <t>GO:0001910</t>
  </si>
  <si>
    <t>regulation of leukocyte mediated cytotoxicity</t>
  </si>
  <si>
    <t>GO:0002456</t>
  </si>
  <si>
    <t>T cell mediated immunity</t>
  </si>
  <si>
    <t>AZGP1/B2M/BTN3A2/HLA-A/HLA-B/HLA-F/KLRD1/SMAD7</t>
  </si>
  <si>
    <t>GO:0034329</t>
  </si>
  <si>
    <t>cell junction assembly</t>
  </si>
  <si>
    <t>ACTN2/CAV1/CD9/CDH1/COL16A1/GRID2/LAMC1/LRP4/LRRN1/MPP7/NTRK2/PCLO/SDK2/SFRP1/SMAD7/SORBS1/VEGFA</t>
  </si>
  <si>
    <t>GO:0048002</t>
  </si>
  <si>
    <t>antigen processing and presentation of peptide antigen</t>
  </si>
  <si>
    <t>GO:0070841</t>
  </si>
  <si>
    <t>inclusion body assembly</t>
  </si>
  <si>
    <t>GO:1901522</t>
  </si>
  <si>
    <t>positive regulation of transcription from RNA polymerase II promoter involved in cellular response to chemical stimulus</t>
  </si>
  <si>
    <t>ATF4/SESN2/TP53/VEGFA</t>
  </si>
  <si>
    <t>GO:0002709</t>
  </si>
  <si>
    <t>regulation of T cell mediated immunity</t>
  </si>
  <si>
    <t>AZGP1/B2M/HLA-A/HLA-B/HLA-F/KLRD1/SMAD7</t>
  </si>
  <si>
    <t>GO:0001911</t>
  </si>
  <si>
    <t>negative regulation of leukocyte mediated cytotoxicity</t>
  </si>
  <si>
    <t>GO:0098581</t>
  </si>
  <si>
    <t>detection of external biotic stimulus</t>
  </si>
  <si>
    <t>DMBT1/HLA-A/HLA-B/LY96</t>
  </si>
  <si>
    <t>GO:0043542</t>
  </si>
  <si>
    <t>endothelial cell migration</t>
  </si>
  <si>
    <t>APOE/DNAJA4/FAP/FGFR1/GLUL/GPI/HSPB1/JCAD/MAP2K3/MET/PRKD1/PTPRM/VEGFA</t>
  </si>
  <si>
    <t>GO:0002704</t>
  </si>
  <si>
    <t>negative regulation of leukocyte mediated immunity</t>
  </si>
  <si>
    <t>HLA-A/HLA-B/HLA-F/KLRD1/RABGEF1/SMAD7</t>
  </si>
  <si>
    <t>MHC class II protein complex binding</t>
  </si>
  <si>
    <t>HLA-DPB1/HLA-DQA1/HLA-DRB1/HSP90AA1</t>
  </si>
  <si>
    <t>MHC protein complex binding</t>
  </si>
  <si>
    <t>peptide antigen binding</t>
  </si>
  <si>
    <t>HLA-DPB1/HLA-DQA1/HLA-DRB1</t>
  </si>
  <si>
    <t>GTPase regulator activity</t>
  </si>
  <si>
    <t>IQGAP2/ITSN1/MCF2L/NRP1/RASGEF1C/RGL1/SRGAP1/TBC1D8</t>
  </si>
  <si>
    <t>nucleoside-triphosphatase regulator activity</t>
  </si>
  <si>
    <t>nuclear receptor activity</t>
  </si>
  <si>
    <t>ESRRG/PPARG/THRB</t>
  </si>
  <si>
    <t>ligand-activated transcription factor activity</t>
  </si>
  <si>
    <t xml:space="preserve">Molecular function </t>
  </si>
  <si>
    <t>CD163/COLEC12/HEATR5B/HLA-DPB1/HLA-DQA1/HLA-DRB1/HSP90AA1/HSPH1/ROR2</t>
  </si>
  <si>
    <t>MHC class II protein complex</t>
  </si>
  <si>
    <t>clathrin-coated vesicle</t>
  </si>
  <si>
    <t>ASTN2/HEATR5B/HLA-DPB1/HLA-DQA1/HLA-DRB1/ROR2</t>
  </si>
  <si>
    <t>CD163/COLEC12/HLA-DPB1/HLA-DQA1/HLA-DRB1/ROR2</t>
  </si>
  <si>
    <t>clathrin-coated endocytic vesicle membrane</t>
  </si>
  <si>
    <t>HLA-DPB1/HLA-DQA1/HLA-DRB1/ROR2</t>
  </si>
  <si>
    <t>clathrin-coated endocytic vesicle</t>
  </si>
  <si>
    <t>clathrin-coated vesicle membrane</t>
  </si>
  <si>
    <t>coated vesicle</t>
  </si>
  <si>
    <t>CEBPD/MAFB/PPARG/THRB/TLE4</t>
  </si>
  <si>
    <t>endocytic vesicle lumen</t>
  </si>
  <si>
    <t>HSP90AA1/HSPH1</t>
  </si>
  <si>
    <t>integral component of endoplasmic reticulum membrane</t>
  </si>
  <si>
    <t>HLA-DPB1/HLA-DQA1/HLA-DRB1/RTN1</t>
  </si>
  <si>
    <t>intrinsic component of endoplasmic reticulum membrane</t>
  </si>
  <si>
    <t>coated vesicle membrane</t>
  </si>
  <si>
    <t>ficolin-1-rich granule</t>
  </si>
  <si>
    <t>HSP90AA1/HSPA1B/LGALS3/MNDA</t>
  </si>
  <si>
    <t>COPII-coated ER to Golgi transport vesicle</t>
  </si>
  <si>
    <t>cellular component</t>
  </si>
  <si>
    <t>GO:0030099</t>
  </si>
  <si>
    <t>myeloid cell differentiation</t>
  </si>
  <si>
    <t>HLA-DRB1/HSPA1B/IL15/IRF8/MAFB/MITF/PPARG/PRKCA/ROR2/SH3PXD2A/ZBTB16</t>
  </si>
  <si>
    <t>GO:0002573</t>
  </si>
  <si>
    <t>myeloid leukocyte differentiation</t>
  </si>
  <si>
    <t>HLA-DRB1/IL15/MAFB/MITF/PPARG/PRKCA/ROR2/SH3PXD2A</t>
  </si>
  <si>
    <t>GO:0019886</t>
  </si>
  <si>
    <t>antigen processing and presentation of exogenous peptide antigen via MHC class II</t>
  </si>
  <si>
    <t>HLA-DPB1/HLA-DQA1/HLA-DRB1/LGMN</t>
  </si>
  <si>
    <t>GO:0002495</t>
  </si>
  <si>
    <t>antigen processing and presentation of peptide antigen via MHC class II</t>
  </si>
  <si>
    <t>GO:0002504</t>
  </si>
  <si>
    <t>antigen processing and presentation of peptide or polysaccharide antigen via MHC class II</t>
  </si>
  <si>
    <t>GO:0002478</t>
  </si>
  <si>
    <t>antigen processing and presentation of exogenous peptide antigen</t>
  </si>
  <si>
    <t>GO:0045637</t>
  </si>
  <si>
    <t>regulation of myeloid cell differentiation</t>
  </si>
  <si>
    <t>HLA-DRB1/HSPA1B/MAFB/MITF/PRKCA/ROR2/ZBTB16</t>
  </si>
  <si>
    <t>GO:0002399</t>
  </si>
  <si>
    <t>MHC class II protein complex assembly</t>
  </si>
  <si>
    <t>GO:0002503</t>
  </si>
  <si>
    <t>peptide antigen assembly with MHC class II protein complex</t>
  </si>
  <si>
    <t>GO:0019884</t>
  </si>
  <si>
    <t>antigen processing and presentation of exogenous antigen</t>
  </si>
  <si>
    <t>GO:0030225</t>
  </si>
  <si>
    <t>macrophage differentiation</t>
  </si>
  <si>
    <t>HLA-DRB1/IL15/PRKCA/ROR2</t>
  </si>
  <si>
    <t>GO:0050863</t>
  </si>
  <si>
    <t>regulation of T cell activation</t>
  </si>
  <si>
    <t>GPNMB/HLA-DPB1/HLA-DQA1/HLA-DRB1/HSPH1/IL15/LGALS3/ZBTB16</t>
  </si>
  <si>
    <t>GO:0002396</t>
  </si>
  <si>
    <t>MHC protein complex assembly</t>
  </si>
  <si>
    <t>GO:0002501</t>
  </si>
  <si>
    <t>peptide antigen assembly with MHC protein complex</t>
  </si>
  <si>
    <t>GO:1903037</t>
  </si>
  <si>
    <t>regulation of leukocyte cell-cell adhesion</t>
  </si>
  <si>
    <t>GO:0002831</t>
  </si>
  <si>
    <t>regulation of response to biotic stimulus</t>
  </si>
  <si>
    <t>CADM1/DAPK1/HLA-DRB1/HSP90AA1/IL15/MNDA/PPARG/PRKCA</t>
  </si>
  <si>
    <t>GO:0022407</t>
  </si>
  <si>
    <t>regulation of cell-cell adhesion</t>
  </si>
  <si>
    <t>GPNMB/HLA-DPB1/HLA-DQA1/HLA-DRB1/HSPH1/IL15/LGALS3/PRKCA/ZBTB16</t>
  </si>
  <si>
    <t>GO:0002761</t>
  </si>
  <si>
    <t>regulation of myeloid leukocyte differentiation</t>
  </si>
  <si>
    <t>HLA-DRB1/MAFB/MITF/PRKCA/ROR2</t>
  </si>
  <si>
    <t>GO:1903706</t>
  </si>
  <si>
    <t>regulation of hemopoiesis</t>
  </si>
  <si>
    <t>HLA-DRB1/HSPA1B/IL15/MAFB/MITF/PRKCA/ROR2/ZBTB16</t>
  </si>
  <si>
    <t>GO:1902105</t>
  </si>
  <si>
    <t>regulation of leukocyte differentiation</t>
  </si>
  <si>
    <t>HLA-DRB1/IL15/MAFB/MITF/PRKCA/ROR2/ZBTB16</t>
  </si>
  <si>
    <t>GO:0007159</t>
  </si>
  <si>
    <t>leukocyte cell-cell adhesion</t>
  </si>
  <si>
    <t>GO:0040013</t>
  </si>
  <si>
    <t>negative regulation of locomotion</t>
  </si>
  <si>
    <t>ADORA3/MCTP1/MITF/NAV3/NRP1/PPARG/PTPRG/SRGAP1</t>
  </si>
  <si>
    <t>GO:0050870</t>
  </si>
  <si>
    <t>positive regulation of T cell activation</t>
  </si>
  <si>
    <t>HLA-DPB1/HLA-DQA1/HLA-DRB1/HSPH1/IL15/ZBTB16</t>
  </si>
  <si>
    <t>GO:0050670</t>
  </si>
  <si>
    <t>regulation of lymphocyte proliferation</t>
  </si>
  <si>
    <t>GPNMB/HLA-DPB1/HLA-DRB1/IL15/LGALS3/MNDA</t>
  </si>
  <si>
    <t>GO:0032944</t>
  </si>
  <si>
    <t>regulation of mononuclear cell proliferation</t>
  </si>
  <si>
    <t>GO:0034103</t>
  </si>
  <si>
    <t>regulation of tissue remodeling</t>
  </si>
  <si>
    <t>GPNMB/IL15/PPARG/PRKCA</t>
  </si>
  <si>
    <t>GO:0045785</t>
  </si>
  <si>
    <t>positive regulation of cell adhesion</t>
  </si>
  <si>
    <t>HLA-DPB1/HLA-DQA1/HLA-DRB1/HSPH1/IL15/NRP1/PRKCA/ZBTB16</t>
  </si>
  <si>
    <t>GO:1902107</t>
  </si>
  <si>
    <t>positive regulation of leukocyte differentiation</t>
  </si>
  <si>
    <t>HLA-DRB1/IL15/PRKCA/ROR2/ZBTB16</t>
  </si>
  <si>
    <t>GO:1903708</t>
  </si>
  <si>
    <t>positive regulation of hemopoiesis</t>
  </si>
  <si>
    <t>GO:1903039</t>
  </si>
  <si>
    <t>positive regulation of leukocyte cell-cell adhesion</t>
  </si>
  <si>
    <t>GO:0030336</t>
  </si>
  <si>
    <t>negative regulation of cell migration</t>
  </si>
  <si>
    <t>ADORA3/MCTP1/MITF/NAV3/PPARG/PTPRG/SRGAP1</t>
  </si>
  <si>
    <t>GO:0070663</t>
  </si>
  <si>
    <t>regulation of leukocyte proliferation</t>
  </si>
  <si>
    <t>GO:2000146</t>
  </si>
  <si>
    <t>negative regulation of cell motility</t>
  </si>
  <si>
    <t>GO:2001237</t>
  </si>
  <si>
    <t>negative regulation of extrinsic apoptotic signaling pathway</t>
  </si>
  <si>
    <t>EYA2/HSPA1B/LGALS3/NRP1</t>
  </si>
  <si>
    <t>GO:0042129</t>
  </si>
  <si>
    <t>regulation of T cell proliferation</t>
  </si>
  <si>
    <t>GPNMB/HLA-DPB1/HLA-DRB1/IL15/LGALS3</t>
  </si>
  <si>
    <t>GO:0048771</t>
  </si>
  <si>
    <t>tissue remodeling</t>
  </si>
  <si>
    <t>GPNMB/IL15/MITF/PPARG/PRKCA</t>
  </si>
  <si>
    <t>GO:0045639</t>
  </si>
  <si>
    <t>positive regulation of myeloid cell differentiation</t>
  </si>
  <si>
    <t>HLA-DRB1/HSPA1B/PRKCA/ROR2</t>
  </si>
  <si>
    <t>GO:0051271</t>
  </si>
  <si>
    <t>negative regulation of cellular component movement</t>
  </si>
  <si>
    <t>GO:0002833</t>
  </si>
  <si>
    <t>positive regulation of response to biotic stimulus</t>
  </si>
  <si>
    <t>CADM1/HLA-DRB1/HSP90AA1/MNDA/PRKCA</t>
  </si>
  <si>
    <t>GO:0019882</t>
  </si>
  <si>
    <t>antigen processing and presentation</t>
  </si>
  <si>
    <t>GO:0022409</t>
  </si>
  <si>
    <t>positive regulation of cell-cell adhesion</t>
  </si>
  <si>
    <t>GO:0046651</t>
  </si>
  <si>
    <t>lymphocyte proliferation</t>
  </si>
  <si>
    <t>GO:0032943</t>
  </si>
  <si>
    <t>mononuclear cell proliferation</t>
  </si>
  <si>
    <t>GO:0021545</t>
  </si>
  <si>
    <t>cranial nerve development</t>
  </si>
  <si>
    <t>MAFB/NAV2/NRP1</t>
  </si>
  <si>
    <t>GO:0042098</t>
  </si>
  <si>
    <t>T cell proliferation</t>
  </si>
  <si>
    <t>GO:0002763</t>
  </si>
  <si>
    <t>positive regulation of myeloid leukocyte differentiation</t>
  </si>
  <si>
    <t>HLA-DRB1/PRKCA/ROR2</t>
  </si>
  <si>
    <t>Biological process</t>
  </si>
  <si>
    <t>p_val</t>
  </si>
  <si>
    <t>avg_log2FC</t>
  </si>
  <si>
    <t>pct.1</t>
  </si>
  <si>
    <t>pct.2</t>
  </si>
  <si>
    <t>p_val_adj</t>
  </si>
  <si>
    <t>region</t>
  </si>
  <si>
    <t>chr3-119322646-119323502</t>
  </si>
  <si>
    <t>chr1-633525-634538</t>
  </si>
  <si>
    <t>chr8-69834388-69835208</t>
  </si>
  <si>
    <t>chr4-138217314-138218213</t>
  </si>
  <si>
    <t>chr4-173169062-173170100</t>
  </si>
  <si>
    <t>chr17-22523996-22525029</t>
  </si>
  <si>
    <t>chr6-145734786-145735688</t>
  </si>
  <si>
    <t>chr3-25664001-25665270</t>
  </si>
  <si>
    <t>chr10-17228245-17229040</t>
  </si>
  <si>
    <t>GL000219.1-42158-42949</t>
  </si>
  <si>
    <t>chr13-106535106-106536182</t>
  </si>
  <si>
    <t>chr20-61760109-61761142</t>
  </si>
  <si>
    <t>chr5-103259110-103259938</t>
  </si>
  <si>
    <t>chr10-110497336-110498546</t>
  </si>
  <si>
    <t>chr6-63573349-63574113</t>
  </si>
  <si>
    <t>chr6-144149875-144150785</t>
  </si>
  <si>
    <t>chr14-19800430-19801304</t>
  </si>
  <si>
    <t>chr4-24470827-24471496</t>
  </si>
  <si>
    <t>chr16-1046323-1047208</t>
  </si>
  <si>
    <t>chr7-155402788-155403672</t>
  </si>
  <si>
    <t>chr12-76031223-76032120</t>
  </si>
  <si>
    <t>chr6-87407793-87408679</t>
  </si>
  <si>
    <t>chr4-138241930-138242708</t>
  </si>
  <si>
    <t>chr10-27240243-27241113</t>
  </si>
  <si>
    <t>chr5-38147740-38148631</t>
  </si>
  <si>
    <t>chr14-105499091-105499964</t>
  </si>
  <si>
    <t>chr8-58659089-58659960</t>
  </si>
  <si>
    <t>chr6-145814348-145815255</t>
  </si>
  <si>
    <t>chr12-124754887-124755815</t>
  </si>
  <si>
    <t>chr19-20051813-20052733</t>
  </si>
  <si>
    <t>chr1-184973579-184974444</t>
  </si>
  <si>
    <t>chr8-11423357-11424208</t>
  </si>
  <si>
    <t>chr4-138216181-138216887</t>
  </si>
  <si>
    <t>chr2-147843802-147844870</t>
  </si>
  <si>
    <t>chrY-2935570-2936253</t>
  </si>
  <si>
    <t>chr5-108381685-108382494</t>
  </si>
  <si>
    <t>chr6-87151773-87152672</t>
  </si>
  <si>
    <t>chr1-191028-191923</t>
  </si>
  <si>
    <t>chr17-74330203-74331110</t>
  </si>
  <si>
    <t>chr3-107524761-107525543</t>
  </si>
  <si>
    <t>chr4-138185885-138186787</t>
  </si>
  <si>
    <t>chr4-133147723-133148490</t>
  </si>
  <si>
    <t>chr2-95312517-95313383</t>
  </si>
  <si>
    <t>chr6-118894698-118895575</t>
  </si>
  <si>
    <t>chr18-44678802-44679823</t>
  </si>
  <si>
    <t>chr13-19860701-19861604</t>
  </si>
  <si>
    <t>chr4-157220111-157220985</t>
  </si>
  <si>
    <t>chr12-101876999-101877894</t>
  </si>
  <si>
    <t>chr16-1048243-1049111</t>
  </si>
  <si>
    <t>chr3-37243914-37244715</t>
  </si>
  <si>
    <t>chr1-183022130-183022985</t>
  </si>
  <si>
    <t>chr2-153478329-153479214</t>
  </si>
  <si>
    <t>chr5-10563437-10564544</t>
  </si>
  <si>
    <t>chr13-57634318-57635222</t>
  </si>
  <si>
    <t>chr4-148445181-148445925</t>
  </si>
  <si>
    <t>chr1-241356642-241357520</t>
  </si>
  <si>
    <t>chr5-37839782-37840726</t>
  </si>
  <si>
    <t>chr13-91348398-91349451</t>
  </si>
  <si>
    <t>chr6-79076624-79077513</t>
  </si>
  <si>
    <t>chr4-70705162-70705837</t>
  </si>
  <si>
    <t>chr3-101675931-101676696</t>
  </si>
  <si>
    <t>chr3-105367730-105368413</t>
  </si>
  <si>
    <t>chr9-79572765-79573688</t>
  </si>
  <si>
    <t>chr9-135980639-135981647</t>
  </si>
  <si>
    <t>chr6-147203428-147204267</t>
  </si>
  <si>
    <t>chr7-39951023-39951993</t>
  </si>
  <si>
    <t>chr22-38733478-38734367</t>
  </si>
  <si>
    <t>chr12-89352067-89352891</t>
  </si>
  <si>
    <t>chr10-71581214-71581982</t>
  </si>
  <si>
    <t>chr15-101523243-101524146</t>
  </si>
  <si>
    <t>chr10-132774665-132775549</t>
  </si>
  <si>
    <t>chr1-16889004-16889839</t>
  </si>
  <si>
    <t>chr6-81752107-81753062</t>
  </si>
  <si>
    <t>chr9-123357989-123358901</t>
  </si>
  <si>
    <t>chr2-127064477-127065394</t>
  </si>
  <si>
    <t>chr22-48702430-48703309</t>
  </si>
  <si>
    <t>chr18-44680351-44681127</t>
  </si>
  <si>
    <t>chr8-130649298-130650157</t>
  </si>
  <si>
    <t>chr2-184598058-184599086</t>
  </si>
  <si>
    <t>chr10-89644610-89645425</t>
  </si>
  <si>
    <t>chr2-148876401-148877341</t>
  </si>
  <si>
    <t>chr13-32586772-32587647</t>
  </si>
  <si>
    <t>chr1-3350342-3351190</t>
  </si>
  <si>
    <t>chr3-23806506-23807573</t>
  </si>
  <si>
    <t>chr22-48536426-48537250</t>
  </si>
  <si>
    <t>chr4-70704448-70705141</t>
  </si>
  <si>
    <t>chr18-72749939-72750859</t>
  </si>
  <si>
    <t>chr11-108497670-108498129</t>
  </si>
  <si>
    <t>chr4-99948699-99949521</t>
  </si>
  <si>
    <t>chr4-107824493-107825389</t>
  </si>
  <si>
    <t>chr12-124673999-124674857</t>
  </si>
  <si>
    <t>chr2-17878262-17878945</t>
  </si>
  <si>
    <t>chr11-111733027-111733762</t>
  </si>
  <si>
    <t>chr3-155871338-155872054</t>
  </si>
  <si>
    <t>chr11-494532-495425</t>
  </si>
  <si>
    <t>chr4-145179205-145179824</t>
  </si>
  <si>
    <t>chr1-229238677-229239608</t>
  </si>
  <si>
    <t>chr5-6712196-6712602</t>
  </si>
  <si>
    <t>chr12-19440303-19441061</t>
  </si>
  <si>
    <t>chr19-4034176-4035069</t>
  </si>
  <si>
    <t>chr1-175679730-175680598</t>
  </si>
  <si>
    <t>chr7-132755871-132756764</t>
  </si>
  <si>
    <t>chr17-45848642-45849558</t>
  </si>
  <si>
    <t>chr4-121695942-121696534</t>
  </si>
  <si>
    <t>chr3-113745039-113745700</t>
  </si>
  <si>
    <t>chr17-80968498-80969369</t>
  </si>
  <si>
    <t>chr12-124663632-124664485</t>
  </si>
  <si>
    <t>chr8-104895801-104896685</t>
  </si>
  <si>
    <t>chr4-24470067-24470816</t>
  </si>
  <si>
    <t>chr4-141132941-141133778</t>
  </si>
  <si>
    <t>chr19-35105791-35106755</t>
  </si>
  <si>
    <t>chr8-41616576-41617475</t>
  </si>
  <si>
    <t>Differential accessible regions in oligodendrocytes</t>
  </si>
  <si>
    <t>chr8-91179967-91180849</t>
  </si>
  <si>
    <t>chr11-93948133-93949031</t>
  </si>
  <si>
    <t>chr1-16913574-16914487</t>
  </si>
  <si>
    <t>chr22-41381275-41382137</t>
  </si>
  <si>
    <t>chr14-55957666-55958589</t>
  </si>
  <si>
    <t>chr1-163796174-163797073</t>
  </si>
  <si>
    <t>chr8-66112918-66113686</t>
  </si>
  <si>
    <t>chr3-128845620-128846454</t>
  </si>
  <si>
    <t>chr2-147351649-147352447</t>
  </si>
  <si>
    <t>chr8-68245475-68246226</t>
  </si>
  <si>
    <t>chr21-34004406-34005340</t>
  </si>
  <si>
    <t>chr4-73704312-73705197</t>
  </si>
  <si>
    <t>chr4-180913532-180914439</t>
  </si>
  <si>
    <t>chr3-15982576-15983494</t>
  </si>
  <si>
    <t>chr4-53151117-53152046</t>
  </si>
  <si>
    <t>chr8-122658785-122659659</t>
  </si>
  <si>
    <t>chr19-49593083-49593982</t>
  </si>
  <si>
    <t>chr2-221779410-221780298</t>
  </si>
  <si>
    <t>chr1-112360062-112360949</t>
  </si>
  <si>
    <t>chr3-177445975-177446838</t>
  </si>
  <si>
    <t>chr4-102827656-102828424</t>
  </si>
  <si>
    <t>chr3-182212100-182213159</t>
  </si>
  <si>
    <t>chr6-73520842-73521700</t>
  </si>
  <si>
    <t>chr5-109865340-109866225</t>
  </si>
  <si>
    <t>Differential accessible regions in astrocytes</t>
  </si>
  <si>
    <t>Differential accessible regions in astrocytes in OPCs</t>
  </si>
  <si>
    <t>chr12-21403-22237</t>
  </si>
  <si>
    <t>chr2-11688117-11688986</t>
  </si>
  <si>
    <t>Differential accessible regions in astrocytes in immune cells</t>
  </si>
  <si>
    <t>Immune cells</t>
  </si>
  <si>
    <t>oligodendrocytes</t>
  </si>
  <si>
    <t>motif</t>
  </si>
  <si>
    <t>observed</t>
  </si>
  <si>
    <t>background</t>
  </si>
  <si>
    <t>percent.observed</t>
  </si>
  <si>
    <t>percent.background</t>
  </si>
  <si>
    <t>fold.enrichment</t>
  </si>
  <si>
    <t>motif.name</t>
  </si>
  <si>
    <t>MA1713.1</t>
  </si>
  <si>
    <t>ZNF610</t>
  </si>
  <si>
    <t>MA1712.1</t>
  </si>
  <si>
    <t>ZNF454</t>
  </si>
  <si>
    <t>MA1653.1</t>
  </si>
  <si>
    <t>ZNF148</t>
  </si>
  <si>
    <t>MA1513.1</t>
  </si>
  <si>
    <t>KLF15</t>
  </si>
  <si>
    <t>MA1650.1</t>
  </si>
  <si>
    <t>ZBTB14</t>
  </si>
  <si>
    <t>MA1961.1</t>
  </si>
  <si>
    <t>PATZ1</t>
  </si>
  <si>
    <t>MA0753.2</t>
  </si>
  <si>
    <t>ZNF740</t>
  </si>
  <si>
    <t>MA0162.4</t>
  </si>
  <si>
    <t>EGR1</t>
  </si>
  <si>
    <t>MA1721.1</t>
  </si>
  <si>
    <t>ZNF93</t>
  </si>
  <si>
    <t>MA0079.5</t>
  </si>
  <si>
    <t>SP1</t>
  </si>
  <si>
    <t>MA1522.1</t>
  </si>
  <si>
    <t>MAZ</t>
  </si>
  <si>
    <t>MA1959.1</t>
  </si>
  <si>
    <t>KLF7</t>
  </si>
  <si>
    <t>MA1630.2</t>
  </si>
  <si>
    <t>ZNF281</t>
  </si>
  <si>
    <t>MA0516.3</t>
  </si>
  <si>
    <t>SP2</t>
  </si>
  <si>
    <t>MA0471.2</t>
  </si>
  <si>
    <t>E2F6</t>
  </si>
  <si>
    <t>MA0741.1</t>
  </si>
  <si>
    <t>KLF16</t>
  </si>
  <si>
    <t>MA1511.2</t>
  </si>
  <si>
    <t>KLF10</t>
  </si>
  <si>
    <t>MA0740.2</t>
  </si>
  <si>
    <t>KLF14</t>
  </si>
  <si>
    <t>MA1965.1</t>
  </si>
  <si>
    <t>SP5</t>
  </si>
  <si>
    <t>MA0685.2</t>
  </si>
  <si>
    <t>SP4</t>
  </si>
  <si>
    <t>MA1122.1</t>
  </si>
  <si>
    <t>TFDP1</t>
  </si>
  <si>
    <t>MA1564.1</t>
  </si>
  <si>
    <t>SP9</t>
  </si>
  <si>
    <t>MA0632.2</t>
  </si>
  <si>
    <t>TCFL5</t>
  </si>
  <si>
    <t>MA0493.2</t>
  </si>
  <si>
    <t>KLF1</t>
  </si>
  <si>
    <t>MA1584.1</t>
  </si>
  <si>
    <t>ZIC5</t>
  </si>
  <si>
    <t>MA0742.2</t>
  </si>
  <si>
    <t>KLF12</t>
  </si>
  <si>
    <t>MA1981.1</t>
  </si>
  <si>
    <t>ZNF530</t>
  </si>
  <si>
    <t>MA1514.1</t>
  </si>
  <si>
    <t>KLF17</t>
  </si>
  <si>
    <t>MA0732.1</t>
  </si>
  <si>
    <t>EGR3</t>
  </si>
  <si>
    <t>MA0599.1</t>
  </si>
  <si>
    <t>KLF5</t>
  </si>
  <si>
    <t>MA0039.4</t>
  </si>
  <si>
    <t>KLF4</t>
  </si>
  <si>
    <t>MA0163.1</t>
  </si>
  <si>
    <t>PLAG1</t>
  </si>
  <si>
    <t>MA1569.1</t>
  </si>
  <si>
    <t>TFAP2E</t>
  </si>
  <si>
    <t>MA0101.1</t>
  </si>
  <si>
    <t>REL</t>
  </si>
  <si>
    <t>MA0814.2</t>
  </si>
  <si>
    <t>TFAP2C</t>
  </si>
  <si>
    <t>MA0746.2</t>
  </si>
  <si>
    <t>SP3</t>
  </si>
  <si>
    <t>MA1723.1</t>
  </si>
  <si>
    <t>PRDM9</t>
  </si>
  <si>
    <t>MA0107.1</t>
  </si>
  <si>
    <t>RELA</t>
  </si>
  <si>
    <t>MA1596.1</t>
  </si>
  <si>
    <t>ZNF460</t>
  </si>
  <si>
    <t>MA1972.1</t>
  </si>
  <si>
    <t>ZFP14</t>
  </si>
  <si>
    <t>MA1515.1</t>
  </si>
  <si>
    <t>KLF2</t>
  </si>
  <si>
    <t>MA1976.1</t>
  </si>
  <si>
    <t>ZNF320</t>
  </si>
  <si>
    <t>MA1102.2</t>
  </si>
  <si>
    <t>CTCFL</t>
  </si>
  <si>
    <t>MA0747.1</t>
  </si>
  <si>
    <t>SP8</t>
  </si>
  <si>
    <t>MA1107.2</t>
  </si>
  <si>
    <t>KLF9</t>
  </si>
  <si>
    <t>APP</t>
  </si>
  <si>
    <t>APLP1</t>
  </si>
  <si>
    <t>CD74</t>
  </si>
  <si>
    <t>CALM2</t>
  </si>
  <si>
    <t>AQP1</t>
  </si>
  <si>
    <t>PSAP</t>
  </si>
  <si>
    <t>GPR37</t>
  </si>
  <si>
    <t>RTN4</t>
  </si>
  <si>
    <t>CNTNAP1</t>
  </si>
  <si>
    <t>LINGO1</t>
  </si>
  <si>
    <t>CALM1</t>
  </si>
  <si>
    <t>CALM3</t>
  </si>
  <si>
    <t>CD81</t>
  </si>
  <si>
    <t>CNTN1</t>
  </si>
  <si>
    <t>NRCAM</t>
  </si>
  <si>
    <t>GNAS</t>
  </si>
  <si>
    <t>ADCY1</t>
  </si>
  <si>
    <t>GPC1</t>
  </si>
  <si>
    <t>NCAM1</t>
  </si>
  <si>
    <t>PTPRA</t>
  </si>
  <si>
    <t>LRP1</t>
  </si>
  <si>
    <t>ADCYAP1R1</t>
  </si>
  <si>
    <t>FGFR2</t>
  </si>
  <si>
    <t>APOE</t>
  </si>
  <si>
    <t>SORL1</t>
  </si>
  <si>
    <t>HLA-A</t>
  </si>
  <si>
    <t>APLP2</t>
  </si>
  <si>
    <t>HLA-B</t>
  </si>
  <si>
    <t>CANX</t>
  </si>
  <si>
    <t>NCAM2</t>
  </si>
  <si>
    <t>CD99</t>
  </si>
  <si>
    <t>GRM3</t>
  </si>
  <si>
    <t>KCNQ3</t>
  </si>
  <si>
    <t>MYLK</t>
  </si>
  <si>
    <t>FGF1</t>
  </si>
  <si>
    <t>CALR</t>
  </si>
  <si>
    <t>CNTN2</t>
  </si>
  <si>
    <t>BCAN</t>
  </si>
  <si>
    <t>HSP90B1</t>
  </si>
  <si>
    <t>EDIL3</t>
  </si>
  <si>
    <t>ITGAV</t>
  </si>
  <si>
    <t>PTPRZ1</t>
  </si>
  <si>
    <t>PDE1C</t>
  </si>
  <si>
    <t>SPP1</t>
  </si>
  <si>
    <t>CD44</t>
  </si>
  <si>
    <t>LRPAP1</t>
  </si>
  <si>
    <t>GRN</t>
  </si>
  <si>
    <t>SORT1</t>
  </si>
  <si>
    <t>THY1</t>
  </si>
  <si>
    <t>PDE1A</t>
  </si>
  <si>
    <t>ALCAM</t>
  </si>
  <si>
    <t>CHL1</t>
  </si>
  <si>
    <t>CADM3</t>
  </si>
  <si>
    <t>CADM1</t>
  </si>
  <si>
    <t>FGFR1</t>
  </si>
  <si>
    <t>RYR2</t>
  </si>
  <si>
    <t>GRM5</t>
  </si>
  <si>
    <t>COPA</t>
  </si>
  <si>
    <t>VIM</t>
  </si>
  <si>
    <t>TF</t>
  </si>
  <si>
    <t>LRP2</t>
  </si>
  <si>
    <t>TREM2</t>
  </si>
  <si>
    <t>KCNQ5</t>
  </si>
  <si>
    <t>NRXN1</t>
  </si>
  <si>
    <t>NLGN2</t>
  </si>
  <si>
    <t>RIMS1</t>
  </si>
  <si>
    <t>SLC17A7</t>
  </si>
  <si>
    <t>SERPINE2</t>
  </si>
  <si>
    <t>CACNA1C</t>
  </si>
  <si>
    <t>L1CAM</t>
  </si>
  <si>
    <t>A2M</t>
  </si>
  <si>
    <t>LRP4</t>
  </si>
  <si>
    <t>NTRK3</t>
  </si>
  <si>
    <t>PTPRF</t>
  </si>
  <si>
    <t>CD46</t>
  </si>
  <si>
    <t>ADAM10</t>
  </si>
  <si>
    <t>PTN</t>
  </si>
  <si>
    <t>SDC3</t>
  </si>
  <si>
    <t>SDC2</t>
  </si>
  <si>
    <t>C1QB</t>
  </si>
  <si>
    <t>TIMP2</t>
  </si>
  <si>
    <t>PKM</t>
  </si>
  <si>
    <t>SPON1</t>
  </si>
  <si>
    <t>SCARB1</t>
  </si>
  <si>
    <t>LRP8</t>
  </si>
  <si>
    <t>QDPR</t>
  </si>
  <si>
    <t>DYSF</t>
  </si>
  <si>
    <t>B2M</t>
  </si>
  <si>
    <t>TFRC</t>
  </si>
  <si>
    <t>FGFR3</t>
  </si>
  <si>
    <t>EPHA4</t>
  </si>
  <si>
    <t>RGMB</t>
  </si>
  <si>
    <t>BMPR2</t>
  </si>
  <si>
    <t>INSR</t>
  </si>
  <si>
    <t>HSPA8</t>
  </si>
  <si>
    <t>RTN4RL1</t>
  </si>
  <si>
    <t>AFDN</t>
  </si>
  <si>
    <t>EPHB6</t>
  </si>
  <si>
    <t>SPARC</t>
  </si>
  <si>
    <t>VWF</t>
  </si>
  <si>
    <t>SIRPA</t>
  </si>
  <si>
    <t>ARF1</t>
  </si>
  <si>
    <t>CHRM3</t>
  </si>
  <si>
    <t>LGI3</t>
  </si>
  <si>
    <t>ADAM22</t>
  </si>
  <si>
    <t>JAM3</t>
  </si>
  <si>
    <t>ITGB1</t>
  </si>
  <si>
    <t>TIMP3</t>
  </si>
  <si>
    <t>DDR1</t>
  </si>
  <si>
    <t>PTPRD</t>
  </si>
  <si>
    <t>SLIT1</t>
  </si>
  <si>
    <t>ROBO2</t>
  </si>
  <si>
    <t>ITGB5</t>
  </si>
  <si>
    <t>FGF13</t>
  </si>
  <si>
    <t>BSG</t>
  </si>
  <si>
    <t>SLC16A1</t>
  </si>
  <si>
    <t>SEMA6B</t>
  </si>
  <si>
    <t>PLXNA2</t>
  </si>
  <si>
    <t>NCAN</t>
  </si>
  <si>
    <t>CDH2</t>
  </si>
  <si>
    <t>FGF12</t>
  </si>
  <si>
    <t>CX3CL1</t>
  </si>
  <si>
    <t>ITGA3</t>
  </si>
  <si>
    <t>ABCA1</t>
  </si>
  <si>
    <t>GRM7</t>
  </si>
  <si>
    <t>TIMP1</t>
  </si>
  <si>
    <t>CD63</t>
  </si>
  <si>
    <t>LRP6</t>
  </si>
  <si>
    <t>SCN8A</t>
  </si>
  <si>
    <t>LGALS1</t>
  </si>
  <si>
    <t>SLIT2</t>
  </si>
  <si>
    <t>AGT</t>
  </si>
  <si>
    <t>COL4A5</t>
  </si>
  <si>
    <t>APOC2</t>
  </si>
  <si>
    <t>NLGN3</t>
  </si>
  <si>
    <t>MIF</t>
  </si>
  <si>
    <t>TNFRSF14</t>
  </si>
  <si>
    <t>FSTL5</t>
  </si>
  <si>
    <t>ROBO1</t>
  </si>
  <si>
    <t>ITGAX</t>
  </si>
  <si>
    <t>CNTN4</t>
  </si>
  <si>
    <t>NLGN4X</t>
  </si>
  <si>
    <t>RGMA</t>
  </si>
  <si>
    <t>LGI1</t>
  </si>
  <si>
    <t>ENG</t>
  </si>
  <si>
    <t>EFNB2</t>
  </si>
  <si>
    <t>COL5A3</t>
  </si>
  <si>
    <t>VEGFA</t>
  </si>
  <si>
    <t>HMGB1</t>
  </si>
  <si>
    <t>CXCR4</t>
  </si>
  <si>
    <t>NRXN3</t>
  </si>
  <si>
    <t>COL9A2</t>
  </si>
  <si>
    <t>FN1</t>
  </si>
  <si>
    <t>MAG</t>
  </si>
  <si>
    <t>HAVCR2</t>
  </si>
  <si>
    <t>NOTCH2</t>
  </si>
  <si>
    <t>HLA-C</t>
  </si>
  <si>
    <t>NOTCH4</t>
  </si>
  <si>
    <t>CCN2</t>
  </si>
  <si>
    <t>DCC</t>
  </si>
  <si>
    <t>NRXN2</t>
  </si>
  <si>
    <t>NLGN1</t>
  </si>
  <si>
    <t>EGFR</t>
  </si>
  <si>
    <t>PSEN1</t>
  </si>
  <si>
    <t>S100A1</t>
  </si>
  <si>
    <t>HSP90AA1</t>
  </si>
  <si>
    <t>VCAN</t>
  </si>
  <si>
    <t>THBS2</t>
  </si>
  <si>
    <t>CD47</t>
  </si>
  <si>
    <t>CDH10</t>
  </si>
  <si>
    <t>NXPH1</t>
  </si>
  <si>
    <t>SORBS1</t>
  </si>
  <si>
    <t>HSPA1A</t>
  </si>
  <si>
    <t>TLR4</t>
  </si>
  <si>
    <t>SERPING1</t>
  </si>
  <si>
    <t>EFNA5</t>
  </si>
  <si>
    <t>NELL2</t>
  </si>
  <si>
    <t>ROBO3</t>
  </si>
  <si>
    <t>ACTR2</t>
  </si>
  <si>
    <t>CD14</t>
  </si>
  <si>
    <t>ITGB2</t>
  </si>
  <si>
    <t>DKK3</t>
  </si>
  <si>
    <t>KREMEN1</t>
  </si>
  <si>
    <t>COL18A1</t>
  </si>
  <si>
    <t>ADAM9</t>
  </si>
  <si>
    <t>S1PR1</t>
  </si>
  <si>
    <t>GFRA1</t>
  </si>
  <si>
    <t>C3AR1</t>
  </si>
  <si>
    <t>ADCY7</t>
  </si>
  <si>
    <t>COL9A3</t>
  </si>
  <si>
    <t>NOTCH1</t>
  </si>
  <si>
    <t>GPNMB</t>
  </si>
  <si>
    <t>SLC16A7</t>
  </si>
  <si>
    <t>ADAM23</t>
  </si>
  <si>
    <t>FGF2</t>
  </si>
  <si>
    <t>LGALS9</t>
  </si>
  <si>
    <t>TGM2</t>
  </si>
  <si>
    <t>ADGRG1</t>
  </si>
  <si>
    <t>TSPAN15</t>
  </si>
  <si>
    <t>MDK</t>
  </si>
  <si>
    <t>TGFA</t>
  </si>
  <si>
    <t>ERBB3</t>
  </si>
  <si>
    <t>NRP1</t>
  </si>
  <si>
    <t>NXPH2</t>
  </si>
  <si>
    <t>GDF11</t>
  </si>
  <si>
    <t>ST6GAL1</t>
  </si>
  <si>
    <t>CD22</t>
  </si>
  <si>
    <t>AXL</t>
  </si>
  <si>
    <t>OLFM2</t>
  </si>
  <si>
    <t>PDGFB</t>
  </si>
  <si>
    <t>ERBB2</t>
  </si>
  <si>
    <t>BMP7</t>
  </si>
  <si>
    <t>PTPRK</t>
  </si>
  <si>
    <t>LPL</t>
  </si>
  <si>
    <t>TSPAN14</t>
  </si>
  <si>
    <t>TNC</t>
  </si>
  <si>
    <t>FGF14</t>
  </si>
  <si>
    <t>GNAI2</t>
  </si>
  <si>
    <t>IL34</t>
  </si>
  <si>
    <t>NRG1</t>
  </si>
  <si>
    <t>ADCY8</t>
  </si>
  <si>
    <t>LAMA2</t>
  </si>
  <si>
    <t>RPSA</t>
  </si>
  <si>
    <t>GRIN2B</t>
  </si>
  <si>
    <t>KLRC2</t>
  </si>
  <si>
    <t>NEO1</t>
  </si>
  <si>
    <t>LTBP3</t>
  </si>
  <si>
    <t>ADGRL1</t>
  </si>
  <si>
    <t>PILRB</t>
  </si>
  <si>
    <t>CCN1</t>
  </si>
  <si>
    <t>LDLR</t>
  </si>
  <si>
    <t>PTPRB</t>
  </si>
  <si>
    <t>RYR1</t>
  </si>
  <si>
    <t>ANGPTL4</t>
  </si>
  <si>
    <t>SEMA5A</t>
  </si>
  <si>
    <t>PLXNA1</t>
  </si>
  <si>
    <t>TLN1</t>
  </si>
  <si>
    <t>TLR2</t>
  </si>
  <si>
    <t>PDAP1</t>
  </si>
  <si>
    <t>PDGFRB</t>
  </si>
  <si>
    <t>GAS6</t>
  </si>
  <si>
    <t>ERBB4</t>
  </si>
  <si>
    <t>COL6A2</t>
  </si>
  <si>
    <t>CNTN3</t>
  </si>
  <si>
    <t>PTPRG</t>
  </si>
  <si>
    <t>ADAM17</t>
  </si>
  <si>
    <t>FARP2</t>
  </si>
  <si>
    <t>SDC4</t>
  </si>
  <si>
    <t>COL6A1</t>
  </si>
  <si>
    <t>LAMB2</t>
  </si>
  <si>
    <t>HLA-DRA</t>
  </si>
  <si>
    <t>CD4</t>
  </si>
  <si>
    <t>OMG</t>
  </si>
  <si>
    <t>TNFRSF1B</t>
  </si>
  <si>
    <t>SERPINE1</t>
  </si>
  <si>
    <t>S100A4</t>
  </si>
  <si>
    <t>CD163</t>
  </si>
  <si>
    <t>HBEGF</t>
  </si>
  <si>
    <t>FAS</t>
  </si>
  <si>
    <t>CSPG4</t>
  </si>
  <si>
    <t>DCN</t>
  </si>
  <si>
    <t>GSTP1</t>
  </si>
  <si>
    <t>LSR</t>
  </si>
  <si>
    <t>KITLG</t>
  </si>
  <si>
    <t>KIT</t>
  </si>
  <si>
    <t>PTPRC</t>
  </si>
  <si>
    <t>ITGAM</t>
  </si>
  <si>
    <t>NAMPT</t>
  </si>
  <si>
    <t>APOD</t>
  </si>
  <si>
    <t>LEPR</t>
  </si>
  <si>
    <t>MTMR4</t>
  </si>
  <si>
    <t>SMAD3</t>
  </si>
  <si>
    <t>SEMA6A</t>
  </si>
  <si>
    <t>TGFBR3</t>
  </si>
  <si>
    <t>PILRA</t>
  </si>
  <si>
    <t>TGFB1</t>
  </si>
  <si>
    <t>ITGB8</t>
  </si>
  <si>
    <t>HLA-DPB1</t>
  </si>
  <si>
    <t>TRAF2</t>
  </si>
  <si>
    <t>SLIT3</t>
  </si>
  <si>
    <t>EFEMP1</t>
  </si>
  <si>
    <t>EFNA1</t>
  </si>
  <si>
    <t>ANOS1</t>
  </si>
  <si>
    <t>PTPRJ</t>
  </si>
  <si>
    <t>PECAM1</t>
  </si>
  <si>
    <t>LRIG1</t>
  </si>
  <si>
    <t>PDGFA</t>
  </si>
  <si>
    <t>PDGFRA</t>
  </si>
  <si>
    <t>KCNQ1</t>
  </si>
  <si>
    <t>NOTCH3</t>
  </si>
  <si>
    <t>ITGA7</t>
  </si>
  <si>
    <t>LAMA5</t>
  </si>
  <si>
    <t>IL16</t>
  </si>
  <si>
    <t>CD9</t>
  </si>
  <si>
    <t>CD55</t>
  </si>
  <si>
    <t>ADGRE5</t>
  </si>
  <si>
    <t>LTF</t>
  </si>
  <si>
    <t>HLA-DPA1</t>
  </si>
  <si>
    <t>EPHA7</t>
  </si>
  <si>
    <t>PDGFC</t>
  </si>
  <si>
    <t>FLT1</t>
  </si>
  <si>
    <t>TRPM3</t>
  </si>
  <si>
    <t>NTNG2</t>
  </si>
  <si>
    <t>LRRC4C</t>
  </si>
  <si>
    <t>MFGE8</t>
  </si>
  <si>
    <t>ITGA6</t>
  </si>
  <si>
    <t>EPHB2</t>
  </si>
  <si>
    <t>TNFRSF19</t>
  </si>
  <si>
    <t>CD59</t>
  </si>
  <si>
    <t>STAB1</t>
  </si>
  <si>
    <t>TSPAN12</t>
  </si>
  <si>
    <t>IL1RAPL1</t>
  </si>
  <si>
    <t>BGN</t>
  </si>
  <si>
    <t>IGSF11</t>
  </si>
  <si>
    <t>VSIR</t>
  </si>
  <si>
    <t>TNFSF13B</t>
  </si>
  <si>
    <t>CX3CR1</t>
  </si>
  <si>
    <t>SEMA3E</t>
  </si>
  <si>
    <t>NRG3</t>
  </si>
  <si>
    <t>CDH11</t>
  </si>
  <si>
    <t>FBLN1</t>
  </si>
  <si>
    <t>PLXNA4</t>
  </si>
  <si>
    <t>FGF9</t>
  </si>
  <si>
    <t>BMP1</t>
  </si>
  <si>
    <t>COL5A2</t>
  </si>
  <si>
    <t>ANXA1</t>
  </si>
  <si>
    <t>SELL</t>
  </si>
  <si>
    <t>LAMA1</t>
  </si>
  <si>
    <t>JAG2</t>
  </si>
  <si>
    <t>SEMA4D</t>
  </si>
  <si>
    <t>WNT5A</t>
  </si>
  <si>
    <t>MERTK</t>
  </si>
  <si>
    <t>GRM1</t>
  </si>
  <si>
    <t>CXCL12</t>
  </si>
  <si>
    <t>EPHA5</t>
  </si>
  <si>
    <t>PLAT</t>
  </si>
  <si>
    <t>AR</t>
  </si>
  <si>
    <t>MELTF</t>
  </si>
  <si>
    <t>TNFSF13</t>
  </si>
  <si>
    <t>NRP2</t>
  </si>
  <si>
    <t>ITGA2</t>
  </si>
  <si>
    <t>CSF1</t>
  </si>
  <si>
    <t>CSF3R</t>
  </si>
  <si>
    <t>NRG2</t>
  </si>
  <si>
    <t>MOG</t>
  </si>
  <si>
    <t>LILRB4</t>
  </si>
  <si>
    <t>LAIR1</t>
  </si>
  <si>
    <t>HLA-DRB1</t>
  </si>
  <si>
    <t>TCN2</t>
  </si>
  <si>
    <t>PLTP</t>
  </si>
  <si>
    <t>RPS19</t>
  </si>
  <si>
    <t>C5AR1</t>
  </si>
  <si>
    <t>DLL3</t>
  </si>
  <si>
    <t>ADGRV1</t>
  </si>
  <si>
    <t>COL4A1</t>
  </si>
  <si>
    <t>JAG1</t>
  </si>
  <si>
    <t>EFNB1</t>
  </si>
  <si>
    <t>HSPG2</t>
  </si>
  <si>
    <t>FSTL1</t>
  </si>
  <si>
    <t>DIP2A</t>
  </si>
  <si>
    <t>FAM3C</t>
  </si>
  <si>
    <t>CLEC2D</t>
  </si>
  <si>
    <t>FZD3</t>
  </si>
  <si>
    <t>NPB</t>
  </si>
  <si>
    <t>LIN7C</t>
  </si>
  <si>
    <t>PIGF</t>
  </si>
  <si>
    <t>COL11A1</t>
  </si>
  <si>
    <t>IFITM1</t>
  </si>
  <si>
    <t>VCL</t>
  </si>
  <si>
    <t>MEGF10</t>
  </si>
  <si>
    <t>FGF20</t>
  </si>
  <si>
    <t>BMPR1B</t>
  </si>
  <si>
    <t>NETO2</t>
  </si>
  <si>
    <t>NTN4</t>
  </si>
  <si>
    <t>ITGA9</t>
  </si>
  <si>
    <t>TNR</t>
  </si>
  <si>
    <t>SDC1</t>
  </si>
  <si>
    <t>CD8A</t>
  </si>
  <si>
    <t>MAML2</t>
  </si>
  <si>
    <t>BCAM</t>
  </si>
  <si>
    <t>ITGA1</t>
  </si>
  <si>
    <t>LILRB1</t>
  </si>
  <si>
    <t>LAMC1</t>
  </si>
  <si>
    <t>COL9A1</t>
  </si>
  <si>
    <t>DAG1</t>
  </si>
  <si>
    <t>ANGPT1</t>
  </si>
  <si>
    <t>ENTPD1</t>
  </si>
  <si>
    <t>TMIGD3</t>
  </si>
  <si>
    <t>PROS1</t>
  </si>
  <si>
    <t>ANXA2</t>
  </si>
  <si>
    <t>LGALS3</t>
  </si>
  <si>
    <t>EDNRA</t>
  </si>
  <si>
    <t>HGF</t>
  </si>
  <si>
    <t>NTNG1</t>
  </si>
  <si>
    <t>CNTN6</t>
  </si>
  <si>
    <t>CD247</t>
  </si>
  <si>
    <t>CNTN5</t>
  </si>
  <si>
    <t>PLXND1</t>
  </si>
  <si>
    <t>NID1</t>
  </si>
  <si>
    <t>COL4A2</t>
  </si>
  <si>
    <t>CD6</t>
  </si>
  <si>
    <t>TIE1</t>
  </si>
  <si>
    <t>RELN</t>
  </si>
  <si>
    <t>HLA-E</t>
  </si>
  <si>
    <t>ESR1</t>
  </si>
  <si>
    <t>LAMA4</t>
  </si>
  <si>
    <t>LY96</t>
  </si>
  <si>
    <t>CKLF</t>
  </si>
  <si>
    <t>COL1A2</t>
  </si>
  <si>
    <t>CP</t>
  </si>
  <si>
    <t>SLC40A1</t>
  </si>
  <si>
    <t>COL1A1</t>
  </si>
  <si>
    <t>MET</t>
  </si>
  <si>
    <t>HLA-DRB5</t>
  </si>
  <si>
    <t>ADM</t>
  </si>
  <si>
    <t>PTH1R</t>
  </si>
  <si>
    <t>KLRK1</t>
  </si>
  <si>
    <t>IL6R</t>
  </si>
  <si>
    <t>HLA-DQB1</t>
  </si>
  <si>
    <t>DLL1</t>
  </si>
  <si>
    <t>GRIN2A</t>
  </si>
  <si>
    <t>LRP1B</t>
  </si>
  <si>
    <t>PLAUR</t>
  </si>
  <si>
    <t>CD38</t>
  </si>
  <si>
    <t>HEBP1</t>
  </si>
  <si>
    <t>ROBO4</t>
  </si>
  <si>
    <t>GPC4</t>
  </si>
  <si>
    <t>LRRTM2</t>
  </si>
  <si>
    <t>COL4A4</t>
  </si>
  <si>
    <t>LAMC3</t>
  </si>
  <si>
    <t>P2RY12</t>
  </si>
  <si>
    <t>RHBDF2</t>
  </si>
  <si>
    <t>COLEC12</t>
  </si>
  <si>
    <t>LAMA3</t>
  </si>
  <si>
    <t>TGFB3</t>
  </si>
  <si>
    <t>ADORA3</t>
  </si>
  <si>
    <t>LRP5</t>
  </si>
  <si>
    <t>ITGA5</t>
  </si>
  <si>
    <t>PLAU</t>
  </si>
  <si>
    <t>ITGA4</t>
  </si>
  <si>
    <t>DSCAM</t>
  </si>
  <si>
    <t>TRPC3</t>
  </si>
  <si>
    <t>LGR4</t>
  </si>
  <si>
    <t>RIMS2</t>
  </si>
  <si>
    <t>KCND2</t>
  </si>
  <si>
    <t>EPHB1</t>
  </si>
  <si>
    <t>ANTXR1</t>
  </si>
  <si>
    <t>EDN1</t>
  </si>
  <si>
    <t>ADGRL4</t>
  </si>
  <si>
    <t>ALK</t>
  </si>
  <si>
    <t>EPHA6</t>
  </si>
  <si>
    <t>EPHA3</t>
  </si>
  <si>
    <t>NTN1</t>
  </si>
  <si>
    <t>CDH5</t>
  </si>
  <si>
    <t>PAM</t>
  </si>
  <si>
    <t>FAP</t>
  </si>
  <si>
    <t>ITGB3BP</t>
  </si>
  <si>
    <t>SELPLG</t>
  </si>
  <si>
    <t>ESAM</t>
  </si>
  <si>
    <t>SEMA3A</t>
  </si>
  <si>
    <t>LIPC</t>
  </si>
  <si>
    <t>IGF1</t>
  </si>
  <si>
    <t>ADRB2</t>
  </si>
  <si>
    <t>CD226</t>
  </si>
  <si>
    <t>HLA-F</t>
  </si>
  <si>
    <t>LTBP1</t>
  </si>
  <si>
    <t>UNC5B</t>
  </si>
  <si>
    <t>TLR6</t>
  </si>
  <si>
    <t>TLR1</t>
  </si>
  <si>
    <t>HLA-DMB</t>
  </si>
  <si>
    <t>MCAM</t>
  </si>
  <si>
    <t>KDR</t>
  </si>
  <si>
    <t>RARRES2</t>
  </si>
  <si>
    <t>CMKLR1</t>
  </si>
  <si>
    <t>PTGER4</t>
  </si>
  <si>
    <t>LY86</t>
  </si>
  <si>
    <t>CD180</t>
  </si>
  <si>
    <t>COL14A1</t>
  </si>
  <si>
    <t>C1QA</t>
  </si>
  <si>
    <t>CD33</t>
  </si>
  <si>
    <t>PTGDR</t>
  </si>
  <si>
    <t>IL18</t>
  </si>
  <si>
    <t>BMPR1A</t>
  </si>
  <si>
    <t>MMP2</t>
  </si>
  <si>
    <t>CD69</t>
  </si>
  <si>
    <t>TGFB2</t>
  </si>
  <si>
    <t>KLRD1</t>
  </si>
  <si>
    <t>LPP</t>
  </si>
  <si>
    <t>PTPRS</t>
  </si>
  <si>
    <t>C5</t>
  </si>
  <si>
    <t>COL4A3</t>
  </si>
  <si>
    <t>LAMB1</t>
  </si>
  <si>
    <t>MS4A4A</t>
  </si>
  <si>
    <t>ADORA2A</t>
  </si>
  <si>
    <t>THBS1</t>
  </si>
  <si>
    <t>TNFRSF11B</t>
  </si>
  <si>
    <t>DPP4</t>
  </si>
  <si>
    <t>GPC3</t>
  </si>
  <si>
    <t>UNC5C</t>
  </si>
  <si>
    <t>TSHR</t>
  </si>
  <si>
    <t>GSTM2</t>
  </si>
  <si>
    <t>CD93</t>
  </si>
  <si>
    <t>CXCL16</t>
  </si>
  <si>
    <t>CFH</t>
  </si>
  <si>
    <t>DDR2</t>
  </si>
  <si>
    <t>VEGFC</t>
  </si>
  <si>
    <t>COL3A1</t>
  </si>
  <si>
    <t>MRC2</t>
  </si>
  <si>
    <t>CALCRL</t>
  </si>
  <si>
    <t>CCL5</t>
  </si>
  <si>
    <t>CD3G</t>
  </si>
  <si>
    <t>ligand</t>
  </si>
  <si>
    <t>receptor</t>
  </si>
  <si>
    <t>sum of co-occurrence spots</t>
  </si>
  <si>
    <t>Modules</t>
  </si>
  <si>
    <t>cell_type</t>
  </si>
  <si>
    <t>n_genes</t>
  </si>
  <si>
    <t>genes</t>
  </si>
  <si>
    <t>M1</t>
  </si>
  <si>
    <t>PC_MS</t>
  </si>
  <si>
    <t>["TGFBR3", "ARHGAP29", "F3", "S100A6", "ATP1A2", "LAMC1", "CFH", "PRELP", "KCNK2", "NID1", "CYP1B1", "FHL2", "RND3", "PLA2R1", "COBLL1", "TFPI", "IGFBP5", "KCNE4", "RBMS3", "PDZRN3", "AC092957.1", "TP63", "ANTXR2", "USP53", "AC097528.1", "ARHGAP10", "C7", "ITGA1", "NR2F1", "EBF1", "COL12A1", "LAMA4", "LAMA2", "COL1A2", "AC073114.1", "RBPMS", "GADD45G", "COL15A1", "LAMC3", "ITIH5", "VIM", "SVIL", "CXCL12", "BICC1", "PAPSS2", "PDLIM1", "IGFBP6", "DCN", "ADGRD1", "LHFPL6", "FLVCR2", "FLRT2", "ALDH1A2", "ISLR", "CEMIP", "LINC01197", "LINC00924", "NR2F2-AS1", "NR2F2", "CEP112", "ABCA9", "ABCA6", "COLEC12", "PLCB4", "SLC19A1", "TIMP3", "FBLN1", "AC002074.1", "FMO2", "LHCGR", "COL6A3", "TBX18", "AKR1C2", "SLC16A12", "COL3A1", "SLC6A20", "OLAH", "DCDC2C", "ADH1B", "AC093772.1"]</t>
  </si>
  <si>
    <t>M2</t>
  </si>
  <si>
    <t>AS_MS</t>
  </si>
  <si>
    <t>["TTC34", "C1orf87", "TCTEX1D1", "SPAG17", "SPATA17", "TOGARAM2", "DNAH6", "MAP3K19", "KIAA2012", "AC093865.1", "DAW1", "LTF", "ADAMTS9-AS1", "PLOD2", "ZBBX", "CCDC39", "CFAP299", "TTC29", "AC097518.2", "DNAH5", "ADGB", "FNDC1", "EGFR", "CD36", "AC083870.1", "AC069133.1", "C8orf37-AS1", "DNAI1", "ARMC3", "ARMC4", "RGR", "CFAP43", "CFAP46", "DCDC1", "CFAP54", "CCDC60", "LRRC9", "AL357093.2", "VWA3A", "DNAAF1", "TEKT1", "DNAH9", "CFAP47", "TMEM164", "AC020718.1", "AC105450.1", "FAM183A", "AC011632.1", "DYDC2", "BMP3"]</t>
  </si>
  <si>
    <t>M3</t>
  </si>
  <si>
    <t>OPC</t>
  </si>
  <si>
    <t>["KAZN", "IGSF21", "CSMD2", "GRIK3", "DAB1", "NEGR1", "SLC44A5", "PLPPR5", "COL11A1", "AL355306.2", "KCND3", "BCAN", "BX284613.2", "TNR", "ASTN1", "BRINP2", "LINC01344", "NMNAT2", "BRINP3", "KCNT2", "CRB1", "ESRRG", "SLC35F3", "RGS7", "PLD5", "KIF26B", "SMYD3", "PXDN", "AC064875.1", "AC068286.2", "ALK", "NRXN1", "LRRTM4", "LINC01965", "ST6GAL2", "CNTNAP5", "GPR17", "TMEM163", "LRP1B", "GALNT13", "SCN3A", "SCN2A", "SCN1A", "SCN9A", "GAD1", "RAPGEF4", "ZNF804A", "MAP2", "UNC80", "ERBB4", "AC068051.1", "VWC2L", "AC007563.2", "SCG2", "SPHKAP", "PID1", "CHL1", "CNTN6", "CNTN4", "LRRN1", "GRM7", "SATB1-AS1", "THRB", "ARPP21", "ERC2", "AC126121.3", "TAFA1", "CNTN3", "CADM2", "GRAMD1C", "GAP43", "LSAMP", "STXBP5L", "SEMA5B", "TMEM108", "LINC01322", "NLGN1", "KCNMB2", "KCNMB2-AS1", "AC068308.1", "IGF2BP2", "DGKG", "IL1RAP", "FGF12", "PLAAT1", "STK32B", "KCNIP4", "PCDH7", "PDGFRA", "LINC02283", "ADGRL3", "EPHA5", "PRKG2", "FAM13A", "CCSER1", "GRID2", "DKK2", "NDST4", "RNF150", "AC107223.1", "PDGFC", "GRIA2", "TLL1", "SEMA5A", "TRIO", "BASP1", "BASP1-AS1", "LINC02223", "CDH18", "AC091946.1", "CDH10", "PDZD2", "RGS7BP", "AC093523.1", "PDE8B", "VCAN", "AC113383.1", "MCTP1", "FBN2", "STK32A", "SOX4", "AL445250.1", "COL9A1", "RIMS1", "AL391840.1", "SNAP91", "GRIK2", "SLC16A10", "SLC35F1", "AL133346.1", "UST", "AKAP12", "RGS17", "MMD2", "NXPH1", "AC004852.2", "AC004160.1", "AC011287.1", "ETV1", "DGKB", "TMEM196", "BMPER", "AMPH", "POU6F2", "INHBA", "AC005537.1", "HECW1", "VWC2", "CALN1", "SEMA3E", "CDK14", "AC079760.1", "LHFPL3", "NRCAM", "AC002066.1", "KCND2", "PTPRZ1", "AC006148.1", "PLXNA4", "TMEM178B", "DPP6", "PTPRN2", "CSMD1", "MSRA", "XKR6", "AF279873.3", "FGFR1", "SNTG1", "XKR4", "FAM110B", "TOX", "CLVS1", "MIR2052HG", "RALYL", "AF121898.1", "MMP16", "AC090578.1", "NCALD", "BAALC", "RIMS2", "ZFPM2", "CSMD3", "TNFRSF11B", "KHDRBS3", "LINC02055", "GLDC", "MLLT3", "TEK", "SHC3", "PLPPR1", "BRINP1", "ADARB2", "ITGA8", "KIAA1217", "GPR158", "ZEB1-AS1", "ZEB1", "PCDH15", "KCNMA1", "SLIT1", "SORCS3", "SORCS1", "ATRNL1", "GFRA1", "PLPP4", "AC023282.1", "SOX6", "NELL1", "ANO5", "LUZP2", "MPPED2", "SLC1A2", "LRRC4C", "NEAT1", "GRM5", "GRIA4", "GUCY1A2", "PKNOX2", "OPCML", "IGSF9B", "AC005906.2", "PTPRO", "SLC2A13", "LRRK2", "PDZRN4", "PRICKLE1", "TAFA2", "BEST3", "MYRFL", "TRHDE", "AC078923.1", "NTN4", "NOS1", "KSR2", "TMEM132B", "TMEM132C", "TMEM132D", "FRY", "FREM2", "KLHL1", "KLF12", "HS6ST3", "FGF14", "FAM155A", "MYO16", "AL110292.1", "AL392023.2", "LRFN5", "MDGA2", "TRIM9", "SAMD4A", "SYT16", "KCNH5", "SMOC1", "SLC8A3", "MEG3", "MEG8", "GABRB3", "MEGF11", "CTXND1", "NTRK3", "ABHD2", "ADAMTS17", "SHISA9", "U91319.1", "XYLT1", "GSG1L", "AC106793.1", "AC106729.1", "CDH13", "CRISPLD2", "NTN1", "ASIC2", "HAP1", "CA10", "CACNG5", "CACNG4", "LINC01483", "LINC00511", "DLGAP1", "ARHGAP28", "CABLES1", "CHST9", "NOL4", "RIT2", "DCC", "RAB27B", "CDH7", "AC114689.3", "DOK6", "NETO1", "GALR1", "AC124254.2", "CACNA1A", "FERMT1", "PLCB1", "SNAP25", "MACROD2", "SLC24A3", "CST3", "SULF2", "COL20A1", "MYT1", "GRIK1", "DSCAM", "SEZ6L", "MIAT", "CACNG2", "NLGN4X", "CNKSR2", "AC112493.1", "TSPAN7", "OPHN1", "NEXMIF", "DACH2", "PCDH11X", "PAK3", "KLHL13", "GRIA3", "TENM1", "HS6ST2", "AFF2", "NLGN4Y", "TTTY14", "AC068643.1", "AC107419.1"]</t>
  </si>
  <si>
    <t>M4</t>
  </si>
  <si>
    <t>Endo_MS</t>
  </si>
  <si>
    <t>["PIK3R3", "ADGRL4", "ADGRL2", "PALMD", "ACKR1", "HMCN1", "PLA2G4A", "NR5A2", "AL929091.1", "SNTG2", "CRIM1", "EPAS1", "IL1R1", "NOSTRIN", "ITGA6", "CAVIN2", "EPHA4", "SGPP2", "OSBPL10", "CMTM8", "PTPRG", "PLA1A", "TM4SF1", "WWTR1", "MECOM", "TFRC", "LDB2", "AC114757.1", "ABCG2", "EMCN", "LEF1", "VEGFC", "SORBS2", "ARL15", "ZNF366", "LINC02147", "NEDD9", "EDN1", "RNF144B", "ADGRF5", "ADGRG6", "PLEKHG1", "PDE10A", "THSD7A", "IGFBP3", "ABCB1", "RUNDC3B", "NAMPT", "CADPS2", "RUNX1T1", "SLC1A1", "EGFL7", "ST8SIA6", "NRP1", "GALNT18", "FLI1", "ANO2", "VWF", "A2M", "CPNE8", "IRAK3", "PTPRB", "FLT1", "SLC7A1", "DACH1", "TBC1D4", "PRKCH", "HIF1A-AS3", "ATP10A", "CGNL1", "SMAD6", "THSD4", "MRTFB", "IL4R", "SLC7A5", "NXN", "PECAM1", "PTPRM", "LAMA3", "DOCK6", "ID1", "TGM2", "TSHZ2", "AF130417.1", "CYYR1", "ERG", "ETS2", "BACE2", "CLDN5", "ITM2A", "PGR-AS1", "SOX18", "IL1RL1", "TPO"]</t>
  </si>
  <si>
    <t>M5</t>
  </si>
  <si>
    <t>["HES4", "ALPL", "ROR1", "COL24A1", "KIRREL1", "SLC30A10", "KLHL29", "CYTOR", "MIR4435-2HG", "TEX41", "RBMS1", "AC019197.1", "SLC38A11", "SCN7A", "LINC01117", "MYO1B", "FN1", "COL4A4", "RFTN1", "PTH1R", "EPHA3", "PHLDB2", "P2RY14", "LINC00504", "AC093791.2", "IGFBP7", "UBA6-AS1", "ANXA3", "ENPEP", "LINC01060", "AC008825.1", "CDH6", "PRLR", "GHR", "STARD4-AS1", "MCC", "EGR1", "PDGFRB", "SLIT3", "BTNL9", "CASC15", "CCN2", "AL138828.1", "UTRN", "SAMD5", "AL033504.1", "SMOC2", "GPR85", "GRM8", "LZTS1", "CEBPD", "MSC-AS1", "HEY1", "SNTB1", "ANXA1", "FRMD3", "CENPP", "NR4A3", "LINC02664", "VCL", "ACTA2", "RBM20", "GRK5", "RRAS2", "ANO3", "AC021723.2", "C11orf96", "PRSS23", "NOX4", "TRPC6", "CACNA1C", "MGP", "RERG", "PDE3A", "TMTC1", "ANO6", "NDUFA4L2", "AC027288.3", "TESC", "TRPC4", "COL4A1", "COL4A2", "LINC02315", "FRMD6-AS2", "SYNE2", "ACTN1", "PGF", "AC104574.2", "AC012409.2", "CX3CL1", "RASD1", "PLXDC1", "GJC1", "FAM20A", "LINC01482", "AC105094.2", "NOTCH3", "KLF2", "JAG1", "MYL9", "NHS", "HTR2C", "CARMN", "CD34", "ADAMTS15", "SLC38A4", "GJA4", "TWIST2", "TBX2", "MXRA5", "CYSLTR2"]</t>
  </si>
  <si>
    <t>M6</t>
  </si>
  <si>
    <t>B_MS</t>
  </si>
  <si>
    <t>["PTGER3", "LINC01725", "RALGPS2", "RHEX", "KCNS3", "IGKC", "ACOXL", "LYPD6B", "AC078883.1", "AC009315.1", "EPHB1", "FNDC3B", "LINC01208", "AC092546.1", "SEL1L3", "RASGEF1B", "BANK1", "AC022325.2", "AC078881.1", "NREP", "BMP6", "AL591518.1", "PRDM1", "AL589693.1", "CNBD1", "LINC02237", "SLC30A8", "PIP5K1B", "RTKN2", "CHST15", "AC087280.2", "ZNF215", "ABTB2", "LINC02745", "IFNG-AS1", "AL442636.1", "DCT", "IGHG4", "IGHGP", "IGHG1", "IGHG3", "IGHM", "AC068875.1", "ACAN", "MCTP2", "HS3ST3B1", "CHODL", "IGLC1", "IGLC2", "IGLC3", "XBP1", "AC002072.1", "IRF4", "LINC00958", "LINC02739", "TENT5C", "AC005042.2", "LINC00607", "JCHAIN", "MZB1", "AC008080.4", "AP000676.5", "AC006206.2", "IGHA1", "IGHV1-69D", "CD79A", "IGLV1-51", "SLAMF7", "FCRL5", "RASSF6", "IGLV2-18", "FCRL2", "AL353753.1", "FAM30A"]</t>
  </si>
  <si>
    <t>M7</t>
  </si>
  <si>
    <t>N_MS</t>
  </si>
  <si>
    <t>["SLC6A17", "LINC00970", "C1orf115", "GREM2", "VSNL1", "AC110614.1", "AC073091.3", "KIAA1211L", "AC013265.1", "ZNF385B", "LINC01821", "PTH2R", "LINC01811", "LRTM1", "AC093607.1", "NWD2", "LINC01378", "FAM160A1", "RXFP1", "GLRA3", "LINC02112", "FSTL4", "AC008415.1", "LY86-AS1", "MLIP", "COL19A1", "CNR1", "AL591519.1", "MCHR2", "GRM1", "MPP6", "AC021613.1", "NEFL", "LINC01414", "SULF1", "AC060765.2", "AC004083.1", "ADAMTSL1", "AL391117.1", "LINC02645", "LINC01435", "AL136119.1", "LINC02755", "SLC22A10", "NRGN", "TAC3", "LINC02822", "LINC00507", "SIAH3", "AL356295.1", "LINC02306", "CHRM5", "ANKRD34C-AS1", "LINC02254", "HS3ST2", "CALB2", "PPM1E", "EFCAB3", "NPTX1", "AP000829.1", "DLGAP1-AS4", "MIR924HG", "CBLN2", "SLC17A7", "NNAT", "AL117329.1", "PIK3C2G", "LINC01776", "LINC02263", "AL096799.1", "SYT10", "AL445213.2", "AP000146.1"]</t>
  </si>
  <si>
    <t>M8</t>
  </si>
  <si>
    <t>IM_MS</t>
  </si>
  <si>
    <t>["CDC14A", "RGS16", "CHIT1", "AC018742.1", "AC007100.1", "IL1B", "LINC01266", "KCTD8", "CAMK2D", "MEF2C-AS1", "AC104123.1", "AC008591.1", "LINC01933", "LINC02542", "TAGAP", "GPNMB", "AC011586.2", "AC016074.2", "P4HA1", "DISC1FP1", "ARHGAP20", "LINC02698", "AP001977.1", "CD163L1", "FAR2", "AC090630.1", "EPSTI1", "AL049828.1", "LINC01500", "LINC02328", "LINC01146", "BCL2A1", "AC104041.1", "HS3ST3A1", "AC034268.2", "BRIP1", "AC025887.2", "NEDD4L", "MAFB", "AC079142.1", "SAT1", "MIR222HG", "AC011751.1", "AC005699.1", "CYP19A1", "IL21R", "RAB42", "CHRNA1", "ZNF385D-AS1", "AC087273.2", "HTRA4", "AC044893.1", "AL355838.1", "AQP9", "IL1A", "AC064834.1", "LINC02057", "AC006974.2", "AC090796.1"]</t>
  </si>
  <si>
    <t>M9</t>
  </si>
  <si>
    <t>OLIGO</t>
  </si>
  <si>
    <t>["GRHL3", "AL583808.1", "PAPPA2", "AL390957.1", "RGS2", "PROX1-AS1", "DNAH14", "WNT9A", "AL390860.1", "LINC00276", "AC079352.1", "TMEM178A", "AC012494.1", "AC007364.1", "AC023469.1", "LINC01876", "PDE1A", "AC007319.1", "C2CD6", "CPS1", "AC034195.1", "MOBP", "SAMMSON", "AC068633.1", "GPR149", "SST", "AC110809.1", "COL25A1", "AC093765.2", "AC115622.1", "LINC02511", "AC109927.1", "LINC01098", "LINC01099", "LINC02119", "AC008945.2", "AC112206.2", "ENC1", "LUCAT1", "LINC02163", "LINC01170", "AC008571.2", "RANBP17", "AL033523.1", "AL133405.2", "ZSCAN31", "TSBP1-AS1", "EYS", "HS3ST5", "AL590550.1", "RNF217-AS1", "AL591115.1", "STXBP5-AS1", "SOD2", "AC004949.1", "AGMO", "LINC01445", "SERPINE1", "AC009264.1", "AC246817.1", "LINC00529", "SLC39A14", "AC009623.1", "AC103770.1", "LINC01608", "LINC00536", "AC037486.1", "LINC01151", "PCAT1", "LINC01505", "SVEP1", "RNLS", "LIPN", "OPALIN", "TPH1", "GDPD4", "CARD18", "CRYAB", "AC090015.1", "AC016152.1", "LINC02343", "AL354809.1", "AL136441.1", "AL590807.1", "AL355916.2", "AC008050.1", "NRXN3", "PWRN1", "SCNN1G", "SLC5A11", "CNGB1", "CNTNAP4", "LINC02073", "GREB1L", "MIR4527HG", "MYO5B", "LINC01416", "LINC01924", "CNDP1", "GADD45B", "JUNB", "AL050403.2", "LBP", "AJ009632.2", "AP000477.3", "LINC01695", "LINC00313", "PPEF1", "AC136489.1", "LINC01204", "AC233296.1", "SPANXA2-OT1", "AC068759.1", "AC022433.1", "SLCO6A1", "GLYAT", "LINC02335", "AL354994.1", "AC004870.4", "LINC00616", "AC093912.1", "AC015912.3", "TPH2"]</t>
  </si>
  <si>
    <t>M10</t>
  </si>
  <si>
    <t>["CHD5", "SFN", "AGBL4", "AC119674.1", "AL513166.1", "ST6GALNAC5", "CCN1", "LINC02607", "MIR137HG", "AL445433.2", "OLFM3", "AL136114.1", "CACNA1E", "AL136456.1", "KCNH1", "RYR2", "CHRM3", "KMO", "MYT1L", "LINC01250", "GALNT14", "AC009975.1", "LINC01122", "BCL11A", "AC007389.1", "ANKRD30BL", "THSD7B", "NXPH2", "LYPD6", "KCNJ3", "SLC4A10", "KCNH7", "SNHG31", "MARCH4", "DIRC3", "AC019211.1", "NYAP2", "AC019068.1", "SYN2", "SGO1-AS1", "ZNF385D", "CCK", "CADPS", "SYNPR", "SUCLG2-AS1", "ROBO2", "EPHA6", "CLSTN2", "AC117386.2", "AC073365.1", "AC098829.1", "SLIT2", "GABRA4", "KIT", "KIAA1211", "CXCL2", "FRAS1", "FSTL5", "GALNTL6", "AC108169.1", "TENM3", "CDH12", "CDH9", "LINC02224", "HCN1", "RAB3C", "SV2C", "KIAA0825", "LIX1-AS1", "LINC01340", "ADAMTS19", "CHSY3", "CXCL14", "KCTD16", "AC132803.1", "GRIA1", "PTTG1", "GABRB2", "GABRA1", "GABRG2", "TENM2", "FAM153CP", "PHACTR1", "VEGFA", "PTCHD4", "HCRTR2", "KHDRBS2", "KCNQ5", "HTR1E", "EPHA7", "EYA4", "AL031056.1", "AC073332.1", "AC003044.1", "ABCA13", "GALNT17", "PCLO", "ZNF804B", "DLX6-AS1", "RELN", "POT1-AS1", "CHRM2", "CNTNAP2", "DLGAP2", "SGCZ", "NRG1", "UNC5D", "ZMAT4", "KCNB2", "STMN2", "GEM", "AC104248.1", "ARC", "FREM1", "SH3GL2", "AL445623.2", "ELAVL2", "LINGO2", "GABBR2", "GRIN3A", "GRIN1", "CACNA1B", "CACNB2", "GAD2", "AC013287.1", "CH25H", "TCERG1L", "NRIP3", "KIAA1549L", "CNTN5", "PDGFD", "EMP1", "GRIN2B", "AC024901.1", "NELL2", "GRIP1", "PTPRR", "KCNC2", "SYT1", "AC138123.1", "IGF1", "BTBD11", "RPH3A", "SRRM4", "AC007368.1", "RIMBP2", "ATP8A2", "MTUS2", "AL445255.1", "SLC35F4", "AC004817.5", "SNHG14", "GABRG3", "LINC02853", "UNC13C", "AGBL1", "LINC00923", "RBFOX1", "GRIN2A", "CACNG3", "MYLK3", "CDH8", "CFAP52", "SHISA6", "RBFOX3", "CELF4", "AC009899.1", "CCBE1", "AC010624.5", "PAK5", "PCSK2", "PTPRT", "KCNJ6", "SYN3", "CD99", "FRMPD4", "AL591501.1", "SYTL5", "IL1RAPL2", "FGF13", "AC004946.1", "TENT5B", "AC007920.1", "Z97205.2", "AC073968.2", "AL731571.1", "LINC02351", "BEND4", "AL445207.1", "AL358335.2", "LINC02009", "AC020651.2"]</t>
  </si>
  <si>
    <t>M11</t>
  </si>
  <si>
    <t>AS</t>
  </si>
  <si>
    <t>["PRDM16", "ID3", "MAN1C1", "AL603840.1", "JUN", "LINC01748", "AC099792.1", "DOCK7", "CACHD1", "GNG12-AS1", "WLS", "ZRANB2-AS2", "DDAH1", "AL627316.1", "NTNG1", "AHCYL1", "CHI3L2", "KCNN3", "DDR2", "F5", "PRRX1", "NPL", "C1orf21", "TGFB2", "FMN2", "LINC00299", "ID2", "LTBP1", "EML6", "EFEMP1", "CCDC85A", "ANTXR1", "CTNNA2", "TCF7L1", "NPAS2", "DPP10", "ARHGEF4", "AC016766.1", "AC073050.1", "CERS6", "OSBPL6", "TTN", "AC092640.1", "PPP1R1C", "DNAH7", "PARD3B", "IQCA1", "ACKR3", "SNED1", "CHL1-AS2", "AC077690.1", "AC092422.1", "RARB", "LRRC3B", "GASK1A", "CACNA2D3", "FAM107A", "ADAMTS9", "ADAMTS9-AS2", "LRIG1", "ABI3BP", "BOC", "AC026341.1", "AC092691.1", "KALRN", "ALDH1L1", "PLSCR4", "CP", "MED12L", "LINC02006", "ARHGEF26-AS1", "ARHGEF26", "PLCH1", "SERPINI2", "WDR49", "TNIK", "MASP1", "BCL6", "ATP13A4", "HES1", "LINC01182", "CD38", "AC097515.1", "ADGRA3", "LINC02506", "GABRG1", "GABRA2", "GABRB1", "SLC4A4", "ADAMTS3", "SHROOM3", "LINC01094", "LINC01088", "MAPK10", "SPARCL1", "BMPR1B", "NPNT", "ETNPPL", "SYNPO2", "AC073475.1", "FGF2", "SLC7A11", "AC002460.2", "IQCM", "DCLK2", "AC079298.3", "DCHS2", "LRAT", "AC093817.2", "AC084740.1", "CPE", "PALLD", "GPM6A", "PDLIM3", "F11-AS1", "PLEKHG4B", "ADCY2", "CTNND2", "ADAMTS12", "RANBP3L", "OSMR-AS1", "MAST4", "AC114971.1", "AC091826.2", "ADGRV1", "AC124854.1", "NR2F1-AS1", "EFNA5", "TMEM232", "KCNN2", "PRR16", "SNCAIP", "GRAMD2B", "MARCH3", "MEIKIN", "PPP2R2B", "DPYSL3", "AC113414.1", "WWC1", "HULC", "GMPR", "AL022068.1", "ID4", "CARMIL1", "COL21A1", "AL606923.2", "B3GAT2", "OGFRL1", "CD109", "AL355612.1", "FUT9", "UFL1-AS1", "AL589740.1", "NR2E1", "FAM184A", "AL096854.1", "GJA1", "TRDN", "TPD52L1", "MOXD1", "LINC00271", "PDE7B", "EZR", "AL078604.4", "PACRG", "AL078602.1", "DNAH11", "AQP1", "AC083864.5", "SUGCT", "GLI3", "AEBP1", "TPST1", "SEMA3A", "SEMA3D", "AC002069.2", "AC002429.2", "CDHR3", "HILPDA", "MFHAS1", "SLC7A2", "AC087854.1", "ADRA1A", "CLU", "RGS20", "CA8", "AC023095.1", "NKAIN3", "C8orf34", "EYA1", "CRISPLD1", "PKIA-AS1", "PKIA", "AC083837.1", "SPAG1", "RNF19A", "ANGPT1", "ADCY8", "FAM135B", "GLIS3", "IL33", "CNTNAP3B", "FAM189A2", "TRPM3", "TMC1", "ALDH1A1", "RORB", "PCSK5", "GNA14", "AL157886.1", "NTRK2", "DAPK1", "WNK2", "ABCA1", "DEC1", "TNC", "AL160272.1", "PFKP", "LINC02649", "AL392086.3", "SLC39A12", "MALRD1", "NEBL", "LINC00836", "PARD3", "FRMPD2", "PRKG1", "SLC16A9", "LINC01515", "CAMK2G", "NRG3", "PPP1R3C", "LGI1", "PLCE1", "SORBS1", "HPSE2", "ADD3-AS1", "ABLIM1", "AL137025.1", "CASC2", "IFITM3", "STK33", "ADM", "MRVI1", "SPON1", "BBOX1", "AL358944.1", "PAX6", "PAUPAR", "CD44", "PAMR1", "TENM4", "MIR4300HG", "FAT3", "ARHGAP42", "YAP1", "MGST1", "LMO3", "RERGL", "PLEKHA5", "SLCO1C1", "ABCC9", "ST8SIA1", "AC053513.1", "SOX5", "LMNTD1", "OVCH1-AS1", "CNTN1", "SLC38A1", "AC008014.1", "AC068305.2", "NAV3", "ACSS3", "LRRIQ1", "MGAT4C", "KITLG", "AC009522.1", "RMST", "AC079385.1", "RFX4", "SDS", "HSPB8", "DCLK1", "LINC00598", "LINC00378", "OBI1-AS1", "GPC5", "GPC6", "FARP1", "AL137139.2", "ITGBL1", "AL390755.1", "AL135878.1", "PRKD1", "EGLN3", "LINC00609", "AL132857.1", "DAAM1", "AL359232.1", "RGS6", "STON2", "SLC24A4", "SERPINA3", "RYR3", "AC013652.1", "AC012405.1", "AC073941.1", "RORA", "CA12", "ACSBG1", "ADAMTSL3", "RGMA", "AC091078.1", "AC110023.1", "ARRDC4", "LINC02251", "MT2A", "MT1E", "MT1M", "MT1G", "MT1X", "GINS3", "AC092131.1", "AC105411.1", "ATP1B2", "SLC47A2", "CCL2", "GFAP", "ANKFN1", "PITPNC1", "CDC42EP4", "LAMA1", "AQP4-AS1", "AQP4", "TTR", "DTNA", "FHOD3", "LINC00907", "SLC14A1", "ZBTB7C", "MAPK4", "AC022031.2", "AC006305.1", "ANGPTL4", "COL5A3", "CYP4F12", "CPAMD8", "NCAN", "ZNF98", "APOE", "HIF3A", "AL109809.5", "AL121757.2", "EYA2", "DOK5", "CDH4", "MIR99AHG", "SLC25A18", "ZNRF3", "GYG2", "MID1", "AL807742.1", "PTCHD1-AS", "MAOB", "XIST", "SYTL4", "GPC4", "AC114964.2", "LINC02327", "LINC02141", "RASSF9"]</t>
  </si>
  <si>
    <t>M12</t>
  </si>
  <si>
    <t>AS_IM_MS</t>
  </si>
  <si>
    <t>["VAV3", "AC096637.1", "MIR3681HG", "AC097512.1", "AC097480.1", "LINC00499", "PURPL", "AC079465.1", "NPY", "VGF", "EGR3", "AC103796.1", "GPRC5A", "HMGA2", "OTX2-AS1", "LINC01727", "THBD", "CITED1", "LINC02046", "AC069410.1", "AC020584.1", "LINC02109", "LINC00395", "CCL3", "KIF18B", "HES5", "DTL", "NCAPG", "TXK", "HIST1H2BH", "AC002454.1", "PRF1", "MKI67", "KCNJ12", "CCL3L1", "TOP2A", "AC069277.1", "LINC00698", "AC106771.1"]</t>
  </si>
  <si>
    <t>M13</t>
  </si>
  <si>
    <t>["IFI44L", "CD247", "LINC01934", "ITGA4", "STAT4", "HRH1", "ARHGEF3", "CD96", "DTHD1", "RHOH", "INPP4B", "EMB", "PARP8", "IQGAP2", "CAMK4", "TNFAIP8", "F13A1", "RIPOR2", "THEMIS", "SAMD3", "AL035446.2", "SYTL3", "MDFIC", "AC100849.1", "LINC01242", "MRC1", "MS4A4A", "CD163", "CD69", "CLEC2B", "TESPA1", "LINC01619", "DIAPH3", "AL162493.1", "GNG2", "TC2N", "LGMN", "BCL11B", "CCL5", "IKZF3", "SKAP1", "TTC39C", "SIGLEC1", "GRAP2", "DPP4", "AC011029.1", "CD2", "IL7R", "SCML4", "LINC00944", "TRAC", "SLFN12L", "CCL4", "LINC00470", "PYHIN1", "AC006369.1", "AC022217.3", "CALCR", "AL136962.1", "LILRB5", "FAM9B", "GPR174"]</t>
  </si>
  <si>
    <t>M14</t>
  </si>
  <si>
    <t>IM</t>
  </si>
  <si>
    <t>["SLC2A5", "TNFRSF1B", "PDPN", "TMEM51", "LINC01141", "C1QC", "C1QB", "CSF3R", "SMAP2", "HIVEP3", "CD53", "LINC02798", "SRGAP2B", "S100A8", "RCSD1", "MPZL1", "RASAL2", "NIBAN1", "RGS1", "PTPRC", "SRGAP2", "AL392172.2", "DISP1", "DISC1", "SLC8A1", "ZFP36L2", "PLEK", "ARHGAP25", "MGAT4A", "NCK2", "SH3RF3", "MERTK", "KYNU", "ARHGAP15", "CACNB4", "SLC11A1", "SP100", "INPP5D", "PPARG", "PLCL2", "TGFBR2", "CMTM7", "CX3CR1", "STAB1", "CACNA1D", "HCLS1", "CD86", "P2RY12", "LINC00578", "GNB4", "KLHL6", "ST6GAL1", "TPRG1", "AC006230.1", "TMEM156", "RBM47", "LINC02232", "BMP2K", "ARHGAP24", "AC131944.1", "SPP1", "GPRIN3", "ALPK1", "LINC01091", "MAML3", "TLR2", "GUCY1A1", "FAM149A", "OTULINL", "C5orf17", "AC114930.1", "SLC1A3", "FYB1", "S100Z", "LHFPL2", "MEF2C", "ST8SIA4", "CD14", "ARHGAP26", "CSF1R", "CD74", "AC008691.1", "DOCK2", "LCP2", "KCNIP1", "RASGEF1C", "LY86", "RREB1", "GCNT2", "CD83", "HLA-DRA", "HLA-DRB1", "FGD2", "TRERF1", "PLA2G7", "AL357522.1", "MAN1A1", "ARHGAP18", "MAP3K5", "NHSL1", "MTHFD1L", "IPCEF1", "RNASET2", "CARD11", "SDK1", "SCIN", "HDAC9", "OSBPL3", "SKAP2", "CPVL", "WIPF3", "AOAH", "TNS3", "IKZF1", "DOCK4", "FOXP2", "TFEC", "CPED1", "TBXAS1", "PRKAG2", "CTSB", "AC068587.4", "MSR1", "FGL1", "CSGALNACT1", "ADAM28", "AC120193.1", "LYN", "CPA6", "PAG1", "ZFPM2-AS1", "OXR1", "CCDC26", "KCNQ3", "DENND3", "DOCK8", "BNC2", "SYK", "ROR2", "TGFBR1", "AL162414.1", "SFMBT2", "CELF2", "CAMK1D", "FRMD4A", "AC044781.1", "PLXDC2", "APBB1IP", "ALOX5", "WDFY4", "LNCAROD", "SRGN", "PALD1", "LRMDA", "CERNA2", "LINC01374", "MYOF", "ENTPD1", "BLNK", "PIK3AP1", "KCNQ1", "PDE3B", "AP001636.3", "MS4A6A", "MS4A7", "SLCO2B1", "CTSC", "MAML2", "IL18", "SORL1", "UBASH3B", "GRAMD1B", "LINC02712", "OLR1", "ETV6", "LRMP", "ITPR2", "PCED1B", "NCKAP1L", "RASSF3", "AC025569.1", "LINC02391", "CHST11", "LRCH1", "LPAR6", "DLEU1", "ABCC4", "GPR183", "AL163541.1", "ZFP36L1", "FOXN3", "KCNK13", "RIN3", "CYFIP1", "FMN1", "ATP8B4", "GLDN", "AKAP13", "MEF2A", "LRRK1", "ATF7IP2", "CIITA", "SYT17", "HS3ST4", "ITGAX", "LPCAT2", "ZFHX3", "IRF8", "ABR", "PIK3R5", "RHBDF2", "RAB31", "LDLRAD4", "RTTN", "SOCS6", "C3", "VAV1", "MYO1F", "HAMP", "FCGBP", "POU2F2", "APOC1", "APOC2", "LILRB1", "SYNDIG1", "HCK", "AL139351.3", "NFATC2", "MIR646HG", "SAMSN1", "LINC01684", "BACH1", "RUNX1", "MX2", "TRPM2", "HMOX1", "PDGFB", "CSF2RA", "ANOS1", "ARHGAP6", "CYBB", "VSIG4", "EDA", "DIAPH2", "XACT", "LINC00278", "AC078845.1", "LINC02642", "AC021504.1"]</t>
  </si>
  <si>
    <t>M15</t>
  </si>
  <si>
    <t>["PKN2-AS1", "AC114485.1", "AL445426.1", "MAGI3", "CHI3L1", "AL356108.1", "SLC8A1-AS1", "AC007402.1", "AFF3", "AC011246.1", "SCHLAP1", "AC021851.2", "CALCRL", "BHLHE40", "NEK10", "PRICKLE2", "LINC02008", "COL8A1", "ARHGAP31", "ZFYVE28", "PROM1", "AC024230.1", "AC093895.1", "CXXC4-AS1", "AC093765.3", "ANKRD33B", "PLCXD3", "PDE4D", "ADAMTS6", "PAM", "LINC02208", "AC008568.1", "PRELID2", "AC109466.1", "AL353138.1", "TENT5A", "AL356124.1", "SYNE1", "HSPB1", "TAC1", "ANKRD7", "STC1", "PLAT", "BAALC-AS1", "SAMD12-AS1", "SUSD1", "AFAP1L2", "BAG3", "LINC02550", "SLC2A3", "WIF1", "LINC02458", "AC002070.1", "LINC00351", "NALCN-AS1", "AL139023.1", "SLC25A21", "TTC6", "AL365295.1", "RHOJ", "FOS", "DIO2", "SMAD3", "AC104035.1", "AC025810.1", "ADAMTS18", "AC090403.1", "SETBP1", "AC091576.1", "PCAT19", "SLCO4A1", "STS", "AC073529.1", "AL050309.1", "AL008633.1", "PCDH11Y", "LINC01324", "AC097467.3", "LINC02464", "MLPH", "LINC02211", "METTL7B", "LINC01708", "MMRN1", "DSP", "TNFRSF10C", "PKHD1L1", "LINC02185", "SLC52A3", "RNF17", "AC012078.2", "LAX1", "PTGS2", "AC110611.2", "FLT4", "ARHGEF15", "AP001037.1"]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</si>
</sst>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.0E+00"/>
  </numFmts>
  <fonts count="1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u/>
      <sz val="11"/>
      <name val="Calibri"/>
      <family val="2"/>
      <scheme val="minor"/>
    </font>
    <font>
      <sz val="8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1"/>
      <color theme="2" tint="-0.749992370372631"/>
      <name val="Calibri"/>
      <family val="2"/>
      <scheme val="minor"/>
    </font>
    <font>
      <sz val="11"/>
      <color theme="2" tint="-0.749992370372631"/>
      <name val="Calibri"/>
      <family val="2"/>
      <scheme val="minor"/>
    </font>
    <font>
      <sz val="12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rgb="FF000000"/>
      <name val="Calibri"/>
      <family val="1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theme="0" tint="-0.249977111117893"/>
      </left>
      <right style="thin">
        <color theme="0" tint="-0.249977111117893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indexed="64"/>
      </bottom>
      <diagonal/>
    </border>
    <border>
      <left style="thin">
        <color theme="0" tint="-0.249977111117893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2" xfId="0" applyFont="1" applyBorder="1" applyAlignment="1">
      <alignment horizontal="center"/>
    </xf>
    <xf numFmtId="164" fontId="5" fillId="0" borderId="2" xfId="0" applyNumberFormat="1" applyFont="1" applyBorder="1" applyAlignment="1">
      <alignment horizontal="center"/>
    </xf>
    <xf numFmtId="2" fontId="5" fillId="0" borderId="2" xfId="0" applyNumberFormat="1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5" fillId="0" borderId="4" xfId="0" applyFont="1" applyBorder="1" applyAlignment="1">
      <alignment horizontal="center"/>
    </xf>
    <xf numFmtId="0" fontId="5" fillId="0" borderId="9" xfId="0" applyFont="1" applyBorder="1" applyAlignment="1">
      <alignment horizontal="center"/>
    </xf>
    <xf numFmtId="0" fontId="0" fillId="0" borderId="7" xfId="0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164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164" fontId="1" fillId="0" borderId="2" xfId="0" applyNumberFormat="1" applyFont="1" applyBorder="1" applyAlignment="1">
      <alignment horizontal="center" vertical="center"/>
    </xf>
    <xf numFmtId="2" fontId="1" fillId="0" borderId="2" xfId="0" applyNumberFormat="1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/>
    </xf>
    <xf numFmtId="0" fontId="9" fillId="0" borderId="0" xfId="0" applyFont="1" applyAlignment="1">
      <alignment horizontal="center" wrapText="1" readingOrder="1"/>
    </xf>
    <xf numFmtId="0" fontId="0" fillId="0" borderId="10" xfId="0" applyBorder="1" applyAlignment="1">
      <alignment horizontal="center"/>
    </xf>
    <xf numFmtId="0" fontId="11" fillId="0" borderId="0" xfId="0" applyFont="1" applyAlignment="1">
      <alignment horizontal="center" vertical="center" wrapText="1"/>
    </xf>
    <xf numFmtId="0" fontId="4" fillId="0" borderId="1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 wrapText="1" readingOrder="1"/>
    </xf>
    <xf numFmtId="0" fontId="10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wrapText="1"/>
    </xf>
    <xf numFmtId="0" fontId="13" fillId="0" borderId="0" xfId="0" applyFont="1" applyAlignment="1">
      <alignment horizontal="left" vertical="center" indent="2"/>
    </xf>
    <xf numFmtId="0" fontId="14" fillId="0" borderId="0" xfId="0" applyFont="1" applyAlignment="1">
      <alignment horizontal="left" vertical="center" indent="2"/>
    </xf>
    <xf numFmtId="0" fontId="15" fillId="0" borderId="0" xfId="0" applyFont="1" applyAlignment="1">
      <alignment horizontal="left" vertical="center" indent="2"/>
    </xf>
    <xf numFmtId="11" fontId="0" fillId="0" borderId="0" xfId="0" applyNumberFormat="1"/>
    <xf numFmtId="0" fontId="0" fillId="0" borderId="0" xfId="0" applyAlignment="1">
      <alignment horizontal="center"/>
    </xf>
    <xf numFmtId="0" fontId="4" fillId="0" borderId="0" xfId="0" applyFont="1"/>
    <xf numFmtId="0" fontId="0" fillId="0" borderId="2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C74F0468-54E6-4E31-86B9-1DE2C0460FDF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9CB20C-DF17-40E8-984C-86361D0AB2B5}">
  <dimension ref="A1:J13"/>
  <sheetViews>
    <sheetView tabSelected="1" workbookViewId="0">
      <selection activeCell="F25" sqref="F25"/>
    </sheetView>
  </sheetViews>
  <sheetFormatPr defaultRowHeight="15" x14ac:dyDescent="0.25"/>
  <cols>
    <col min="1" max="1" width="4.85546875" customWidth="1"/>
    <col min="2" max="2" width="6.5703125" bestFit="1" customWidth="1"/>
    <col min="3" max="3" width="7.140625" bestFit="1" customWidth="1"/>
    <col min="4" max="4" width="4.140625" bestFit="1" customWidth="1"/>
    <col min="5" max="5" width="9" bestFit="1" customWidth="1"/>
    <col min="6" max="6" width="15.85546875" bestFit="1" customWidth="1"/>
    <col min="7" max="7" width="20.5703125" customWidth="1"/>
    <col min="8" max="8" width="24.7109375" customWidth="1"/>
    <col min="9" max="9" width="17.85546875" customWidth="1"/>
    <col min="10" max="10" width="21.85546875" bestFit="1" customWidth="1"/>
  </cols>
  <sheetData>
    <row r="1" spans="1:10" ht="45" x14ac:dyDescent="0.25">
      <c r="A1" s="35" t="s">
        <v>118</v>
      </c>
      <c r="B1" s="36" t="s">
        <v>93</v>
      </c>
      <c r="C1" s="37" t="s">
        <v>94</v>
      </c>
      <c r="D1" s="37" t="s">
        <v>95</v>
      </c>
      <c r="E1" s="37" t="s">
        <v>96</v>
      </c>
      <c r="F1" s="37" t="s">
        <v>97</v>
      </c>
      <c r="G1" s="38" t="s">
        <v>98</v>
      </c>
      <c r="H1" s="39" t="s">
        <v>99</v>
      </c>
      <c r="I1" s="39" t="s">
        <v>100</v>
      </c>
      <c r="J1" s="37" t="s">
        <v>101</v>
      </c>
    </row>
    <row r="2" spans="1:10" x14ac:dyDescent="0.25">
      <c r="A2" s="40" t="s">
        <v>87</v>
      </c>
      <c r="B2" s="32">
        <v>408</v>
      </c>
      <c r="C2" s="1" t="s">
        <v>102</v>
      </c>
      <c r="D2" s="1" t="s">
        <v>103</v>
      </c>
      <c r="E2" s="1">
        <v>39</v>
      </c>
      <c r="F2" s="1">
        <v>21</v>
      </c>
      <c r="G2" s="33">
        <v>0</v>
      </c>
      <c r="H2" s="41">
        <v>10</v>
      </c>
      <c r="I2" s="41">
        <v>2</v>
      </c>
      <c r="J2" s="1" t="s">
        <v>104</v>
      </c>
    </row>
    <row r="3" spans="1:10" x14ac:dyDescent="0.25">
      <c r="A3" s="40" t="s">
        <v>86</v>
      </c>
      <c r="B3" s="32">
        <v>506</v>
      </c>
      <c r="C3" s="1" t="s">
        <v>102</v>
      </c>
      <c r="D3" s="1" t="s">
        <v>105</v>
      </c>
      <c r="E3" s="1" t="s">
        <v>106</v>
      </c>
      <c r="F3" s="1">
        <v>21</v>
      </c>
      <c r="G3" s="33">
        <v>17</v>
      </c>
      <c r="H3" s="41">
        <v>50</v>
      </c>
      <c r="I3" s="41">
        <v>19</v>
      </c>
      <c r="J3" s="1" t="s">
        <v>107</v>
      </c>
    </row>
    <row r="4" spans="1:10" x14ac:dyDescent="0.25">
      <c r="A4" s="40" t="s">
        <v>108</v>
      </c>
      <c r="B4" s="32">
        <v>528</v>
      </c>
      <c r="C4" s="1" t="s">
        <v>102</v>
      </c>
      <c r="D4" s="1" t="s">
        <v>105</v>
      </c>
      <c r="E4" s="1">
        <v>45</v>
      </c>
      <c r="F4" s="1">
        <v>17</v>
      </c>
      <c r="G4" s="33">
        <v>12</v>
      </c>
      <c r="H4" s="41">
        <v>25</v>
      </c>
      <c r="I4" s="41" t="s">
        <v>109</v>
      </c>
      <c r="J4" s="1" t="s">
        <v>102</v>
      </c>
    </row>
    <row r="5" spans="1:10" x14ac:dyDescent="0.25">
      <c r="A5" s="40" t="s">
        <v>85</v>
      </c>
      <c r="B5" s="32">
        <v>530</v>
      </c>
      <c r="C5" s="1" t="s">
        <v>102</v>
      </c>
      <c r="D5" s="1" t="s">
        <v>103</v>
      </c>
      <c r="E5" s="1">
        <v>42</v>
      </c>
      <c r="F5" s="1">
        <v>15</v>
      </c>
      <c r="G5" s="33">
        <v>15</v>
      </c>
      <c r="H5" s="41">
        <v>21</v>
      </c>
      <c r="I5" s="41">
        <v>15</v>
      </c>
      <c r="J5" s="1" t="s">
        <v>102</v>
      </c>
    </row>
    <row r="6" spans="1:10" x14ac:dyDescent="0.25">
      <c r="A6" s="40" t="s">
        <v>84</v>
      </c>
      <c r="B6" s="32">
        <v>549</v>
      </c>
      <c r="C6" s="1" t="s">
        <v>102</v>
      </c>
      <c r="D6" s="1" t="s">
        <v>103</v>
      </c>
      <c r="E6" s="1">
        <v>50</v>
      </c>
      <c r="F6" s="1">
        <v>8</v>
      </c>
      <c r="G6" s="33">
        <v>9</v>
      </c>
      <c r="H6" s="41">
        <v>29</v>
      </c>
      <c r="I6" s="41">
        <v>20</v>
      </c>
      <c r="J6" s="1" t="s">
        <v>110</v>
      </c>
    </row>
    <row r="7" spans="1:10" x14ac:dyDescent="0.25">
      <c r="A7" s="40" t="s">
        <v>91</v>
      </c>
      <c r="B7" s="32">
        <v>585</v>
      </c>
      <c r="C7" s="1" t="s">
        <v>102</v>
      </c>
      <c r="D7" s="1" t="s">
        <v>105</v>
      </c>
      <c r="E7" s="1">
        <v>53</v>
      </c>
      <c r="F7" s="1">
        <v>27</v>
      </c>
      <c r="G7" s="33" t="s">
        <v>111</v>
      </c>
      <c r="H7" s="41">
        <v>27</v>
      </c>
      <c r="I7" s="41" t="s">
        <v>111</v>
      </c>
      <c r="J7" s="1" t="s">
        <v>112</v>
      </c>
    </row>
    <row r="8" spans="1:10" x14ac:dyDescent="0.25">
      <c r="A8" s="40" t="s">
        <v>92</v>
      </c>
      <c r="B8" s="34">
        <v>25</v>
      </c>
      <c r="C8" s="1" t="s">
        <v>113</v>
      </c>
      <c r="D8" s="1" t="s">
        <v>103</v>
      </c>
      <c r="E8" s="1">
        <v>35</v>
      </c>
      <c r="F8" s="1">
        <v>22</v>
      </c>
      <c r="G8" s="42"/>
      <c r="H8" s="1" t="s">
        <v>111</v>
      </c>
      <c r="I8" s="1" t="s">
        <v>111</v>
      </c>
      <c r="J8" s="1" t="s">
        <v>114</v>
      </c>
    </row>
    <row r="9" spans="1:10" x14ac:dyDescent="0.25">
      <c r="A9" s="40" t="s">
        <v>90</v>
      </c>
      <c r="B9" s="34">
        <v>48</v>
      </c>
      <c r="C9" s="1" t="s">
        <v>113</v>
      </c>
      <c r="D9" s="1" t="s">
        <v>103</v>
      </c>
      <c r="E9" s="1">
        <v>68</v>
      </c>
      <c r="F9" s="1">
        <v>10</v>
      </c>
      <c r="H9" s="1" t="s">
        <v>111</v>
      </c>
      <c r="I9" s="1" t="s">
        <v>111</v>
      </c>
      <c r="J9" s="1" t="s">
        <v>115</v>
      </c>
    </row>
    <row r="10" spans="1:10" x14ac:dyDescent="0.25">
      <c r="A10" s="40" t="s">
        <v>89</v>
      </c>
      <c r="B10" s="34" t="s">
        <v>116</v>
      </c>
      <c r="C10" s="1" t="s">
        <v>113</v>
      </c>
      <c r="D10" s="1" t="s">
        <v>105</v>
      </c>
      <c r="E10" s="1">
        <v>50</v>
      </c>
      <c r="F10" s="1" t="s">
        <v>111</v>
      </c>
      <c r="H10" s="1" t="s">
        <v>111</v>
      </c>
      <c r="I10" s="1" t="s">
        <v>111</v>
      </c>
      <c r="J10" s="1" t="s">
        <v>117</v>
      </c>
    </row>
    <row r="13" spans="1:10" x14ac:dyDescent="0.25">
      <c r="A13" s="40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47767B-0604-4FE1-8F6D-A25F97990B61}">
  <dimension ref="A1:O30"/>
  <sheetViews>
    <sheetView topLeftCell="A11" workbookViewId="0">
      <selection activeCell="K35" sqref="K35"/>
    </sheetView>
  </sheetViews>
  <sheetFormatPr defaultRowHeight="15" x14ac:dyDescent="0.25"/>
  <cols>
    <col min="1" max="1" width="9.42578125" style="1" bestFit="1" customWidth="1"/>
    <col min="2" max="5" width="9.42578125" style="1" customWidth="1"/>
    <col min="6" max="6" width="5.7109375" style="1" bestFit="1" customWidth="1"/>
    <col min="7" max="7" width="5.42578125" style="1" bestFit="1" customWidth="1"/>
    <col min="8" max="9" width="11.85546875" style="1" bestFit="1" customWidth="1"/>
    <col min="10" max="10" width="7.7109375" style="1" bestFit="1" customWidth="1"/>
    <col min="11" max="11" width="7.28515625" style="1" bestFit="1" customWidth="1"/>
    <col min="12" max="12" width="9.140625" style="1" bestFit="1" customWidth="1"/>
    <col min="13" max="13" width="32.28515625" style="1" bestFit="1" customWidth="1"/>
    <col min="14" max="15" width="8.7109375" style="1"/>
  </cols>
  <sheetData>
    <row r="1" spans="1:13" ht="30" x14ac:dyDescent="0.25">
      <c r="A1" s="27" t="s">
        <v>29</v>
      </c>
      <c r="B1" s="18" t="s">
        <v>34</v>
      </c>
      <c r="C1" s="19" t="s">
        <v>12</v>
      </c>
      <c r="D1" s="19" t="s">
        <v>81</v>
      </c>
      <c r="E1" s="18" t="s">
        <v>35</v>
      </c>
      <c r="F1" s="20" t="s">
        <v>36</v>
      </c>
      <c r="G1" s="21" t="s">
        <v>8</v>
      </c>
      <c r="H1" s="22" t="s">
        <v>64</v>
      </c>
      <c r="I1" s="22" t="s">
        <v>16</v>
      </c>
      <c r="J1" s="21" t="s">
        <v>17</v>
      </c>
      <c r="K1" s="21" t="s">
        <v>65</v>
      </c>
      <c r="L1" s="21" t="s">
        <v>66</v>
      </c>
      <c r="M1" s="21" t="s">
        <v>20</v>
      </c>
    </row>
    <row r="2" spans="1:13" ht="15.75" x14ac:dyDescent="0.25">
      <c r="A2" s="17">
        <v>2</v>
      </c>
      <c r="B2" s="17" t="s">
        <v>82</v>
      </c>
      <c r="C2" s="17" t="s">
        <v>83</v>
      </c>
      <c r="D2" s="17" t="s">
        <v>84</v>
      </c>
      <c r="E2" s="17" t="s">
        <v>38</v>
      </c>
      <c r="F2" s="23" t="s">
        <v>119</v>
      </c>
      <c r="G2" s="24">
        <v>44</v>
      </c>
      <c r="H2" s="24">
        <v>344.5</v>
      </c>
      <c r="I2" s="24">
        <f>(H2*656.6)</f>
        <v>226198.7</v>
      </c>
      <c r="J2" s="25">
        <f>G2/I2</f>
        <v>1.9451924347929495E-4</v>
      </c>
      <c r="K2" s="25">
        <f>J2*1000000</f>
        <v>194.51924347929494</v>
      </c>
      <c r="L2" s="26">
        <f>(8*20)/K2</f>
        <v>0.82254072727272742</v>
      </c>
      <c r="M2" s="26">
        <f>20-L2</f>
        <v>19.177459272727273</v>
      </c>
    </row>
    <row r="3" spans="1:13" ht="15.75" x14ac:dyDescent="0.25">
      <c r="A3" s="17">
        <v>12</v>
      </c>
      <c r="B3" s="17" t="s">
        <v>37</v>
      </c>
      <c r="C3" s="17" t="s">
        <v>23</v>
      </c>
      <c r="D3" s="17" t="s">
        <v>86</v>
      </c>
      <c r="E3" s="17" t="s">
        <v>38</v>
      </c>
      <c r="F3" s="23" t="s">
        <v>120</v>
      </c>
      <c r="G3" s="24">
        <v>22.9</v>
      </c>
      <c r="H3" s="24">
        <v>365</v>
      </c>
      <c r="I3" s="24">
        <f>(H3*656.6)</f>
        <v>239659</v>
      </c>
      <c r="J3" s="25">
        <f>G3/I3</f>
        <v>9.5552430745350679E-5</v>
      </c>
      <c r="K3" s="25">
        <f>J3*1000000</f>
        <v>95.552430745350676</v>
      </c>
      <c r="L3" s="26">
        <f>(8*20)/K3</f>
        <v>1.6744733624454151</v>
      </c>
      <c r="M3" s="26">
        <f>20-L3</f>
        <v>18.325526637554585</v>
      </c>
    </row>
    <row r="4" spans="1:13" ht="15.75" x14ac:dyDescent="0.25">
      <c r="A4" s="17">
        <v>28</v>
      </c>
      <c r="B4" s="17" t="s">
        <v>71</v>
      </c>
      <c r="C4" s="17" t="s">
        <v>72</v>
      </c>
      <c r="D4" s="17" t="s">
        <v>89</v>
      </c>
      <c r="E4" s="17" t="s">
        <v>42</v>
      </c>
      <c r="F4" s="23" t="s">
        <v>121</v>
      </c>
      <c r="G4" s="24">
        <v>37.4</v>
      </c>
      <c r="H4" s="24">
        <v>345</v>
      </c>
      <c r="I4" s="24">
        <f>(H4*656.6)</f>
        <v>226527</v>
      </c>
      <c r="J4" s="25">
        <f>G4/I4</f>
        <v>1.6510173180239E-4</v>
      </c>
      <c r="K4" s="25">
        <f>J4*1000000</f>
        <v>165.10173180238999</v>
      </c>
      <c r="L4" s="26">
        <f>(8*20)/K4</f>
        <v>0.96909946524064172</v>
      </c>
      <c r="M4" s="26">
        <f>20-L4</f>
        <v>19.030900534759358</v>
      </c>
    </row>
    <row r="5" spans="1:13" ht="15.75" x14ac:dyDescent="0.25">
      <c r="A5" s="17">
        <v>45</v>
      </c>
      <c r="B5" s="17" t="s">
        <v>73</v>
      </c>
      <c r="C5" s="17" t="s">
        <v>72</v>
      </c>
      <c r="D5" s="17" t="s">
        <v>87</v>
      </c>
      <c r="E5" s="17" t="s">
        <v>45</v>
      </c>
      <c r="F5" s="23" t="s">
        <v>122</v>
      </c>
      <c r="G5" s="26">
        <v>26.6</v>
      </c>
      <c r="H5" s="24">
        <v>372</v>
      </c>
      <c r="I5" s="24">
        <f>(H5*656.6)</f>
        <v>244255.2</v>
      </c>
      <c r="J5" s="25">
        <f>G5/I5</f>
        <v>1.0890249214755715E-4</v>
      </c>
      <c r="K5" s="25">
        <f>J5*1000000</f>
        <v>108.90249214755714</v>
      </c>
      <c r="L5" s="26">
        <f>(8*20)/K5</f>
        <v>1.4692042105263159</v>
      </c>
      <c r="M5" s="26">
        <f>20-L5</f>
        <v>18.530795789473686</v>
      </c>
    </row>
    <row r="6" spans="1:13" ht="15.75" x14ac:dyDescent="0.25">
      <c r="A6" s="17">
        <v>51</v>
      </c>
      <c r="B6" s="17" t="s">
        <v>55</v>
      </c>
      <c r="C6" s="17" t="s">
        <v>74</v>
      </c>
      <c r="D6" s="17" t="s">
        <v>85</v>
      </c>
      <c r="E6" s="17" t="s">
        <v>45</v>
      </c>
      <c r="F6" s="23" t="s">
        <v>123</v>
      </c>
      <c r="G6" s="24">
        <v>16.600000000000001</v>
      </c>
      <c r="H6" s="24">
        <v>367</v>
      </c>
      <c r="I6" s="24">
        <f>(H6*656.6)</f>
        <v>240972.2</v>
      </c>
      <c r="J6" s="25">
        <f>G6/I6</f>
        <v>6.8887614421912565E-5</v>
      </c>
      <c r="K6" s="25">
        <f>J6*1000000</f>
        <v>68.887614421912559</v>
      </c>
      <c r="L6" s="26">
        <f>(8*20)/K6</f>
        <v>2.3226236144578318</v>
      </c>
      <c r="M6" s="26">
        <f>20-L6</f>
        <v>17.677376385542168</v>
      </c>
    </row>
    <row r="7" spans="1:13" ht="15.75" x14ac:dyDescent="0.25">
      <c r="A7" s="17">
        <v>57</v>
      </c>
      <c r="B7" s="17"/>
      <c r="C7" s="17"/>
      <c r="D7" s="17" t="s">
        <v>92</v>
      </c>
      <c r="E7" s="17" t="s">
        <v>42</v>
      </c>
      <c r="F7" s="23" t="s">
        <v>124</v>
      </c>
      <c r="G7" s="24"/>
      <c r="H7" s="24"/>
      <c r="I7" s="24"/>
      <c r="J7" s="25"/>
      <c r="K7" s="25"/>
      <c r="L7" s="26"/>
      <c r="M7" s="26"/>
    </row>
    <row r="8" spans="1:13" ht="15.75" x14ac:dyDescent="0.25">
      <c r="A8" s="17">
        <v>66</v>
      </c>
      <c r="B8" s="17" t="s">
        <v>55</v>
      </c>
      <c r="C8" s="17" t="s">
        <v>56</v>
      </c>
      <c r="D8" s="17" t="s">
        <v>85</v>
      </c>
      <c r="E8" s="17" t="s">
        <v>38</v>
      </c>
      <c r="F8" s="23" t="s">
        <v>92</v>
      </c>
      <c r="G8" s="24">
        <v>5.7</v>
      </c>
      <c r="H8" s="24">
        <v>425.25</v>
      </c>
      <c r="I8" s="24">
        <f>(H8*656.6)</f>
        <v>279219.15000000002</v>
      </c>
      <c r="J8" s="25">
        <f>G8/I8</f>
        <v>2.0414072602111997E-5</v>
      </c>
      <c r="K8" s="25">
        <f>J8*1000000</f>
        <v>20.414072602111997</v>
      </c>
      <c r="L8" s="26">
        <f>(8*20)/K8</f>
        <v>7.8377305263157897</v>
      </c>
      <c r="M8" s="26">
        <f>20-L8</f>
        <v>12.16226947368421</v>
      </c>
    </row>
    <row r="9" spans="1:13" ht="15.75" x14ac:dyDescent="0.25">
      <c r="A9" s="17">
        <v>72</v>
      </c>
      <c r="B9" s="17" t="s">
        <v>55</v>
      </c>
      <c r="C9" s="17" t="s">
        <v>75</v>
      </c>
      <c r="D9" s="17" t="s">
        <v>85</v>
      </c>
      <c r="E9" s="17" t="s">
        <v>76</v>
      </c>
      <c r="F9" s="23" t="s">
        <v>88</v>
      </c>
      <c r="G9" s="24">
        <v>16.3</v>
      </c>
      <c r="H9" s="24">
        <v>394.8</v>
      </c>
      <c r="I9" s="24">
        <f>(H9*656.6)</f>
        <v>259225.68000000002</v>
      </c>
      <c r="J9" s="25">
        <f>G9/I9</f>
        <v>6.287957273368904E-5</v>
      </c>
      <c r="K9" s="25">
        <f>J9*1000000</f>
        <v>62.879572733689038</v>
      </c>
      <c r="L9" s="26">
        <f>(8*20)/K9</f>
        <v>2.5445465521472395</v>
      </c>
      <c r="M9" s="26">
        <f>20-L9</f>
        <v>17.455453447852761</v>
      </c>
    </row>
    <row r="10" spans="1:13" ht="15.75" x14ac:dyDescent="0.25">
      <c r="A10" s="17">
        <v>76</v>
      </c>
      <c r="B10" s="17"/>
      <c r="C10" s="17"/>
      <c r="D10" s="17"/>
      <c r="E10" s="17"/>
      <c r="F10" s="23" t="s">
        <v>125</v>
      </c>
      <c r="G10" s="24"/>
      <c r="H10" s="24"/>
      <c r="I10" s="24"/>
      <c r="J10" s="25"/>
      <c r="K10" s="25"/>
      <c r="L10" s="26"/>
      <c r="M10" s="26"/>
    </row>
    <row r="11" spans="1:13" ht="15.75" x14ac:dyDescent="0.25">
      <c r="A11" s="17">
        <v>81</v>
      </c>
      <c r="B11" s="17" t="s">
        <v>21</v>
      </c>
      <c r="C11" s="17" t="s">
        <v>77</v>
      </c>
      <c r="D11" s="17" t="s">
        <v>86</v>
      </c>
      <c r="E11" s="17" t="s">
        <v>60</v>
      </c>
      <c r="F11" s="23" t="s">
        <v>126</v>
      </c>
      <c r="G11" s="24">
        <v>43.9</v>
      </c>
      <c r="H11" s="24">
        <v>316</v>
      </c>
      <c r="I11" s="24">
        <f>(H11*656.6)</f>
        <v>207485.6</v>
      </c>
      <c r="J11" s="25">
        <f>G11/I11</f>
        <v>2.1158094826821715E-4</v>
      </c>
      <c r="K11" s="25">
        <f>J11*1000000</f>
        <v>211.58094826821716</v>
      </c>
      <c r="L11" s="26">
        <f>(8*20)/K11</f>
        <v>0.75621175398633267</v>
      </c>
      <c r="M11" s="26">
        <f>20-L11</f>
        <v>19.243788246013668</v>
      </c>
    </row>
    <row r="12" spans="1:13" ht="15.75" x14ac:dyDescent="0.25">
      <c r="A12" s="17">
        <v>82</v>
      </c>
      <c r="B12" s="17" t="s">
        <v>58</v>
      </c>
      <c r="C12" s="17" t="s">
        <v>59</v>
      </c>
      <c r="D12" s="17" t="s">
        <v>84</v>
      </c>
      <c r="E12" s="17" t="s">
        <v>60</v>
      </c>
      <c r="F12" s="23" t="s">
        <v>127</v>
      </c>
      <c r="G12" s="24">
        <v>27</v>
      </c>
      <c r="H12" s="24">
        <v>437</v>
      </c>
      <c r="I12" s="24">
        <f>(H12*656.6)</f>
        <v>286934.2</v>
      </c>
      <c r="J12" s="25">
        <f>G12/I12</f>
        <v>9.4098228792524551E-5</v>
      </c>
      <c r="K12" s="25">
        <f>J12*1000000</f>
        <v>94.098228792524552</v>
      </c>
      <c r="L12" s="26">
        <f>(8*20)/K12</f>
        <v>1.700350814814815</v>
      </c>
      <c r="M12" s="26">
        <f>20-L12</f>
        <v>18.299649185185185</v>
      </c>
    </row>
    <row r="13" spans="1:13" x14ac:dyDescent="0.25">
      <c r="A13" s="17">
        <v>91</v>
      </c>
      <c r="B13" s="17"/>
      <c r="C13" s="17"/>
      <c r="D13" s="17"/>
      <c r="E13" s="17"/>
      <c r="F13" s="1" t="s">
        <v>128</v>
      </c>
      <c r="G13" s="24"/>
      <c r="H13" s="24"/>
      <c r="I13" s="24"/>
      <c r="J13" s="25"/>
      <c r="K13" s="25"/>
      <c r="L13" s="26"/>
      <c r="M13" s="26"/>
    </row>
    <row r="14" spans="1:13" x14ac:dyDescent="0.25">
      <c r="A14" s="17">
        <v>95</v>
      </c>
      <c r="B14" s="17" t="s">
        <v>55</v>
      </c>
      <c r="C14" s="17" t="s">
        <v>62</v>
      </c>
      <c r="D14" s="17" t="s">
        <v>85</v>
      </c>
      <c r="E14" s="17" t="s">
        <v>60</v>
      </c>
      <c r="F14" s="1" t="s">
        <v>129</v>
      </c>
      <c r="G14" s="24">
        <v>3.98</v>
      </c>
      <c r="H14" s="24">
        <v>396</v>
      </c>
      <c r="I14" s="24">
        <f t="shared" ref="I14:I19" si="0">(H14*656.6)</f>
        <v>260013.6</v>
      </c>
      <c r="J14" s="25">
        <f t="shared" ref="J14:J19" si="1">G14/I14</f>
        <v>1.5306891639514242E-5</v>
      </c>
      <c r="K14" s="25">
        <f t="shared" ref="K14:K19" si="2">J14*1000000</f>
        <v>15.306891639514243</v>
      </c>
      <c r="L14" s="26">
        <f t="shared" ref="L14:L19" si="3">(8*20)/K14</f>
        <v>10.452808040201004</v>
      </c>
      <c r="M14" s="26">
        <f t="shared" ref="M14:M19" si="4">20-L14</f>
        <v>9.5471919597989956</v>
      </c>
    </row>
    <row r="15" spans="1:13" x14ac:dyDescent="0.25">
      <c r="A15" s="17">
        <v>99</v>
      </c>
      <c r="B15" s="1" t="s">
        <v>78</v>
      </c>
      <c r="C15" s="17" t="s">
        <v>75</v>
      </c>
      <c r="D15" s="17" t="s">
        <v>90</v>
      </c>
      <c r="E15" s="17" t="s">
        <v>42</v>
      </c>
      <c r="F15" s="1" t="s">
        <v>130</v>
      </c>
      <c r="G15" s="24">
        <v>24.5</v>
      </c>
      <c r="H15" s="24">
        <v>446</v>
      </c>
      <c r="I15" s="24">
        <f t="shared" si="0"/>
        <v>292843.60000000003</v>
      </c>
      <c r="J15" s="25">
        <f t="shared" si="1"/>
        <v>8.3662405461481813E-5</v>
      </c>
      <c r="K15" s="25">
        <f t="shared" si="2"/>
        <v>83.662405461481811</v>
      </c>
      <c r="L15" s="26">
        <f t="shared" si="3"/>
        <v>1.9124480000000004</v>
      </c>
      <c r="M15" s="26">
        <f t="shared" si="4"/>
        <v>18.087551999999999</v>
      </c>
    </row>
    <row r="16" spans="1:13" x14ac:dyDescent="0.25">
      <c r="A16" s="17" t="s">
        <v>67</v>
      </c>
      <c r="B16" s="49" t="s">
        <v>79</v>
      </c>
      <c r="C16" s="49" t="s">
        <v>80</v>
      </c>
      <c r="D16" s="49" t="s">
        <v>91</v>
      </c>
      <c r="E16" s="49" t="s">
        <v>45</v>
      </c>
      <c r="G16" s="24">
        <v>12.1</v>
      </c>
      <c r="H16" s="24">
        <f>(394+411+487)/3</f>
        <v>430.66666666666669</v>
      </c>
      <c r="I16" s="24">
        <f t="shared" si="0"/>
        <v>282775.73333333334</v>
      </c>
      <c r="J16" s="25">
        <f t="shared" si="1"/>
        <v>4.2790093256469911E-5</v>
      </c>
      <c r="K16" s="25">
        <f t="shared" si="2"/>
        <v>42.790093256469909</v>
      </c>
      <c r="L16" s="26">
        <f t="shared" si="3"/>
        <v>3.7391832506887051</v>
      </c>
      <c r="M16" s="26">
        <f t="shared" si="4"/>
        <v>16.260816749311296</v>
      </c>
    </row>
    <row r="17" spans="1:13" x14ac:dyDescent="0.25">
      <c r="A17" s="17" t="s">
        <v>68</v>
      </c>
      <c r="B17" s="49"/>
      <c r="C17" s="49"/>
      <c r="D17" s="49"/>
      <c r="E17" s="49"/>
      <c r="G17" s="24">
        <v>34.4</v>
      </c>
      <c r="H17" s="24">
        <f>(364+371+391+404)/4</f>
        <v>382.5</v>
      </c>
      <c r="I17" s="24">
        <f t="shared" si="0"/>
        <v>251149.5</v>
      </c>
      <c r="J17" s="25">
        <f t="shared" si="1"/>
        <v>1.3697021096996013E-4</v>
      </c>
      <c r="K17" s="25">
        <f t="shared" si="2"/>
        <v>136.97021096996014</v>
      </c>
      <c r="L17" s="26">
        <f t="shared" si="3"/>
        <v>1.1681372093023255</v>
      </c>
      <c r="M17" s="26">
        <f t="shared" si="4"/>
        <v>18.831862790697674</v>
      </c>
    </row>
    <row r="18" spans="1:13" x14ac:dyDescent="0.25">
      <c r="A18" s="17" t="s">
        <v>69</v>
      </c>
      <c r="B18" s="49"/>
      <c r="C18" s="49"/>
      <c r="D18" s="49"/>
      <c r="E18" s="49"/>
      <c r="G18" s="24">
        <v>17.5</v>
      </c>
      <c r="H18" s="24">
        <v>395</v>
      </c>
      <c r="I18" s="24">
        <f t="shared" si="0"/>
        <v>259357</v>
      </c>
      <c r="J18" s="25">
        <f t="shared" si="1"/>
        <v>6.7474562090092039E-5</v>
      </c>
      <c r="K18" s="25">
        <f t="shared" si="2"/>
        <v>67.474562090092036</v>
      </c>
      <c r="L18" s="26">
        <f t="shared" si="3"/>
        <v>2.371264</v>
      </c>
      <c r="M18" s="26">
        <f t="shared" si="4"/>
        <v>17.628736</v>
      </c>
    </row>
    <row r="19" spans="1:13" x14ac:dyDescent="0.25">
      <c r="A19" s="17" t="s">
        <v>70</v>
      </c>
      <c r="B19" s="49"/>
      <c r="C19" s="49"/>
      <c r="D19" s="49"/>
      <c r="E19" s="49"/>
      <c r="G19" s="24">
        <v>1.95</v>
      </c>
      <c r="H19" s="24">
        <v>394</v>
      </c>
      <c r="I19" s="24">
        <f t="shared" si="0"/>
        <v>258700.40000000002</v>
      </c>
      <c r="J19" s="25">
        <f t="shared" si="1"/>
        <v>7.5376767875117312E-6</v>
      </c>
      <c r="K19" s="25">
        <f t="shared" si="2"/>
        <v>7.5376767875117308</v>
      </c>
      <c r="L19" s="26">
        <f t="shared" si="3"/>
        <v>21.226699487179491</v>
      </c>
      <c r="M19" s="26">
        <f t="shared" si="4"/>
        <v>-1.2266994871794914</v>
      </c>
    </row>
    <row r="22" spans="1:13" ht="15.75" x14ac:dyDescent="0.25">
      <c r="A22" s="44"/>
    </row>
    <row r="23" spans="1:13" ht="15.75" x14ac:dyDescent="0.25">
      <c r="A23" s="44"/>
    </row>
    <row r="24" spans="1:13" ht="15.75" x14ac:dyDescent="0.25">
      <c r="A24" s="44"/>
    </row>
    <row r="26" spans="1:13" ht="15.75" x14ac:dyDescent="0.25">
      <c r="A26" s="45"/>
    </row>
    <row r="27" spans="1:13" ht="15.75" x14ac:dyDescent="0.25">
      <c r="A27" s="43"/>
    </row>
    <row r="28" spans="1:13" ht="15.75" x14ac:dyDescent="0.25">
      <c r="A28" s="43"/>
    </row>
    <row r="29" spans="1:13" ht="15.75" x14ac:dyDescent="0.25">
      <c r="A29" s="43"/>
    </row>
    <row r="30" spans="1:13" ht="15.75" x14ac:dyDescent="0.25">
      <c r="A30" s="43"/>
    </row>
  </sheetData>
  <sortState xmlns:xlrd2="http://schemas.microsoft.com/office/spreadsheetml/2017/richdata2" ref="A2:M15">
    <sortCondition ref="A2:A15"/>
  </sortState>
  <mergeCells count="4">
    <mergeCell ref="B16:B19"/>
    <mergeCell ref="C16:C19"/>
    <mergeCell ref="E16:E19"/>
    <mergeCell ref="D16:D19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F80E46-DE97-4E3A-A146-AB86C3667FE9}">
  <dimension ref="A1:M10"/>
  <sheetViews>
    <sheetView workbookViewId="0">
      <selection activeCell="E22" sqref="E22"/>
    </sheetView>
  </sheetViews>
  <sheetFormatPr defaultRowHeight="15" x14ac:dyDescent="0.25"/>
  <cols>
    <col min="1" max="1" width="10.5703125" bestFit="1" customWidth="1"/>
    <col min="2" max="2" width="7.28515625" bestFit="1" customWidth="1"/>
    <col min="3" max="3" width="7.140625" bestFit="1" customWidth="1"/>
    <col min="4" max="4" width="7.140625" customWidth="1"/>
    <col min="5" max="5" width="7.42578125" bestFit="1" customWidth="1"/>
    <col min="6" max="6" width="5.7109375" bestFit="1" customWidth="1"/>
    <col min="7" max="7" width="9.42578125" bestFit="1" customWidth="1"/>
    <col min="8" max="8" width="18.42578125" customWidth="1"/>
    <col min="9" max="9" width="6.42578125" bestFit="1" customWidth="1"/>
    <col min="10" max="10" width="7.7109375" bestFit="1" customWidth="1"/>
    <col min="11" max="11" width="13.5703125" customWidth="1"/>
    <col min="12" max="12" width="18.28515625" bestFit="1" customWidth="1"/>
    <col min="13" max="13" width="32.140625" bestFit="1" customWidth="1"/>
  </cols>
  <sheetData>
    <row r="1" spans="1:13" ht="15.75" x14ac:dyDescent="0.25">
      <c r="A1" s="13" t="s">
        <v>33</v>
      </c>
      <c r="B1" s="13" t="s">
        <v>34</v>
      </c>
      <c r="C1" s="14" t="s">
        <v>12</v>
      </c>
      <c r="D1" s="14" t="s">
        <v>81</v>
      </c>
      <c r="E1" s="13" t="s">
        <v>35</v>
      </c>
      <c r="F1" s="15" t="s">
        <v>36</v>
      </c>
      <c r="G1" s="16" t="s">
        <v>15</v>
      </c>
      <c r="H1" s="7" t="s">
        <v>16</v>
      </c>
      <c r="I1" s="7" t="s">
        <v>8</v>
      </c>
      <c r="J1" s="8" t="s">
        <v>17</v>
      </c>
      <c r="K1" s="8" t="s">
        <v>18</v>
      </c>
      <c r="L1" s="8" t="s">
        <v>19</v>
      </c>
      <c r="M1" s="8" t="s">
        <v>20</v>
      </c>
    </row>
    <row r="2" spans="1:13" ht="15.75" x14ac:dyDescent="0.25">
      <c r="A2" s="9">
        <v>57</v>
      </c>
      <c r="B2" s="9" t="s">
        <v>52</v>
      </c>
      <c r="C2" s="9" t="s">
        <v>53</v>
      </c>
      <c r="D2" s="9" t="s">
        <v>92</v>
      </c>
      <c r="E2" s="9" t="s">
        <v>42</v>
      </c>
      <c r="F2" s="9" t="s">
        <v>54</v>
      </c>
      <c r="G2" s="9">
        <v>414</v>
      </c>
      <c r="H2" s="10">
        <f t="shared" ref="H2:H10" si="0">(G2*656.6)</f>
        <v>271832.40000000002</v>
      </c>
      <c r="I2" s="10">
        <v>2.59</v>
      </c>
      <c r="J2" s="11">
        <f t="shared" ref="J2:J10" si="1">I2/H2</f>
        <v>9.5279297096299036E-6</v>
      </c>
      <c r="K2" s="11">
        <f t="shared" ref="K2:K10" si="2">J2*1000000</f>
        <v>9.5279297096299036</v>
      </c>
      <c r="L2" s="12">
        <f t="shared" ref="L2:L10" si="3">(2.8*15)/K2</f>
        <v>4.4080929729729732</v>
      </c>
      <c r="M2" s="12">
        <f t="shared" ref="M2:M10" si="4">15-L2</f>
        <v>10.591907027027027</v>
      </c>
    </row>
    <row r="3" spans="1:13" ht="15.75" x14ac:dyDescent="0.25">
      <c r="A3" s="9">
        <v>16</v>
      </c>
      <c r="B3" s="9" t="s">
        <v>40</v>
      </c>
      <c r="C3" s="9" t="s">
        <v>41</v>
      </c>
      <c r="D3" s="9" t="s">
        <v>89</v>
      </c>
      <c r="E3" s="9" t="s">
        <v>42</v>
      </c>
      <c r="F3" s="9" t="s">
        <v>43</v>
      </c>
      <c r="G3" s="9">
        <v>369</v>
      </c>
      <c r="H3" s="10">
        <f t="shared" si="0"/>
        <v>242285.4</v>
      </c>
      <c r="I3" s="9">
        <v>1.1200000000000001</v>
      </c>
      <c r="J3" s="11">
        <f t="shared" si="1"/>
        <v>4.6226475057927554E-6</v>
      </c>
      <c r="K3" s="11">
        <f t="shared" si="2"/>
        <v>4.622647505792755</v>
      </c>
      <c r="L3" s="12">
        <f t="shared" si="3"/>
        <v>9.0857025</v>
      </c>
      <c r="M3" s="12">
        <f t="shared" si="4"/>
        <v>5.9142975</v>
      </c>
    </row>
    <row r="4" spans="1:13" ht="15.75" x14ac:dyDescent="0.25">
      <c r="A4" s="9">
        <v>43</v>
      </c>
      <c r="B4" s="9" t="s">
        <v>73</v>
      </c>
      <c r="C4" s="9" t="s">
        <v>47</v>
      </c>
      <c r="D4" s="9" t="s">
        <v>87</v>
      </c>
      <c r="E4" s="9" t="s">
        <v>48</v>
      </c>
      <c r="F4" s="9" t="s">
        <v>49</v>
      </c>
      <c r="G4" s="9">
        <v>409</v>
      </c>
      <c r="H4" s="10">
        <f t="shared" si="0"/>
        <v>268549.40000000002</v>
      </c>
      <c r="I4" s="9">
        <v>1.19</v>
      </c>
      <c r="J4" s="11">
        <f t="shared" si="1"/>
        <v>4.4312145177013984E-6</v>
      </c>
      <c r="K4" s="11">
        <f t="shared" si="2"/>
        <v>4.4312145177013988</v>
      </c>
      <c r="L4" s="12">
        <f t="shared" si="3"/>
        <v>9.4782141176470578</v>
      </c>
      <c r="M4" s="12">
        <f t="shared" si="4"/>
        <v>5.5217858823529422</v>
      </c>
    </row>
    <row r="5" spans="1:13" ht="15.75" x14ac:dyDescent="0.25">
      <c r="A5" s="9">
        <v>12</v>
      </c>
      <c r="B5" s="9" t="s">
        <v>37</v>
      </c>
      <c r="C5" s="9" t="s">
        <v>23</v>
      </c>
      <c r="D5" s="9" t="s">
        <v>86</v>
      </c>
      <c r="E5" s="9" t="s">
        <v>38</v>
      </c>
      <c r="F5" s="9" t="s">
        <v>39</v>
      </c>
      <c r="G5" s="9">
        <v>393</v>
      </c>
      <c r="H5" s="10">
        <f t="shared" si="0"/>
        <v>258043.80000000002</v>
      </c>
      <c r="I5" s="9">
        <v>0.86299999999999999</v>
      </c>
      <c r="J5" s="11">
        <f t="shared" si="1"/>
        <v>3.344393471185899E-6</v>
      </c>
      <c r="K5" s="11">
        <f t="shared" si="2"/>
        <v>3.3443934711858989</v>
      </c>
      <c r="L5" s="12">
        <f t="shared" si="3"/>
        <v>12.558330938586328</v>
      </c>
      <c r="M5" s="12">
        <f t="shared" si="4"/>
        <v>2.4416690614136716</v>
      </c>
    </row>
    <row r="6" spans="1:13" ht="15.75" x14ac:dyDescent="0.25">
      <c r="A6" s="9">
        <v>41</v>
      </c>
      <c r="B6" s="9" t="s">
        <v>37</v>
      </c>
      <c r="C6" s="9" t="s">
        <v>44</v>
      </c>
      <c r="D6" s="9" t="s">
        <v>86</v>
      </c>
      <c r="E6" s="9" t="s">
        <v>45</v>
      </c>
      <c r="F6" s="9" t="s">
        <v>46</v>
      </c>
      <c r="G6" s="9">
        <v>389</v>
      </c>
      <c r="H6" s="10">
        <f t="shared" si="0"/>
        <v>255417.40000000002</v>
      </c>
      <c r="I6" s="9">
        <v>1.89</v>
      </c>
      <c r="J6" s="11">
        <f t="shared" si="1"/>
        <v>7.399652490394154E-6</v>
      </c>
      <c r="K6" s="11">
        <f t="shared" si="2"/>
        <v>7.3996524903941543</v>
      </c>
      <c r="L6" s="12">
        <f t="shared" si="3"/>
        <v>5.6759422222222229</v>
      </c>
      <c r="M6" s="12">
        <f t="shared" si="4"/>
        <v>9.324057777777778</v>
      </c>
    </row>
    <row r="7" spans="1:13" ht="15.75" x14ac:dyDescent="0.25">
      <c r="A7" s="9">
        <v>47</v>
      </c>
      <c r="B7" s="9" t="s">
        <v>55</v>
      </c>
      <c r="C7" s="9" t="s">
        <v>50</v>
      </c>
      <c r="D7" s="9" t="s">
        <v>85</v>
      </c>
      <c r="E7" s="9" t="s">
        <v>45</v>
      </c>
      <c r="F7" s="9" t="s">
        <v>51</v>
      </c>
      <c r="G7" s="9">
        <v>444</v>
      </c>
      <c r="H7" s="10">
        <f t="shared" si="0"/>
        <v>291530.40000000002</v>
      </c>
      <c r="I7" s="9">
        <v>2.2200000000000002</v>
      </c>
      <c r="J7" s="11">
        <f t="shared" si="1"/>
        <v>7.6149862930246725E-6</v>
      </c>
      <c r="K7" s="11">
        <f t="shared" si="2"/>
        <v>7.6149862930246721</v>
      </c>
      <c r="L7" s="12">
        <f t="shared" si="3"/>
        <v>5.5154399999999999</v>
      </c>
      <c r="M7" s="12">
        <f t="shared" si="4"/>
        <v>9.4845600000000001</v>
      </c>
    </row>
    <row r="8" spans="1:13" ht="15.75" x14ac:dyDescent="0.25">
      <c r="A8" s="9">
        <v>66</v>
      </c>
      <c r="B8" s="9" t="s">
        <v>55</v>
      </c>
      <c r="C8" s="9" t="s">
        <v>56</v>
      </c>
      <c r="D8" s="9" t="s">
        <v>85</v>
      </c>
      <c r="E8" s="9" t="s">
        <v>38</v>
      </c>
      <c r="F8" s="9" t="s">
        <v>57</v>
      </c>
      <c r="G8" s="9">
        <v>410</v>
      </c>
      <c r="H8" s="10">
        <f t="shared" si="0"/>
        <v>269206</v>
      </c>
      <c r="I8" s="9">
        <v>1.2</v>
      </c>
      <c r="J8" s="11">
        <f t="shared" si="1"/>
        <v>4.4575529520144427E-6</v>
      </c>
      <c r="K8" s="11">
        <f t="shared" si="2"/>
        <v>4.457552952014443</v>
      </c>
      <c r="L8" s="12">
        <f t="shared" si="3"/>
        <v>9.422209999999998</v>
      </c>
      <c r="M8" s="12">
        <f t="shared" si="4"/>
        <v>5.577790000000002</v>
      </c>
    </row>
    <row r="9" spans="1:13" ht="15.75" x14ac:dyDescent="0.25">
      <c r="A9" s="9">
        <v>95</v>
      </c>
      <c r="B9" s="9" t="s">
        <v>55</v>
      </c>
      <c r="C9" s="9" t="s">
        <v>62</v>
      </c>
      <c r="D9" s="9" t="s">
        <v>85</v>
      </c>
      <c r="E9" s="9" t="s">
        <v>60</v>
      </c>
      <c r="F9" s="9" t="s">
        <v>63</v>
      </c>
      <c r="G9" s="9">
        <v>349</v>
      </c>
      <c r="H9" s="10">
        <f t="shared" si="0"/>
        <v>229153.4</v>
      </c>
      <c r="I9" s="9">
        <v>3.69</v>
      </c>
      <c r="J9" s="11">
        <f t="shared" si="1"/>
        <v>1.6102750384676816E-5</v>
      </c>
      <c r="K9" s="11">
        <f t="shared" si="2"/>
        <v>16.102750384676817</v>
      </c>
      <c r="L9" s="12">
        <f t="shared" si="3"/>
        <v>2.6082500813008127</v>
      </c>
      <c r="M9" s="12">
        <f t="shared" si="4"/>
        <v>12.391749918699187</v>
      </c>
    </row>
    <row r="10" spans="1:13" ht="15.75" x14ac:dyDescent="0.25">
      <c r="A10" s="9">
        <v>82</v>
      </c>
      <c r="B10" s="9" t="s">
        <v>58</v>
      </c>
      <c r="C10" s="9" t="s">
        <v>59</v>
      </c>
      <c r="D10" s="9" t="s">
        <v>84</v>
      </c>
      <c r="E10" s="9" t="s">
        <v>60</v>
      </c>
      <c r="F10" s="9" t="s">
        <v>61</v>
      </c>
      <c r="G10" s="9">
        <v>376</v>
      </c>
      <c r="H10" s="10">
        <f t="shared" si="0"/>
        <v>246881.6</v>
      </c>
      <c r="I10" s="9">
        <v>13</v>
      </c>
      <c r="J10" s="11">
        <f t="shared" si="1"/>
        <v>5.2656820111340823E-5</v>
      </c>
      <c r="K10" s="11">
        <f t="shared" si="2"/>
        <v>52.656820111340821</v>
      </c>
      <c r="L10" s="12">
        <f t="shared" si="3"/>
        <v>0.79761747692307694</v>
      </c>
      <c r="M10" s="12">
        <f t="shared" si="4"/>
        <v>14.202382523076922</v>
      </c>
    </row>
  </sheetData>
  <sortState xmlns:xlrd2="http://schemas.microsoft.com/office/spreadsheetml/2017/richdata2" ref="A2:M10">
    <sortCondition ref="D2:D10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5EC040-1CB6-45C3-B06C-13F1EB0288E4}">
  <dimension ref="A1:P11"/>
  <sheetViews>
    <sheetView workbookViewId="0">
      <selection activeCell="F20" sqref="F20"/>
    </sheetView>
  </sheetViews>
  <sheetFormatPr defaultRowHeight="15" x14ac:dyDescent="0.25"/>
  <cols>
    <col min="1" max="1" width="15.140625" customWidth="1"/>
    <col min="2" max="2" width="10.28515625" customWidth="1"/>
    <col min="3" max="3" width="8.7109375" style="1"/>
    <col min="4" max="4" width="10.5703125" customWidth="1"/>
    <col min="6" max="6" width="15.85546875" customWidth="1"/>
    <col min="7" max="7" width="22.85546875" customWidth="1"/>
    <col min="8" max="8" width="26.42578125" customWidth="1"/>
    <col min="10" max="10" width="11.85546875" customWidth="1"/>
    <col min="14" max="14" width="13.5703125" customWidth="1"/>
    <col min="15" max="15" width="17.42578125" customWidth="1"/>
  </cols>
  <sheetData>
    <row r="1" spans="1:16" ht="30" x14ac:dyDescent="0.25">
      <c r="A1" s="6" t="s">
        <v>30</v>
      </c>
      <c r="B1" s="6" t="s">
        <v>14</v>
      </c>
      <c r="C1" s="6" t="s">
        <v>29</v>
      </c>
      <c r="D1" s="6" t="s">
        <v>11</v>
      </c>
      <c r="E1" s="6" t="s">
        <v>12</v>
      </c>
      <c r="F1" s="6" t="s">
        <v>13</v>
      </c>
      <c r="G1" s="6" t="s">
        <v>9</v>
      </c>
      <c r="H1" s="6" t="s">
        <v>10</v>
      </c>
      <c r="I1" s="31" t="s">
        <v>15</v>
      </c>
      <c r="J1" s="2" t="s">
        <v>16</v>
      </c>
      <c r="K1" s="2" t="s">
        <v>8</v>
      </c>
      <c r="L1" s="2" t="s">
        <v>17</v>
      </c>
      <c r="M1" s="2" t="s">
        <v>18</v>
      </c>
      <c r="N1" s="2" t="s">
        <v>19</v>
      </c>
      <c r="O1" s="2" t="s">
        <v>20</v>
      </c>
      <c r="P1" s="3"/>
    </row>
    <row r="2" spans="1:16" x14ac:dyDescent="0.25">
      <c r="A2" s="52" t="s">
        <v>31</v>
      </c>
      <c r="B2" s="1" t="s">
        <v>0</v>
      </c>
      <c r="C2" s="1">
        <v>81</v>
      </c>
      <c r="D2" s="1" t="s">
        <v>21</v>
      </c>
      <c r="E2" s="1" t="s">
        <v>22</v>
      </c>
      <c r="F2" s="50" t="s">
        <v>27</v>
      </c>
      <c r="G2" s="1">
        <v>0.51900000000000002</v>
      </c>
      <c r="H2" s="1">
        <f>G2*35</f>
        <v>18.164999999999999</v>
      </c>
      <c r="I2" s="4">
        <v>464</v>
      </c>
      <c r="J2" s="28">
        <f t="shared" ref="J2:J9" si="0">(I2*656.6)</f>
        <v>304662.40000000002</v>
      </c>
      <c r="K2" s="28">
        <v>12.4</v>
      </c>
      <c r="L2" s="29">
        <f>K2/J2</f>
        <v>4.0700788807545663E-5</v>
      </c>
      <c r="M2" s="30">
        <f t="shared" ref="M2:M9" si="1">L2*1000000</f>
        <v>40.700788807545663</v>
      </c>
      <c r="N2" s="30">
        <f>(2.8*30)/M2</f>
        <v>2.0638420645161291</v>
      </c>
      <c r="O2" s="30">
        <f>30-N2</f>
        <v>27.93615793548387</v>
      </c>
    </row>
    <row r="3" spans="1:16" x14ac:dyDescent="0.25">
      <c r="A3" s="52"/>
      <c r="B3" s="1" t="s">
        <v>1</v>
      </c>
      <c r="C3" s="1">
        <v>81</v>
      </c>
      <c r="D3" s="1" t="s">
        <v>21</v>
      </c>
      <c r="E3" s="1" t="s">
        <v>22</v>
      </c>
      <c r="F3" s="51"/>
      <c r="G3" s="1">
        <v>0.42599999999999999</v>
      </c>
      <c r="H3" s="1">
        <f t="shared" ref="H3:H8" si="2">G3*35</f>
        <v>14.91</v>
      </c>
      <c r="I3" s="1">
        <v>566</v>
      </c>
      <c r="J3" s="28">
        <f t="shared" si="0"/>
        <v>371635.60000000003</v>
      </c>
      <c r="K3" s="1">
        <v>20.9</v>
      </c>
      <c r="L3" s="29">
        <f t="shared" ref="L3:L9" si="3">K3/J3</f>
        <v>5.6237884637532028E-5</v>
      </c>
      <c r="M3" s="30">
        <f t="shared" si="1"/>
        <v>56.237884637532026</v>
      </c>
      <c r="N3" s="30">
        <f t="shared" ref="N3:N9" si="4">(2.8*30)/M3</f>
        <v>1.4936550430622011</v>
      </c>
      <c r="O3" s="30">
        <f t="shared" ref="O3:O9" si="5">30-N3</f>
        <v>28.506344956937799</v>
      </c>
    </row>
    <row r="4" spans="1:16" x14ac:dyDescent="0.25">
      <c r="A4" s="52"/>
      <c r="B4" s="1" t="s">
        <v>2</v>
      </c>
      <c r="C4" s="1">
        <v>81</v>
      </c>
      <c r="D4" s="1" t="s">
        <v>21</v>
      </c>
      <c r="E4" s="1" t="s">
        <v>22</v>
      </c>
      <c r="F4" s="51"/>
      <c r="G4" s="1">
        <v>0.156</v>
      </c>
      <c r="H4" s="1">
        <f t="shared" si="2"/>
        <v>5.46</v>
      </c>
      <c r="I4" s="1">
        <v>450</v>
      </c>
      <c r="J4" s="28">
        <f t="shared" si="0"/>
        <v>295470</v>
      </c>
      <c r="K4" s="1">
        <v>9.69</v>
      </c>
      <c r="L4" s="29">
        <f t="shared" si="3"/>
        <v>3.2795207635292918E-5</v>
      </c>
      <c r="M4" s="30">
        <f t="shared" si="1"/>
        <v>32.795207635292918</v>
      </c>
      <c r="N4" s="30">
        <f t="shared" si="4"/>
        <v>2.5613498452012387</v>
      </c>
      <c r="O4" s="30">
        <f t="shared" si="5"/>
        <v>27.438650154798761</v>
      </c>
    </row>
    <row r="5" spans="1:16" x14ac:dyDescent="0.25">
      <c r="A5" s="52"/>
      <c r="B5" s="1" t="s">
        <v>3</v>
      </c>
      <c r="C5" s="1">
        <v>81</v>
      </c>
      <c r="D5" s="1" t="s">
        <v>21</v>
      </c>
      <c r="E5" s="1" t="s">
        <v>22</v>
      </c>
      <c r="F5" s="51"/>
      <c r="G5" s="1">
        <v>0.32100000000000001</v>
      </c>
      <c r="H5" s="1">
        <f t="shared" si="2"/>
        <v>11.234999999999999</v>
      </c>
      <c r="I5" s="1">
        <v>430</v>
      </c>
      <c r="J5" s="28">
        <f t="shared" si="0"/>
        <v>282338</v>
      </c>
      <c r="K5" s="1">
        <v>1.6</v>
      </c>
      <c r="L5" s="29">
        <f t="shared" si="3"/>
        <v>5.6669665436462679E-6</v>
      </c>
      <c r="M5" s="30">
        <f t="shared" si="1"/>
        <v>5.666966543646268</v>
      </c>
      <c r="N5" s="30">
        <f t="shared" si="4"/>
        <v>14.822744999999999</v>
      </c>
      <c r="O5" s="30">
        <f t="shared" si="5"/>
        <v>15.177255000000001</v>
      </c>
    </row>
    <row r="6" spans="1:16" x14ac:dyDescent="0.25">
      <c r="A6" s="52" t="s">
        <v>32</v>
      </c>
      <c r="B6" s="1" t="s">
        <v>4</v>
      </c>
      <c r="C6" s="1">
        <v>12</v>
      </c>
      <c r="D6" s="1" t="s">
        <v>21</v>
      </c>
      <c r="E6" s="1" t="s">
        <v>23</v>
      </c>
      <c r="F6" s="51" t="s">
        <v>28</v>
      </c>
      <c r="G6" s="1">
        <v>0.52500000000000002</v>
      </c>
      <c r="H6" s="1">
        <f t="shared" si="2"/>
        <v>18.375</v>
      </c>
      <c r="I6" s="1">
        <v>387</v>
      </c>
      <c r="J6" s="28">
        <f t="shared" si="0"/>
        <v>254104.2</v>
      </c>
      <c r="K6" s="1">
        <v>23.1</v>
      </c>
      <c r="L6" s="29">
        <f t="shared" si="3"/>
        <v>9.0907588304325545E-5</v>
      </c>
      <c r="M6" s="30">
        <f t="shared" si="1"/>
        <v>90.907588304325543</v>
      </c>
      <c r="N6" s="30">
        <f t="shared" si="4"/>
        <v>0.9240152727272728</v>
      </c>
      <c r="O6" s="30">
        <f t="shared" si="5"/>
        <v>29.075984727272726</v>
      </c>
    </row>
    <row r="7" spans="1:16" x14ac:dyDescent="0.25">
      <c r="A7" s="52"/>
      <c r="B7" s="1" t="s">
        <v>5</v>
      </c>
      <c r="C7" s="1">
        <v>12</v>
      </c>
      <c r="D7" s="1" t="s">
        <v>21</v>
      </c>
      <c r="E7" s="1" t="s">
        <v>23</v>
      </c>
      <c r="F7" s="51"/>
      <c r="G7" s="1">
        <v>0.67300000000000004</v>
      </c>
      <c r="H7" s="1">
        <f t="shared" si="2"/>
        <v>23.555</v>
      </c>
      <c r="I7" s="1">
        <v>390</v>
      </c>
      <c r="J7" s="28">
        <f t="shared" si="0"/>
        <v>256074</v>
      </c>
      <c r="K7" s="1">
        <v>38.200000000000003</v>
      </c>
      <c r="L7" s="29">
        <f t="shared" si="3"/>
        <v>1.4917562891976539E-4</v>
      </c>
      <c r="M7" s="30">
        <f t="shared" si="1"/>
        <v>149.17562891976539</v>
      </c>
      <c r="N7" s="30">
        <f t="shared" si="4"/>
        <v>0.56309465968586381</v>
      </c>
      <c r="O7" s="30">
        <f t="shared" si="5"/>
        <v>29.436905340314137</v>
      </c>
    </row>
    <row r="8" spans="1:16" ht="30" x14ac:dyDescent="0.25">
      <c r="A8" s="52"/>
      <c r="B8" s="1" t="s">
        <v>6</v>
      </c>
      <c r="C8" s="1">
        <v>12</v>
      </c>
      <c r="D8" s="1" t="s">
        <v>21</v>
      </c>
      <c r="E8" s="1" t="s">
        <v>23</v>
      </c>
      <c r="F8" s="5" t="s">
        <v>25</v>
      </c>
      <c r="G8" s="1">
        <v>0.32700000000000001</v>
      </c>
      <c r="H8" s="1">
        <f t="shared" si="2"/>
        <v>11.445</v>
      </c>
      <c r="I8" s="1">
        <v>405</v>
      </c>
      <c r="J8" s="28">
        <f t="shared" si="0"/>
        <v>265923</v>
      </c>
      <c r="K8" s="1">
        <v>25.8</v>
      </c>
      <c r="L8" s="29">
        <f t="shared" si="3"/>
        <v>9.702056610372175E-5</v>
      </c>
      <c r="M8" s="30">
        <f t="shared" si="1"/>
        <v>97.020566103721748</v>
      </c>
      <c r="N8" s="30">
        <f t="shared" si="4"/>
        <v>0.86579581395348848</v>
      </c>
      <c r="O8" s="30">
        <f t="shared" si="5"/>
        <v>29.13420418604651</v>
      </c>
    </row>
    <row r="9" spans="1:16" ht="30" x14ac:dyDescent="0.25">
      <c r="A9" s="52"/>
      <c r="B9" s="1" t="s">
        <v>7</v>
      </c>
      <c r="C9" s="1">
        <v>44</v>
      </c>
      <c r="D9" s="1" t="s">
        <v>21</v>
      </c>
      <c r="E9" s="1" t="s">
        <v>24</v>
      </c>
      <c r="F9" s="5" t="s">
        <v>26</v>
      </c>
      <c r="G9" s="1">
        <v>0.29799999999999999</v>
      </c>
      <c r="H9" s="1">
        <f>G9*35</f>
        <v>10.43</v>
      </c>
      <c r="I9" s="1">
        <v>324</v>
      </c>
      <c r="J9" s="28">
        <f t="shared" si="0"/>
        <v>212738.4</v>
      </c>
      <c r="K9" s="1">
        <v>14.6</v>
      </c>
      <c r="L9" s="29">
        <f t="shared" si="3"/>
        <v>6.8628888813679145E-5</v>
      </c>
      <c r="M9" s="30">
        <f t="shared" si="1"/>
        <v>68.62888881367914</v>
      </c>
      <c r="N9" s="30">
        <f t="shared" si="4"/>
        <v>1.2239743561643837</v>
      </c>
      <c r="O9" s="30">
        <f t="shared" si="5"/>
        <v>28.776025643835617</v>
      </c>
    </row>
    <row r="10" spans="1:16" x14ac:dyDescent="0.25">
      <c r="A10" s="1"/>
      <c r="B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</row>
    <row r="11" spans="1:16" x14ac:dyDescent="0.25">
      <c r="B11" s="1"/>
      <c r="G11" s="1"/>
      <c r="H11" s="1"/>
    </row>
  </sheetData>
  <mergeCells count="4">
    <mergeCell ref="F2:F5"/>
    <mergeCell ref="F6:F7"/>
    <mergeCell ref="A2:A5"/>
    <mergeCell ref="A6:A9"/>
  </mergeCells>
  <phoneticPr fontId="3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05AE1D-7854-4FF2-8A66-B2D1A0297698}">
  <dimension ref="A1:X114"/>
  <sheetViews>
    <sheetView workbookViewId="0">
      <selection activeCell="P25" sqref="P25"/>
    </sheetView>
  </sheetViews>
  <sheetFormatPr defaultRowHeight="15" x14ac:dyDescent="0.25"/>
  <cols>
    <col min="6" max="6" width="25.5703125" customWidth="1"/>
  </cols>
  <sheetData>
    <row r="1" spans="1:24" x14ac:dyDescent="0.25">
      <c r="A1" s="53" t="s">
        <v>705</v>
      </c>
      <c r="B1" s="53"/>
      <c r="C1" s="53"/>
      <c r="D1" s="53"/>
      <c r="E1" s="53"/>
      <c r="F1" s="53"/>
      <c r="G1" s="53" t="s">
        <v>730</v>
      </c>
      <c r="H1" s="53"/>
      <c r="I1" s="53"/>
      <c r="J1" s="53"/>
      <c r="K1" s="53"/>
      <c r="L1" s="53"/>
      <c r="M1" s="53" t="s">
        <v>731</v>
      </c>
      <c r="N1" s="53"/>
      <c r="O1" s="53"/>
      <c r="P1" s="53"/>
      <c r="Q1" s="53"/>
      <c r="R1" s="53"/>
      <c r="S1" s="53" t="s">
        <v>734</v>
      </c>
      <c r="T1" s="53"/>
      <c r="U1" s="53"/>
      <c r="V1" s="53"/>
      <c r="W1" s="53"/>
      <c r="X1" s="53"/>
    </row>
    <row r="2" spans="1:24" x14ac:dyDescent="0.25">
      <c r="A2" t="s">
        <v>587</v>
      </c>
      <c r="B2" t="s">
        <v>588</v>
      </c>
      <c r="C2" t="s">
        <v>589</v>
      </c>
      <c r="D2" t="s">
        <v>590</v>
      </c>
      <c r="E2" t="s">
        <v>591</v>
      </c>
      <c r="F2" t="s">
        <v>592</v>
      </c>
      <c r="G2" t="s">
        <v>587</v>
      </c>
      <c r="H2" t="s">
        <v>588</v>
      </c>
      <c r="I2" t="s">
        <v>589</v>
      </c>
      <c r="J2" t="s">
        <v>590</v>
      </c>
      <c r="K2" t="s">
        <v>591</v>
      </c>
      <c r="L2" t="s">
        <v>592</v>
      </c>
      <c r="M2" t="s">
        <v>587</v>
      </c>
      <c r="N2" t="s">
        <v>588</v>
      </c>
      <c r="O2" t="s">
        <v>589</v>
      </c>
      <c r="P2" t="s">
        <v>590</v>
      </c>
      <c r="Q2" t="s">
        <v>591</v>
      </c>
      <c r="R2" t="s">
        <v>592</v>
      </c>
      <c r="S2" t="s">
        <v>587</v>
      </c>
      <c r="T2" t="s">
        <v>588</v>
      </c>
      <c r="U2" t="s">
        <v>589</v>
      </c>
      <c r="V2" t="s">
        <v>590</v>
      </c>
      <c r="W2" t="s">
        <v>591</v>
      </c>
      <c r="X2" t="s">
        <v>592</v>
      </c>
    </row>
    <row r="3" spans="1:24" x14ac:dyDescent="0.25">
      <c r="A3" s="46">
        <v>5.7183242716831603E-93</v>
      </c>
      <c r="B3">
        <v>-0.39629183246493399</v>
      </c>
      <c r="C3">
        <v>0.06</v>
      </c>
      <c r="D3">
        <v>0.26800000000000002</v>
      </c>
      <c r="E3" s="46">
        <v>6.9477639900950299E-88</v>
      </c>
      <c r="F3" t="s">
        <v>593</v>
      </c>
      <c r="G3" s="46">
        <v>3.7455844856901903E-12</v>
      </c>
      <c r="H3">
        <v>-0.94121596798194695</v>
      </c>
      <c r="I3">
        <v>2.1000000000000001E-2</v>
      </c>
      <c r="J3">
        <v>0.27300000000000002</v>
      </c>
      <c r="K3" s="46">
        <v>4.5508851501135802E-7</v>
      </c>
      <c r="L3" t="s">
        <v>706</v>
      </c>
      <c r="M3" s="46">
        <v>9.1180848169375697E-10</v>
      </c>
      <c r="N3">
        <v>-0.65573939386576197</v>
      </c>
      <c r="O3">
        <v>0.01</v>
      </c>
      <c r="P3">
        <v>0.32700000000000001</v>
      </c>
      <c r="Q3">
        <v>1.10784730525791E-4</v>
      </c>
      <c r="R3" t="s">
        <v>598</v>
      </c>
      <c r="S3" s="46">
        <v>6.7609288651730197E-8</v>
      </c>
      <c r="T3">
        <v>-0.79973937199346701</v>
      </c>
      <c r="U3">
        <v>7.8E-2</v>
      </c>
      <c r="V3">
        <v>0.34599999999999997</v>
      </c>
      <c r="W3">
        <v>8.2145285711852194E-3</v>
      </c>
      <c r="X3" t="s">
        <v>732</v>
      </c>
    </row>
    <row r="4" spans="1:24" x14ac:dyDescent="0.25">
      <c r="A4" s="46">
        <v>4.61579806029743E-83</v>
      </c>
      <c r="B4">
        <v>-0.31525449161166902</v>
      </c>
      <c r="C4">
        <v>0.161</v>
      </c>
      <c r="D4">
        <v>0.40400000000000003</v>
      </c>
      <c r="E4" s="46">
        <v>5.60819464326137E-78</v>
      </c>
      <c r="F4" t="s">
        <v>594</v>
      </c>
      <c r="G4" s="46">
        <v>2.0049622404574098E-11</v>
      </c>
      <c r="H4">
        <v>-0.94054006484872699</v>
      </c>
      <c r="I4">
        <v>0.01</v>
      </c>
      <c r="J4">
        <v>0.23599999999999999</v>
      </c>
      <c r="K4" s="46">
        <v>2.4360291221557499E-6</v>
      </c>
      <c r="L4" t="s">
        <v>707</v>
      </c>
      <c r="M4" s="46">
        <v>2.53641744173112E-7</v>
      </c>
      <c r="N4">
        <v>-0.46779449029662701</v>
      </c>
      <c r="O4">
        <v>0.17100000000000001</v>
      </c>
      <c r="P4">
        <v>0.5</v>
      </c>
      <c r="Q4">
        <v>3.0817471917033101E-2</v>
      </c>
      <c r="R4" t="s">
        <v>594</v>
      </c>
      <c r="S4" s="46">
        <v>2.2384797945733999E-7</v>
      </c>
      <c r="T4">
        <v>0.51902092404310696</v>
      </c>
      <c r="U4">
        <v>0.155</v>
      </c>
      <c r="V4">
        <v>0</v>
      </c>
      <c r="W4">
        <v>2.7197529504066901E-2</v>
      </c>
      <c r="X4" t="s">
        <v>733</v>
      </c>
    </row>
    <row r="5" spans="1:24" x14ac:dyDescent="0.25">
      <c r="A5" s="46">
        <v>2.8632743228784502E-73</v>
      </c>
      <c r="B5">
        <v>-0.39291337219377698</v>
      </c>
      <c r="C5">
        <v>2.9000000000000001E-2</v>
      </c>
      <c r="D5">
        <v>0.183</v>
      </c>
      <c r="E5" s="46">
        <v>3.4788783022973202E-68</v>
      </c>
      <c r="F5" t="s">
        <v>595</v>
      </c>
      <c r="G5" s="46">
        <v>8.7257594914079401E-10</v>
      </c>
      <c r="H5">
        <v>0.33639180978256999</v>
      </c>
      <c r="I5">
        <v>0.497</v>
      </c>
      <c r="J5">
        <v>0.182</v>
      </c>
      <c r="K5">
        <v>1.0601797782060699E-4</v>
      </c>
      <c r="L5" t="s">
        <v>708</v>
      </c>
    </row>
    <row r="6" spans="1:24" x14ac:dyDescent="0.25">
      <c r="A6" s="46">
        <v>2.1120356051715401E-70</v>
      </c>
      <c r="B6">
        <v>-0.33441409179770798</v>
      </c>
      <c r="C6">
        <v>1.4E-2</v>
      </c>
      <c r="D6">
        <v>0.152</v>
      </c>
      <c r="E6" s="46">
        <v>2.5661232602834199E-65</v>
      </c>
      <c r="F6" t="s">
        <v>596</v>
      </c>
      <c r="G6" s="46">
        <v>1.8214213944973801E-9</v>
      </c>
      <c r="H6">
        <v>0.36373624763281798</v>
      </c>
      <c r="I6">
        <v>0.51300000000000001</v>
      </c>
      <c r="J6">
        <v>0.19400000000000001</v>
      </c>
      <c r="K6">
        <v>2.2130269943143201E-4</v>
      </c>
      <c r="L6" t="s">
        <v>709</v>
      </c>
    </row>
    <row r="7" spans="1:24" x14ac:dyDescent="0.25">
      <c r="A7" s="46">
        <v>2.6549620619823102E-68</v>
      </c>
      <c r="B7">
        <v>-0.32290458941037797</v>
      </c>
      <c r="C7">
        <v>0.14699999999999999</v>
      </c>
      <c r="D7">
        <v>0.35</v>
      </c>
      <c r="E7" s="46">
        <v>3.2257789053085099E-63</v>
      </c>
      <c r="F7" t="s">
        <v>597</v>
      </c>
      <c r="G7" s="46">
        <v>4.4960682866143396E-9</v>
      </c>
      <c r="H7">
        <v>-0.72288135478737203</v>
      </c>
      <c r="I7">
        <v>0.114</v>
      </c>
      <c r="J7">
        <v>0.36399999999999999</v>
      </c>
      <c r="K7">
        <v>5.4627229682364204E-4</v>
      </c>
      <c r="L7" t="s">
        <v>710</v>
      </c>
    </row>
    <row r="8" spans="1:24" x14ac:dyDescent="0.25">
      <c r="A8" s="46">
        <v>3.9322556571665004E-68</v>
      </c>
      <c r="B8">
        <v>-0.33636044442850499</v>
      </c>
      <c r="C8">
        <v>6.0999999999999999E-2</v>
      </c>
      <c r="D8">
        <v>0.23200000000000001</v>
      </c>
      <c r="E8" s="46">
        <v>4.7776906234572997E-63</v>
      </c>
      <c r="F8" t="s">
        <v>598</v>
      </c>
      <c r="G8" s="46">
        <v>1.11300452713547E-8</v>
      </c>
      <c r="H8">
        <v>-0.70528280686435296</v>
      </c>
      <c r="I8">
        <v>9.2999999999999999E-2</v>
      </c>
      <c r="J8">
        <v>0.315</v>
      </c>
      <c r="K8">
        <v>1.3523005004695901E-3</v>
      </c>
      <c r="L8" t="s">
        <v>711</v>
      </c>
    </row>
    <row r="9" spans="1:24" x14ac:dyDescent="0.25">
      <c r="A9" s="46">
        <v>1.07276806522267E-64</v>
      </c>
      <c r="B9">
        <v>-0.29433106989182301</v>
      </c>
      <c r="C9">
        <v>0.214</v>
      </c>
      <c r="D9">
        <v>0.42199999999999999</v>
      </c>
      <c r="E9" s="46">
        <v>1.3034131992455401E-59</v>
      </c>
      <c r="F9" t="s">
        <v>599</v>
      </c>
      <c r="G9" s="46">
        <v>2.2456335760986599E-8</v>
      </c>
      <c r="H9">
        <v>-0.36160912643111598</v>
      </c>
      <c r="I9">
        <v>0.26400000000000001</v>
      </c>
      <c r="J9">
        <v>0.52700000000000002</v>
      </c>
      <c r="K9">
        <v>2.7284447949598701E-3</v>
      </c>
      <c r="L9" t="s">
        <v>712</v>
      </c>
    </row>
    <row r="10" spans="1:24" x14ac:dyDescent="0.25">
      <c r="A10" s="46">
        <v>6.0169797725220104E-63</v>
      </c>
      <c r="B10">
        <v>-0.26772401985962302</v>
      </c>
      <c r="C10">
        <v>0.35599999999999998</v>
      </c>
      <c r="D10">
        <v>0.55700000000000005</v>
      </c>
      <c r="E10" s="46">
        <v>7.3106304236142406E-58</v>
      </c>
      <c r="F10" t="s">
        <v>600</v>
      </c>
      <c r="G10" s="46">
        <v>2.2510395174917E-8</v>
      </c>
      <c r="H10">
        <v>0.44021528091162498</v>
      </c>
      <c r="I10">
        <v>0.23799999999999999</v>
      </c>
      <c r="J10">
        <v>0.03</v>
      </c>
      <c r="K10">
        <v>2.7350130137524099E-3</v>
      </c>
      <c r="L10" t="s">
        <v>713</v>
      </c>
    </row>
    <row r="11" spans="1:24" x14ac:dyDescent="0.25">
      <c r="A11" s="46">
        <v>1.43219647330768E-61</v>
      </c>
      <c r="B11">
        <v>-0.35186557277727998</v>
      </c>
      <c r="C11">
        <v>2.5999999999999999E-2</v>
      </c>
      <c r="D11">
        <v>0.158</v>
      </c>
      <c r="E11" s="46">
        <v>1.74011871506884E-56</v>
      </c>
      <c r="F11" t="s">
        <v>601</v>
      </c>
      <c r="G11" s="46">
        <v>2.6351072885851099E-8</v>
      </c>
      <c r="H11">
        <v>-0.74691575759126105</v>
      </c>
      <c r="I11">
        <v>4.7E-2</v>
      </c>
      <c r="J11">
        <v>0.248</v>
      </c>
      <c r="K11">
        <v>3.20165535563091E-3</v>
      </c>
      <c r="L11" t="s">
        <v>714</v>
      </c>
    </row>
    <row r="12" spans="1:24" x14ac:dyDescent="0.25">
      <c r="A12" s="46">
        <v>9.5876601740074606E-61</v>
      </c>
      <c r="B12">
        <v>0.329989796523112</v>
      </c>
      <c r="C12">
        <v>0.158</v>
      </c>
      <c r="D12">
        <v>3.2000000000000001E-2</v>
      </c>
      <c r="E12" s="46">
        <v>1.1649007111419101E-55</v>
      </c>
      <c r="F12" t="s">
        <v>602</v>
      </c>
      <c r="G12" s="46">
        <v>2.8212254330308501E-8</v>
      </c>
      <c r="H12">
        <v>-0.746080986104948</v>
      </c>
      <c r="I12">
        <v>2.5999999999999999E-2</v>
      </c>
      <c r="J12">
        <v>0.21199999999999999</v>
      </c>
      <c r="K12">
        <v>3.42778890113248E-3</v>
      </c>
      <c r="L12" t="s">
        <v>715</v>
      </c>
    </row>
    <row r="13" spans="1:24" x14ac:dyDescent="0.25">
      <c r="A13" s="46">
        <v>1.5042271811415099E-60</v>
      </c>
      <c r="B13">
        <v>-0.27977699696910302</v>
      </c>
      <c r="C13">
        <v>0.28599999999999998</v>
      </c>
      <c r="D13">
        <v>0.48599999999999999</v>
      </c>
      <c r="E13" s="46">
        <v>1.8276360250869302E-55</v>
      </c>
      <c r="F13" t="s">
        <v>603</v>
      </c>
      <c r="G13" s="46">
        <v>3.2759697051225002E-8</v>
      </c>
      <c r="H13">
        <v>-0.76191387387808995</v>
      </c>
      <c r="I13">
        <v>5.7000000000000002E-2</v>
      </c>
      <c r="J13">
        <v>0.27300000000000002</v>
      </c>
      <c r="K13">
        <v>3.9803031917238297E-3</v>
      </c>
      <c r="L13" t="s">
        <v>716</v>
      </c>
    </row>
    <row r="14" spans="1:24" x14ac:dyDescent="0.25">
      <c r="A14" s="46">
        <v>1.2193546674949101E-59</v>
      </c>
      <c r="B14">
        <v>0.32282567586455502</v>
      </c>
      <c r="C14">
        <v>0.1</v>
      </c>
      <c r="D14">
        <v>6.0000000000000001E-3</v>
      </c>
      <c r="E14" s="46">
        <v>1.4815159210063101E-54</v>
      </c>
      <c r="F14" t="s">
        <v>604</v>
      </c>
      <c r="G14" s="46">
        <v>4.8887970942276797E-8</v>
      </c>
      <c r="H14">
        <v>-0.71062242094680195</v>
      </c>
      <c r="I14">
        <v>8.3000000000000004E-2</v>
      </c>
      <c r="J14">
        <v>0.29699999999999999</v>
      </c>
      <c r="K14">
        <v>5.9398884694866301E-3</v>
      </c>
      <c r="L14" t="s">
        <v>717</v>
      </c>
    </row>
    <row r="15" spans="1:24" x14ac:dyDescent="0.25">
      <c r="A15" s="46">
        <v>1.3285287573381899E-58</v>
      </c>
      <c r="B15">
        <v>-0.30176166069317101</v>
      </c>
      <c r="C15">
        <v>0.155</v>
      </c>
      <c r="D15">
        <v>0.34300000000000003</v>
      </c>
      <c r="E15" s="46">
        <v>1.6141624401659E-53</v>
      </c>
      <c r="F15" t="s">
        <v>605</v>
      </c>
      <c r="G15" s="46">
        <v>7.3308543279481599E-8</v>
      </c>
      <c r="H15">
        <v>-0.65587199382364003</v>
      </c>
      <c r="I15">
        <v>9.2999999999999999E-2</v>
      </c>
      <c r="J15">
        <v>0.309</v>
      </c>
      <c r="K15">
        <v>8.9069880084570192E-3</v>
      </c>
      <c r="L15" t="s">
        <v>718</v>
      </c>
    </row>
    <row r="16" spans="1:24" x14ac:dyDescent="0.25">
      <c r="A16" s="46">
        <v>1.10780769038337E-57</v>
      </c>
      <c r="B16">
        <v>-0.31143968956205598</v>
      </c>
      <c r="C16">
        <v>0.14399999999999999</v>
      </c>
      <c r="D16">
        <v>0.32300000000000001</v>
      </c>
      <c r="E16" s="46">
        <v>1.3459863438157901E-52</v>
      </c>
      <c r="F16" t="s">
        <v>606</v>
      </c>
      <c r="G16" s="46">
        <v>7.3827460720752595E-8</v>
      </c>
      <c r="H16">
        <v>-0.47296292924033101</v>
      </c>
      <c r="I16">
        <v>0.13</v>
      </c>
      <c r="J16">
        <v>0.35199999999999998</v>
      </c>
      <c r="K16">
        <v>8.9700364775714397E-3</v>
      </c>
      <c r="L16" t="s">
        <v>719</v>
      </c>
    </row>
    <row r="17" spans="1:12" x14ac:dyDescent="0.25">
      <c r="A17" s="46">
        <v>1.50369489755173E-57</v>
      </c>
      <c r="B17">
        <v>-0.323331559950296</v>
      </c>
      <c r="C17">
        <v>0.08</v>
      </c>
      <c r="D17">
        <v>0.23899999999999999</v>
      </c>
      <c r="E17" s="46">
        <v>1.8269893005253501E-52</v>
      </c>
      <c r="F17" t="s">
        <v>607</v>
      </c>
      <c r="G17" s="46">
        <v>1.08644234876053E-7</v>
      </c>
      <c r="H17">
        <v>-0.68527797082790998</v>
      </c>
      <c r="I17">
        <v>0.01</v>
      </c>
      <c r="J17">
        <v>0.16400000000000001</v>
      </c>
      <c r="K17">
        <v>1.3200274537440399E-2</v>
      </c>
      <c r="L17" t="s">
        <v>720</v>
      </c>
    </row>
    <row r="18" spans="1:12" x14ac:dyDescent="0.25">
      <c r="A18" s="46">
        <v>9.7583303739987495E-57</v>
      </c>
      <c r="B18">
        <v>-0.35553110998863302</v>
      </c>
      <c r="C18">
        <v>4.9000000000000002E-2</v>
      </c>
      <c r="D18">
        <v>0.189</v>
      </c>
      <c r="E18" s="46">
        <v>1.18563714044085E-51</v>
      </c>
      <c r="F18" t="s">
        <v>608</v>
      </c>
      <c r="G18" s="46">
        <v>1.3515743432862399E-7</v>
      </c>
      <c r="H18">
        <v>-0.61382359315263701</v>
      </c>
      <c r="I18">
        <v>0.20200000000000001</v>
      </c>
      <c r="J18">
        <v>0.44800000000000001</v>
      </c>
      <c r="K18">
        <v>1.6421628270927899E-2</v>
      </c>
      <c r="L18" t="s">
        <v>721</v>
      </c>
    </row>
    <row r="19" spans="1:12" x14ac:dyDescent="0.25">
      <c r="A19" s="46">
        <v>3.0100184733804999E-56</v>
      </c>
      <c r="B19">
        <v>0.34228772852768702</v>
      </c>
      <c r="C19">
        <v>0.19500000000000001</v>
      </c>
      <c r="D19">
        <v>0.06</v>
      </c>
      <c r="E19" s="46">
        <v>3.6571724451573097E-51</v>
      </c>
      <c r="F19" t="s">
        <v>609</v>
      </c>
      <c r="G19" s="46">
        <v>2.1114410697553599E-7</v>
      </c>
      <c r="H19">
        <v>0.39160674299825698</v>
      </c>
      <c r="I19">
        <v>0.22800000000000001</v>
      </c>
      <c r="J19">
        <v>3.5999999999999997E-2</v>
      </c>
      <c r="K19">
        <v>2.5654008997527601E-2</v>
      </c>
      <c r="L19" t="s">
        <v>722</v>
      </c>
    </row>
    <row r="20" spans="1:12" x14ac:dyDescent="0.25">
      <c r="A20" s="46">
        <v>1.2225171240474899E-55</v>
      </c>
      <c r="B20">
        <v>-0.34692107550378898</v>
      </c>
      <c r="C20">
        <v>2.3E-2</v>
      </c>
      <c r="D20">
        <v>0.14299999999999999</v>
      </c>
      <c r="E20" s="46">
        <v>1.4853583057176999E-50</v>
      </c>
      <c r="F20" t="s">
        <v>610</v>
      </c>
      <c r="G20" s="46">
        <v>2.7898396822306498E-7</v>
      </c>
      <c r="H20">
        <v>-0.62158299006575501</v>
      </c>
      <c r="I20">
        <v>0.17599999999999999</v>
      </c>
      <c r="J20">
        <v>0.40600000000000003</v>
      </c>
      <c r="K20">
        <v>3.38965521391024E-2</v>
      </c>
      <c r="L20" t="s">
        <v>723</v>
      </c>
    </row>
    <row r="21" spans="1:12" x14ac:dyDescent="0.25">
      <c r="A21" s="46">
        <v>2.8394758178060099E-55</v>
      </c>
      <c r="B21">
        <v>0.29172677993027601</v>
      </c>
      <c r="C21">
        <v>0.35699999999999998</v>
      </c>
      <c r="D21">
        <v>0.185</v>
      </c>
      <c r="E21" s="46">
        <v>3.4499631186342999E-50</v>
      </c>
      <c r="F21" t="s">
        <v>611</v>
      </c>
      <c r="G21" s="46">
        <v>2.8289299649310502E-7</v>
      </c>
      <c r="H21">
        <v>0.67015170215219899</v>
      </c>
      <c r="I21">
        <v>0.26900000000000002</v>
      </c>
      <c r="J21">
        <v>6.0999999999999999E-2</v>
      </c>
      <c r="K21">
        <v>3.4371499073912203E-2</v>
      </c>
      <c r="L21" t="s">
        <v>724</v>
      </c>
    </row>
    <row r="22" spans="1:12" x14ac:dyDescent="0.25">
      <c r="A22" s="46">
        <v>1.2774484725225599E-54</v>
      </c>
      <c r="B22">
        <v>0.33226534256455198</v>
      </c>
      <c r="C22">
        <v>0.13400000000000001</v>
      </c>
      <c r="D22">
        <v>2.5000000000000001E-2</v>
      </c>
      <c r="E22" s="46">
        <v>1.5520998941149099E-49</v>
      </c>
      <c r="F22" t="s">
        <v>612</v>
      </c>
      <c r="G22" s="46">
        <v>2.8388825616745202E-7</v>
      </c>
      <c r="H22">
        <v>-0.59123122197181399</v>
      </c>
      <c r="I22">
        <v>6.7000000000000004E-2</v>
      </c>
      <c r="J22">
        <v>0.26100000000000001</v>
      </c>
      <c r="K22">
        <v>3.4492423124345403E-2</v>
      </c>
      <c r="L22" t="s">
        <v>725</v>
      </c>
    </row>
    <row r="23" spans="1:12" x14ac:dyDescent="0.25">
      <c r="A23" s="46">
        <v>3.7204664366156898E-54</v>
      </c>
      <c r="B23">
        <v>-0.26941975329185103</v>
      </c>
      <c r="C23">
        <v>0.21199999999999999</v>
      </c>
      <c r="D23">
        <v>0.40200000000000002</v>
      </c>
      <c r="E23" s="46">
        <v>4.5203667204880701E-49</v>
      </c>
      <c r="F23" t="s">
        <v>613</v>
      </c>
      <c r="G23" s="46">
        <v>2.9119490962569802E-7</v>
      </c>
      <c r="H23">
        <v>-0.32202028502046898</v>
      </c>
      <c r="I23">
        <v>0.26900000000000002</v>
      </c>
      <c r="J23">
        <v>0.51500000000000001</v>
      </c>
      <c r="K23">
        <v>3.5380181519522297E-2</v>
      </c>
      <c r="L23" t="s">
        <v>726</v>
      </c>
    </row>
    <row r="24" spans="1:12" x14ac:dyDescent="0.25">
      <c r="A24" s="46">
        <v>1.1789573411408999E-52</v>
      </c>
      <c r="B24">
        <v>-0.28814190773947201</v>
      </c>
      <c r="C24">
        <v>0.13300000000000001</v>
      </c>
      <c r="D24">
        <v>0.30299999999999999</v>
      </c>
      <c r="E24" s="46">
        <v>1.43243316948619E-47</v>
      </c>
      <c r="F24" t="s">
        <v>614</v>
      </c>
      <c r="G24" s="46">
        <v>3.4380634061680401E-7</v>
      </c>
      <c r="H24">
        <v>-0.65972164477362105</v>
      </c>
      <c r="I24">
        <v>7.8E-2</v>
      </c>
      <c r="J24">
        <v>0.27300000000000002</v>
      </c>
      <c r="K24">
        <v>4.1772470384941703E-2</v>
      </c>
      <c r="L24" t="s">
        <v>727</v>
      </c>
    </row>
    <row r="25" spans="1:12" x14ac:dyDescent="0.25">
      <c r="A25" s="46">
        <v>1.29885882290533E-52</v>
      </c>
      <c r="B25">
        <v>-0.28293379262169399</v>
      </c>
      <c r="C25">
        <v>2.3E-2</v>
      </c>
      <c r="D25">
        <v>0.14000000000000001</v>
      </c>
      <c r="E25" s="46">
        <v>1.57811346982997E-47</v>
      </c>
      <c r="F25" t="s">
        <v>615</v>
      </c>
      <c r="G25" s="46">
        <v>3.44442345972829E-7</v>
      </c>
      <c r="H25">
        <v>-0.29607957810436902</v>
      </c>
      <c r="I25">
        <v>0.42499999999999999</v>
      </c>
      <c r="J25">
        <v>0.58799999999999997</v>
      </c>
      <c r="K25">
        <v>4.1849745035698702E-2</v>
      </c>
      <c r="L25" t="s">
        <v>728</v>
      </c>
    </row>
    <row r="26" spans="1:12" x14ac:dyDescent="0.25">
      <c r="A26" s="46">
        <v>2.6546859263626498E-52</v>
      </c>
      <c r="B26">
        <v>-0.28987720324188898</v>
      </c>
      <c r="C26">
        <v>0.114</v>
      </c>
      <c r="D26">
        <v>0.27800000000000002</v>
      </c>
      <c r="E26" s="46">
        <v>3.2254434005306199E-47</v>
      </c>
      <c r="F26" t="s">
        <v>616</v>
      </c>
      <c r="G26" s="46">
        <v>3.75801930695383E-7</v>
      </c>
      <c r="H26">
        <v>-0.55884484325346095</v>
      </c>
      <c r="I26">
        <v>0.124</v>
      </c>
      <c r="J26">
        <v>0.33300000000000002</v>
      </c>
      <c r="K26">
        <v>4.5659934579488998E-2</v>
      </c>
      <c r="L26" t="s">
        <v>729</v>
      </c>
    </row>
    <row r="27" spans="1:12" x14ac:dyDescent="0.25">
      <c r="A27" s="46">
        <v>4.9846817267106802E-52</v>
      </c>
      <c r="B27">
        <v>-0.27594819621202299</v>
      </c>
      <c r="C27">
        <v>0.122</v>
      </c>
      <c r="D27">
        <v>0.29599999999999999</v>
      </c>
      <c r="E27" s="46">
        <v>6.05638829795348E-47</v>
      </c>
      <c r="F27" t="s">
        <v>617</v>
      </c>
    </row>
    <row r="28" spans="1:12" x14ac:dyDescent="0.25">
      <c r="A28" s="46">
        <v>6.8900010303309704E-52</v>
      </c>
      <c r="B28">
        <v>0.27370421427884001</v>
      </c>
      <c r="C28">
        <v>0.36899999999999999</v>
      </c>
      <c r="D28">
        <v>0.2</v>
      </c>
      <c r="E28" s="46">
        <v>8.3713512518521305E-47</v>
      </c>
      <c r="F28" t="s">
        <v>618</v>
      </c>
    </row>
    <row r="29" spans="1:12" x14ac:dyDescent="0.25">
      <c r="A29" s="46">
        <v>9.1279079230725606E-52</v>
      </c>
      <c r="B29">
        <v>-0.27789843367158501</v>
      </c>
      <c r="C29">
        <v>0.17799999999999999</v>
      </c>
      <c r="D29">
        <v>0.35599999999999998</v>
      </c>
      <c r="E29" s="46">
        <v>1.1090408126533199E-46</v>
      </c>
      <c r="F29" t="s">
        <v>619</v>
      </c>
    </row>
    <row r="30" spans="1:12" x14ac:dyDescent="0.25">
      <c r="A30" s="46">
        <v>1.29842432751841E-51</v>
      </c>
      <c r="B30">
        <v>-0.26242318471649201</v>
      </c>
      <c r="C30">
        <v>0.23899999999999999</v>
      </c>
      <c r="D30">
        <v>0.42699999999999999</v>
      </c>
      <c r="E30" s="46">
        <v>1.5775855579348701E-46</v>
      </c>
      <c r="F30" t="s">
        <v>620</v>
      </c>
    </row>
    <row r="31" spans="1:12" x14ac:dyDescent="0.25">
      <c r="A31" s="46">
        <v>7.0179640413418205E-51</v>
      </c>
      <c r="B31">
        <v>0.29373623933689502</v>
      </c>
      <c r="C31">
        <v>0.19900000000000001</v>
      </c>
      <c r="D31">
        <v>6.7000000000000004E-2</v>
      </c>
      <c r="E31" s="46">
        <v>8.5268263102303105E-46</v>
      </c>
      <c r="F31" t="s">
        <v>621</v>
      </c>
    </row>
    <row r="32" spans="1:12" x14ac:dyDescent="0.25">
      <c r="A32" s="46">
        <v>9.6793368179246802E-51</v>
      </c>
      <c r="B32">
        <v>0.26617234553470898</v>
      </c>
      <c r="C32">
        <v>0.37</v>
      </c>
      <c r="D32">
        <v>0.20699999999999999</v>
      </c>
      <c r="E32" s="46">
        <v>1.17603942337785E-45</v>
      </c>
      <c r="F32" t="s">
        <v>622</v>
      </c>
    </row>
    <row r="33" spans="1:6" x14ac:dyDescent="0.25">
      <c r="A33" s="46">
        <v>7.46985514691045E-50</v>
      </c>
      <c r="B33">
        <v>-0.32641477829455001</v>
      </c>
      <c r="C33">
        <v>1.2999999999999999E-2</v>
      </c>
      <c r="D33">
        <v>0.113</v>
      </c>
      <c r="E33" s="46">
        <v>9.0758740034962001E-45</v>
      </c>
      <c r="F33" t="s">
        <v>623</v>
      </c>
    </row>
    <row r="34" spans="1:6" x14ac:dyDescent="0.25">
      <c r="A34" s="46">
        <v>2.0561176431488599E-49</v>
      </c>
      <c r="B34">
        <v>0.32032429652019501</v>
      </c>
      <c r="C34">
        <v>0.13500000000000001</v>
      </c>
      <c r="D34">
        <v>0.03</v>
      </c>
      <c r="E34" s="46">
        <v>2.4981829364258699E-44</v>
      </c>
      <c r="F34" t="s">
        <v>624</v>
      </c>
    </row>
    <row r="35" spans="1:6" x14ac:dyDescent="0.25">
      <c r="A35" s="46">
        <v>2.4832225393140002E-49</v>
      </c>
      <c r="B35">
        <v>-0.28794271248342201</v>
      </c>
      <c r="C35">
        <v>0.01</v>
      </c>
      <c r="D35">
        <v>0.108</v>
      </c>
      <c r="E35" s="46">
        <v>3.0171153852664998E-44</v>
      </c>
      <c r="F35" t="s">
        <v>625</v>
      </c>
    </row>
    <row r="36" spans="1:6" x14ac:dyDescent="0.25">
      <c r="A36" s="46">
        <v>2.8164316647928999E-49</v>
      </c>
      <c r="B36">
        <v>-0.265320295048459</v>
      </c>
      <c r="C36">
        <v>0.218</v>
      </c>
      <c r="D36">
        <v>0.39700000000000002</v>
      </c>
      <c r="E36" s="46">
        <v>3.4219644727233701E-44</v>
      </c>
      <c r="F36" t="s">
        <v>626</v>
      </c>
    </row>
    <row r="37" spans="1:6" x14ac:dyDescent="0.25">
      <c r="A37" s="46">
        <v>4.8853336848151897E-49</v>
      </c>
      <c r="B37">
        <v>-0.28741089366458</v>
      </c>
      <c r="C37">
        <v>6.4000000000000001E-2</v>
      </c>
      <c r="D37">
        <v>0.20499999999999999</v>
      </c>
      <c r="E37" s="46">
        <v>5.9356804270504595E-44</v>
      </c>
      <c r="F37" t="s">
        <v>627</v>
      </c>
    </row>
    <row r="38" spans="1:6" x14ac:dyDescent="0.25">
      <c r="A38" s="46">
        <v>1.15349991126462E-48</v>
      </c>
      <c r="B38">
        <v>-0.26028465162312198</v>
      </c>
      <c r="C38">
        <v>0.17</v>
      </c>
      <c r="D38">
        <v>0.34300000000000003</v>
      </c>
      <c r="E38" s="46">
        <v>1.4015023921865199E-43</v>
      </c>
      <c r="F38" t="s">
        <v>628</v>
      </c>
    </row>
    <row r="39" spans="1:6" x14ac:dyDescent="0.25">
      <c r="A39" s="46">
        <v>1.23142385964375E-48</v>
      </c>
      <c r="B39">
        <v>-0.27392432649842302</v>
      </c>
      <c r="C39">
        <v>0.17599999999999999</v>
      </c>
      <c r="D39">
        <v>0.34799999999999998</v>
      </c>
      <c r="E39" s="46">
        <v>1.4961799894671601E-43</v>
      </c>
      <c r="F39" t="s">
        <v>629</v>
      </c>
    </row>
    <row r="40" spans="1:6" x14ac:dyDescent="0.25">
      <c r="A40" s="46">
        <v>5.2465058099257003E-48</v>
      </c>
      <c r="B40">
        <v>0.29436618275714999</v>
      </c>
      <c r="C40">
        <v>0.248</v>
      </c>
      <c r="D40">
        <v>0.107</v>
      </c>
      <c r="E40" s="46">
        <v>6.3745045590597301E-43</v>
      </c>
      <c r="F40" t="s">
        <v>630</v>
      </c>
    </row>
    <row r="41" spans="1:6" x14ac:dyDescent="0.25">
      <c r="A41" s="46">
        <v>9.2103700549074696E-48</v>
      </c>
      <c r="B41">
        <v>0.31009563056510703</v>
      </c>
      <c r="C41">
        <v>0.16700000000000001</v>
      </c>
      <c r="D41">
        <v>0.05</v>
      </c>
      <c r="E41" s="46">
        <v>1.1190599616712601E-42</v>
      </c>
      <c r="F41" t="s">
        <v>631</v>
      </c>
    </row>
    <row r="42" spans="1:6" x14ac:dyDescent="0.25">
      <c r="A42" s="46">
        <v>1.37923420461448E-47</v>
      </c>
      <c r="B42">
        <v>-0.29318880181576501</v>
      </c>
      <c r="C42">
        <v>7.5999999999999998E-2</v>
      </c>
      <c r="D42">
        <v>0.216</v>
      </c>
      <c r="E42" s="46">
        <v>1.6757695586065999E-42</v>
      </c>
      <c r="F42" t="s">
        <v>632</v>
      </c>
    </row>
    <row r="43" spans="1:6" x14ac:dyDescent="0.25">
      <c r="A43" s="46">
        <v>1.5131488821897799E-47</v>
      </c>
      <c r="B43">
        <v>-0.277375798139047</v>
      </c>
      <c r="C43">
        <v>1.4999999999999999E-2</v>
      </c>
      <c r="D43">
        <v>0.11600000000000001</v>
      </c>
      <c r="E43" s="46">
        <v>1.8384758918605901E-42</v>
      </c>
      <c r="F43" t="s">
        <v>633</v>
      </c>
    </row>
    <row r="44" spans="1:6" x14ac:dyDescent="0.25">
      <c r="A44" s="46">
        <v>5.7720953285888402E-47</v>
      </c>
      <c r="B44">
        <v>-0.26808528454158598</v>
      </c>
      <c r="C44">
        <v>0.17399999999999999</v>
      </c>
      <c r="D44">
        <v>0.34399999999999997</v>
      </c>
      <c r="E44" s="46">
        <v>7.0130958242354405E-42</v>
      </c>
      <c r="F44" t="s">
        <v>634</v>
      </c>
    </row>
    <row r="45" spans="1:6" x14ac:dyDescent="0.25">
      <c r="A45" s="46">
        <v>1.5625272761695801E-46</v>
      </c>
      <c r="B45">
        <v>0.27117477227633302</v>
      </c>
      <c r="C45">
        <v>0.317</v>
      </c>
      <c r="D45">
        <v>0.16200000000000001</v>
      </c>
      <c r="E45" s="46">
        <v>1.89847064054604E-41</v>
      </c>
      <c r="F45" t="s">
        <v>635</v>
      </c>
    </row>
    <row r="46" spans="1:6" x14ac:dyDescent="0.25">
      <c r="A46" s="46">
        <v>4.0867735861928603E-46</v>
      </c>
      <c r="B46">
        <v>-0.28683342489143598</v>
      </c>
      <c r="C46">
        <v>0.111</v>
      </c>
      <c r="D46">
        <v>0.25900000000000001</v>
      </c>
      <c r="E46" s="46">
        <v>4.9654299072243205E-41</v>
      </c>
      <c r="F46" t="s">
        <v>636</v>
      </c>
    </row>
    <row r="47" spans="1:6" x14ac:dyDescent="0.25">
      <c r="A47" s="46">
        <v>6.9932463404334599E-46</v>
      </c>
      <c r="B47">
        <v>-0.255872409500287</v>
      </c>
      <c r="C47">
        <v>0.17599999999999999</v>
      </c>
      <c r="D47">
        <v>0.34399999999999997</v>
      </c>
      <c r="E47" s="46">
        <v>8.4967943036266603E-41</v>
      </c>
      <c r="F47" t="s">
        <v>637</v>
      </c>
    </row>
    <row r="48" spans="1:6" x14ac:dyDescent="0.25">
      <c r="A48" s="46">
        <v>1.5106900770765798E-45</v>
      </c>
      <c r="B48">
        <v>-0.27256261909239099</v>
      </c>
      <c r="C48">
        <v>5.6000000000000001E-2</v>
      </c>
      <c r="D48">
        <v>0.185</v>
      </c>
      <c r="E48" s="46">
        <v>1.83548844364805E-40</v>
      </c>
      <c r="F48" t="s">
        <v>638</v>
      </c>
    </row>
    <row r="49" spans="1:6" x14ac:dyDescent="0.25">
      <c r="A49" s="46">
        <v>1.53564783701352E-45</v>
      </c>
      <c r="B49">
        <v>-0.25948066867879699</v>
      </c>
      <c r="C49">
        <v>0.17</v>
      </c>
      <c r="D49">
        <v>0.33800000000000002</v>
      </c>
      <c r="E49" s="46">
        <v>1.8658121219714298E-40</v>
      </c>
      <c r="F49" t="s">
        <v>639</v>
      </c>
    </row>
    <row r="50" spans="1:6" x14ac:dyDescent="0.25">
      <c r="A50" s="46">
        <v>2.2575315729996301E-45</v>
      </c>
      <c r="B50">
        <v>-0.29895034142120802</v>
      </c>
      <c r="C50">
        <v>5.7000000000000002E-2</v>
      </c>
      <c r="D50">
        <v>0.182</v>
      </c>
      <c r="E50" s="46">
        <v>2.7429008611945599E-40</v>
      </c>
      <c r="F50" t="s">
        <v>640</v>
      </c>
    </row>
    <row r="51" spans="1:6" x14ac:dyDescent="0.25">
      <c r="A51" s="46">
        <v>2.8629430304754199E-45</v>
      </c>
      <c r="B51">
        <v>0.29195375848989702</v>
      </c>
      <c r="C51">
        <v>0.24399999999999999</v>
      </c>
      <c r="D51">
        <v>0.108</v>
      </c>
      <c r="E51" s="46">
        <v>3.4784757820276399E-40</v>
      </c>
      <c r="F51" t="s">
        <v>641</v>
      </c>
    </row>
    <row r="52" spans="1:6" x14ac:dyDescent="0.25">
      <c r="A52" s="46">
        <v>5.6784982990202304E-45</v>
      </c>
      <c r="B52">
        <v>-0.28868716668216099</v>
      </c>
      <c r="C52">
        <v>2.8000000000000001E-2</v>
      </c>
      <c r="D52">
        <v>0.13500000000000001</v>
      </c>
      <c r="E52" s="46">
        <v>6.8993754333095801E-40</v>
      </c>
      <c r="F52" t="s">
        <v>642</v>
      </c>
    </row>
    <row r="53" spans="1:6" x14ac:dyDescent="0.25">
      <c r="A53" s="46">
        <v>1.75528754660104E-44</v>
      </c>
      <c r="B53">
        <v>-0.276487583868398</v>
      </c>
      <c r="C53">
        <v>2.4E-2</v>
      </c>
      <c r="D53">
        <v>0.127</v>
      </c>
      <c r="E53" s="46">
        <v>2.1326743691202599E-39</v>
      </c>
      <c r="F53" t="s">
        <v>643</v>
      </c>
    </row>
    <row r="54" spans="1:6" x14ac:dyDescent="0.25">
      <c r="A54" s="46">
        <v>2.08663155830581E-44</v>
      </c>
      <c r="B54">
        <v>-0.29016172991483802</v>
      </c>
      <c r="C54">
        <v>0.108</v>
      </c>
      <c r="D54">
        <v>0.251</v>
      </c>
      <c r="E54" s="46">
        <v>2.53525734334156E-39</v>
      </c>
      <c r="F54" t="s">
        <v>644</v>
      </c>
    </row>
    <row r="55" spans="1:6" x14ac:dyDescent="0.25">
      <c r="A55" s="46">
        <v>3.5368650111967099E-44</v>
      </c>
      <c r="B55">
        <v>-0.31212763329716597</v>
      </c>
      <c r="C55">
        <v>1.2999999999999999E-2</v>
      </c>
      <c r="D55">
        <v>0.104</v>
      </c>
      <c r="E55" s="46">
        <v>4.2972909886039999E-39</v>
      </c>
      <c r="F55" t="s">
        <v>645</v>
      </c>
    </row>
    <row r="56" spans="1:6" x14ac:dyDescent="0.25">
      <c r="A56" s="46">
        <v>4.07433539669065E-44</v>
      </c>
      <c r="B56">
        <v>-0.26977859047888098</v>
      </c>
      <c r="C56">
        <v>0.14899999999999999</v>
      </c>
      <c r="D56">
        <v>0.30499999999999999</v>
      </c>
      <c r="E56" s="46">
        <v>4.9503175069791402E-39</v>
      </c>
      <c r="F56" t="s">
        <v>646</v>
      </c>
    </row>
    <row r="57" spans="1:6" x14ac:dyDescent="0.25">
      <c r="A57" s="46">
        <v>5.2489514011124804E-44</v>
      </c>
      <c r="B57">
        <v>-0.28623177394370503</v>
      </c>
      <c r="C57">
        <v>6.0999999999999999E-2</v>
      </c>
      <c r="D57">
        <v>0.186</v>
      </c>
      <c r="E57" s="46">
        <v>6.3774759523516595E-39</v>
      </c>
      <c r="F57" t="s">
        <v>647</v>
      </c>
    </row>
    <row r="58" spans="1:6" x14ac:dyDescent="0.25">
      <c r="A58" s="46">
        <v>7.1670673879872198E-44</v>
      </c>
      <c r="B58">
        <v>-0.28178366167331997</v>
      </c>
      <c r="C58">
        <v>7.4999999999999997E-2</v>
      </c>
      <c r="D58">
        <v>0.20699999999999999</v>
      </c>
      <c r="E58" s="46">
        <v>8.7079868764044698E-39</v>
      </c>
      <c r="F58" t="s">
        <v>648</v>
      </c>
    </row>
    <row r="59" spans="1:6" x14ac:dyDescent="0.25">
      <c r="A59" s="46">
        <v>7.6354355067519895E-44</v>
      </c>
      <c r="B59">
        <v>-0.27264523719491701</v>
      </c>
      <c r="C59">
        <v>0.114</v>
      </c>
      <c r="D59">
        <v>0.26300000000000001</v>
      </c>
      <c r="E59" s="46">
        <v>9.2770541407036696E-39</v>
      </c>
      <c r="F59" t="s">
        <v>649</v>
      </c>
    </row>
    <row r="60" spans="1:6" x14ac:dyDescent="0.25">
      <c r="A60" s="46">
        <v>2.3468615756907501E-43</v>
      </c>
      <c r="B60">
        <v>-0.25483686861172</v>
      </c>
      <c r="C60">
        <v>0.20499999999999999</v>
      </c>
      <c r="D60">
        <v>0.37</v>
      </c>
      <c r="E60" s="46">
        <v>2.8514368144642701E-38</v>
      </c>
      <c r="F60" t="s">
        <v>650</v>
      </c>
    </row>
    <row r="61" spans="1:6" x14ac:dyDescent="0.25">
      <c r="A61" s="46">
        <v>2.3927708020533499E-43</v>
      </c>
      <c r="B61">
        <v>-0.25800001029566599</v>
      </c>
      <c r="C61">
        <v>0.156</v>
      </c>
      <c r="D61">
        <v>0.313</v>
      </c>
      <c r="E61" s="46">
        <v>2.9072165244948203E-38</v>
      </c>
      <c r="F61" t="s">
        <v>651</v>
      </c>
    </row>
    <row r="62" spans="1:6" x14ac:dyDescent="0.25">
      <c r="A62" s="46">
        <v>3.6602842838273201E-43</v>
      </c>
      <c r="B62">
        <v>-0.28182584974997099</v>
      </c>
      <c r="C62">
        <v>7.9000000000000001E-2</v>
      </c>
      <c r="D62">
        <v>0.21</v>
      </c>
      <c r="E62" s="46">
        <v>4.4472454048502002E-38</v>
      </c>
      <c r="F62" t="s">
        <v>652</v>
      </c>
    </row>
    <row r="63" spans="1:6" x14ac:dyDescent="0.25">
      <c r="A63" s="46">
        <v>7.4948873225461195E-43</v>
      </c>
      <c r="B63">
        <v>-0.27264675525918503</v>
      </c>
      <c r="C63">
        <v>8.7999999999999995E-2</v>
      </c>
      <c r="D63">
        <v>0.222</v>
      </c>
      <c r="E63" s="46">
        <v>9.1062880968935405E-38</v>
      </c>
      <c r="F63" t="s">
        <v>653</v>
      </c>
    </row>
    <row r="64" spans="1:6" x14ac:dyDescent="0.25">
      <c r="A64" s="46">
        <v>9.1423164059597597E-43</v>
      </c>
      <c r="B64">
        <v>-0.26409174117428602</v>
      </c>
      <c r="C64">
        <v>0.14000000000000001</v>
      </c>
      <c r="D64">
        <v>0.28999999999999998</v>
      </c>
      <c r="E64" s="46">
        <v>1.11079144332411E-37</v>
      </c>
      <c r="F64" t="s">
        <v>654</v>
      </c>
    </row>
    <row r="65" spans="1:6" x14ac:dyDescent="0.25">
      <c r="A65" s="46">
        <v>9.2487906315300497E-43</v>
      </c>
      <c r="B65">
        <v>-0.27114437827122401</v>
      </c>
      <c r="C65">
        <v>9.8000000000000004E-2</v>
      </c>
      <c r="D65">
        <v>0.23899999999999999</v>
      </c>
      <c r="E65" s="46">
        <v>1.1237280617309001E-37</v>
      </c>
      <c r="F65" t="s">
        <v>655</v>
      </c>
    </row>
    <row r="66" spans="1:6" x14ac:dyDescent="0.25">
      <c r="A66" s="46">
        <v>2.2871776714485499E-42</v>
      </c>
      <c r="B66">
        <v>0.286269484507092</v>
      </c>
      <c r="C66">
        <v>0.19900000000000001</v>
      </c>
      <c r="D66">
        <v>7.9000000000000001E-2</v>
      </c>
      <c r="E66" s="46">
        <v>2.7789208708099899E-37</v>
      </c>
      <c r="F66" t="s">
        <v>656</v>
      </c>
    </row>
    <row r="67" spans="1:6" x14ac:dyDescent="0.25">
      <c r="A67" s="46">
        <v>5.4567075109411997E-42</v>
      </c>
      <c r="B67">
        <v>-0.26091892541289502</v>
      </c>
      <c r="C67">
        <v>0.153</v>
      </c>
      <c r="D67">
        <v>0.30499999999999999</v>
      </c>
      <c r="E67" s="46">
        <v>6.6298996257935601E-37</v>
      </c>
      <c r="F67" t="s">
        <v>657</v>
      </c>
    </row>
    <row r="68" spans="1:6" x14ac:dyDescent="0.25">
      <c r="A68" s="46">
        <v>5.8492658110237905E-42</v>
      </c>
      <c r="B68">
        <v>-0.27696678308698602</v>
      </c>
      <c r="C68">
        <v>8.8999999999999996E-2</v>
      </c>
      <c r="D68">
        <v>0.223</v>
      </c>
      <c r="E68" s="46">
        <v>7.1068579603939103E-37</v>
      </c>
      <c r="F68" t="s">
        <v>658</v>
      </c>
    </row>
    <row r="69" spans="1:6" x14ac:dyDescent="0.25">
      <c r="A69" s="46">
        <v>5.9549006584285903E-42</v>
      </c>
      <c r="B69">
        <v>0.26178708821181901</v>
      </c>
      <c r="C69">
        <v>0.31</v>
      </c>
      <c r="D69">
        <v>0.16600000000000001</v>
      </c>
      <c r="E69" s="46">
        <v>7.2352042999907302E-37</v>
      </c>
      <c r="F69" t="s">
        <v>659</v>
      </c>
    </row>
    <row r="70" spans="1:6" x14ac:dyDescent="0.25">
      <c r="A70" s="46">
        <v>7.1413910363224294E-42</v>
      </c>
      <c r="B70">
        <v>-0.26782393423564399</v>
      </c>
      <c r="C70">
        <v>0.108</v>
      </c>
      <c r="D70">
        <v>0.248</v>
      </c>
      <c r="E70" s="46">
        <v>8.6767901091317502E-37</v>
      </c>
      <c r="F70" t="s">
        <v>660</v>
      </c>
    </row>
    <row r="71" spans="1:6" x14ac:dyDescent="0.25">
      <c r="A71" s="46">
        <v>7.2374939524723099E-42</v>
      </c>
      <c r="B71">
        <v>0.295100465495993</v>
      </c>
      <c r="C71">
        <v>0.14499999999999999</v>
      </c>
      <c r="D71">
        <v>4.2000000000000003E-2</v>
      </c>
      <c r="E71" s="46">
        <v>8.7935551522538597E-37</v>
      </c>
      <c r="F71" t="s">
        <v>661</v>
      </c>
    </row>
    <row r="72" spans="1:6" x14ac:dyDescent="0.25">
      <c r="A72" s="46">
        <v>9.65630454530465E-42</v>
      </c>
      <c r="B72">
        <v>0.26565648993713697</v>
      </c>
      <c r="C72">
        <v>0.29599999999999999</v>
      </c>
      <c r="D72">
        <v>0.153</v>
      </c>
      <c r="E72" s="46">
        <v>1.1732410022545099E-36</v>
      </c>
      <c r="F72" t="s">
        <v>662</v>
      </c>
    </row>
    <row r="73" spans="1:6" x14ac:dyDescent="0.25">
      <c r="A73" s="46">
        <v>1.06647579675627E-41</v>
      </c>
      <c r="B73">
        <v>0.27467601321264701</v>
      </c>
      <c r="C73">
        <v>0.23400000000000001</v>
      </c>
      <c r="D73">
        <v>0.10199999999999999</v>
      </c>
      <c r="E73" s="46">
        <v>1.2957680930588699E-36</v>
      </c>
      <c r="F73" t="s">
        <v>663</v>
      </c>
    </row>
    <row r="74" spans="1:6" x14ac:dyDescent="0.25">
      <c r="A74" s="46">
        <v>1.2513418631508001E-41</v>
      </c>
      <c r="B74">
        <v>0.26889335632966499</v>
      </c>
      <c r="C74">
        <v>0.105</v>
      </c>
      <c r="D74">
        <v>0.02</v>
      </c>
      <c r="E74" s="46">
        <v>1.5203803637282301E-36</v>
      </c>
      <c r="F74" t="s">
        <v>664</v>
      </c>
    </row>
    <row r="75" spans="1:6" x14ac:dyDescent="0.25">
      <c r="A75" s="46">
        <v>2.0893482618043199E-41</v>
      </c>
      <c r="B75">
        <v>-0.26837271755226699</v>
      </c>
      <c r="C75">
        <v>5.1999999999999998E-2</v>
      </c>
      <c r="D75">
        <v>0.16800000000000001</v>
      </c>
      <c r="E75" s="46">
        <v>2.53855813809225E-36</v>
      </c>
      <c r="F75" t="s">
        <v>665</v>
      </c>
    </row>
    <row r="76" spans="1:6" x14ac:dyDescent="0.25">
      <c r="A76" s="46">
        <v>9.791013736934441E-41</v>
      </c>
      <c r="B76">
        <v>0.27370309747704402</v>
      </c>
      <c r="C76">
        <v>0.20399999999999999</v>
      </c>
      <c r="D76">
        <v>8.2000000000000003E-2</v>
      </c>
      <c r="E76" s="46">
        <v>1.18960816903753E-35</v>
      </c>
      <c r="F76" t="s">
        <v>666</v>
      </c>
    </row>
    <row r="77" spans="1:6" x14ac:dyDescent="0.25">
      <c r="A77" s="46">
        <v>2.0090724715584301E-40</v>
      </c>
      <c r="B77">
        <v>-0.26476390436856301</v>
      </c>
      <c r="C77">
        <v>8.1000000000000003E-2</v>
      </c>
      <c r="D77">
        <v>0.21</v>
      </c>
      <c r="E77" s="46">
        <v>2.4410230529434899E-35</v>
      </c>
      <c r="F77" t="s">
        <v>667</v>
      </c>
    </row>
    <row r="78" spans="1:6" x14ac:dyDescent="0.25">
      <c r="A78" s="46">
        <v>4.4904792756806002E-40</v>
      </c>
      <c r="B78">
        <v>0.26579604266875301</v>
      </c>
      <c r="C78">
        <v>0.26400000000000001</v>
      </c>
      <c r="D78">
        <v>0.13200000000000001</v>
      </c>
      <c r="E78" s="46">
        <v>5.4559323199519301E-35</v>
      </c>
      <c r="F78" t="s">
        <v>668</v>
      </c>
    </row>
    <row r="79" spans="1:6" x14ac:dyDescent="0.25">
      <c r="A79" s="46">
        <v>5.7021351083390199E-40</v>
      </c>
      <c r="B79">
        <v>-0.25645132135445198</v>
      </c>
      <c r="C79">
        <v>6.2E-2</v>
      </c>
      <c r="D79">
        <v>0.18099999999999999</v>
      </c>
      <c r="E79" s="46">
        <v>6.9280941566319096E-35</v>
      </c>
      <c r="F79" t="s">
        <v>669</v>
      </c>
    </row>
    <row r="80" spans="1:6" x14ac:dyDescent="0.25">
      <c r="A80" s="46">
        <v>6.4918542503384697E-40</v>
      </c>
      <c r="B80">
        <v>-0.26462463156576499</v>
      </c>
      <c r="C80">
        <v>3.6999999999999998E-2</v>
      </c>
      <c r="D80">
        <v>0.14199999999999999</v>
      </c>
      <c r="E80" s="46">
        <v>7.8876029141612397E-35</v>
      </c>
      <c r="F80" t="s">
        <v>670</v>
      </c>
    </row>
    <row r="81" spans="1:6" x14ac:dyDescent="0.25">
      <c r="A81" s="46">
        <v>1.9728138078590699E-39</v>
      </c>
      <c r="B81">
        <v>-0.27975055913021601</v>
      </c>
      <c r="C81">
        <v>6.6000000000000003E-2</v>
      </c>
      <c r="D81">
        <v>0.184</v>
      </c>
      <c r="E81" s="46">
        <v>2.3969687765487702E-34</v>
      </c>
      <c r="F81" t="s">
        <v>671</v>
      </c>
    </row>
    <row r="82" spans="1:6" x14ac:dyDescent="0.25">
      <c r="A82" s="46">
        <v>4.1458436593919198E-39</v>
      </c>
      <c r="B82">
        <v>-0.27654536528424201</v>
      </c>
      <c r="C82">
        <v>5.6000000000000001E-2</v>
      </c>
      <c r="D82">
        <v>0.17</v>
      </c>
      <c r="E82" s="46">
        <v>5.0372000461611899E-34</v>
      </c>
      <c r="F82" t="s">
        <v>672</v>
      </c>
    </row>
    <row r="83" spans="1:6" x14ac:dyDescent="0.25">
      <c r="A83" s="46">
        <v>5.6120006829318297E-39</v>
      </c>
      <c r="B83">
        <v>-0.25267098305741498</v>
      </c>
      <c r="C83">
        <v>0.11799999999999999</v>
      </c>
      <c r="D83">
        <v>0.25700000000000001</v>
      </c>
      <c r="E83" s="46">
        <v>6.8185808297621696E-34</v>
      </c>
      <c r="F83" t="s">
        <v>673</v>
      </c>
    </row>
    <row r="84" spans="1:6" x14ac:dyDescent="0.25">
      <c r="A84" s="46">
        <v>6.2174859868749205E-39</v>
      </c>
      <c r="B84">
        <v>-0.25071954357996101</v>
      </c>
      <c r="C84">
        <v>0.13</v>
      </c>
      <c r="D84">
        <v>0.27200000000000002</v>
      </c>
      <c r="E84" s="46">
        <v>7.55424547405303E-34</v>
      </c>
      <c r="F84" t="s">
        <v>674</v>
      </c>
    </row>
    <row r="85" spans="1:6" x14ac:dyDescent="0.25">
      <c r="A85" s="46">
        <v>9.6282647204997901E-39</v>
      </c>
      <c r="B85">
        <v>0.26564891855658102</v>
      </c>
      <c r="C85">
        <v>0.16</v>
      </c>
      <c r="D85">
        <v>5.3999999999999999E-2</v>
      </c>
      <c r="E85" s="46">
        <v>1.16983416354072E-33</v>
      </c>
      <c r="F85" t="s">
        <v>675</v>
      </c>
    </row>
    <row r="86" spans="1:6" x14ac:dyDescent="0.25">
      <c r="A86" s="46">
        <v>1.03327860539184E-38</v>
      </c>
      <c r="B86">
        <v>-0.26777913006932103</v>
      </c>
      <c r="C86">
        <v>7.4999999999999997E-2</v>
      </c>
      <c r="D86">
        <v>0.19700000000000001</v>
      </c>
      <c r="E86" s="46">
        <v>1.25543350555109E-33</v>
      </c>
      <c r="F86" t="s">
        <v>676</v>
      </c>
    </row>
    <row r="87" spans="1:6" x14ac:dyDescent="0.25">
      <c r="A87" s="46">
        <v>1.32355852063848E-38</v>
      </c>
      <c r="B87">
        <v>0.267063653726543</v>
      </c>
      <c r="C87">
        <v>0.192</v>
      </c>
      <c r="D87">
        <v>7.6999999999999999E-2</v>
      </c>
      <c r="E87" s="46">
        <v>1.6081236025757501E-33</v>
      </c>
      <c r="F87" t="s">
        <v>677</v>
      </c>
    </row>
    <row r="88" spans="1:6" x14ac:dyDescent="0.25">
      <c r="A88" s="46">
        <v>1.5966541625684299E-38</v>
      </c>
      <c r="B88">
        <v>-0.25623667174905401</v>
      </c>
      <c r="C88">
        <v>7.9000000000000001E-2</v>
      </c>
      <c r="D88">
        <v>0.20300000000000001</v>
      </c>
      <c r="E88" s="46">
        <v>1.93993480752065E-33</v>
      </c>
      <c r="F88" t="s">
        <v>678</v>
      </c>
    </row>
    <row r="89" spans="1:6" x14ac:dyDescent="0.25">
      <c r="A89" s="46">
        <v>1.91425997298553E-38</v>
      </c>
      <c r="B89">
        <v>-0.26565672542465002</v>
      </c>
      <c r="C89">
        <v>2.9000000000000001E-2</v>
      </c>
      <c r="D89">
        <v>0.126</v>
      </c>
      <c r="E89" s="46">
        <v>2.32582586717742E-33</v>
      </c>
      <c r="F89" t="s">
        <v>679</v>
      </c>
    </row>
    <row r="90" spans="1:6" x14ac:dyDescent="0.25">
      <c r="A90" s="46">
        <v>3.3282046789006401E-38</v>
      </c>
      <c r="B90">
        <v>-0.26790395890185298</v>
      </c>
      <c r="C90">
        <v>4.8000000000000001E-2</v>
      </c>
      <c r="D90">
        <v>0.157</v>
      </c>
      <c r="E90" s="46">
        <v>4.0437686848642703E-33</v>
      </c>
      <c r="F90" t="s">
        <v>680</v>
      </c>
    </row>
    <row r="91" spans="1:6" x14ac:dyDescent="0.25">
      <c r="A91" s="46">
        <v>4.64857998692007E-38</v>
      </c>
      <c r="B91">
        <v>-0.25962306202839103</v>
      </c>
      <c r="C91">
        <v>9.9000000000000005E-2</v>
      </c>
      <c r="D91">
        <v>0.22800000000000001</v>
      </c>
      <c r="E91" s="46">
        <v>5.6480246841078798E-33</v>
      </c>
      <c r="F91" t="s">
        <v>681</v>
      </c>
    </row>
    <row r="92" spans="1:6" x14ac:dyDescent="0.25">
      <c r="A92" s="46">
        <v>7.8099685577586404E-38</v>
      </c>
      <c r="B92">
        <v>-0.25110116461822701</v>
      </c>
      <c r="C92">
        <v>7.5999999999999998E-2</v>
      </c>
      <c r="D92">
        <v>0.19800000000000001</v>
      </c>
      <c r="E92" s="46">
        <v>9.4891117976767502E-33</v>
      </c>
      <c r="F92" t="s">
        <v>682</v>
      </c>
    </row>
    <row r="93" spans="1:6" x14ac:dyDescent="0.25">
      <c r="A93" s="46">
        <v>1.2499140080814399E-37</v>
      </c>
      <c r="B93">
        <v>0.27099840106502598</v>
      </c>
      <c r="C93">
        <v>0.20200000000000001</v>
      </c>
      <c r="D93">
        <v>8.5999999999999993E-2</v>
      </c>
      <c r="E93" s="46">
        <v>1.51864551981895E-32</v>
      </c>
      <c r="F93" t="s">
        <v>683</v>
      </c>
    </row>
    <row r="94" spans="1:6" x14ac:dyDescent="0.25">
      <c r="A94" s="46">
        <v>2.6715633324933501E-37</v>
      </c>
      <c r="B94">
        <v>-0.25878994759288398</v>
      </c>
      <c r="C94">
        <v>6.0999999999999999E-2</v>
      </c>
      <c r="D94">
        <v>0.17499999999999999</v>
      </c>
      <c r="E94" s="46">
        <v>3.2459494489794202E-32</v>
      </c>
      <c r="F94" t="s">
        <v>684</v>
      </c>
    </row>
    <row r="95" spans="1:6" x14ac:dyDescent="0.25">
      <c r="A95" s="46">
        <v>6.1924392500224996E-37</v>
      </c>
      <c r="B95">
        <v>-0.26216894979279198</v>
      </c>
      <c r="C95">
        <v>5.3999999999999999E-2</v>
      </c>
      <c r="D95">
        <v>0.16200000000000001</v>
      </c>
      <c r="E95" s="46">
        <v>7.5238136887773397E-32</v>
      </c>
      <c r="F95" t="s">
        <v>685</v>
      </c>
    </row>
    <row r="96" spans="1:6" x14ac:dyDescent="0.25">
      <c r="A96" s="46">
        <v>1.15074908115007E-36</v>
      </c>
      <c r="B96">
        <v>-0.26989817970496099</v>
      </c>
      <c r="C96">
        <v>5.7000000000000002E-2</v>
      </c>
      <c r="D96">
        <v>0.16500000000000001</v>
      </c>
      <c r="E96" s="46">
        <v>1.3981601335973301E-31</v>
      </c>
      <c r="F96" t="s">
        <v>686</v>
      </c>
    </row>
    <row r="97" spans="1:6" x14ac:dyDescent="0.25">
      <c r="A97" s="46">
        <v>3.3924901765173102E-36</v>
      </c>
      <c r="B97">
        <v>0.25825633070494203</v>
      </c>
      <c r="C97">
        <v>0.249</v>
      </c>
      <c r="D97">
        <v>0.125</v>
      </c>
      <c r="E97" s="46">
        <v>4.1218755644685297E-31</v>
      </c>
      <c r="F97" t="s">
        <v>687</v>
      </c>
    </row>
    <row r="98" spans="1:6" x14ac:dyDescent="0.25">
      <c r="A98" s="46">
        <v>5.82069492827335E-36</v>
      </c>
      <c r="B98">
        <v>-0.25566850249432199</v>
      </c>
      <c r="C98">
        <v>6.6000000000000003E-2</v>
      </c>
      <c r="D98">
        <v>0.17899999999999999</v>
      </c>
      <c r="E98" s="46">
        <v>7.0721443378521197E-31</v>
      </c>
      <c r="F98" t="s">
        <v>688</v>
      </c>
    </row>
    <row r="99" spans="1:6" x14ac:dyDescent="0.25">
      <c r="A99" s="46">
        <v>2.5502943943943401E-35</v>
      </c>
      <c r="B99">
        <v>0.26203917369750601</v>
      </c>
      <c r="C99">
        <v>0.17599999999999999</v>
      </c>
      <c r="D99">
        <v>7.0000000000000007E-2</v>
      </c>
      <c r="E99" s="46">
        <v>3.0986076891891199E-30</v>
      </c>
      <c r="F99" t="s">
        <v>689</v>
      </c>
    </row>
    <row r="100" spans="1:6" x14ac:dyDescent="0.25">
      <c r="A100" s="46">
        <v>3.4857002697478599E-35</v>
      </c>
      <c r="B100">
        <v>-0.25938504556533698</v>
      </c>
      <c r="C100">
        <v>5.0999999999999997E-2</v>
      </c>
      <c r="D100">
        <v>0.153</v>
      </c>
      <c r="E100" s="46">
        <v>4.2351258277436402E-30</v>
      </c>
      <c r="F100" t="s">
        <v>690</v>
      </c>
    </row>
    <row r="101" spans="1:6" x14ac:dyDescent="0.25">
      <c r="A101" s="46">
        <v>4.6960911414495897E-35</v>
      </c>
      <c r="B101">
        <v>-0.26184938243970302</v>
      </c>
      <c r="C101">
        <v>4.9000000000000002E-2</v>
      </c>
      <c r="D101">
        <v>0.15</v>
      </c>
      <c r="E101" s="46">
        <v>5.7057507368612602E-30</v>
      </c>
      <c r="F101" t="s">
        <v>691</v>
      </c>
    </row>
    <row r="102" spans="1:6" x14ac:dyDescent="0.25">
      <c r="A102" s="46">
        <v>6.3820508967860399E-35</v>
      </c>
      <c r="B102">
        <v>0.25859369802420001</v>
      </c>
      <c r="C102">
        <v>0.23100000000000001</v>
      </c>
      <c r="D102">
        <v>0.114</v>
      </c>
      <c r="E102" s="46">
        <v>7.7541918395950404E-30</v>
      </c>
      <c r="F102" t="s">
        <v>692</v>
      </c>
    </row>
    <row r="103" spans="1:6" x14ac:dyDescent="0.25">
      <c r="A103" s="46">
        <v>8.2804586129616698E-35</v>
      </c>
      <c r="B103">
        <v>0.25404108731019398</v>
      </c>
      <c r="C103">
        <v>0.16300000000000001</v>
      </c>
      <c r="D103">
        <v>6.2E-2</v>
      </c>
      <c r="E103" s="46">
        <v>1.0060757214748401E-29</v>
      </c>
      <c r="F103" t="s">
        <v>693</v>
      </c>
    </row>
    <row r="104" spans="1:6" x14ac:dyDescent="0.25">
      <c r="A104" s="46">
        <v>1.2625402422655599E-34</v>
      </c>
      <c r="B104">
        <v>0.26215381572725199</v>
      </c>
      <c r="C104">
        <v>0.18</v>
      </c>
      <c r="D104">
        <v>7.3999999999999996E-2</v>
      </c>
      <c r="E104" s="46">
        <v>1.5339863943526601E-29</v>
      </c>
      <c r="F104" t="s">
        <v>694</v>
      </c>
    </row>
    <row r="105" spans="1:6" x14ac:dyDescent="0.25">
      <c r="A105" s="46">
        <v>1.53340756037143E-34</v>
      </c>
      <c r="B105">
        <v>0.26280522827725</v>
      </c>
      <c r="C105">
        <v>0.17399999999999999</v>
      </c>
      <c r="D105">
        <v>7.0000000000000007E-2</v>
      </c>
      <c r="E105" s="46">
        <v>1.8630901858512799E-29</v>
      </c>
      <c r="F105" t="s">
        <v>695</v>
      </c>
    </row>
    <row r="106" spans="1:6" x14ac:dyDescent="0.25">
      <c r="A106" s="46">
        <v>2.9503663428320502E-34</v>
      </c>
      <c r="B106">
        <v>-0.255771634963603</v>
      </c>
      <c r="C106">
        <v>0.06</v>
      </c>
      <c r="D106">
        <v>0.16500000000000001</v>
      </c>
      <c r="E106" s="46">
        <v>3.5846951065409501E-29</v>
      </c>
      <c r="F106" t="s">
        <v>696</v>
      </c>
    </row>
    <row r="107" spans="1:6" x14ac:dyDescent="0.25">
      <c r="A107" s="46">
        <v>3.6167978104935201E-34</v>
      </c>
      <c r="B107">
        <v>-0.25940193957577601</v>
      </c>
      <c r="C107">
        <v>0.05</v>
      </c>
      <c r="D107">
        <v>0.15</v>
      </c>
      <c r="E107" s="46">
        <v>4.39440933974963E-29</v>
      </c>
      <c r="F107" t="s">
        <v>697</v>
      </c>
    </row>
    <row r="108" spans="1:6" x14ac:dyDescent="0.25">
      <c r="A108" s="46">
        <v>1.08245506136505E-33</v>
      </c>
      <c r="B108">
        <v>0.25341299922145899</v>
      </c>
      <c r="C108">
        <v>0.115</v>
      </c>
      <c r="D108">
        <v>3.3000000000000002E-2</v>
      </c>
      <c r="E108" s="46">
        <v>1.31518289955853E-28</v>
      </c>
      <c r="F108" t="s">
        <v>698</v>
      </c>
    </row>
    <row r="109" spans="1:6" x14ac:dyDescent="0.25">
      <c r="A109" s="46">
        <v>1.7800961379594E-33</v>
      </c>
      <c r="B109">
        <v>0.25558922960950398</v>
      </c>
      <c r="C109">
        <v>0.105</v>
      </c>
      <c r="D109">
        <v>2.7E-2</v>
      </c>
      <c r="E109" s="46">
        <v>2.1628168076206701E-28</v>
      </c>
      <c r="F109" t="s">
        <v>699</v>
      </c>
    </row>
    <row r="110" spans="1:6" x14ac:dyDescent="0.25">
      <c r="A110" s="46">
        <v>1.69515674591372E-32</v>
      </c>
      <c r="B110">
        <v>0.25439158438486398</v>
      </c>
      <c r="C110">
        <v>0.152</v>
      </c>
      <c r="D110">
        <v>5.8000000000000003E-2</v>
      </c>
      <c r="E110" s="46">
        <v>2.05961544628516E-27</v>
      </c>
      <c r="F110" t="s">
        <v>700</v>
      </c>
    </row>
    <row r="111" spans="1:6" x14ac:dyDescent="0.25">
      <c r="A111" s="46">
        <v>2.5390869512441902E-32</v>
      </c>
      <c r="B111">
        <v>-0.25952625377779298</v>
      </c>
      <c r="C111">
        <v>3.7999999999999999E-2</v>
      </c>
      <c r="D111">
        <v>0.128</v>
      </c>
      <c r="E111" s="46">
        <v>3.0849906457616901E-27</v>
      </c>
      <c r="F111" t="s">
        <v>701</v>
      </c>
    </row>
    <row r="112" spans="1:6" x14ac:dyDescent="0.25">
      <c r="A112" s="46">
        <v>1.7773796425426099E-31</v>
      </c>
      <c r="B112">
        <v>-0.25718896434098498</v>
      </c>
      <c r="C112">
        <v>7.0000000000000007E-2</v>
      </c>
      <c r="D112">
        <v>0.17199999999999999</v>
      </c>
      <c r="E112" s="46">
        <v>2.1595162656892701E-26</v>
      </c>
      <c r="F112" t="s">
        <v>702</v>
      </c>
    </row>
    <row r="113" spans="1:6" x14ac:dyDescent="0.25">
      <c r="A113" s="46">
        <v>3.1709981520727702E-31</v>
      </c>
      <c r="B113">
        <v>0.251402863871177</v>
      </c>
      <c r="C113">
        <v>0.19800000000000001</v>
      </c>
      <c r="D113">
        <v>9.4E-2</v>
      </c>
      <c r="E113" s="46">
        <v>3.8527627547684098E-26</v>
      </c>
      <c r="F113" t="s">
        <v>703</v>
      </c>
    </row>
    <row r="114" spans="1:6" x14ac:dyDescent="0.25">
      <c r="A114" s="46">
        <v>2.4109199563750601E-29</v>
      </c>
      <c r="B114">
        <v>0.25010604339318698</v>
      </c>
      <c r="C114">
        <v>0.13</v>
      </c>
      <c r="D114">
        <v>4.7E-2</v>
      </c>
      <c r="E114" s="46">
        <v>2.9292677469956999E-24</v>
      </c>
      <c r="F114" t="s">
        <v>704</v>
      </c>
    </row>
  </sheetData>
  <mergeCells count="4">
    <mergeCell ref="A1:F1"/>
    <mergeCell ref="G1:L1"/>
    <mergeCell ref="M1:R1"/>
    <mergeCell ref="S1:X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BC8ED0-6951-49CD-BA0E-C36ABE4175F0}">
  <dimension ref="A1:I46"/>
  <sheetViews>
    <sheetView workbookViewId="0">
      <selection activeCell="H37" sqref="H37"/>
    </sheetView>
  </sheetViews>
  <sheetFormatPr defaultRowHeight="15" x14ac:dyDescent="0.25"/>
  <cols>
    <col min="1" max="1" width="23.7109375" customWidth="1"/>
  </cols>
  <sheetData>
    <row r="1" spans="1:9" x14ac:dyDescent="0.25">
      <c r="A1" t="s">
        <v>737</v>
      </c>
      <c r="B1" t="s">
        <v>738</v>
      </c>
      <c r="C1" t="s">
        <v>739</v>
      </c>
      <c r="D1" t="s">
        <v>740</v>
      </c>
      <c r="E1" t="s">
        <v>741</v>
      </c>
      <c r="F1" t="s">
        <v>742</v>
      </c>
      <c r="G1" t="s">
        <v>133</v>
      </c>
      <c r="H1" t="s">
        <v>743</v>
      </c>
      <c r="I1" t="s">
        <v>134</v>
      </c>
    </row>
    <row r="2" spans="1:9" x14ac:dyDescent="0.25">
      <c r="A2" t="s">
        <v>744</v>
      </c>
      <c r="B2">
        <v>63</v>
      </c>
      <c r="C2">
        <v>10411</v>
      </c>
      <c r="D2">
        <v>56.756756760000002</v>
      </c>
      <c r="E2">
        <v>26.0275</v>
      </c>
      <c r="F2">
        <v>2.1806457309999998</v>
      </c>
      <c r="G2" s="46">
        <v>6.9399999999999999E-12</v>
      </c>
      <c r="H2" t="s">
        <v>745</v>
      </c>
      <c r="I2" s="46">
        <v>4.8E-9</v>
      </c>
    </row>
    <row r="3" spans="1:9" x14ac:dyDescent="0.25">
      <c r="A3" t="s">
        <v>746</v>
      </c>
      <c r="B3">
        <v>72</v>
      </c>
      <c r="C3">
        <v>13982</v>
      </c>
      <c r="D3">
        <v>64.864864859999997</v>
      </c>
      <c r="E3">
        <v>34.954999999999998</v>
      </c>
      <c r="F3">
        <v>1.855667712</v>
      </c>
      <c r="G3" s="46">
        <v>1.3100000000000001E-10</v>
      </c>
      <c r="H3" t="s">
        <v>747</v>
      </c>
      <c r="I3" s="46">
        <v>3.8299999999999999E-8</v>
      </c>
    </row>
    <row r="4" spans="1:9" x14ac:dyDescent="0.25">
      <c r="A4" t="s">
        <v>748</v>
      </c>
      <c r="B4">
        <v>87</v>
      </c>
      <c r="C4">
        <v>19569</v>
      </c>
      <c r="D4">
        <v>78.378378380000001</v>
      </c>
      <c r="E4">
        <v>48.922499999999999</v>
      </c>
      <c r="F4">
        <v>1.6020926639999999</v>
      </c>
      <c r="G4" s="46">
        <v>1.66E-10</v>
      </c>
      <c r="H4" t="s">
        <v>749</v>
      </c>
      <c r="I4" s="46">
        <v>3.8299999999999999E-8</v>
      </c>
    </row>
    <row r="5" spans="1:9" x14ac:dyDescent="0.25">
      <c r="A5" t="s">
        <v>750</v>
      </c>
      <c r="B5">
        <v>64</v>
      </c>
      <c r="C5">
        <v>11884</v>
      </c>
      <c r="D5">
        <v>57.657657659999998</v>
      </c>
      <c r="E5">
        <v>29.71</v>
      </c>
      <c r="F5">
        <v>1.9406818459999999</v>
      </c>
      <c r="G5" s="46">
        <v>8.5199999999999995E-10</v>
      </c>
      <c r="H5" t="s">
        <v>751</v>
      </c>
      <c r="I5" s="46">
        <v>1.4700000000000001E-7</v>
      </c>
    </row>
    <row r="6" spans="1:9" x14ac:dyDescent="0.25">
      <c r="A6" t="s">
        <v>752</v>
      </c>
      <c r="B6">
        <v>47</v>
      </c>
      <c r="C6">
        <v>7114</v>
      </c>
      <c r="D6">
        <v>42.342342340000002</v>
      </c>
      <c r="E6">
        <v>17.785</v>
      </c>
      <c r="F6">
        <v>2.3807895609999998</v>
      </c>
      <c r="G6" s="46">
        <v>1.44E-9</v>
      </c>
      <c r="H6" t="s">
        <v>753</v>
      </c>
      <c r="I6" s="46">
        <v>1.99E-7</v>
      </c>
    </row>
    <row r="7" spans="1:9" x14ac:dyDescent="0.25">
      <c r="A7" t="s">
        <v>754</v>
      </c>
      <c r="B7">
        <v>84</v>
      </c>
      <c r="C7">
        <v>19433</v>
      </c>
      <c r="D7">
        <v>75.675675679999998</v>
      </c>
      <c r="E7">
        <v>48.582500000000003</v>
      </c>
      <c r="F7">
        <v>1.5576735589999999</v>
      </c>
      <c r="G7" s="46">
        <v>4.8399999999999998E-9</v>
      </c>
      <c r="H7" t="s">
        <v>755</v>
      </c>
      <c r="I7" s="46">
        <v>5.5799999999999999E-7</v>
      </c>
    </row>
    <row r="8" spans="1:9" x14ac:dyDescent="0.25">
      <c r="A8" t="s">
        <v>756</v>
      </c>
      <c r="B8">
        <v>62</v>
      </c>
      <c r="C8">
        <v>12032</v>
      </c>
      <c r="D8">
        <v>55.855855859999998</v>
      </c>
      <c r="E8">
        <v>30.08</v>
      </c>
      <c r="F8">
        <v>1.8569101020000001</v>
      </c>
      <c r="G8" s="46">
        <v>1.4300000000000001E-8</v>
      </c>
      <c r="H8" t="s">
        <v>757</v>
      </c>
      <c r="I8" s="46">
        <v>1.4100000000000001E-6</v>
      </c>
    </row>
    <row r="9" spans="1:9" x14ac:dyDescent="0.25">
      <c r="A9" t="s">
        <v>758</v>
      </c>
      <c r="B9">
        <v>60</v>
      </c>
      <c r="C9">
        <v>11554</v>
      </c>
      <c r="D9">
        <v>54.054054049999998</v>
      </c>
      <c r="E9">
        <v>28.885000000000002</v>
      </c>
      <c r="F9">
        <v>1.8713537840000001</v>
      </c>
      <c r="G9" s="46">
        <v>2.4100000000000001E-8</v>
      </c>
      <c r="H9" t="s">
        <v>759</v>
      </c>
      <c r="I9" s="46">
        <v>2.08E-6</v>
      </c>
    </row>
    <row r="10" spans="1:9" x14ac:dyDescent="0.25">
      <c r="A10" t="s">
        <v>760</v>
      </c>
      <c r="B10">
        <v>61</v>
      </c>
      <c r="C10">
        <v>12137</v>
      </c>
      <c r="D10">
        <v>54.954954950000001</v>
      </c>
      <c r="E10">
        <v>30.342500000000001</v>
      </c>
      <c r="F10">
        <v>1.8111544850000001</v>
      </c>
      <c r="G10" s="46">
        <v>5.9699999999999999E-8</v>
      </c>
      <c r="H10" t="s">
        <v>761</v>
      </c>
      <c r="I10" s="46">
        <v>4.5900000000000001E-6</v>
      </c>
    </row>
    <row r="11" spans="1:9" x14ac:dyDescent="0.25">
      <c r="A11" t="s">
        <v>762</v>
      </c>
      <c r="B11">
        <v>72</v>
      </c>
      <c r="C11">
        <v>15885</v>
      </c>
      <c r="D11">
        <v>64.864864859999997</v>
      </c>
      <c r="E11">
        <v>39.712499999999999</v>
      </c>
      <c r="F11">
        <v>1.633361407</v>
      </c>
      <c r="G11" s="46">
        <v>7.3700000000000005E-8</v>
      </c>
      <c r="H11" t="s">
        <v>763</v>
      </c>
      <c r="I11" s="46">
        <v>5.1000000000000003E-6</v>
      </c>
    </row>
    <row r="12" spans="1:9" x14ac:dyDescent="0.25">
      <c r="A12" t="s">
        <v>764</v>
      </c>
      <c r="B12">
        <v>71</v>
      </c>
      <c r="C12">
        <v>15814</v>
      </c>
      <c r="D12">
        <v>63.963963960000001</v>
      </c>
      <c r="E12">
        <v>39.534999999999997</v>
      </c>
      <c r="F12">
        <v>1.617907271</v>
      </c>
      <c r="G12" s="46">
        <v>1.68E-7</v>
      </c>
      <c r="H12" t="s">
        <v>765</v>
      </c>
      <c r="I12" s="46">
        <v>1.06E-5</v>
      </c>
    </row>
    <row r="13" spans="1:9" x14ac:dyDescent="0.25">
      <c r="A13" t="s">
        <v>766</v>
      </c>
      <c r="B13">
        <v>69</v>
      </c>
      <c r="C13">
        <v>15526</v>
      </c>
      <c r="D13">
        <v>62.162162160000001</v>
      </c>
      <c r="E13">
        <v>38.814999999999998</v>
      </c>
      <c r="F13">
        <v>1.6014984459999999</v>
      </c>
      <c r="G13" s="46">
        <v>5.4000000000000002E-7</v>
      </c>
      <c r="H13" t="s">
        <v>767</v>
      </c>
      <c r="I13" s="46">
        <v>3.1099999999999997E-5</v>
      </c>
    </row>
    <row r="14" spans="1:9" x14ac:dyDescent="0.25">
      <c r="A14" t="s">
        <v>768</v>
      </c>
      <c r="B14">
        <v>81</v>
      </c>
      <c r="C14">
        <v>19985</v>
      </c>
      <c r="D14">
        <v>72.972972970000001</v>
      </c>
      <c r="E14">
        <v>49.962499999999999</v>
      </c>
      <c r="F14">
        <v>1.460554876</v>
      </c>
      <c r="G14" s="46">
        <v>6.3900000000000004E-7</v>
      </c>
      <c r="H14" t="s">
        <v>769</v>
      </c>
      <c r="I14" s="46">
        <v>3.4E-5</v>
      </c>
    </row>
    <row r="15" spans="1:9" x14ac:dyDescent="0.25">
      <c r="A15" t="s">
        <v>770</v>
      </c>
      <c r="B15">
        <v>68</v>
      </c>
      <c r="C15">
        <v>15524</v>
      </c>
      <c r="D15">
        <v>61.261261259999998</v>
      </c>
      <c r="E15">
        <v>38.81</v>
      </c>
      <c r="F15">
        <v>1.5784916579999999</v>
      </c>
      <c r="G15" s="46">
        <v>1.39E-6</v>
      </c>
      <c r="H15" t="s">
        <v>771</v>
      </c>
      <c r="I15" s="46">
        <v>6.8899999999999994E-5</v>
      </c>
    </row>
    <row r="16" spans="1:9" x14ac:dyDescent="0.25">
      <c r="A16" t="s">
        <v>772</v>
      </c>
      <c r="B16">
        <v>60</v>
      </c>
      <c r="C16">
        <v>12951</v>
      </c>
      <c r="D16">
        <v>54.054054049999998</v>
      </c>
      <c r="E16">
        <v>32.377499999999998</v>
      </c>
      <c r="F16">
        <v>1.669494373</v>
      </c>
      <c r="G16" s="46">
        <v>1.9300000000000002E-6</v>
      </c>
      <c r="H16" t="s">
        <v>773</v>
      </c>
      <c r="I16" s="46">
        <v>8.8999999999999995E-5</v>
      </c>
    </row>
    <row r="17" spans="1:9" x14ac:dyDescent="0.25">
      <c r="A17" t="s">
        <v>774</v>
      </c>
      <c r="B17">
        <v>66</v>
      </c>
      <c r="C17">
        <v>14980</v>
      </c>
      <c r="D17">
        <v>59.459459459999998</v>
      </c>
      <c r="E17">
        <v>37.450000000000003</v>
      </c>
      <c r="F17">
        <v>1.5877025220000001</v>
      </c>
      <c r="G17" s="46">
        <v>2.0600000000000002E-6</v>
      </c>
      <c r="H17" t="s">
        <v>775</v>
      </c>
      <c r="I17" s="46">
        <v>8.8999999999999995E-5</v>
      </c>
    </row>
    <row r="18" spans="1:9" x14ac:dyDescent="0.25">
      <c r="A18" t="s">
        <v>776</v>
      </c>
      <c r="B18">
        <v>68</v>
      </c>
      <c r="C18">
        <v>15930</v>
      </c>
      <c r="D18">
        <v>61.261261259999998</v>
      </c>
      <c r="E18">
        <v>39.825000000000003</v>
      </c>
      <c r="F18">
        <v>1.538261425</v>
      </c>
      <c r="G18" s="46">
        <v>4.0500000000000002E-6</v>
      </c>
      <c r="H18" t="s">
        <v>777</v>
      </c>
      <c r="I18">
        <v>1.6468799999999999E-4</v>
      </c>
    </row>
    <row r="19" spans="1:9" x14ac:dyDescent="0.25">
      <c r="A19" t="s">
        <v>778</v>
      </c>
      <c r="B19">
        <v>71</v>
      </c>
      <c r="C19">
        <v>17076</v>
      </c>
      <c r="D19">
        <v>63.963963960000001</v>
      </c>
      <c r="E19">
        <v>42.69</v>
      </c>
      <c r="F19">
        <v>1.4983360029999999</v>
      </c>
      <c r="G19" s="46">
        <v>5.0000000000000004E-6</v>
      </c>
      <c r="H19" t="s">
        <v>779</v>
      </c>
      <c r="I19">
        <v>1.92399E-4</v>
      </c>
    </row>
    <row r="20" spans="1:9" x14ac:dyDescent="0.25">
      <c r="A20" t="s">
        <v>780</v>
      </c>
      <c r="B20">
        <v>76</v>
      </c>
      <c r="C20">
        <v>19305</v>
      </c>
      <c r="D20">
        <v>68.468468470000005</v>
      </c>
      <c r="E20">
        <v>48.262500000000003</v>
      </c>
      <c r="F20">
        <v>1.418668085</v>
      </c>
      <c r="G20" s="46">
        <v>1.2999999999999999E-5</v>
      </c>
      <c r="H20" t="s">
        <v>781</v>
      </c>
      <c r="I20">
        <v>4.4186799999999999E-4</v>
      </c>
    </row>
    <row r="21" spans="1:9" x14ac:dyDescent="0.25">
      <c r="A21" t="s">
        <v>782</v>
      </c>
      <c r="B21">
        <v>71</v>
      </c>
      <c r="C21">
        <v>17480</v>
      </c>
      <c r="D21">
        <v>63.963963960000001</v>
      </c>
      <c r="E21">
        <v>43.7</v>
      </c>
      <c r="F21">
        <v>1.463706269</v>
      </c>
      <c r="G21" s="46">
        <v>1.33E-5</v>
      </c>
      <c r="H21" t="s">
        <v>783</v>
      </c>
      <c r="I21">
        <v>4.4186799999999999E-4</v>
      </c>
    </row>
    <row r="22" spans="1:9" x14ac:dyDescent="0.25">
      <c r="A22" t="s">
        <v>784</v>
      </c>
      <c r="B22">
        <v>32</v>
      </c>
      <c r="C22">
        <v>5324</v>
      </c>
      <c r="D22">
        <v>28.828828829999999</v>
      </c>
      <c r="E22">
        <v>13.31</v>
      </c>
      <c r="F22">
        <v>2.1659525789999998</v>
      </c>
      <c r="G22" s="46">
        <v>1.34E-5</v>
      </c>
      <c r="H22" t="s">
        <v>785</v>
      </c>
      <c r="I22">
        <v>4.4186799999999999E-4</v>
      </c>
    </row>
    <row r="23" spans="1:9" x14ac:dyDescent="0.25">
      <c r="A23" t="s">
        <v>786</v>
      </c>
      <c r="B23">
        <v>57</v>
      </c>
      <c r="C23">
        <v>12706</v>
      </c>
      <c r="D23">
        <v>51.351351350000002</v>
      </c>
      <c r="E23">
        <v>31.765000000000001</v>
      </c>
      <c r="F23">
        <v>1.6166016480000001</v>
      </c>
      <c r="G23" s="46">
        <v>1.4100000000000001E-5</v>
      </c>
      <c r="H23" t="s">
        <v>787</v>
      </c>
      <c r="I23">
        <v>4.4382999999999998E-4</v>
      </c>
    </row>
    <row r="24" spans="1:9" x14ac:dyDescent="0.25">
      <c r="A24" t="s">
        <v>788</v>
      </c>
      <c r="B24">
        <v>25</v>
      </c>
      <c r="C24">
        <v>3717</v>
      </c>
      <c r="D24">
        <v>22.522522519999999</v>
      </c>
      <c r="E24">
        <v>9.2925000000000004</v>
      </c>
      <c r="F24">
        <v>2.4237312370000001</v>
      </c>
      <c r="G24" s="46">
        <v>2.4700000000000001E-5</v>
      </c>
      <c r="H24" t="s">
        <v>789</v>
      </c>
      <c r="I24">
        <v>7.4392000000000002E-4</v>
      </c>
    </row>
    <row r="25" spans="1:9" x14ac:dyDescent="0.25">
      <c r="A25" t="s">
        <v>790</v>
      </c>
      <c r="B25">
        <v>75</v>
      </c>
      <c r="C25">
        <v>19453</v>
      </c>
      <c r="D25">
        <v>67.567567569999994</v>
      </c>
      <c r="E25">
        <v>48.6325</v>
      </c>
      <c r="F25">
        <v>1.3893500759999999</v>
      </c>
      <c r="G25" s="46">
        <v>4.21E-5</v>
      </c>
      <c r="H25" t="s">
        <v>791</v>
      </c>
      <c r="I25">
        <v>1.212781E-3</v>
      </c>
    </row>
    <row r="26" spans="1:9" x14ac:dyDescent="0.25">
      <c r="A26" t="s">
        <v>792</v>
      </c>
      <c r="B26">
        <v>38</v>
      </c>
      <c r="C26">
        <v>7450</v>
      </c>
      <c r="D26">
        <v>34.234234229999998</v>
      </c>
      <c r="E26">
        <v>18.625</v>
      </c>
      <c r="F26">
        <v>1.83807969</v>
      </c>
      <c r="G26" s="46">
        <v>6.7700000000000006E-5</v>
      </c>
      <c r="H26" t="s">
        <v>793</v>
      </c>
      <c r="I26">
        <v>1.8751690000000001E-3</v>
      </c>
    </row>
    <row r="27" spans="1:9" x14ac:dyDescent="0.25">
      <c r="A27" t="s">
        <v>794</v>
      </c>
      <c r="B27">
        <v>58</v>
      </c>
      <c r="C27">
        <v>13852</v>
      </c>
      <c r="D27">
        <v>52.252252249999998</v>
      </c>
      <c r="E27">
        <v>34.630000000000003</v>
      </c>
      <c r="F27">
        <v>1.50887243</v>
      </c>
      <c r="G27">
        <v>1.0180599999999999E-4</v>
      </c>
      <c r="H27" t="s">
        <v>795</v>
      </c>
      <c r="I27">
        <v>2.709613E-3</v>
      </c>
    </row>
    <row r="28" spans="1:9" x14ac:dyDescent="0.25">
      <c r="A28" t="s">
        <v>796</v>
      </c>
      <c r="B28">
        <v>71</v>
      </c>
      <c r="C28">
        <v>18693</v>
      </c>
      <c r="D28">
        <v>63.963963960000001</v>
      </c>
      <c r="E28">
        <v>46.732500000000002</v>
      </c>
      <c r="F28">
        <v>1.3687254900000001</v>
      </c>
      <c r="G28">
        <v>1.886E-4</v>
      </c>
      <c r="H28" t="s">
        <v>797</v>
      </c>
      <c r="I28">
        <v>4.8337450000000004E-3</v>
      </c>
    </row>
    <row r="29" spans="1:9" x14ac:dyDescent="0.25">
      <c r="A29" t="s">
        <v>798</v>
      </c>
      <c r="B29">
        <v>48</v>
      </c>
      <c r="C29">
        <v>10885</v>
      </c>
      <c r="D29">
        <v>43.243243239999998</v>
      </c>
      <c r="E29">
        <v>27.212499999999999</v>
      </c>
      <c r="F29">
        <v>1.589094837</v>
      </c>
      <c r="G29">
        <v>1.98593E-4</v>
      </c>
      <c r="H29" t="s">
        <v>799</v>
      </c>
      <c r="I29">
        <v>4.9080840000000001E-3</v>
      </c>
    </row>
    <row r="30" spans="1:9" x14ac:dyDescent="0.25">
      <c r="A30" t="s">
        <v>800</v>
      </c>
      <c r="B30">
        <v>37</v>
      </c>
      <c r="C30">
        <v>7555</v>
      </c>
      <c r="D30">
        <v>33.333333330000002</v>
      </c>
      <c r="E30">
        <v>18.887499999999999</v>
      </c>
      <c r="F30">
        <v>1.76483565</v>
      </c>
      <c r="G30">
        <v>2.0996E-4</v>
      </c>
      <c r="H30" t="s">
        <v>801</v>
      </c>
      <c r="I30">
        <v>5.0100910000000004E-3</v>
      </c>
    </row>
    <row r="31" spans="1:9" x14ac:dyDescent="0.25">
      <c r="A31" t="s">
        <v>802</v>
      </c>
      <c r="B31">
        <v>71</v>
      </c>
      <c r="C31">
        <v>18860</v>
      </c>
      <c r="D31">
        <v>63.963963960000001</v>
      </c>
      <c r="E31">
        <v>47.15</v>
      </c>
      <c r="F31">
        <v>1.35660581</v>
      </c>
      <c r="G31">
        <v>2.6286000000000001E-4</v>
      </c>
      <c r="H31" t="s">
        <v>803</v>
      </c>
      <c r="I31">
        <v>6.0633079999999999E-3</v>
      </c>
    </row>
    <row r="32" spans="1:9" x14ac:dyDescent="0.25">
      <c r="A32" t="s">
        <v>804</v>
      </c>
      <c r="B32">
        <v>73</v>
      </c>
      <c r="C32">
        <v>19642</v>
      </c>
      <c r="D32">
        <v>65.765765770000002</v>
      </c>
      <c r="E32">
        <v>49.104999999999997</v>
      </c>
      <c r="F32">
        <v>1.3392885809999999</v>
      </c>
      <c r="G32">
        <v>2.8756499999999999E-4</v>
      </c>
      <c r="H32" t="s">
        <v>805</v>
      </c>
      <c r="I32">
        <v>6.4191969999999998E-3</v>
      </c>
    </row>
    <row r="33" spans="1:9" x14ac:dyDescent="0.25">
      <c r="A33" t="s">
        <v>806</v>
      </c>
      <c r="B33">
        <v>51</v>
      </c>
      <c r="C33">
        <v>12076</v>
      </c>
      <c r="D33">
        <v>45.945945950000002</v>
      </c>
      <c r="E33">
        <v>30.19</v>
      </c>
      <c r="F33">
        <v>1.521892877</v>
      </c>
      <c r="G33">
        <v>3.3321799999999998E-4</v>
      </c>
      <c r="H33" t="s">
        <v>807</v>
      </c>
      <c r="I33">
        <v>7.2058340000000004E-3</v>
      </c>
    </row>
    <row r="34" spans="1:9" x14ac:dyDescent="0.25">
      <c r="A34" t="s">
        <v>808</v>
      </c>
      <c r="B34">
        <v>34</v>
      </c>
      <c r="C34">
        <v>6864</v>
      </c>
      <c r="D34">
        <v>30.630630629999999</v>
      </c>
      <c r="E34">
        <v>17.16</v>
      </c>
      <c r="F34">
        <v>1.785001785</v>
      </c>
      <c r="G34">
        <v>3.44612E-4</v>
      </c>
      <c r="H34" t="s">
        <v>809</v>
      </c>
      <c r="I34">
        <v>7.2264169999999997E-3</v>
      </c>
    </row>
    <row r="35" spans="1:9" x14ac:dyDescent="0.25">
      <c r="A35" t="s">
        <v>810</v>
      </c>
      <c r="B35">
        <v>24</v>
      </c>
      <c r="C35">
        <v>4256</v>
      </c>
      <c r="D35">
        <v>21.621621619999999</v>
      </c>
      <c r="E35">
        <v>10.64</v>
      </c>
      <c r="F35">
        <v>2.0321072949999999</v>
      </c>
      <c r="G35">
        <v>5.5026800000000002E-4</v>
      </c>
      <c r="H35" t="s">
        <v>811</v>
      </c>
      <c r="I35">
        <v>1.0956112E-2</v>
      </c>
    </row>
    <row r="36" spans="1:9" x14ac:dyDescent="0.25">
      <c r="A36" t="s">
        <v>812</v>
      </c>
      <c r="B36">
        <v>48</v>
      </c>
      <c r="C36">
        <v>11350</v>
      </c>
      <c r="D36">
        <v>43.243243239999998</v>
      </c>
      <c r="E36">
        <v>28.375</v>
      </c>
      <c r="F36">
        <v>1.523990951</v>
      </c>
      <c r="G36">
        <v>5.6609900000000003E-4</v>
      </c>
      <c r="H36" t="s">
        <v>813</v>
      </c>
      <c r="I36">
        <v>1.0956112E-2</v>
      </c>
    </row>
    <row r="37" spans="1:9" x14ac:dyDescent="0.25">
      <c r="A37" t="s">
        <v>814</v>
      </c>
      <c r="B37">
        <v>52</v>
      </c>
      <c r="C37">
        <v>12656</v>
      </c>
      <c r="D37">
        <v>46.846846849999999</v>
      </c>
      <c r="E37">
        <v>31.64</v>
      </c>
      <c r="F37">
        <v>1.48062095</v>
      </c>
      <c r="G37">
        <v>5.6997099999999995E-4</v>
      </c>
      <c r="H37" t="s">
        <v>815</v>
      </c>
      <c r="I37">
        <v>1.0956112E-2</v>
      </c>
    </row>
    <row r="38" spans="1:9" x14ac:dyDescent="0.25">
      <c r="A38" t="s">
        <v>816</v>
      </c>
      <c r="B38">
        <v>80</v>
      </c>
      <c r="C38">
        <v>22693</v>
      </c>
      <c r="D38">
        <v>72.072072070000004</v>
      </c>
      <c r="E38">
        <v>56.732500000000002</v>
      </c>
      <c r="F38">
        <v>1.2703842080000001</v>
      </c>
      <c r="G38">
        <v>6.0793299999999995E-4</v>
      </c>
      <c r="H38" t="s">
        <v>817</v>
      </c>
      <c r="I38">
        <v>1.1369985000000001E-2</v>
      </c>
    </row>
    <row r="39" spans="1:9" x14ac:dyDescent="0.25">
      <c r="A39" t="s">
        <v>818</v>
      </c>
      <c r="B39">
        <v>26</v>
      </c>
      <c r="C39">
        <v>4987</v>
      </c>
      <c r="D39">
        <v>23.423423419999999</v>
      </c>
      <c r="E39">
        <v>12.467499999999999</v>
      </c>
      <c r="F39">
        <v>1.8787586460000001</v>
      </c>
      <c r="G39">
        <v>1.0119949999999999E-3</v>
      </c>
      <c r="H39" t="s">
        <v>819</v>
      </c>
      <c r="I39">
        <v>1.8428964999999999E-2</v>
      </c>
    </row>
    <row r="40" spans="1:9" x14ac:dyDescent="0.25">
      <c r="A40" t="s">
        <v>820</v>
      </c>
      <c r="B40">
        <v>75</v>
      </c>
      <c r="C40">
        <v>21107</v>
      </c>
      <c r="D40">
        <v>67.567567569999994</v>
      </c>
      <c r="E40">
        <v>52.767499999999998</v>
      </c>
      <c r="F40">
        <v>1.2804769519999999</v>
      </c>
      <c r="G40">
        <v>1.0816389999999999E-3</v>
      </c>
      <c r="H40" t="s">
        <v>821</v>
      </c>
      <c r="I40">
        <v>1.9192155999999998E-2</v>
      </c>
    </row>
    <row r="41" spans="1:9" x14ac:dyDescent="0.25">
      <c r="A41" t="s">
        <v>822</v>
      </c>
      <c r="B41">
        <v>53</v>
      </c>
      <c r="C41">
        <v>13548</v>
      </c>
      <c r="D41">
        <v>47.747747750000002</v>
      </c>
      <c r="E41">
        <v>33.869999999999997</v>
      </c>
      <c r="F41">
        <v>1.409735688</v>
      </c>
      <c r="G41">
        <v>1.697552E-3</v>
      </c>
      <c r="H41" t="s">
        <v>823</v>
      </c>
      <c r="I41">
        <v>2.9367649999999999E-2</v>
      </c>
    </row>
    <row r="42" spans="1:9" x14ac:dyDescent="0.25">
      <c r="A42" t="s">
        <v>824</v>
      </c>
      <c r="B42">
        <v>55</v>
      </c>
      <c r="C42">
        <v>14255</v>
      </c>
      <c r="D42">
        <v>49.549549550000002</v>
      </c>
      <c r="E42">
        <v>35.637500000000003</v>
      </c>
      <c r="F42">
        <v>1.390376697</v>
      </c>
      <c r="G42">
        <v>1.7967149999999999E-3</v>
      </c>
      <c r="H42" t="s">
        <v>825</v>
      </c>
      <c r="I42">
        <v>3.0325049E-2</v>
      </c>
    </row>
    <row r="43" spans="1:9" x14ac:dyDescent="0.25">
      <c r="A43" t="s">
        <v>826</v>
      </c>
      <c r="B43">
        <v>62</v>
      </c>
      <c r="C43">
        <v>16723</v>
      </c>
      <c r="D43">
        <v>55.855855859999998</v>
      </c>
      <c r="E43">
        <v>41.807499999999997</v>
      </c>
      <c r="F43">
        <v>1.336024777</v>
      </c>
      <c r="G43">
        <v>1.9500349999999999E-3</v>
      </c>
      <c r="H43" t="s">
        <v>827</v>
      </c>
      <c r="I43">
        <v>3.2129141999999999E-2</v>
      </c>
    </row>
    <row r="44" spans="1:9" x14ac:dyDescent="0.25">
      <c r="A44" t="s">
        <v>828</v>
      </c>
      <c r="B44">
        <v>51</v>
      </c>
      <c r="C44">
        <v>12982</v>
      </c>
      <c r="D44">
        <v>45.945945950000002</v>
      </c>
      <c r="E44">
        <v>32.454999999999998</v>
      </c>
      <c r="F44">
        <v>1.415681588</v>
      </c>
      <c r="G44">
        <v>2.0535200000000001E-3</v>
      </c>
      <c r="H44" t="s">
        <v>829</v>
      </c>
      <c r="I44">
        <v>3.2754533000000002E-2</v>
      </c>
    </row>
    <row r="45" spans="1:9" x14ac:dyDescent="0.25">
      <c r="A45" t="s">
        <v>830</v>
      </c>
      <c r="B45">
        <v>50</v>
      </c>
      <c r="C45">
        <v>12657</v>
      </c>
      <c r="D45">
        <v>45.045045049999999</v>
      </c>
      <c r="E45">
        <v>31.642499999999998</v>
      </c>
      <c r="F45">
        <v>1.423561509</v>
      </c>
      <c r="G45">
        <v>2.0826579999999998E-3</v>
      </c>
      <c r="H45" t="s">
        <v>831</v>
      </c>
      <c r="I45">
        <v>3.2754533000000002E-2</v>
      </c>
    </row>
    <row r="46" spans="1:9" x14ac:dyDescent="0.25">
      <c r="A46" t="s">
        <v>832</v>
      </c>
      <c r="B46">
        <v>59</v>
      </c>
      <c r="C46">
        <v>15915</v>
      </c>
      <c r="D46">
        <v>53.153153150000001</v>
      </c>
      <c r="E46">
        <v>39.787500000000001</v>
      </c>
      <c r="F46">
        <v>1.3359259349999999</v>
      </c>
      <c r="G46">
        <v>2.9402019999999998E-3</v>
      </c>
      <c r="H46" t="s">
        <v>833</v>
      </c>
      <c r="I46">
        <v>4.5213772999999999E-2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584E11-3F7E-4747-A4A9-CEA567E81A89}">
  <dimension ref="A1:H671"/>
  <sheetViews>
    <sheetView topLeftCell="A52" zoomScale="71" workbookViewId="0">
      <selection activeCell="A59" sqref="A59"/>
    </sheetView>
  </sheetViews>
  <sheetFormatPr defaultRowHeight="15" x14ac:dyDescent="0.25"/>
  <cols>
    <col min="1" max="2" width="9.140625" style="47"/>
    <col min="3" max="3" width="32.28515625" style="47" customWidth="1"/>
  </cols>
  <sheetData>
    <row r="1" spans="1:3" x14ac:dyDescent="0.25">
      <c r="A1" s="47" t="s">
        <v>1345</v>
      </c>
      <c r="B1" s="47" t="s">
        <v>1346</v>
      </c>
      <c r="C1" s="47" t="s">
        <v>1347</v>
      </c>
    </row>
    <row r="2" spans="1:3" x14ac:dyDescent="0.25">
      <c r="A2" s="47" t="s">
        <v>834</v>
      </c>
      <c r="B2" s="47" t="s">
        <v>835</v>
      </c>
      <c r="C2" s="47">
        <v>3281</v>
      </c>
    </row>
    <row r="3" spans="1:3" x14ac:dyDescent="0.25">
      <c r="A3" s="47" t="s">
        <v>834</v>
      </c>
      <c r="B3" s="47" t="s">
        <v>836</v>
      </c>
      <c r="C3" s="47">
        <v>1548</v>
      </c>
    </row>
    <row r="4" spans="1:3" x14ac:dyDescent="0.25">
      <c r="A4" s="47" t="s">
        <v>837</v>
      </c>
      <c r="B4" s="47" t="s">
        <v>838</v>
      </c>
      <c r="C4" s="47">
        <v>1368</v>
      </c>
    </row>
    <row r="5" spans="1:3" x14ac:dyDescent="0.25">
      <c r="A5" s="47" t="s">
        <v>839</v>
      </c>
      <c r="B5" s="47" t="s">
        <v>840</v>
      </c>
      <c r="C5" s="47">
        <v>899</v>
      </c>
    </row>
    <row r="6" spans="1:3" x14ac:dyDescent="0.25">
      <c r="A6" s="47" t="s">
        <v>841</v>
      </c>
      <c r="B6" s="47" t="s">
        <v>842</v>
      </c>
      <c r="C6" s="47">
        <v>651</v>
      </c>
    </row>
    <row r="7" spans="1:3" x14ac:dyDescent="0.25">
      <c r="A7" s="47" t="s">
        <v>841</v>
      </c>
      <c r="B7" s="47" t="s">
        <v>843</v>
      </c>
      <c r="C7" s="47">
        <v>713</v>
      </c>
    </row>
    <row r="8" spans="1:3" x14ac:dyDescent="0.25">
      <c r="A8" s="47" t="s">
        <v>844</v>
      </c>
      <c r="B8" s="47" t="s">
        <v>838</v>
      </c>
      <c r="C8" s="47">
        <v>1046</v>
      </c>
    </row>
    <row r="9" spans="1:3" x14ac:dyDescent="0.25">
      <c r="A9" s="47" t="s">
        <v>845</v>
      </c>
      <c r="B9" s="47" t="s">
        <v>838</v>
      </c>
      <c r="C9" s="47">
        <v>707</v>
      </c>
    </row>
    <row r="10" spans="1:3" x14ac:dyDescent="0.25">
      <c r="A10" s="47" t="s">
        <v>90</v>
      </c>
      <c r="B10" s="47" t="s">
        <v>846</v>
      </c>
      <c r="C10" s="47">
        <v>598</v>
      </c>
    </row>
    <row r="11" spans="1:3" x14ac:dyDescent="0.25">
      <c r="A11" s="47" t="s">
        <v>847</v>
      </c>
      <c r="B11" s="47" t="s">
        <v>848</v>
      </c>
      <c r="C11" s="47">
        <v>527</v>
      </c>
    </row>
    <row r="12" spans="1:3" x14ac:dyDescent="0.25">
      <c r="A12" s="47" t="s">
        <v>849</v>
      </c>
      <c r="B12" s="47" t="s">
        <v>850</v>
      </c>
      <c r="C12" s="47">
        <v>689</v>
      </c>
    </row>
    <row r="13" spans="1:3" x14ac:dyDescent="0.25">
      <c r="A13" s="47" t="s">
        <v>834</v>
      </c>
      <c r="B13" s="47" t="s">
        <v>851</v>
      </c>
      <c r="C13" s="47">
        <v>565</v>
      </c>
    </row>
    <row r="14" spans="1:3" x14ac:dyDescent="0.25">
      <c r="A14" s="47" t="s">
        <v>852</v>
      </c>
      <c r="B14" s="47" t="s">
        <v>853</v>
      </c>
      <c r="C14" s="47">
        <v>549</v>
      </c>
    </row>
    <row r="15" spans="1:3" x14ac:dyDescent="0.25">
      <c r="A15" s="47" t="s">
        <v>839</v>
      </c>
      <c r="B15" s="47" t="s">
        <v>854</v>
      </c>
      <c r="C15" s="47">
        <v>736</v>
      </c>
    </row>
    <row r="16" spans="1:3" x14ac:dyDescent="0.25">
      <c r="A16" s="47" t="s">
        <v>834</v>
      </c>
      <c r="B16" s="47" t="s">
        <v>854</v>
      </c>
      <c r="C16" s="47">
        <v>694</v>
      </c>
    </row>
    <row r="17" spans="1:8" x14ac:dyDescent="0.25">
      <c r="A17" s="47" t="s">
        <v>844</v>
      </c>
      <c r="B17" s="47" t="s">
        <v>855</v>
      </c>
      <c r="C17" s="47">
        <v>481</v>
      </c>
    </row>
    <row r="18" spans="1:8" x14ac:dyDescent="0.25">
      <c r="A18" s="47" t="s">
        <v>852</v>
      </c>
      <c r="B18" s="47" t="s">
        <v>856</v>
      </c>
      <c r="C18" s="47">
        <v>592</v>
      </c>
    </row>
    <row r="19" spans="1:8" x14ac:dyDescent="0.25">
      <c r="A19" s="47" t="s">
        <v>857</v>
      </c>
      <c r="B19" s="47" t="s">
        <v>858</v>
      </c>
      <c r="C19" s="47">
        <v>667</v>
      </c>
    </row>
    <row r="20" spans="1:8" x14ac:dyDescent="0.25">
      <c r="A20" s="47" t="s">
        <v>859</v>
      </c>
      <c r="B20" s="47" t="s">
        <v>860</v>
      </c>
      <c r="C20" s="47">
        <v>545</v>
      </c>
    </row>
    <row r="21" spans="1:8" x14ac:dyDescent="0.25">
      <c r="A21" s="47" t="s">
        <v>861</v>
      </c>
      <c r="B21" s="47" t="s">
        <v>862</v>
      </c>
      <c r="C21" s="47">
        <v>602</v>
      </c>
      <c r="H21" s="48"/>
    </row>
    <row r="22" spans="1:8" x14ac:dyDescent="0.25">
      <c r="A22" s="47" t="s">
        <v>852</v>
      </c>
      <c r="B22" s="47" t="s">
        <v>863</v>
      </c>
      <c r="C22" s="47">
        <v>366</v>
      </c>
    </row>
    <row r="23" spans="1:8" x14ac:dyDescent="0.25">
      <c r="A23" s="47" t="s">
        <v>857</v>
      </c>
      <c r="B23" s="47" t="s">
        <v>854</v>
      </c>
      <c r="C23" s="47">
        <v>501</v>
      </c>
    </row>
    <row r="24" spans="1:8" x14ac:dyDescent="0.25">
      <c r="A24" s="47" t="s">
        <v>864</v>
      </c>
      <c r="B24" s="47" t="s">
        <v>846</v>
      </c>
      <c r="C24" s="47">
        <v>356</v>
      </c>
    </row>
    <row r="25" spans="1:8" x14ac:dyDescent="0.25">
      <c r="A25" s="47" t="s">
        <v>844</v>
      </c>
      <c r="B25" s="47" t="s">
        <v>865</v>
      </c>
      <c r="C25" s="47">
        <v>436</v>
      </c>
    </row>
    <row r="26" spans="1:8" x14ac:dyDescent="0.25">
      <c r="A26" s="47" t="s">
        <v>837</v>
      </c>
      <c r="B26" s="47" t="s">
        <v>866</v>
      </c>
      <c r="C26" s="47">
        <v>315</v>
      </c>
    </row>
    <row r="27" spans="1:8" x14ac:dyDescent="0.25">
      <c r="A27" s="47" t="s">
        <v>844</v>
      </c>
      <c r="B27" s="47" t="s">
        <v>866</v>
      </c>
      <c r="C27" s="47">
        <v>316</v>
      </c>
    </row>
    <row r="28" spans="1:8" x14ac:dyDescent="0.25">
      <c r="A28" s="47" t="s">
        <v>845</v>
      </c>
      <c r="B28" s="47" t="s">
        <v>866</v>
      </c>
      <c r="C28" s="47">
        <v>295</v>
      </c>
    </row>
    <row r="29" spans="1:8" x14ac:dyDescent="0.25">
      <c r="A29" s="47" t="s">
        <v>837</v>
      </c>
      <c r="B29" s="47" t="s">
        <v>867</v>
      </c>
      <c r="C29" s="47">
        <v>417</v>
      </c>
    </row>
    <row r="30" spans="1:8" x14ac:dyDescent="0.25">
      <c r="A30" s="47" t="s">
        <v>868</v>
      </c>
      <c r="B30" s="47" t="s">
        <v>856</v>
      </c>
      <c r="C30" s="47">
        <v>333</v>
      </c>
    </row>
    <row r="31" spans="1:8" x14ac:dyDescent="0.25">
      <c r="A31" s="47" t="s">
        <v>869</v>
      </c>
      <c r="B31" s="47" t="s">
        <v>854</v>
      </c>
      <c r="C31" s="47">
        <v>318</v>
      </c>
    </row>
    <row r="32" spans="1:8" x14ac:dyDescent="0.25">
      <c r="A32" s="47" t="s">
        <v>870</v>
      </c>
      <c r="B32" s="47" t="s">
        <v>848</v>
      </c>
      <c r="C32" s="47">
        <v>360</v>
      </c>
    </row>
    <row r="33" spans="1:3" x14ac:dyDescent="0.25">
      <c r="A33" s="47" t="s">
        <v>871</v>
      </c>
      <c r="B33" s="47" t="s">
        <v>848</v>
      </c>
      <c r="C33" s="47">
        <v>280</v>
      </c>
    </row>
    <row r="34" spans="1:3" x14ac:dyDescent="0.25">
      <c r="A34" s="47" t="s">
        <v>872</v>
      </c>
      <c r="B34" s="47" t="s">
        <v>854</v>
      </c>
      <c r="C34" s="47">
        <v>331</v>
      </c>
    </row>
    <row r="35" spans="1:3" x14ac:dyDescent="0.25">
      <c r="A35" s="47" t="s">
        <v>873</v>
      </c>
      <c r="B35" s="47" t="s">
        <v>874</v>
      </c>
      <c r="C35" s="47">
        <v>341</v>
      </c>
    </row>
    <row r="36" spans="1:3" x14ac:dyDescent="0.25">
      <c r="A36" s="47" t="s">
        <v>852</v>
      </c>
      <c r="B36" s="47" t="s">
        <v>875</v>
      </c>
      <c r="C36" s="47">
        <v>385</v>
      </c>
    </row>
    <row r="37" spans="1:3" x14ac:dyDescent="0.25">
      <c r="A37" s="47" t="s">
        <v>837</v>
      </c>
      <c r="B37" s="47" t="s">
        <v>876</v>
      </c>
      <c r="C37" s="47">
        <v>350</v>
      </c>
    </row>
    <row r="38" spans="1:3" x14ac:dyDescent="0.25">
      <c r="A38" s="47" t="s">
        <v>870</v>
      </c>
      <c r="B38" s="47" t="s">
        <v>847</v>
      </c>
      <c r="C38" s="47">
        <v>320</v>
      </c>
    </row>
    <row r="39" spans="1:3" x14ac:dyDescent="0.25">
      <c r="A39" s="47" t="s">
        <v>877</v>
      </c>
      <c r="B39" s="47" t="s">
        <v>878</v>
      </c>
      <c r="C39" s="47">
        <v>222</v>
      </c>
    </row>
    <row r="40" spans="1:3" x14ac:dyDescent="0.25">
      <c r="A40" s="47" t="s">
        <v>879</v>
      </c>
      <c r="B40" s="47" t="s">
        <v>858</v>
      </c>
      <c r="C40" s="47">
        <v>241</v>
      </c>
    </row>
    <row r="41" spans="1:3" x14ac:dyDescent="0.25">
      <c r="A41" s="47" t="s">
        <v>880</v>
      </c>
      <c r="B41" s="47" t="s">
        <v>881</v>
      </c>
      <c r="C41" s="47">
        <v>339</v>
      </c>
    </row>
    <row r="42" spans="1:3" x14ac:dyDescent="0.25">
      <c r="A42" s="47" t="s">
        <v>844</v>
      </c>
      <c r="B42" s="47" t="s">
        <v>867</v>
      </c>
      <c r="C42" s="47">
        <v>319</v>
      </c>
    </row>
    <row r="43" spans="1:3" x14ac:dyDescent="0.25">
      <c r="A43" s="47" t="s">
        <v>874</v>
      </c>
      <c r="B43" s="47" t="s">
        <v>882</v>
      </c>
      <c r="C43" s="47">
        <v>217</v>
      </c>
    </row>
    <row r="44" spans="1:3" x14ac:dyDescent="0.25">
      <c r="A44" s="47" t="s">
        <v>837</v>
      </c>
      <c r="B44" s="47" t="s">
        <v>883</v>
      </c>
      <c r="C44" s="47">
        <v>243</v>
      </c>
    </row>
    <row r="45" spans="1:3" x14ac:dyDescent="0.25">
      <c r="A45" s="47" t="s">
        <v>884</v>
      </c>
      <c r="B45" s="47" t="s">
        <v>885</v>
      </c>
      <c r="C45" s="47">
        <v>199</v>
      </c>
    </row>
    <row r="46" spans="1:3" x14ac:dyDescent="0.25">
      <c r="A46" s="47" t="s">
        <v>886</v>
      </c>
      <c r="B46" s="47" t="s">
        <v>887</v>
      </c>
      <c r="C46" s="47">
        <v>188</v>
      </c>
    </row>
    <row r="47" spans="1:3" x14ac:dyDescent="0.25">
      <c r="A47" s="47" t="s">
        <v>844</v>
      </c>
      <c r="B47" s="47" t="s">
        <v>883</v>
      </c>
      <c r="C47" s="47">
        <v>216</v>
      </c>
    </row>
    <row r="48" spans="1:3" x14ac:dyDescent="0.25">
      <c r="A48" s="47" t="s">
        <v>852</v>
      </c>
      <c r="B48" s="47" t="s">
        <v>888</v>
      </c>
      <c r="C48" s="47">
        <v>188</v>
      </c>
    </row>
    <row r="49" spans="1:3" x14ac:dyDescent="0.25">
      <c r="A49" s="47" t="s">
        <v>845</v>
      </c>
      <c r="B49" s="47" t="s">
        <v>889</v>
      </c>
      <c r="C49" s="47">
        <v>218</v>
      </c>
    </row>
    <row r="50" spans="1:3" x14ac:dyDescent="0.25">
      <c r="A50" s="47" t="s">
        <v>844</v>
      </c>
      <c r="B50" s="47" t="s">
        <v>889</v>
      </c>
      <c r="C50" s="47">
        <v>225</v>
      </c>
    </row>
    <row r="51" spans="1:3" x14ac:dyDescent="0.25">
      <c r="A51" s="47" t="s">
        <v>845</v>
      </c>
      <c r="B51" s="47" t="s">
        <v>883</v>
      </c>
      <c r="C51" s="47">
        <v>190</v>
      </c>
    </row>
    <row r="52" spans="1:3" x14ac:dyDescent="0.25">
      <c r="A52" s="47" t="s">
        <v>837</v>
      </c>
      <c r="B52" s="47" t="s">
        <v>890</v>
      </c>
      <c r="C52" s="47">
        <v>189</v>
      </c>
    </row>
    <row r="53" spans="1:3" x14ac:dyDescent="0.25">
      <c r="A53" s="47" t="s">
        <v>845</v>
      </c>
      <c r="B53" s="47" t="s">
        <v>890</v>
      </c>
      <c r="C53" s="47">
        <v>182</v>
      </c>
    </row>
    <row r="54" spans="1:3" x14ac:dyDescent="0.25">
      <c r="A54" s="47" t="s">
        <v>891</v>
      </c>
      <c r="B54" s="47" t="s">
        <v>836</v>
      </c>
      <c r="C54" s="47">
        <v>272</v>
      </c>
    </row>
    <row r="55" spans="1:3" x14ac:dyDescent="0.25">
      <c r="A55" s="47" t="s">
        <v>892</v>
      </c>
      <c r="B55" s="47" t="s">
        <v>878</v>
      </c>
      <c r="C55" s="47">
        <v>170</v>
      </c>
    </row>
    <row r="56" spans="1:3" x14ac:dyDescent="0.25">
      <c r="A56" s="47" t="s">
        <v>844</v>
      </c>
      <c r="B56" s="47" t="s">
        <v>876</v>
      </c>
      <c r="C56" s="47">
        <v>263</v>
      </c>
    </row>
    <row r="57" spans="1:3" x14ac:dyDescent="0.25">
      <c r="A57" s="47" t="s">
        <v>847</v>
      </c>
      <c r="B57" s="47" t="s">
        <v>875</v>
      </c>
      <c r="C57" s="47">
        <v>203</v>
      </c>
    </row>
    <row r="58" spans="1:3" x14ac:dyDescent="0.25">
      <c r="A58" s="47" t="s">
        <v>844</v>
      </c>
      <c r="B58" s="47" t="s">
        <v>890</v>
      </c>
      <c r="C58" s="47">
        <v>187</v>
      </c>
    </row>
    <row r="59" spans="1:3" x14ac:dyDescent="0.25">
      <c r="A59" s="47" t="s">
        <v>893</v>
      </c>
      <c r="B59" s="47" t="s">
        <v>894</v>
      </c>
      <c r="C59" s="47">
        <v>207</v>
      </c>
    </row>
    <row r="60" spans="1:3" x14ac:dyDescent="0.25">
      <c r="A60" s="47" t="s">
        <v>857</v>
      </c>
      <c r="B60" s="47" t="s">
        <v>895</v>
      </c>
      <c r="C60" s="47">
        <v>166</v>
      </c>
    </row>
    <row r="61" spans="1:3" x14ac:dyDescent="0.25">
      <c r="A61" s="47" t="s">
        <v>837</v>
      </c>
      <c r="B61" s="47" t="s">
        <v>896</v>
      </c>
      <c r="C61" s="47">
        <v>170</v>
      </c>
    </row>
    <row r="62" spans="1:3" x14ac:dyDescent="0.25">
      <c r="A62" s="47" t="s">
        <v>90</v>
      </c>
      <c r="B62" s="47" t="s">
        <v>854</v>
      </c>
      <c r="C62" s="47">
        <v>192</v>
      </c>
    </row>
    <row r="63" spans="1:3" x14ac:dyDescent="0.25">
      <c r="A63" s="47" t="s">
        <v>897</v>
      </c>
      <c r="B63" s="47" t="s">
        <v>898</v>
      </c>
      <c r="C63" s="47">
        <v>149</v>
      </c>
    </row>
    <row r="64" spans="1:3" x14ac:dyDescent="0.25">
      <c r="A64" s="47" t="s">
        <v>898</v>
      </c>
      <c r="B64" s="47" t="s">
        <v>897</v>
      </c>
      <c r="C64" s="47">
        <v>149</v>
      </c>
    </row>
    <row r="65" spans="1:3" x14ac:dyDescent="0.25">
      <c r="A65" s="47" t="s">
        <v>844</v>
      </c>
      <c r="B65" s="47" t="s">
        <v>896</v>
      </c>
      <c r="C65" s="47">
        <v>172</v>
      </c>
    </row>
    <row r="66" spans="1:3" x14ac:dyDescent="0.25">
      <c r="A66" s="47" t="s">
        <v>845</v>
      </c>
      <c r="B66" s="47" t="s">
        <v>896</v>
      </c>
      <c r="C66" s="47">
        <v>163</v>
      </c>
    </row>
    <row r="67" spans="1:3" x14ac:dyDescent="0.25">
      <c r="A67" s="47" t="s">
        <v>899</v>
      </c>
      <c r="B67" s="47" t="s">
        <v>900</v>
      </c>
      <c r="C67" s="47">
        <v>153</v>
      </c>
    </row>
    <row r="68" spans="1:3" x14ac:dyDescent="0.25">
      <c r="A68" s="47" t="s">
        <v>901</v>
      </c>
      <c r="B68" s="47" t="s">
        <v>854</v>
      </c>
      <c r="C68" s="47">
        <v>170</v>
      </c>
    </row>
    <row r="69" spans="1:3" x14ac:dyDescent="0.25">
      <c r="A69" s="47" t="s">
        <v>844</v>
      </c>
      <c r="B69" s="47" t="s">
        <v>902</v>
      </c>
      <c r="C69" s="47">
        <v>164</v>
      </c>
    </row>
    <row r="70" spans="1:3" x14ac:dyDescent="0.25">
      <c r="A70" s="47" t="s">
        <v>857</v>
      </c>
      <c r="B70" s="47" t="s">
        <v>894</v>
      </c>
      <c r="C70" s="47">
        <v>167</v>
      </c>
    </row>
    <row r="71" spans="1:3" x14ac:dyDescent="0.25">
      <c r="A71" s="47" t="s">
        <v>837</v>
      </c>
      <c r="B71" s="47" t="s">
        <v>902</v>
      </c>
      <c r="C71" s="47">
        <v>159</v>
      </c>
    </row>
    <row r="72" spans="1:3" x14ac:dyDescent="0.25">
      <c r="A72" s="47" t="s">
        <v>845</v>
      </c>
      <c r="B72" s="47" t="s">
        <v>902</v>
      </c>
      <c r="C72" s="47">
        <v>149</v>
      </c>
    </row>
    <row r="73" spans="1:3" x14ac:dyDescent="0.25">
      <c r="A73" s="47" t="s">
        <v>903</v>
      </c>
      <c r="B73" s="47" t="s">
        <v>875</v>
      </c>
      <c r="C73" s="47">
        <v>126</v>
      </c>
    </row>
    <row r="74" spans="1:3" x14ac:dyDescent="0.25">
      <c r="A74" s="47" t="s">
        <v>845</v>
      </c>
      <c r="B74" s="47" t="s">
        <v>867</v>
      </c>
      <c r="C74" s="47">
        <v>209</v>
      </c>
    </row>
    <row r="75" spans="1:3" x14ac:dyDescent="0.25">
      <c r="A75" s="47" t="s">
        <v>904</v>
      </c>
      <c r="B75" s="47" t="s">
        <v>854</v>
      </c>
      <c r="C75" s="47">
        <v>193</v>
      </c>
    </row>
    <row r="76" spans="1:3" x14ac:dyDescent="0.25">
      <c r="A76" s="47" t="s">
        <v>857</v>
      </c>
      <c r="B76" s="47" t="s">
        <v>905</v>
      </c>
      <c r="C76" s="47">
        <v>176</v>
      </c>
    </row>
    <row r="77" spans="1:3" x14ac:dyDescent="0.25">
      <c r="A77" s="47" t="s">
        <v>906</v>
      </c>
      <c r="B77" s="47" t="s">
        <v>907</v>
      </c>
      <c r="C77" s="47">
        <v>134</v>
      </c>
    </row>
    <row r="78" spans="1:3" x14ac:dyDescent="0.25">
      <c r="A78" s="47" t="s">
        <v>90</v>
      </c>
      <c r="B78" s="47" t="s">
        <v>908</v>
      </c>
      <c r="C78" s="47">
        <v>143</v>
      </c>
    </row>
    <row r="79" spans="1:3" x14ac:dyDescent="0.25">
      <c r="A79" s="47" t="s">
        <v>909</v>
      </c>
      <c r="B79" s="47" t="s">
        <v>848</v>
      </c>
      <c r="C79" s="47">
        <v>141</v>
      </c>
    </row>
    <row r="80" spans="1:3" x14ac:dyDescent="0.25">
      <c r="A80" s="47" t="s">
        <v>910</v>
      </c>
      <c r="B80" s="47" t="s">
        <v>911</v>
      </c>
      <c r="C80" s="47">
        <v>131</v>
      </c>
    </row>
    <row r="81" spans="1:3" x14ac:dyDescent="0.25">
      <c r="A81" s="47" t="s">
        <v>857</v>
      </c>
      <c r="B81" s="47" t="s">
        <v>912</v>
      </c>
      <c r="C81" s="47">
        <v>191</v>
      </c>
    </row>
    <row r="82" spans="1:3" x14ac:dyDescent="0.25">
      <c r="A82" s="47" t="s">
        <v>913</v>
      </c>
      <c r="B82" s="47" t="s">
        <v>854</v>
      </c>
      <c r="C82" s="47">
        <v>139</v>
      </c>
    </row>
    <row r="83" spans="1:3" x14ac:dyDescent="0.25">
      <c r="A83" s="47" t="s">
        <v>914</v>
      </c>
      <c r="B83" s="47" t="s">
        <v>878</v>
      </c>
      <c r="C83" s="47">
        <v>105</v>
      </c>
    </row>
    <row r="84" spans="1:3" x14ac:dyDescent="0.25">
      <c r="A84" s="47" t="s">
        <v>915</v>
      </c>
      <c r="B84" s="47" t="s">
        <v>878</v>
      </c>
      <c r="C84" s="47">
        <v>114</v>
      </c>
    </row>
    <row r="85" spans="1:3" x14ac:dyDescent="0.25">
      <c r="A85" s="47" t="s">
        <v>910</v>
      </c>
      <c r="B85" s="47" t="s">
        <v>875</v>
      </c>
      <c r="C85" s="47">
        <v>165</v>
      </c>
    </row>
    <row r="86" spans="1:3" x14ac:dyDescent="0.25">
      <c r="A86" s="47" t="s">
        <v>852</v>
      </c>
      <c r="B86" s="47" t="s">
        <v>902</v>
      </c>
      <c r="C86" s="47">
        <v>115</v>
      </c>
    </row>
    <row r="87" spans="1:3" x14ac:dyDescent="0.25">
      <c r="A87" s="47" t="s">
        <v>916</v>
      </c>
      <c r="B87" s="47" t="s">
        <v>834</v>
      </c>
      <c r="C87" s="47">
        <v>142</v>
      </c>
    </row>
    <row r="88" spans="1:3" x14ac:dyDescent="0.25">
      <c r="A88" s="47" t="s">
        <v>857</v>
      </c>
      <c r="B88" s="47" t="s">
        <v>917</v>
      </c>
      <c r="C88" s="47">
        <v>180</v>
      </c>
    </row>
    <row r="89" spans="1:3" x14ac:dyDescent="0.25">
      <c r="A89" s="47" t="s">
        <v>857</v>
      </c>
      <c r="B89" s="47" t="s">
        <v>918</v>
      </c>
      <c r="C89" s="47">
        <v>108</v>
      </c>
    </row>
    <row r="90" spans="1:3" x14ac:dyDescent="0.25">
      <c r="A90" s="47" t="s">
        <v>919</v>
      </c>
      <c r="B90" s="47" t="s">
        <v>920</v>
      </c>
      <c r="C90" s="47">
        <v>165</v>
      </c>
    </row>
    <row r="91" spans="1:3" x14ac:dyDescent="0.25">
      <c r="A91" s="47" t="s">
        <v>921</v>
      </c>
      <c r="B91" s="47" t="s">
        <v>922</v>
      </c>
      <c r="C91" s="47">
        <v>132</v>
      </c>
    </row>
    <row r="92" spans="1:3" x14ac:dyDescent="0.25">
      <c r="A92" s="47" t="s">
        <v>923</v>
      </c>
      <c r="B92" s="47" t="s">
        <v>924</v>
      </c>
      <c r="C92" s="47">
        <v>93</v>
      </c>
    </row>
    <row r="93" spans="1:3" x14ac:dyDescent="0.25">
      <c r="A93" s="47" t="s">
        <v>925</v>
      </c>
      <c r="B93" s="47" t="s">
        <v>926</v>
      </c>
      <c r="C93" s="47">
        <v>91</v>
      </c>
    </row>
    <row r="94" spans="1:3" x14ac:dyDescent="0.25">
      <c r="A94" s="47" t="s">
        <v>844</v>
      </c>
      <c r="B94" s="47" t="s">
        <v>927</v>
      </c>
      <c r="C94" s="47">
        <v>194</v>
      </c>
    </row>
    <row r="95" spans="1:3" x14ac:dyDescent="0.25">
      <c r="A95" s="47" t="s">
        <v>928</v>
      </c>
      <c r="B95" s="47" t="s">
        <v>894</v>
      </c>
      <c r="C95" s="47">
        <v>137</v>
      </c>
    </row>
    <row r="96" spans="1:3" x14ac:dyDescent="0.25">
      <c r="A96" s="47" t="s">
        <v>841</v>
      </c>
      <c r="B96" s="47" t="s">
        <v>929</v>
      </c>
      <c r="C96" s="47">
        <v>98</v>
      </c>
    </row>
    <row r="97" spans="1:3" x14ac:dyDescent="0.25">
      <c r="A97" s="47" t="s">
        <v>930</v>
      </c>
      <c r="B97" s="47" t="s">
        <v>931</v>
      </c>
      <c r="C97" s="47">
        <v>88</v>
      </c>
    </row>
    <row r="98" spans="1:3" x14ac:dyDescent="0.25">
      <c r="A98" s="47" t="s">
        <v>932</v>
      </c>
      <c r="B98" s="47" t="s">
        <v>888</v>
      </c>
      <c r="C98" s="47">
        <v>132</v>
      </c>
    </row>
    <row r="99" spans="1:3" x14ac:dyDescent="0.25">
      <c r="A99" s="47" t="s">
        <v>845</v>
      </c>
      <c r="B99" s="47" t="s">
        <v>876</v>
      </c>
      <c r="C99" s="47">
        <v>162</v>
      </c>
    </row>
    <row r="100" spans="1:3" x14ac:dyDescent="0.25">
      <c r="A100" s="47" t="s">
        <v>868</v>
      </c>
      <c r="B100" s="47" t="s">
        <v>878</v>
      </c>
      <c r="C100" s="47">
        <v>96</v>
      </c>
    </row>
    <row r="101" spans="1:3" x14ac:dyDescent="0.25">
      <c r="A101" s="47" t="s">
        <v>933</v>
      </c>
      <c r="B101" s="47" t="s">
        <v>934</v>
      </c>
      <c r="C101" s="47">
        <v>99</v>
      </c>
    </row>
    <row r="102" spans="1:3" x14ac:dyDescent="0.25">
      <c r="A102" s="47" t="s">
        <v>935</v>
      </c>
      <c r="B102" s="47" t="s">
        <v>936</v>
      </c>
      <c r="C102" s="47">
        <v>91</v>
      </c>
    </row>
    <row r="103" spans="1:3" x14ac:dyDescent="0.25">
      <c r="A103" s="47" t="s">
        <v>937</v>
      </c>
      <c r="B103" s="47" t="s">
        <v>938</v>
      </c>
      <c r="C103" s="47">
        <v>104</v>
      </c>
    </row>
    <row r="104" spans="1:3" x14ac:dyDescent="0.25">
      <c r="A104" s="47" t="s">
        <v>939</v>
      </c>
      <c r="B104" s="47" t="s">
        <v>940</v>
      </c>
      <c r="C104" s="47">
        <v>104</v>
      </c>
    </row>
    <row r="105" spans="1:3" x14ac:dyDescent="0.25">
      <c r="A105" s="47" t="s">
        <v>941</v>
      </c>
      <c r="B105" s="47" t="s">
        <v>942</v>
      </c>
      <c r="C105" s="47">
        <v>102</v>
      </c>
    </row>
    <row r="106" spans="1:3" x14ac:dyDescent="0.25">
      <c r="A106" s="47" t="s">
        <v>845</v>
      </c>
      <c r="B106" s="47" t="s">
        <v>927</v>
      </c>
      <c r="C106" s="47">
        <v>132</v>
      </c>
    </row>
    <row r="107" spans="1:3" x14ac:dyDescent="0.25">
      <c r="A107" s="47" t="s">
        <v>868</v>
      </c>
      <c r="B107" s="47" t="s">
        <v>923</v>
      </c>
      <c r="C107" s="47">
        <v>142</v>
      </c>
    </row>
    <row r="108" spans="1:3" x14ac:dyDescent="0.25">
      <c r="A108" s="47" t="s">
        <v>906</v>
      </c>
      <c r="B108" s="47" t="s">
        <v>943</v>
      </c>
      <c r="C108" s="47">
        <v>88</v>
      </c>
    </row>
    <row r="109" spans="1:3" x14ac:dyDescent="0.25">
      <c r="A109" s="47" t="s">
        <v>944</v>
      </c>
      <c r="B109" s="47" t="s">
        <v>945</v>
      </c>
      <c r="C109" s="47">
        <v>65</v>
      </c>
    </row>
    <row r="110" spans="1:3" x14ac:dyDescent="0.25">
      <c r="A110" s="47" t="s">
        <v>873</v>
      </c>
      <c r="B110" s="47" t="s">
        <v>946</v>
      </c>
      <c r="C110" s="47">
        <v>95</v>
      </c>
    </row>
    <row r="111" spans="1:3" x14ac:dyDescent="0.25">
      <c r="A111" s="47" t="s">
        <v>947</v>
      </c>
      <c r="B111" s="47" t="s">
        <v>923</v>
      </c>
      <c r="C111" s="47">
        <v>68</v>
      </c>
    </row>
    <row r="112" spans="1:3" x14ac:dyDescent="0.25">
      <c r="A112" s="47" t="s">
        <v>933</v>
      </c>
      <c r="B112" s="47" t="s">
        <v>854</v>
      </c>
      <c r="C112" s="47">
        <v>89</v>
      </c>
    </row>
    <row r="113" spans="1:3" x14ac:dyDescent="0.25">
      <c r="A113" s="47" t="s">
        <v>948</v>
      </c>
      <c r="B113" s="47" t="s">
        <v>949</v>
      </c>
      <c r="C113" s="47">
        <v>85</v>
      </c>
    </row>
    <row r="114" spans="1:3" x14ac:dyDescent="0.25">
      <c r="A114" s="47" t="s">
        <v>950</v>
      </c>
      <c r="B114" s="47" t="s">
        <v>951</v>
      </c>
      <c r="C114" s="47">
        <v>63</v>
      </c>
    </row>
    <row r="115" spans="1:3" x14ac:dyDescent="0.25">
      <c r="A115" s="47" t="s">
        <v>952</v>
      </c>
      <c r="B115" s="47" t="s">
        <v>953</v>
      </c>
      <c r="C115" s="47">
        <v>69</v>
      </c>
    </row>
    <row r="116" spans="1:3" x14ac:dyDescent="0.25">
      <c r="A116" s="47" t="s">
        <v>954</v>
      </c>
      <c r="B116" s="47" t="s">
        <v>888</v>
      </c>
      <c r="C116" s="47">
        <v>62</v>
      </c>
    </row>
    <row r="117" spans="1:3" x14ac:dyDescent="0.25">
      <c r="A117" s="47" t="s">
        <v>955</v>
      </c>
      <c r="B117" s="47" t="s">
        <v>874</v>
      </c>
      <c r="C117" s="47">
        <v>64</v>
      </c>
    </row>
    <row r="118" spans="1:3" x14ac:dyDescent="0.25">
      <c r="A118" s="47" t="s">
        <v>914</v>
      </c>
      <c r="B118" s="47" t="s">
        <v>956</v>
      </c>
      <c r="C118" s="47">
        <v>67</v>
      </c>
    </row>
    <row r="119" spans="1:3" x14ac:dyDescent="0.25">
      <c r="A119" s="47" t="s">
        <v>857</v>
      </c>
      <c r="B119" s="47" t="s">
        <v>957</v>
      </c>
      <c r="C119" s="47">
        <v>85</v>
      </c>
    </row>
    <row r="120" spans="1:3" x14ac:dyDescent="0.25">
      <c r="A120" s="47" t="s">
        <v>844</v>
      </c>
      <c r="B120" s="47" t="s">
        <v>958</v>
      </c>
      <c r="C120" s="47">
        <v>71</v>
      </c>
    </row>
    <row r="121" spans="1:3" x14ac:dyDescent="0.25">
      <c r="A121" s="47" t="s">
        <v>959</v>
      </c>
      <c r="B121" s="47" t="s">
        <v>960</v>
      </c>
      <c r="C121" s="47">
        <v>122</v>
      </c>
    </row>
    <row r="122" spans="1:3" x14ac:dyDescent="0.25">
      <c r="A122" s="47" t="s">
        <v>834</v>
      </c>
      <c r="B122" s="47" t="s">
        <v>961</v>
      </c>
      <c r="C122" s="47">
        <v>119</v>
      </c>
    </row>
    <row r="123" spans="1:3" x14ac:dyDescent="0.25">
      <c r="A123" s="47" t="s">
        <v>837</v>
      </c>
      <c r="B123" s="47" t="s">
        <v>958</v>
      </c>
      <c r="C123" s="47">
        <v>69</v>
      </c>
    </row>
    <row r="124" spans="1:3" x14ac:dyDescent="0.25">
      <c r="A124" s="47" t="s">
        <v>947</v>
      </c>
      <c r="B124" s="47" t="s">
        <v>962</v>
      </c>
      <c r="C124" s="47">
        <v>58</v>
      </c>
    </row>
    <row r="125" spans="1:3" x14ac:dyDescent="0.25">
      <c r="A125" s="47" t="s">
        <v>963</v>
      </c>
      <c r="B125" s="47" t="s">
        <v>940</v>
      </c>
      <c r="C125" s="47">
        <v>97</v>
      </c>
    </row>
    <row r="126" spans="1:3" x14ac:dyDescent="0.25">
      <c r="A126" s="47" t="s">
        <v>845</v>
      </c>
      <c r="B126" s="47" t="s">
        <v>958</v>
      </c>
      <c r="C126" s="47">
        <v>65</v>
      </c>
    </row>
    <row r="127" spans="1:3" x14ac:dyDescent="0.25">
      <c r="A127" s="47" t="s">
        <v>964</v>
      </c>
      <c r="B127" s="47" t="s">
        <v>851</v>
      </c>
      <c r="C127" s="47">
        <v>56</v>
      </c>
    </row>
    <row r="128" spans="1:3" x14ac:dyDescent="0.25">
      <c r="A128" s="47" t="s">
        <v>965</v>
      </c>
      <c r="B128" s="47" t="s">
        <v>894</v>
      </c>
      <c r="C128" s="47">
        <v>75</v>
      </c>
    </row>
    <row r="129" spans="1:3" x14ac:dyDescent="0.25">
      <c r="A129" s="47" t="s">
        <v>834</v>
      </c>
      <c r="B129" s="47" t="s">
        <v>958</v>
      </c>
      <c r="C129" s="47">
        <v>65</v>
      </c>
    </row>
    <row r="130" spans="1:3" x14ac:dyDescent="0.25">
      <c r="A130" s="47" t="s">
        <v>966</v>
      </c>
      <c r="B130" s="47" t="s">
        <v>878</v>
      </c>
      <c r="C130" s="47">
        <v>58</v>
      </c>
    </row>
    <row r="131" spans="1:3" x14ac:dyDescent="0.25">
      <c r="A131" s="47" t="s">
        <v>967</v>
      </c>
      <c r="B131" s="47" t="s">
        <v>854</v>
      </c>
      <c r="C131" s="47">
        <v>63</v>
      </c>
    </row>
    <row r="132" spans="1:3" x14ac:dyDescent="0.25">
      <c r="A132" s="47" t="s">
        <v>857</v>
      </c>
      <c r="B132" s="47" t="s">
        <v>961</v>
      </c>
      <c r="C132" s="47">
        <v>94</v>
      </c>
    </row>
    <row r="133" spans="1:3" x14ac:dyDescent="0.25">
      <c r="A133" s="47" t="s">
        <v>868</v>
      </c>
      <c r="B133" s="47" t="s">
        <v>888</v>
      </c>
      <c r="C133" s="47">
        <v>84</v>
      </c>
    </row>
    <row r="134" spans="1:3" x14ac:dyDescent="0.25">
      <c r="A134" s="47" t="s">
        <v>897</v>
      </c>
      <c r="B134" s="47" t="s">
        <v>968</v>
      </c>
      <c r="C134" s="47">
        <v>55</v>
      </c>
    </row>
    <row r="135" spans="1:3" x14ac:dyDescent="0.25">
      <c r="A135" s="47" t="s">
        <v>968</v>
      </c>
      <c r="B135" s="47" t="s">
        <v>897</v>
      </c>
      <c r="C135" s="47">
        <v>55</v>
      </c>
    </row>
    <row r="136" spans="1:3" x14ac:dyDescent="0.25">
      <c r="A136" s="47" t="s">
        <v>969</v>
      </c>
      <c r="B136" s="47" t="s">
        <v>970</v>
      </c>
      <c r="C136" s="47">
        <v>68</v>
      </c>
    </row>
    <row r="137" spans="1:3" x14ac:dyDescent="0.25">
      <c r="A137" s="47" t="s">
        <v>971</v>
      </c>
      <c r="B137" s="47" t="s">
        <v>885</v>
      </c>
      <c r="C137" s="47">
        <v>52</v>
      </c>
    </row>
    <row r="138" spans="1:3" x14ac:dyDescent="0.25">
      <c r="A138" s="47" t="s">
        <v>852</v>
      </c>
      <c r="B138" s="47" t="s">
        <v>972</v>
      </c>
      <c r="C138" s="47">
        <v>104</v>
      </c>
    </row>
    <row r="139" spans="1:3" x14ac:dyDescent="0.25">
      <c r="A139" s="47" t="s">
        <v>90</v>
      </c>
      <c r="B139" s="47" t="s">
        <v>973</v>
      </c>
      <c r="C139" s="47">
        <v>53</v>
      </c>
    </row>
    <row r="140" spans="1:3" x14ac:dyDescent="0.25">
      <c r="A140" s="47" t="s">
        <v>974</v>
      </c>
      <c r="B140" s="47" t="s">
        <v>835</v>
      </c>
      <c r="C140" s="47">
        <v>51</v>
      </c>
    </row>
    <row r="141" spans="1:3" x14ac:dyDescent="0.25">
      <c r="A141" s="47" t="s">
        <v>975</v>
      </c>
      <c r="B141" s="47" t="s">
        <v>897</v>
      </c>
      <c r="C141" s="47">
        <v>51</v>
      </c>
    </row>
    <row r="142" spans="1:3" x14ac:dyDescent="0.25">
      <c r="A142" s="47" t="s">
        <v>976</v>
      </c>
      <c r="B142" s="47" t="s">
        <v>926</v>
      </c>
      <c r="C142" s="47">
        <v>53</v>
      </c>
    </row>
    <row r="143" spans="1:3" x14ac:dyDescent="0.25">
      <c r="A143" s="47" t="s">
        <v>977</v>
      </c>
      <c r="B143" s="47" t="s">
        <v>938</v>
      </c>
      <c r="C143" s="47">
        <v>55</v>
      </c>
    </row>
    <row r="144" spans="1:3" x14ac:dyDescent="0.25">
      <c r="A144" s="47" t="s">
        <v>932</v>
      </c>
      <c r="B144" s="47" t="s">
        <v>978</v>
      </c>
      <c r="C144" s="47">
        <v>82</v>
      </c>
    </row>
    <row r="145" spans="1:3" x14ac:dyDescent="0.25">
      <c r="A145" s="47" t="s">
        <v>954</v>
      </c>
      <c r="B145" s="47" t="s">
        <v>856</v>
      </c>
      <c r="C145" s="47">
        <v>58</v>
      </c>
    </row>
    <row r="146" spans="1:3" x14ac:dyDescent="0.25">
      <c r="A146" s="47" t="s">
        <v>979</v>
      </c>
      <c r="B146" s="47" t="s">
        <v>924</v>
      </c>
      <c r="C146" s="47">
        <v>46</v>
      </c>
    </row>
    <row r="147" spans="1:3" x14ac:dyDescent="0.25">
      <c r="A147" s="47" t="s">
        <v>980</v>
      </c>
      <c r="B147" s="47" t="s">
        <v>911</v>
      </c>
      <c r="C147" s="47">
        <v>56</v>
      </c>
    </row>
    <row r="148" spans="1:3" x14ac:dyDescent="0.25">
      <c r="A148" s="47" t="s">
        <v>981</v>
      </c>
      <c r="B148" s="47" t="s">
        <v>851</v>
      </c>
      <c r="C148" s="47">
        <v>50</v>
      </c>
    </row>
    <row r="149" spans="1:3" x14ac:dyDescent="0.25">
      <c r="A149" s="47" t="s">
        <v>982</v>
      </c>
      <c r="B149" s="47" t="s">
        <v>983</v>
      </c>
      <c r="C149" s="47">
        <v>55</v>
      </c>
    </row>
    <row r="150" spans="1:3" x14ac:dyDescent="0.25">
      <c r="A150" s="47" t="s">
        <v>984</v>
      </c>
      <c r="B150" s="47" t="s">
        <v>968</v>
      </c>
      <c r="C150" s="47">
        <v>49</v>
      </c>
    </row>
    <row r="151" spans="1:3" x14ac:dyDescent="0.25">
      <c r="A151" s="47" t="s">
        <v>910</v>
      </c>
      <c r="B151" s="47" t="s">
        <v>912</v>
      </c>
      <c r="C151" s="47">
        <v>69</v>
      </c>
    </row>
    <row r="152" spans="1:3" x14ac:dyDescent="0.25">
      <c r="A152" s="47" t="s">
        <v>968</v>
      </c>
      <c r="B152" s="47" t="s">
        <v>984</v>
      </c>
      <c r="C152" s="47">
        <v>49</v>
      </c>
    </row>
    <row r="153" spans="1:3" x14ac:dyDescent="0.25">
      <c r="A153" s="47" t="s">
        <v>985</v>
      </c>
      <c r="B153" s="47" t="s">
        <v>878</v>
      </c>
      <c r="C153" s="47">
        <v>46</v>
      </c>
    </row>
    <row r="154" spans="1:3" x14ac:dyDescent="0.25">
      <c r="A154" s="47" t="s">
        <v>986</v>
      </c>
      <c r="B154" s="47" t="s">
        <v>987</v>
      </c>
      <c r="C154" s="47">
        <v>61</v>
      </c>
    </row>
    <row r="155" spans="1:3" x14ac:dyDescent="0.25">
      <c r="A155" s="47" t="s">
        <v>982</v>
      </c>
      <c r="B155" s="47" t="s">
        <v>988</v>
      </c>
      <c r="C155" s="47">
        <v>51</v>
      </c>
    </row>
    <row r="156" spans="1:3" x14ac:dyDescent="0.25">
      <c r="A156" s="47" t="s">
        <v>847</v>
      </c>
      <c r="B156" s="47" t="s">
        <v>989</v>
      </c>
      <c r="C156" s="47">
        <v>52</v>
      </c>
    </row>
    <row r="157" spans="1:3" x14ac:dyDescent="0.25">
      <c r="A157" s="47" t="s">
        <v>944</v>
      </c>
      <c r="B157" s="47" t="s">
        <v>972</v>
      </c>
      <c r="C157" s="47">
        <v>43</v>
      </c>
    </row>
    <row r="158" spans="1:3" x14ac:dyDescent="0.25">
      <c r="A158" s="47" t="s">
        <v>990</v>
      </c>
      <c r="B158" s="47" t="s">
        <v>991</v>
      </c>
      <c r="C158" s="47">
        <v>61</v>
      </c>
    </row>
    <row r="159" spans="1:3" x14ac:dyDescent="0.25">
      <c r="A159" s="47" t="s">
        <v>992</v>
      </c>
      <c r="B159" s="47" t="s">
        <v>854</v>
      </c>
      <c r="C159" s="47">
        <v>60</v>
      </c>
    </row>
    <row r="160" spans="1:3" x14ac:dyDescent="0.25">
      <c r="A160" s="47" t="s">
        <v>834</v>
      </c>
      <c r="B160" s="47" t="s">
        <v>993</v>
      </c>
      <c r="C160" s="47">
        <v>46</v>
      </c>
    </row>
    <row r="161" spans="1:3" x14ac:dyDescent="0.25">
      <c r="A161" s="47" t="s">
        <v>994</v>
      </c>
      <c r="B161" s="47" t="s">
        <v>995</v>
      </c>
      <c r="C161" s="47">
        <v>51</v>
      </c>
    </row>
    <row r="162" spans="1:3" x14ac:dyDescent="0.25">
      <c r="A162" s="47" t="s">
        <v>845</v>
      </c>
      <c r="B162" s="47" t="s">
        <v>996</v>
      </c>
      <c r="C162" s="47">
        <v>59</v>
      </c>
    </row>
    <row r="163" spans="1:3" x14ac:dyDescent="0.25">
      <c r="A163" s="47" t="s">
        <v>995</v>
      </c>
      <c r="B163" s="47" t="s">
        <v>994</v>
      </c>
      <c r="C163" s="47">
        <v>51</v>
      </c>
    </row>
    <row r="164" spans="1:3" x14ac:dyDescent="0.25">
      <c r="A164" s="47" t="s">
        <v>997</v>
      </c>
      <c r="B164" s="47" t="s">
        <v>878</v>
      </c>
      <c r="C164" s="47">
        <v>51</v>
      </c>
    </row>
    <row r="165" spans="1:3" x14ac:dyDescent="0.25">
      <c r="A165" s="47" t="s">
        <v>998</v>
      </c>
      <c r="B165" s="47" t="s">
        <v>889</v>
      </c>
      <c r="C165" s="47">
        <v>48</v>
      </c>
    </row>
    <row r="166" spans="1:3" x14ac:dyDescent="0.25">
      <c r="A166" s="47" t="s">
        <v>999</v>
      </c>
      <c r="B166" s="47" t="s">
        <v>996</v>
      </c>
      <c r="C166" s="47">
        <v>77</v>
      </c>
    </row>
    <row r="167" spans="1:3" x14ac:dyDescent="0.25">
      <c r="A167" s="47" t="s">
        <v>1000</v>
      </c>
      <c r="B167" s="47" t="s">
        <v>878</v>
      </c>
      <c r="C167" s="47">
        <v>40</v>
      </c>
    </row>
    <row r="168" spans="1:3" x14ac:dyDescent="0.25">
      <c r="A168" s="47" t="s">
        <v>1001</v>
      </c>
      <c r="B168" s="47" t="s">
        <v>1002</v>
      </c>
      <c r="C168" s="47">
        <v>52</v>
      </c>
    </row>
    <row r="169" spans="1:3" x14ac:dyDescent="0.25">
      <c r="A169" s="47" t="s">
        <v>910</v>
      </c>
      <c r="B169" s="47" t="s">
        <v>1003</v>
      </c>
      <c r="C169" s="47">
        <v>40</v>
      </c>
    </row>
    <row r="170" spans="1:3" x14ac:dyDescent="0.25">
      <c r="A170" s="47" t="s">
        <v>1004</v>
      </c>
      <c r="B170" s="47" t="s">
        <v>994</v>
      </c>
      <c r="C170" s="47">
        <v>38</v>
      </c>
    </row>
    <row r="171" spans="1:3" x14ac:dyDescent="0.25">
      <c r="A171" s="47" t="s">
        <v>837</v>
      </c>
      <c r="B171" s="47" t="s">
        <v>996</v>
      </c>
      <c r="C171" s="47">
        <v>80</v>
      </c>
    </row>
    <row r="172" spans="1:3" x14ac:dyDescent="0.25">
      <c r="A172" s="47" t="s">
        <v>1005</v>
      </c>
      <c r="B172" s="47" t="s">
        <v>927</v>
      </c>
      <c r="C172" s="47">
        <v>67</v>
      </c>
    </row>
    <row r="173" spans="1:3" x14ac:dyDescent="0.25">
      <c r="A173" s="47" t="s">
        <v>947</v>
      </c>
      <c r="B173" s="47" t="s">
        <v>888</v>
      </c>
      <c r="C173" s="47">
        <v>39</v>
      </c>
    </row>
    <row r="174" spans="1:3" x14ac:dyDescent="0.25">
      <c r="A174" s="47" t="s">
        <v>1006</v>
      </c>
      <c r="B174" s="47" t="s">
        <v>1007</v>
      </c>
      <c r="C174" s="47">
        <v>46</v>
      </c>
    </row>
    <row r="175" spans="1:3" x14ac:dyDescent="0.25">
      <c r="A175" s="47" t="s">
        <v>893</v>
      </c>
      <c r="B175" s="47" t="s">
        <v>922</v>
      </c>
      <c r="C175" s="47">
        <v>74</v>
      </c>
    </row>
    <row r="176" spans="1:3" x14ac:dyDescent="0.25">
      <c r="A176" s="47" t="s">
        <v>1008</v>
      </c>
      <c r="B176" s="47" t="s">
        <v>854</v>
      </c>
      <c r="C176" s="47">
        <v>68</v>
      </c>
    </row>
    <row r="177" spans="1:3" x14ac:dyDescent="0.25">
      <c r="A177" s="47" t="s">
        <v>1004</v>
      </c>
      <c r="B177" s="47" t="s">
        <v>897</v>
      </c>
      <c r="C177" s="47">
        <v>38</v>
      </c>
    </row>
    <row r="178" spans="1:3" x14ac:dyDescent="0.25">
      <c r="A178" s="47" t="s">
        <v>1009</v>
      </c>
      <c r="B178" s="47" t="s">
        <v>924</v>
      </c>
      <c r="C178" s="47">
        <v>36</v>
      </c>
    </row>
    <row r="179" spans="1:3" x14ac:dyDescent="0.25">
      <c r="A179" s="47" t="s">
        <v>1010</v>
      </c>
      <c r="B179" s="47" t="s">
        <v>1011</v>
      </c>
      <c r="C179" s="47">
        <v>39</v>
      </c>
    </row>
    <row r="180" spans="1:3" x14ac:dyDescent="0.25">
      <c r="A180" s="47" t="s">
        <v>959</v>
      </c>
      <c r="B180" s="47" t="s">
        <v>856</v>
      </c>
      <c r="C180" s="47">
        <v>50</v>
      </c>
    </row>
    <row r="181" spans="1:3" x14ac:dyDescent="0.25">
      <c r="A181" s="47" t="s">
        <v>1012</v>
      </c>
      <c r="B181" s="47" t="s">
        <v>894</v>
      </c>
      <c r="C181" s="47">
        <v>55</v>
      </c>
    </row>
    <row r="182" spans="1:3" x14ac:dyDescent="0.25">
      <c r="A182" s="47" t="s">
        <v>941</v>
      </c>
      <c r="B182" s="47" t="s">
        <v>878</v>
      </c>
      <c r="C182" s="47">
        <v>35</v>
      </c>
    </row>
    <row r="183" spans="1:3" x14ac:dyDescent="0.25">
      <c r="A183" s="47" t="s">
        <v>1013</v>
      </c>
      <c r="B183" s="47" t="s">
        <v>1014</v>
      </c>
      <c r="C183" s="47">
        <v>36</v>
      </c>
    </row>
    <row r="184" spans="1:3" x14ac:dyDescent="0.25">
      <c r="A184" s="47" t="s">
        <v>1015</v>
      </c>
      <c r="B184" s="47" t="s">
        <v>1016</v>
      </c>
      <c r="C184" s="47">
        <v>51</v>
      </c>
    </row>
    <row r="185" spans="1:3" x14ac:dyDescent="0.25">
      <c r="A185" s="47" t="s">
        <v>1017</v>
      </c>
      <c r="B185" s="47" t="s">
        <v>851</v>
      </c>
      <c r="C185" s="47">
        <v>51</v>
      </c>
    </row>
    <row r="186" spans="1:3" x14ac:dyDescent="0.25">
      <c r="A186" s="47" t="s">
        <v>969</v>
      </c>
      <c r="B186" s="47" t="s">
        <v>996</v>
      </c>
      <c r="C186" s="47">
        <v>53</v>
      </c>
    </row>
    <row r="187" spans="1:3" x14ac:dyDescent="0.25">
      <c r="A187" s="47" t="s">
        <v>1000</v>
      </c>
      <c r="B187" s="47" t="s">
        <v>940</v>
      </c>
      <c r="C187" s="47">
        <v>41</v>
      </c>
    </row>
    <row r="188" spans="1:3" x14ac:dyDescent="0.25">
      <c r="A188" s="47" t="s">
        <v>1018</v>
      </c>
      <c r="B188" s="47" t="s">
        <v>874</v>
      </c>
      <c r="C188" s="47">
        <v>44</v>
      </c>
    </row>
    <row r="189" spans="1:3" x14ac:dyDescent="0.25">
      <c r="A189" s="47" t="s">
        <v>877</v>
      </c>
      <c r="B189" s="47" t="s">
        <v>1019</v>
      </c>
      <c r="C189" s="47">
        <v>62</v>
      </c>
    </row>
    <row r="190" spans="1:3" x14ac:dyDescent="0.25">
      <c r="A190" s="47" t="s">
        <v>852</v>
      </c>
      <c r="B190" s="47" t="s">
        <v>1020</v>
      </c>
      <c r="C190" s="47">
        <v>46</v>
      </c>
    </row>
    <row r="191" spans="1:3" x14ac:dyDescent="0.25">
      <c r="A191" s="47" t="s">
        <v>90</v>
      </c>
      <c r="B191" s="47" t="s">
        <v>1021</v>
      </c>
      <c r="C191" s="47">
        <v>36</v>
      </c>
    </row>
    <row r="192" spans="1:3" x14ac:dyDescent="0.25">
      <c r="A192" s="47" t="s">
        <v>897</v>
      </c>
      <c r="B192" s="47" t="s">
        <v>995</v>
      </c>
      <c r="C192" s="47">
        <v>33</v>
      </c>
    </row>
    <row r="193" spans="1:3" x14ac:dyDescent="0.25">
      <c r="A193" s="47" t="s">
        <v>995</v>
      </c>
      <c r="B193" s="47" t="s">
        <v>897</v>
      </c>
      <c r="C193" s="47">
        <v>33</v>
      </c>
    </row>
    <row r="194" spans="1:3" x14ac:dyDescent="0.25">
      <c r="A194" s="47" t="s">
        <v>849</v>
      </c>
      <c r="B194" s="47" t="s">
        <v>1022</v>
      </c>
      <c r="C194" s="47">
        <v>59</v>
      </c>
    </row>
    <row r="195" spans="1:3" x14ac:dyDescent="0.25">
      <c r="A195" s="47" t="s">
        <v>967</v>
      </c>
      <c r="B195" s="47" t="s">
        <v>894</v>
      </c>
      <c r="C195" s="47">
        <v>34</v>
      </c>
    </row>
    <row r="196" spans="1:3" x14ac:dyDescent="0.25">
      <c r="A196" s="47" t="s">
        <v>1023</v>
      </c>
      <c r="B196" s="47" t="s">
        <v>878</v>
      </c>
      <c r="C196" s="47">
        <v>30</v>
      </c>
    </row>
    <row r="197" spans="1:3" x14ac:dyDescent="0.25">
      <c r="A197" s="47" t="s">
        <v>847</v>
      </c>
      <c r="B197" s="47" t="s">
        <v>1024</v>
      </c>
      <c r="C197" s="47">
        <v>45</v>
      </c>
    </row>
    <row r="198" spans="1:3" x14ac:dyDescent="0.25">
      <c r="A198" s="47" t="s">
        <v>909</v>
      </c>
      <c r="B198" s="47" t="s">
        <v>1025</v>
      </c>
      <c r="C198" s="47">
        <v>35</v>
      </c>
    </row>
    <row r="199" spans="1:3" x14ac:dyDescent="0.25">
      <c r="A199" s="47" t="s">
        <v>948</v>
      </c>
      <c r="B199" s="47" t="s">
        <v>1026</v>
      </c>
      <c r="C199" s="47">
        <v>34</v>
      </c>
    </row>
    <row r="200" spans="1:3" x14ac:dyDescent="0.25">
      <c r="A200" s="47" t="s">
        <v>992</v>
      </c>
      <c r="B200" s="47" t="s">
        <v>856</v>
      </c>
      <c r="C200" s="47">
        <v>56</v>
      </c>
    </row>
    <row r="201" spans="1:3" x14ac:dyDescent="0.25">
      <c r="A201" s="47" t="s">
        <v>977</v>
      </c>
      <c r="B201" s="47" t="s">
        <v>1027</v>
      </c>
      <c r="C201" s="47">
        <v>32</v>
      </c>
    </row>
    <row r="202" spans="1:3" x14ac:dyDescent="0.25">
      <c r="A202" s="47" t="s">
        <v>1014</v>
      </c>
      <c r="B202" s="47" t="s">
        <v>882</v>
      </c>
      <c r="C202" s="47">
        <v>49</v>
      </c>
    </row>
    <row r="203" spans="1:3" x14ac:dyDescent="0.25">
      <c r="A203" s="47" t="s">
        <v>1028</v>
      </c>
      <c r="B203" s="47" t="s">
        <v>856</v>
      </c>
      <c r="C203" s="47">
        <v>39</v>
      </c>
    </row>
    <row r="204" spans="1:3" x14ac:dyDescent="0.25">
      <c r="A204" s="47" t="s">
        <v>1029</v>
      </c>
      <c r="B204" s="47" t="s">
        <v>854</v>
      </c>
      <c r="C204" s="47">
        <v>31</v>
      </c>
    </row>
    <row r="205" spans="1:3" x14ac:dyDescent="0.25">
      <c r="A205" s="47" t="s">
        <v>947</v>
      </c>
      <c r="B205" s="47" t="s">
        <v>856</v>
      </c>
      <c r="C205" s="47">
        <v>27</v>
      </c>
    </row>
    <row r="206" spans="1:3" x14ac:dyDescent="0.25">
      <c r="A206" s="47" t="s">
        <v>1030</v>
      </c>
      <c r="B206" s="47" t="s">
        <v>1031</v>
      </c>
      <c r="C206" s="47">
        <v>47</v>
      </c>
    </row>
    <row r="207" spans="1:3" x14ac:dyDescent="0.25">
      <c r="A207" s="47" t="s">
        <v>909</v>
      </c>
      <c r="B207" s="47" t="s">
        <v>1032</v>
      </c>
      <c r="C207" s="47">
        <v>30</v>
      </c>
    </row>
    <row r="208" spans="1:3" x14ac:dyDescent="0.25">
      <c r="A208" s="47" t="s">
        <v>1033</v>
      </c>
      <c r="B208" s="47" t="s">
        <v>858</v>
      </c>
      <c r="C208" s="47">
        <v>34</v>
      </c>
    </row>
    <row r="209" spans="1:3" x14ac:dyDescent="0.25">
      <c r="A209" s="47" t="s">
        <v>1034</v>
      </c>
      <c r="B209" s="47" t="s">
        <v>1035</v>
      </c>
      <c r="C209" s="47">
        <v>31</v>
      </c>
    </row>
    <row r="210" spans="1:3" x14ac:dyDescent="0.25">
      <c r="A210" s="47" t="s">
        <v>884</v>
      </c>
      <c r="B210" s="47" t="s">
        <v>1036</v>
      </c>
      <c r="C210" s="47">
        <v>25</v>
      </c>
    </row>
    <row r="211" spans="1:3" x14ac:dyDescent="0.25">
      <c r="A211" s="47" t="s">
        <v>984</v>
      </c>
      <c r="B211" s="47" t="s">
        <v>995</v>
      </c>
      <c r="C211" s="47">
        <v>30</v>
      </c>
    </row>
    <row r="212" spans="1:3" x14ac:dyDescent="0.25">
      <c r="A212" s="47" t="s">
        <v>995</v>
      </c>
      <c r="B212" s="47" t="s">
        <v>984</v>
      </c>
      <c r="C212" s="47">
        <v>30</v>
      </c>
    </row>
    <row r="213" spans="1:3" x14ac:dyDescent="0.25">
      <c r="A213" s="47" t="s">
        <v>1037</v>
      </c>
      <c r="B213" s="47" t="s">
        <v>897</v>
      </c>
      <c r="C213" s="47">
        <v>25</v>
      </c>
    </row>
    <row r="214" spans="1:3" x14ac:dyDescent="0.25">
      <c r="A214" s="47" t="s">
        <v>1038</v>
      </c>
      <c r="B214" s="47" t="s">
        <v>1012</v>
      </c>
      <c r="C214" s="47">
        <v>32</v>
      </c>
    </row>
    <row r="215" spans="1:3" x14ac:dyDescent="0.25">
      <c r="A215" s="47" t="s">
        <v>1039</v>
      </c>
      <c r="B215" s="47" t="s">
        <v>1040</v>
      </c>
      <c r="C215" s="47">
        <v>29</v>
      </c>
    </row>
    <row r="216" spans="1:3" x14ac:dyDescent="0.25">
      <c r="A216" s="47" t="s">
        <v>909</v>
      </c>
      <c r="B216" s="47" t="s">
        <v>1041</v>
      </c>
      <c r="C216" s="47">
        <v>32</v>
      </c>
    </row>
    <row r="217" spans="1:3" x14ac:dyDescent="0.25">
      <c r="A217" s="47" t="s">
        <v>1042</v>
      </c>
      <c r="B217" s="47" t="s">
        <v>945</v>
      </c>
      <c r="C217" s="47">
        <v>23</v>
      </c>
    </row>
    <row r="218" spans="1:3" x14ac:dyDescent="0.25">
      <c r="A218" s="47" t="s">
        <v>870</v>
      </c>
      <c r="B218" s="47" t="s">
        <v>1036</v>
      </c>
      <c r="C218" s="47">
        <v>31</v>
      </c>
    </row>
    <row r="219" spans="1:3" x14ac:dyDescent="0.25">
      <c r="A219" s="47" t="s">
        <v>1005</v>
      </c>
      <c r="B219" s="47" t="s">
        <v>946</v>
      </c>
      <c r="C219" s="47">
        <v>42</v>
      </c>
    </row>
    <row r="220" spans="1:3" x14ac:dyDescent="0.25">
      <c r="A220" s="47" t="s">
        <v>1043</v>
      </c>
      <c r="B220" s="47" t="s">
        <v>854</v>
      </c>
      <c r="C220" s="47">
        <v>29</v>
      </c>
    </row>
    <row r="221" spans="1:3" x14ac:dyDescent="0.25">
      <c r="A221" s="47" t="s">
        <v>999</v>
      </c>
      <c r="B221" s="47" t="s">
        <v>1044</v>
      </c>
      <c r="C221" s="47">
        <v>44</v>
      </c>
    </row>
    <row r="222" spans="1:3" x14ac:dyDescent="0.25">
      <c r="A222" s="47" t="s">
        <v>909</v>
      </c>
      <c r="B222" s="47" t="s">
        <v>878</v>
      </c>
      <c r="C222" s="47">
        <v>26</v>
      </c>
    </row>
    <row r="223" spans="1:3" x14ac:dyDescent="0.25">
      <c r="A223" s="47" t="s">
        <v>965</v>
      </c>
      <c r="B223" s="47" t="s">
        <v>958</v>
      </c>
      <c r="C223" s="47">
        <v>22</v>
      </c>
    </row>
    <row r="224" spans="1:3" x14ac:dyDescent="0.25">
      <c r="A224" s="47" t="s">
        <v>964</v>
      </c>
      <c r="B224" s="47" t="s">
        <v>945</v>
      </c>
      <c r="C224" s="47">
        <v>21</v>
      </c>
    </row>
    <row r="225" spans="1:3" x14ac:dyDescent="0.25">
      <c r="A225" s="47" t="s">
        <v>1045</v>
      </c>
      <c r="B225" s="47" t="s">
        <v>1046</v>
      </c>
      <c r="C225" s="47">
        <v>36</v>
      </c>
    </row>
    <row r="226" spans="1:3" x14ac:dyDescent="0.25">
      <c r="A226" s="47" t="s">
        <v>1047</v>
      </c>
      <c r="B226" s="47" t="s">
        <v>854</v>
      </c>
      <c r="C226" s="47">
        <v>30</v>
      </c>
    </row>
    <row r="227" spans="1:3" x14ac:dyDescent="0.25">
      <c r="A227" s="47" t="s">
        <v>909</v>
      </c>
      <c r="B227" s="47" t="s">
        <v>1048</v>
      </c>
      <c r="C227" s="47">
        <v>40</v>
      </c>
    </row>
    <row r="228" spans="1:3" x14ac:dyDescent="0.25">
      <c r="A228" s="47" t="s">
        <v>1049</v>
      </c>
      <c r="B228" s="47" t="s">
        <v>875</v>
      </c>
      <c r="C228" s="47">
        <v>27</v>
      </c>
    </row>
    <row r="229" spans="1:3" x14ac:dyDescent="0.25">
      <c r="A229" s="47" t="s">
        <v>909</v>
      </c>
      <c r="B229" s="47" t="s">
        <v>1024</v>
      </c>
      <c r="C229" s="47">
        <v>31</v>
      </c>
    </row>
    <row r="230" spans="1:3" x14ac:dyDescent="0.25">
      <c r="A230" s="47" t="s">
        <v>1050</v>
      </c>
      <c r="B230" s="47" t="s">
        <v>888</v>
      </c>
      <c r="C230" s="47">
        <v>23</v>
      </c>
    </row>
    <row r="231" spans="1:3" x14ac:dyDescent="0.25">
      <c r="A231" s="47" t="s">
        <v>933</v>
      </c>
      <c r="B231" s="47" t="s">
        <v>940</v>
      </c>
      <c r="C231" s="47">
        <v>33</v>
      </c>
    </row>
    <row r="232" spans="1:3" x14ac:dyDescent="0.25">
      <c r="A232" s="47" t="s">
        <v>1051</v>
      </c>
      <c r="B232" s="47" t="s">
        <v>996</v>
      </c>
      <c r="C232" s="47">
        <v>42</v>
      </c>
    </row>
    <row r="233" spans="1:3" x14ac:dyDescent="0.25">
      <c r="A233" s="47" t="s">
        <v>1017</v>
      </c>
      <c r="B233" s="47" t="s">
        <v>946</v>
      </c>
      <c r="C233" s="47">
        <v>22</v>
      </c>
    </row>
    <row r="234" spans="1:3" x14ac:dyDescent="0.25">
      <c r="A234" s="47" t="s">
        <v>1018</v>
      </c>
      <c r="B234" s="47" t="s">
        <v>940</v>
      </c>
      <c r="C234" s="47">
        <v>32</v>
      </c>
    </row>
    <row r="235" spans="1:3" x14ac:dyDescent="0.25">
      <c r="A235" s="47" t="s">
        <v>1052</v>
      </c>
      <c r="B235" s="47" t="s">
        <v>875</v>
      </c>
      <c r="C235" s="47">
        <v>22</v>
      </c>
    </row>
    <row r="236" spans="1:3" x14ac:dyDescent="0.25">
      <c r="A236" s="47" t="s">
        <v>899</v>
      </c>
      <c r="B236" s="47" t="s">
        <v>902</v>
      </c>
      <c r="C236" s="47">
        <v>20</v>
      </c>
    </row>
    <row r="237" spans="1:3" x14ac:dyDescent="0.25">
      <c r="A237" s="47" t="s">
        <v>1004</v>
      </c>
      <c r="B237" s="47" t="s">
        <v>984</v>
      </c>
      <c r="C237" s="47">
        <v>21</v>
      </c>
    </row>
    <row r="238" spans="1:3" x14ac:dyDescent="0.25">
      <c r="A238" s="47" t="s">
        <v>1053</v>
      </c>
      <c r="B238" s="47" t="s">
        <v>851</v>
      </c>
      <c r="C238" s="47">
        <v>20</v>
      </c>
    </row>
    <row r="239" spans="1:3" x14ac:dyDescent="0.25">
      <c r="A239" s="47" t="s">
        <v>837</v>
      </c>
      <c r="B239" s="47" t="s">
        <v>1054</v>
      </c>
      <c r="C239" s="47">
        <v>37</v>
      </c>
    </row>
    <row r="240" spans="1:3" x14ac:dyDescent="0.25">
      <c r="A240" s="47" t="s">
        <v>979</v>
      </c>
      <c r="B240" s="47" t="s">
        <v>890</v>
      </c>
      <c r="C240" s="47">
        <v>20</v>
      </c>
    </row>
    <row r="241" spans="1:3" x14ac:dyDescent="0.25">
      <c r="A241" s="47" t="s">
        <v>1055</v>
      </c>
      <c r="B241" s="47" t="s">
        <v>1056</v>
      </c>
      <c r="C241" s="47">
        <v>39</v>
      </c>
    </row>
    <row r="242" spans="1:3" x14ac:dyDescent="0.25">
      <c r="A242" s="47" t="s">
        <v>1028</v>
      </c>
      <c r="B242" s="47" t="s">
        <v>923</v>
      </c>
      <c r="C242" s="47">
        <v>25</v>
      </c>
    </row>
    <row r="243" spans="1:3" x14ac:dyDescent="0.25">
      <c r="A243" s="47" t="s">
        <v>981</v>
      </c>
      <c r="B243" s="47" t="s">
        <v>1057</v>
      </c>
      <c r="C243" s="47">
        <v>21</v>
      </c>
    </row>
    <row r="244" spans="1:3" x14ac:dyDescent="0.25">
      <c r="A244" s="47" t="s">
        <v>1028</v>
      </c>
      <c r="B244" s="47" t="s">
        <v>878</v>
      </c>
      <c r="C244" s="47">
        <v>19</v>
      </c>
    </row>
    <row r="245" spans="1:3" x14ac:dyDescent="0.25">
      <c r="A245" s="47" t="s">
        <v>921</v>
      </c>
      <c r="B245" s="47" t="s">
        <v>1058</v>
      </c>
      <c r="C245" s="47">
        <v>27</v>
      </c>
    </row>
    <row r="246" spans="1:3" x14ac:dyDescent="0.25">
      <c r="A246" s="47" t="s">
        <v>976</v>
      </c>
      <c r="B246" s="47" t="s">
        <v>1059</v>
      </c>
      <c r="C246" s="47">
        <v>34</v>
      </c>
    </row>
    <row r="247" spans="1:3" x14ac:dyDescent="0.25">
      <c r="A247" s="47" t="s">
        <v>1060</v>
      </c>
      <c r="B247" s="47" t="s">
        <v>946</v>
      </c>
      <c r="C247" s="47">
        <v>33</v>
      </c>
    </row>
    <row r="248" spans="1:3" x14ac:dyDescent="0.25">
      <c r="A248" s="47" t="s">
        <v>872</v>
      </c>
      <c r="B248" s="47" t="s">
        <v>1007</v>
      </c>
      <c r="C248" s="47">
        <v>36</v>
      </c>
    </row>
    <row r="249" spans="1:3" x14ac:dyDescent="0.25">
      <c r="A249" s="47" t="s">
        <v>849</v>
      </c>
      <c r="B249" s="47" t="s">
        <v>1054</v>
      </c>
      <c r="C249" s="47">
        <v>30</v>
      </c>
    </row>
    <row r="250" spans="1:3" x14ac:dyDescent="0.25">
      <c r="A250" s="47" t="s">
        <v>1053</v>
      </c>
      <c r="B250" s="47" t="s">
        <v>1061</v>
      </c>
      <c r="C250" s="47">
        <v>20</v>
      </c>
    </row>
    <row r="251" spans="1:3" x14ac:dyDescent="0.25">
      <c r="A251" s="47" t="s">
        <v>864</v>
      </c>
      <c r="B251" s="47" t="s">
        <v>1062</v>
      </c>
      <c r="C251" s="47">
        <v>37</v>
      </c>
    </row>
    <row r="252" spans="1:3" x14ac:dyDescent="0.25">
      <c r="A252" s="47" t="s">
        <v>1063</v>
      </c>
      <c r="B252" s="47" t="s">
        <v>874</v>
      </c>
      <c r="C252" s="47">
        <v>24</v>
      </c>
    </row>
    <row r="253" spans="1:3" x14ac:dyDescent="0.25">
      <c r="A253" s="47" t="s">
        <v>1013</v>
      </c>
      <c r="B253" s="47" t="s">
        <v>940</v>
      </c>
      <c r="C253" s="47">
        <v>21</v>
      </c>
    </row>
    <row r="254" spans="1:3" x14ac:dyDescent="0.25">
      <c r="A254" s="47" t="s">
        <v>893</v>
      </c>
      <c r="B254" s="47" t="s">
        <v>1064</v>
      </c>
      <c r="C254" s="47">
        <v>29</v>
      </c>
    </row>
    <row r="255" spans="1:3" x14ac:dyDescent="0.25">
      <c r="A255" s="47" t="s">
        <v>1050</v>
      </c>
      <c r="B255" s="47" t="s">
        <v>856</v>
      </c>
      <c r="C255" s="47">
        <v>21</v>
      </c>
    </row>
    <row r="256" spans="1:3" x14ac:dyDescent="0.25">
      <c r="A256" s="47" t="s">
        <v>910</v>
      </c>
      <c r="B256" s="47" t="s">
        <v>1065</v>
      </c>
      <c r="C256" s="47">
        <v>25</v>
      </c>
    </row>
    <row r="257" spans="1:3" x14ac:dyDescent="0.25">
      <c r="A257" s="47" t="s">
        <v>845</v>
      </c>
      <c r="B257" s="47" t="s">
        <v>1054</v>
      </c>
      <c r="C257" s="47">
        <v>25</v>
      </c>
    </row>
    <row r="258" spans="1:3" x14ac:dyDescent="0.25">
      <c r="A258" s="47" t="s">
        <v>998</v>
      </c>
      <c r="B258" s="47" t="s">
        <v>1066</v>
      </c>
      <c r="C258" s="47">
        <v>24</v>
      </c>
    </row>
    <row r="259" spans="1:3" x14ac:dyDescent="0.25">
      <c r="A259" s="47" t="s">
        <v>1067</v>
      </c>
      <c r="B259" s="47" t="s">
        <v>911</v>
      </c>
      <c r="C259" s="47">
        <v>19</v>
      </c>
    </row>
    <row r="260" spans="1:3" x14ac:dyDescent="0.25">
      <c r="A260" s="47" t="s">
        <v>1068</v>
      </c>
      <c r="B260" s="47" t="s">
        <v>1069</v>
      </c>
      <c r="C260" s="47">
        <v>17</v>
      </c>
    </row>
    <row r="261" spans="1:3" x14ac:dyDescent="0.25">
      <c r="A261" s="47" t="s">
        <v>981</v>
      </c>
      <c r="B261" s="47" t="s">
        <v>878</v>
      </c>
      <c r="C261" s="47">
        <v>20</v>
      </c>
    </row>
    <row r="262" spans="1:3" x14ac:dyDescent="0.25">
      <c r="A262" s="47" t="s">
        <v>1070</v>
      </c>
      <c r="B262" s="47" t="s">
        <v>946</v>
      </c>
      <c r="C262" s="47">
        <v>24</v>
      </c>
    </row>
    <row r="263" spans="1:3" x14ac:dyDescent="0.25">
      <c r="A263" s="47" t="s">
        <v>1028</v>
      </c>
      <c r="B263" s="47" t="s">
        <v>888</v>
      </c>
      <c r="C263" s="47">
        <v>23</v>
      </c>
    </row>
    <row r="264" spans="1:3" x14ac:dyDescent="0.25">
      <c r="A264" s="47" t="s">
        <v>880</v>
      </c>
      <c r="B264" s="47" t="s">
        <v>996</v>
      </c>
      <c r="C264" s="47">
        <v>27</v>
      </c>
    </row>
    <row r="265" spans="1:3" x14ac:dyDescent="0.25">
      <c r="A265" s="47" t="s">
        <v>982</v>
      </c>
      <c r="B265" s="47" t="s">
        <v>1071</v>
      </c>
      <c r="C265" s="47">
        <v>20</v>
      </c>
    </row>
    <row r="266" spans="1:3" x14ac:dyDescent="0.25">
      <c r="A266" s="47" t="s">
        <v>1029</v>
      </c>
      <c r="B266" s="47" t="s">
        <v>878</v>
      </c>
      <c r="C266" s="47">
        <v>17</v>
      </c>
    </row>
    <row r="267" spans="1:3" x14ac:dyDescent="0.25">
      <c r="A267" s="47" t="s">
        <v>1029</v>
      </c>
      <c r="B267" s="47" t="s">
        <v>1002</v>
      </c>
      <c r="C267" s="47">
        <v>21</v>
      </c>
    </row>
    <row r="268" spans="1:3" x14ac:dyDescent="0.25">
      <c r="A268" s="47" t="s">
        <v>871</v>
      </c>
      <c r="B268" s="47" t="s">
        <v>996</v>
      </c>
      <c r="C268" s="47">
        <v>26</v>
      </c>
    </row>
    <row r="269" spans="1:3" x14ac:dyDescent="0.25">
      <c r="A269" s="47" t="s">
        <v>1072</v>
      </c>
      <c r="B269" s="47" t="s">
        <v>1073</v>
      </c>
      <c r="C269" s="47">
        <v>22</v>
      </c>
    </row>
    <row r="270" spans="1:3" x14ac:dyDescent="0.25">
      <c r="A270" s="47" t="s">
        <v>1074</v>
      </c>
      <c r="B270" s="47" t="s">
        <v>1041</v>
      </c>
      <c r="C270" s="47">
        <v>23</v>
      </c>
    </row>
    <row r="271" spans="1:3" x14ac:dyDescent="0.25">
      <c r="A271" s="47" t="s">
        <v>997</v>
      </c>
      <c r="B271" s="47" t="s">
        <v>991</v>
      </c>
      <c r="C271" s="47">
        <v>26</v>
      </c>
    </row>
    <row r="272" spans="1:3" x14ac:dyDescent="0.25">
      <c r="A272" s="47" t="s">
        <v>916</v>
      </c>
      <c r="B272" s="47" t="s">
        <v>918</v>
      </c>
      <c r="C272" s="47">
        <v>18</v>
      </c>
    </row>
    <row r="273" spans="1:3" x14ac:dyDescent="0.25">
      <c r="A273" s="47" t="s">
        <v>992</v>
      </c>
      <c r="B273" s="47" t="s">
        <v>1075</v>
      </c>
      <c r="C273" s="47">
        <v>19</v>
      </c>
    </row>
    <row r="274" spans="1:3" x14ac:dyDescent="0.25">
      <c r="A274" s="47" t="s">
        <v>1076</v>
      </c>
      <c r="B274" s="47" t="s">
        <v>878</v>
      </c>
      <c r="C274" s="47">
        <v>16</v>
      </c>
    </row>
    <row r="275" spans="1:3" x14ac:dyDescent="0.25">
      <c r="A275" s="47" t="s">
        <v>1018</v>
      </c>
      <c r="B275" s="47" t="s">
        <v>946</v>
      </c>
      <c r="C275" s="47">
        <v>19</v>
      </c>
    </row>
    <row r="276" spans="1:3" x14ac:dyDescent="0.25">
      <c r="A276" s="47" t="s">
        <v>1051</v>
      </c>
      <c r="B276" s="47" t="s">
        <v>1022</v>
      </c>
      <c r="C276" s="47">
        <v>30</v>
      </c>
    </row>
    <row r="277" spans="1:3" x14ac:dyDescent="0.25">
      <c r="A277" s="47" t="s">
        <v>90</v>
      </c>
      <c r="B277" s="47" t="s">
        <v>1036</v>
      </c>
      <c r="C277" s="47">
        <v>21</v>
      </c>
    </row>
    <row r="278" spans="1:3" x14ac:dyDescent="0.25">
      <c r="A278" s="47" t="s">
        <v>1077</v>
      </c>
      <c r="B278" s="47" t="s">
        <v>1078</v>
      </c>
      <c r="C278" s="47">
        <v>14</v>
      </c>
    </row>
    <row r="279" spans="1:3" x14ac:dyDescent="0.25">
      <c r="A279" s="47" t="s">
        <v>868</v>
      </c>
      <c r="B279" s="47" t="s">
        <v>1036</v>
      </c>
      <c r="C279" s="47">
        <v>20</v>
      </c>
    </row>
    <row r="280" spans="1:3" x14ac:dyDescent="0.25">
      <c r="A280" s="47" t="s">
        <v>1079</v>
      </c>
      <c r="B280" s="47" t="s">
        <v>1075</v>
      </c>
      <c r="C280" s="47">
        <v>16</v>
      </c>
    </row>
    <row r="281" spans="1:3" x14ac:dyDescent="0.25">
      <c r="A281" s="47" t="s">
        <v>1080</v>
      </c>
      <c r="B281" s="47" t="s">
        <v>1069</v>
      </c>
      <c r="C281" s="47">
        <v>16</v>
      </c>
    </row>
    <row r="282" spans="1:3" x14ac:dyDescent="0.25">
      <c r="A282" s="47" t="s">
        <v>1033</v>
      </c>
      <c r="B282" s="47" t="s">
        <v>875</v>
      </c>
      <c r="C282" s="47">
        <v>22</v>
      </c>
    </row>
    <row r="283" spans="1:3" x14ac:dyDescent="0.25">
      <c r="A283" s="47" t="s">
        <v>857</v>
      </c>
      <c r="B283" s="47" t="s">
        <v>1064</v>
      </c>
      <c r="C283" s="47">
        <v>29</v>
      </c>
    </row>
    <row r="284" spans="1:3" x14ac:dyDescent="0.25">
      <c r="A284" s="47" t="s">
        <v>1049</v>
      </c>
      <c r="B284" s="47" t="s">
        <v>1081</v>
      </c>
      <c r="C284" s="47">
        <v>18</v>
      </c>
    </row>
    <row r="285" spans="1:3" x14ac:dyDescent="0.25">
      <c r="A285" s="47" t="s">
        <v>1082</v>
      </c>
      <c r="B285" s="47" t="s">
        <v>878</v>
      </c>
      <c r="C285" s="47">
        <v>16</v>
      </c>
    </row>
    <row r="286" spans="1:3" x14ac:dyDescent="0.25">
      <c r="A286" s="47" t="s">
        <v>1083</v>
      </c>
      <c r="B286" s="47" t="s">
        <v>878</v>
      </c>
      <c r="C286" s="47">
        <v>16</v>
      </c>
    </row>
    <row r="287" spans="1:3" x14ac:dyDescent="0.25">
      <c r="A287" s="47" t="s">
        <v>1084</v>
      </c>
      <c r="B287" s="47" t="s">
        <v>1085</v>
      </c>
      <c r="C287" s="47">
        <v>19</v>
      </c>
    </row>
    <row r="288" spans="1:3" x14ac:dyDescent="0.25">
      <c r="A288" s="47" t="s">
        <v>1086</v>
      </c>
      <c r="B288" s="47" t="s">
        <v>1087</v>
      </c>
      <c r="C288" s="47">
        <v>18</v>
      </c>
    </row>
    <row r="289" spans="1:3" x14ac:dyDescent="0.25">
      <c r="A289" s="47" t="s">
        <v>1088</v>
      </c>
      <c r="B289" s="47" t="s">
        <v>854</v>
      </c>
      <c r="C289" s="47">
        <v>18</v>
      </c>
    </row>
    <row r="290" spans="1:3" x14ac:dyDescent="0.25">
      <c r="A290" s="47" t="s">
        <v>1089</v>
      </c>
      <c r="B290" s="47" t="s">
        <v>1035</v>
      </c>
      <c r="C290" s="47">
        <v>14</v>
      </c>
    </row>
    <row r="291" spans="1:3" x14ac:dyDescent="0.25">
      <c r="A291" s="47" t="s">
        <v>982</v>
      </c>
      <c r="B291" s="47" t="s">
        <v>1090</v>
      </c>
      <c r="C291" s="47">
        <v>20</v>
      </c>
    </row>
    <row r="292" spans="1:3" x14ac:dyDescent="0.25">
      <c r="A292" s="47" t="s">
        <v>1091</v>
      </c>
      <c r="B292" s="47" t="s">
        <v>878</v>
      </c>
      <c r="C292" s="47">
        <v>15</v>
      </c>
    </row>
    <row r="293" spans="1:3" x14ac:dyDescent="0.25">
      <c r="A293" s="47" t="s">
        <v>844</v>
      </c>
      <c r="B293" s="47" t="s">
        <v>1092</v>
      </c>
      <c r="C293" s="47">
        <v>22</v>
      </c>
    </row>
    <row r="294" spans="1:3" x14ac:dyDescent="0.25">
      <c r="A294" s="47" t="s">
        <v>868</v>
      </c>
      <c r="B294" s="47" t="s">
        <v>1093</v>
      </c>
      <c r="C294" s="47">
        <v>27</v>
      </c>
    </row>
    <row r="295" spans="1:3" x14ac:dyDescent="0.25">
      <c r="A295" s="47" t="s">
        <v>1094</v>
      </c>
      <c r="B295" s="47" t="s">
        <v>1075</v>
      </c>
      <c r="C295" s="47">
        <v>16</v>
      </c>
    </row>
    <row r="296" spans="1:3" x14ac:dyDescent="0.25">
      <c r="A296" s="47" t="s">
        <v>1095</v>
      </c>
      <c r="B296" s="47" t="s">
        <v>996</v>
      </c>
      <c r="C296" s="47">
        <v>27</v>
      </c>
    </row>
    <row r="297" spans="1:3" x14ac:dyDescent="0.25">
      <c r="A297" s="47" t="s">
        <v>1067</v>
      </c>
      <c r="B297" s="47" t="s">
        <v>912</v>
      </c>
      <c r="C297" s="47">
        <v>22</v>
      </c>
    </row>
    <row r="298" spans="1:3" x14ac:dyDescent="0.25">
      <c r="A298" s="47" t="s">
        <v>857</v>
      </c>
      <c r="B298" s="47" t="s">
        <v>1096</v>
      </c>
      <c r="C298" s="47">
        <v>20</v>
      </c>
    </row>
    <row r="299" spans="1:3" x14ac:dyDescent="0.25">
      <c r="A299" s="47" t="s">
        <v>1097</v>
      </c>
      <c r="B299" s="47" t="s">
        <v>1098</v>
      </c>
      <c r="C299" s="47">
        <v>13</v>
      </c>
    </row>
    <row r="300" spans="1:3" x14ac:dyDescent="0.25">
      <c r="A300" s="47" t="s">
        <v>963</v>
      </c>
      <c r="B300" s="47" t="s">
        <v>1099</v>
      </c>
      <c r="C300" s="47">
        <v>18</v>
      </c>
    </row>
    <row r="301" spans="1:3" x14ac:dyDescent="0.25">
      <c r="A301" s="47" t="s">
        <v>859</v>
      </c>
      <c r="B301" s="47" t="s">
        <v>1044</v>
      </c>
      <c r="C301" s="47">
        <v>23</v>
      </c>
    </row>
    <row r="302" spans="1:3" x14ac:dyDescent="0.25">
      <c r="A302" s="47" t="s">
        <v>90</v>
      </c>
      <c r="B302" s="47" t="s">
        <v>1100</v>
      </c>
      <c r="C302" s="47">
        <v>15</v>
      </c>
    </row>
    <row r="303" spans="1:3" x14ac:dyDescent="0.25">
      <c r="A303" s="47" t="s">
        <v>1063</v>
      </c>
      <c r="B303" s="47" t="s">
        <v>1014</v>
      </c>
      <c r="C303" s="47">
        <v>14</v>
      </c>
    </row>
    <row r="304" spans="1:3" x14ac:dyDescent="0.25">
      <c r="A304" s="47" t="s">
        <v>1101</v>
      </c>
      <c r="B304" s="47" t="s">
        <v>927</v>
      </c>
      <c r="C304" s="47">
        <v>27</v>
      </c>
    </row>
    <row r="305" spans="1:3" x14ac:dyDescent="0.25">
      <c r="A305" s="47" t="s">
        <v>1102</v>
      </c>
      <c r="B305" s="47" t="s">
        <v>1103</v>
      </c>
      <c r="C305" s="47">
        <v>24</v>
      </c>
    </row>
    <row r="306" spans="1:3" x14ac:dyDescent="0.25">
      <c r="A306" s="47" t="s">
        <v>1104</v>
      </c>
      <c r="B306" s="47" t="s">
        <v>1105</v>
      </c>
      <c r="C306" s="47">
        <v>13</v>
      </c>
    </row>
    <row r="307" spans="1:3" x14ac:dyDescent="0.25">
      <c r="A307" s="47" t="s">
        <v>1106</v>
      </c>
      <c r="B307" s="47" t="s">
        <v>951</v>
      </c>
      <c r="C307" s="47">
        <v>16</v>
      </c>
    </row>
    <row r="308" spans="1:3" x14ac:dyDescent="0.25">
      <c r="A308" s="47" t="s">
        <v>868</v>
      </c>
      <c r="B308" s="47" t="s">
        <v>1107</v>
      </c>
      <c r="C308" s="47">
        <v>16</v>
      </c>
    </row>
    <row r="309" spans="1:3" x14ac:dyDescent="0.25">
      <c r="A309" s="47" t="s">
        <v>864</v>
      </c>
      <c r="B309" s="47" t="s">
        <v>1108</v>
      </c>
      <c r="C309" s="47">
        <v>16</v>
      </c>
    </row>
    <row r="310" spans="1:3" x14ac:dyDescent="0.25">
      <c r="A310" s="47" t="s">
        <v>1029</v>
      </c>
      <c r="B310" s="47" t="s">
        <v>1046</v>
      </c>
      <c r="C310" s="47">
        <v>17</v>
      </c>
    </row>
    <row r="311" spans="1:3" x14ac:dyDescent="0.25">
      <c r="A311" s="47" t="s">
        <v>1029</v>
      </c>
      <c r="B311" s="47" t="s">
        <v>988</v>
      </c>
      <c r="C311" s="47">
        <v>12</v>
      </c>
    </row>
    <row r="312" spans="1:3" x14ac:dyDescent="0.25">
      <c r="A312" s="47" t="s">
        <v>1109</v>
      </c>
      <c r="B312" s="47" t="s">
        <v>1110</v>
      </c>
      <c r="C312" s="47">
        <v>16</v>
      </c>
    </row>
    <row r="313" spans="1:3" x14ac:dyDescent="0.25">
      <c r="A313" s="47" t="s">
        <v>1111</v>
      </c>
      <c r="B313" s="47" t="s">
        <v>1085</v>
      </c>
      <c r="C313" s="47">
        <v>13</v>
      </c>
    </row>
    <row r="314" spans="1:3" x14ac:dyDescent="0.25">
      <c r="A314" s="47" t="s">
        <v>1095</v>
      </c>
      <c r="B314" s="47" t="s">
        <v>1112</v>
      </c>
      <c r="C314" s="47">
        <v>23</v>
      </c>
    </row>
    <row r="315" spans="1:3" x14ac:dyDescent="0.25">
      <c r="A315" s="47" t="s">
        <v>1113</v>
      </c>
      <c r="B315" s="47" t="s">
        <v>945</v>
      </c>
      <c r="C315" s="47">
        <v>13</v>
      </c>
    </row>
    <row r="316" spans="1:3" x14ac:dyDescent="0.25">
      <c r="A316" s="47" t="s">
        <v>1114</v>
      </c>
      <c r="B316" s="47" t="s">
        <v>996</v>
      </c>
      <c r="C316" s="47">
        <v>19</v>
      </c>
    </row>
    <row r="317" spans="1:3" x14ac:dyDescent="0.25">
      <c r="A317" s="47" t="s">
        <v>1115</v>
      </c>
      <c r="B317" s="47" t="s">
        <v>924</v>
      </c>
      <c r="C317" s="47">
        <v>13</v>
      </c>
    </row>
    <row r="318" spans="1:3" x14ac:dyDescent="0.25">
      <c r="A318" s="47" t="s">
        <v>1116</v>
      </c>
      <c r="B318" s="47" t="s">
        <v>912</v>
      </c>
      <c r="C318" s="47">
        <v>22</v>
      </c>
    </row>
    <row r="319" spans="1:3" x14ac:dyDescent="0.25">
      <c r="A319" s="47" t="s">
        <v>912</v>
      </c>
      <c r="B319" s="47" t="s">
        <v>1117</v>
      </c>
      <c r="C319" s="47">
        <v>14</v>
      </c>
    </row>
    <row r="320" spans="1:3" x14ac:dyDescent="0.25">
      <c r="A320" s="47" t="s">
        <v>979</v>
      </c>
      <c r="B320" s="47" t="s">
        <v>1118</v>
      </c>
      <c r="C320" s="47">
        <v>17</v>
      </c>
    </row>
    <row r="321" spans="1:3" x14ac:dyDescent="0.25">
      <c r="A321" s="47" t="s">
        <v>1080</v>
      </c>
      <c r="B321" s="47" t="s">
        <v>951</v>
      </c>
      <c r="C321" s="47">
        <v>12</v>
      </c>
    </row>
    <row r="322" spans="1:3" x14ac:dyDescent="0.25">
      <c r="A322" s="47" t="s">
        <v>1038</v>
      </c>
      <c r="B322" s="47" t="s">
        <v>926</v>
      </c>
      <c r="C322" s="47">
        <v>17</v>
      </c>
    </row>
    <row r="323" spans="1:3" x14ac:dyDescent="0.25">
      <c r="A323" s="47" t="s">
        <v>1119</v>
      </c>
      <c r="B323" s="47" t="s">
        <v>996</v>
      </c>
      <c r="C323" s="47">
        <v>21</v>
      </c>
    </row>
    <row r="324" spans="1:3" x14ac:dyDescent="0.25">
      <c r="A324" s="47" t="s">
        <v>1120</v>
      </c>
      <c r="B324" s="47" t="s">
        <v>1121</v>
      </c>
      <c r="C324" s="47">
        <v>16</v>
      </c>
    </row>
    <row r="325" spans="1:3" x14ac:dyDescent="0.25">
      <c r="A325" s="47" t="s">
        <v>837</v>
      </c>
      <c r="B325" s="47" t="s">
        <v>1122</v>
      </c>
      <c r="C325" s="47">
        <v>17</v>
      </c>
    </row>
    <row r="326" spans="1:3" x14ac:dyDescent="0.25">
      <c r="A326" s="47" t="s">
        <v>1030</v>
      </c>
      <c r="B326" s="47" t="s">
        <v>940</v>
      </c>
      <c r="C326" s="47">
        <v>23</v>
      </c>
    </row>
    <row r="327" spans="1:3" x14ac:dyDescent="0.25">
      <c r="A327" s="47" t="s">
        <v>997</v>
      </c>
      <c r="B327" s="47" t="s">
        <v>1123</v>
      </c>
      <c r="C327" s="47">
        <v>20</v>
      </c>
    </row>
    <row r="328" spans="1:3" x14ac:dyDescent="0.25">
      <c r="A328" s="47" t="s">
        <v>90</v>
      </c>
      <c r="B328" s="47" t="s">
        <v>958</v>
      </c>
      <c r="C328" s="47">
        <v>13</v>
      </c>
    </row>
    <row r="329" spans="1:3" x14ac:dyDescent="0.25">
      <c r="A329" s="47" t="s">
        <v>1051</v>
      </c>
      <c r="B329" s="47" t="s">
        <v>1054</v>
      </c>
      <c r="C329" s="47">
        <v>17</v>
      </c>
    </row>
    <row r="330" spans="1:3" x14ac:dyDescent="0.25">
      <c r="A330" s="47" t="s">
        <v>1030</v>
      </c>
      <c r="B330" s="47" t="s">
        <v>1081</v>
      </c>
      <c r="C330" s="47">
        <v>15</v>
      </c>
    </row>
    <row r="331" spans="1:3" x14ac:dyDescent="0.25">
      <c r="A331" s="47" t="s">
        <v>1049</v>
      </c>
      <c r="B331" s="47" t="s">
        <v>1124</v>
      </c>
      <c r="C331" s="47">
        <v>11</v>
      </c>
    </row>
    <row r="332" spans="1:3" x14ac:dyDescent="0.25">
      <c r="A332" s="47" t="s">
        <v>986</v>
      </c>
      <c r="B332" s="47" t="s">
        <v>878</v>
      </c>
      <c r="C332" s="47">
        <v>13</v>
      </c>
    </row>
    <row r="333" spans="1:3" x14ac:dyDescent="0.25">
      <c r="A333" s="47" t="s">
        <v>868</v>
      </c>
      <c r="B333" s="47" t="s">
        <v>996</v>
      </c>
      <c r="C333" s="47">
        <v>16</v>
      </c>
    </row>
    <row r="334" spans="1:3" x14ac:dyDescent="0.25">
      <c r="A334" s="47" t="s">
        <v>1125</v>
      </c>
      <c r="B334" s="47" t="s">
        <v>878</v>
      </c>
      <c r="C334" s="47">
        <v>10</v>
      </c>
    </row>
    <row r="335" spans="1:3" x14ac:dyDescent="0.25">
      <c r="A335" s="47" t="s">
        <v>1126</v>
      </c>
      <c r="B335" s="47" t="s">
        <v>1127</v>
      </c>
      <c r="C335" s="47">
        <v>11</v>
      </c>
    </row>
    <row r="336" spans="1:3" x14ac:dyDescent="0.25">
      <c r="A336" s="47" t="s">
        <v>1128</v>
      </c>
      <c r="B336" s="47" t="s">
        <v>1129</v>
      </c>
      <c r="C336" s="47">
        <v>12</v>
      </c>
    </row>
    <row r="337" spans="1:3" x14ac:dyDescent="0.25">
      <c r="A337" s="47" t="s">
        <v>1130</v>
      </c>
      <c r="B337" s="47" t="s">
        <v>922</v>
      </c>
      <c r="C337" s="47">
        <v>11</v>
      </c>
    </row>
    <row r="338" spans="1:3" x14ac:dyDescent="0.25">
      <c r="A338" s="47" t="s">
        <v>992</v>
      </c>
      <c r="B338" s="47" t="s">
        <v>1014</v>
      </c>
      <c r="C338" s="47">
        <v>16</v>
      </c>
    </row>
    <row r="339" spans="1:3" x14ac:dyDescent="0.25">
      <c r="A339" s="47" t="s">
        <v>1131</v>
      </c>
      <c r="B339" s="47" t="s">
        <v>1085</v>
      </c>
      <c r="C339" s="47">
        <v>13</v>
      </c>
    </row>
    <row r="340" spans="1:3" x14ac:dyDescent="0.25">
      <c r="A340" s="47" t="s">
        <v>930</v>
      </c>
      <c r="B340" s="47" t="s">
        <v>1132</v>
      </c>
      <c r="C340" s="47">
        <v>9</v>
      </c>
    </row>
    <row r="341" spans="1:3" x14ac:dyDescent="0.25">
      <c r="A341" s="47" t="s">
        <v>1133</v>
      </c>
      <c r="B341" s="47" t="s">
        <v>1134</v>
      </c>
      <c r="C341" s="47">
        <v>10</v>
      </c>
    </row>
    <row r="342" spans="1:3" x14ac:dyDescent="0.25">
      <c r="A342" s="47" t="s">
        <v>998</v>
      </c>
      <c r="B342" s="47" t="s">
        <v>1135</v>
      </c>
      <c r="C342" s="47">
        <v>12</v>
      </c>
    </row>
    <row r="343" spans="1:3" x14ac:dyDescent="0.25">
      <c r="A343" s="47" t="s">
        <v>1136</v>
      </c>
      <c r="B343" s="47" t="s">
        <v>1137</v>
      </c>
      <c r="C343" s="47">
        <v>11</v>
      </c>
    </row>
    <row r="344" spans="1:3" x14ac:dyDescent="0.25">
      <c r="A344" s="47" t="s">
        <v>1138</v>
      </c>
      <c r="B344" s="47" t="s">
        <v>1073</v>
      </c>
      <c r="C344" s="47">
        <v>10</v>
      </c>
    </row>
    <row r="345" spans="1:3" x14ac:dyDescent="0.25">
      <c r="A345" s="47" t="s">
        <v>1116</v>
      </c>
      <c r="B345" s="47" t="s">
        <v>888</v>
      </c>
      <c r="C345" s="47">
        <v>15</v>
      </c>
    </row>
    <row r="346" spans="1:3" x14ac:dyDescent="0.25">
      <c r="A346" s="47" t="s">
        <v>1018</v>
      </c>
      <c r="B346" s="47" t="s">
        <v>1139</v>
      </c>
      <c r="C346" s="47">
        <v>17</v>
      </c>
    </row>
    <row r="347" spans="1:3" x14ac:dyDescent="0.25">
      <c r="A347" s="47" t="s">
        <v>986</v>
      </c>
      <c r="B347" s="47" t="s">
        <v>912</v>
      </c>
      <c r="C347" s="47">
        <v>13</v>
      </c>
    </row>
    <row r="348" spans="1:3" x14ac:dyDescent="0.25">
      <c r="A348" s="47" t="s">
        <v>947</v>
      </c>
      <c r="B348" s="47" t="s">
        <v>996</v>
      </c>
      <c r="C348" s="47">
        <v>9</v>
      </c>
    </row>
    <row r="349" spans="1:3" x14ac:dyDescent="0.25">
      <c r="A349" s="47" t="s">
        <v>1009</v>
      </c>
      <c r="B349" s="47" t="s">
        <v>1140</v>
      </c>
      <c r="C349" s="47">
        <v>10</v>
      </c>
    </row>
    <row r="350" spans="1:3" x14ac:dyDescent="0.25">
      <c r="A350" s="47" t="s">
        <v>841</v>
      </c>
      <c r="B350" s="47" t="s">
        <v>1141</v>
      </c>
      <c r="C350" s="47">
        <v>16</v>
      </c>
    </row>
    <row r="351" spans="1:3" x14ac:dyDescent="0.25">
      <c r="A351" s="47" t="s">
        <v>1142</v>
      </c>
      <c r="B351" s="47" t="s">
        <v>1143</v>
      </c>
      <c r="C351" s="47">
        <v>17</v>
      </c>
    </row>
    <row r="352" spans="1:3" x14ac:dyDescent="0.25">
      <c r="A352" s="47" t="s">
        <v>1017</v>
      </c>
      <c r="B352" s="47" t="s">
        <v>956</v>
      </c>
      <c r="C352" s="47">
        <v>9</v>
      </c>
    </row>
    <row r="353" spans="1:3" x14ac:dyDescent="0.25">
      <c r="A353" s="47" t="s">
        <v>834</v>
      </c>
      <c r="B353" s="47" t="s">
        <v>1144</v>
      </c>
      <c r="C353" s="47">
        <v>13</v>
      </c>
    </row>
    <row r="354" spans="1:3" x14ac:dyDescent="0.25">
      <c r="A354" s="47" t="s">
        <v>1145</v>
      </c>
      <c r="B354" s="47" t="s">
        <v>943</v>
      </c>
      <c r="C354" s="47">
        <v>11</v>
      </c>
    </row>
    <row r="355" spans="1:3" x14ac:dyDescent="0.25">
      <c r="A355" s="47" t="s">
        <v>1049</v>
      </c>
      <c r="B355" s="47" t="s">
        <v>847</v>
      </c>
      <c r="C355" s="47">
        <v>18</v>
      </c>
    </row>
    <row r="356" spans="1:3" x14ac:dyDescent="0.25">
      <c r="A356" s="47" t="s">
        <v>1146</v>
      </c>
      <c r="B356" s="47" t="s">
        <v>1007</v>
      </c>
      <c r="C356" s="47">
        <v>11</v>
      </c>
    </row>
    <row r="357" spans="1:3" x14ac:dyDescent="0.25">
      <c r="A357" s="47" t="s">
        <v>1147</v>
      </c>
      <c r="B357" s="47" t="s">
        <v>1148</v>
      </c>
      <c r="C357" s="47">
        <v>16</v>
      </c>
    </row>
    <row r="358" spans="1:3" x14ac:dyDescent="0.25">
      <c r="A358" s="47" t="s">
        <v>1047</v>
      </c>
      <c r="B358" s="47" t="s">
        <v>878</v>
      </c>
      <c r="C358" s="47">
        <v>14</v>
      </c>
    </row>
    <row r="359" spans="1:3" x14ac:dyDescent="0.25">
      <c r="A359" s="47" t="s">
        <v>1088</v>
      </c>
      <c r="B359" s="47" t="s">
        <v>946</v>
      </c>
      <c r="C359" s="47">
        <v>9</v>
      </c>
    </row>
    <row r="360" spans="1:3" x14ac:dyDescent="0.25">
      <c r="A360" s="47" t="s">
        <v>1149</v>
      </c>
      <c r="B360" s="47" t="s">
        <v>1111</v>
      </c>
      <c r="C360" s="47">
        <v>11</v>
      </c>
    </row>
    <row r="361" spans="1:3" x14ac:dyDescent="0.25">
      <c r="A361" s="47" t="s">
        <v>955</v>
      </c>
      <c r="B361" s="47" t="s">
        <v>1150</v>
      </c>
      <c r="C361" s="47">
        <v>10</v>
      </c>
    </row>
    <row r="362" spans="1:3" x14ac:dyDescent="0.25">
      <c r="A362" s="47" t="s">
        <v>1151</v>
      </c>
      <c r="B362" s="47" t="s">
        <v>1036</v>
      </c>
      <c r="C362" s="47">
        <v>8</v>
      </c>
    </row>
    <row r="363" spans="1:3" x14ac:dyDescent="0.25">
      <c r="A363" s="47" t="s">
        <v>1152</v>
      </c>
      <c r="B363" s="47" t="s">
        <v>1035</v>
      </c>
      <c r="C363" s="47">
        <v>11</v>
      </c>
    </row>
    <row r="364" spans="1:3" x14ac:dyDescent="0.25">
      <c r="A364" s="47" t="s">
        <v>1067</v>
      </c>
      <c r="B364" s="47" t="s">
        <v>1153</v>
      </c>
      <c r="C364" s="47">
        <v>13</v>
      </c>
    </row>
    <row r="365" spans="1:3" x14ac:dyDescent="0.25">
      <c r="A365" s="47" t="s">
        <v>1154</v>
      </c>
      <c r="B365" s="47" t="s">
        <v>940</v>
      </c>
      <c r="C365" s="47">
        <v>14</v>
      </c>
    </row>
    <row r="366" spans="1:3" x14ac:dyDescent="0.25">
      <c r="A366" s="47" t="s">
        <v>1106</v>
      </c>
      <c r="B366" s="47" t="s">
        <v>1155</v>
      </c>
      <c r="C366" s="47">
        <v>8</v>
      </c>
    </row>
    <row r="367" spans="1:3" x14ac:dyDescent="0.25">
      <c r="A367" s="47" t="s">
        <v>1082</v>
      </c>
      <c r="B367" s="47" t="s">
        <v>1139</v>
      </c>
      <c r="C367" s="47">
        <v>13</v>
      </c>
    </row>
    <row r="368" spans="1:3" x14ac:dyDescent="0.25">
      <c r="A368" s="47" t="s">
        <v>1156</v>
      </c>
      <c r="B368" s="47" t="s">
        <v>923</v>
      </c>
      <c r="C368" s="47">
        <v>8</v>
      </c>
    </row>
    <row r="369" spans="1:3" x14ac:dyDescent="0.25">
      <c r="A369" s="47" t="s">
        <v>1028</v>
      </c>
      <c r="B369" s="47" t="s">
        <v>912</v>
      </c>
      <c r="C369" s="47">
        <v>15</v>
      </c>
    </row>
    <row r="370" spans="1:3" x14ac:dyDescent="0.25">
      <c r="A370" s="47" t="s">
        <v>992</v>
      </c>
      <c r="B370" s="47" t="s">
        <v>996</v>
      </c>
      <c r="C370" s="47">
        <v>8</v>
      </c>
    </row>
    <row r="371" spans="1:3" x14ac:dyDescent="0.25">
      <c r="A371" s="47" t="s">
        <v>1157</v>
      </c>
      <c r="B371" s="47" t="s">
        <v>926</v>
      </c>
      <c r="C371" s="47">
        <v>12</v>
      </c>
    </row>
    <row r="372" spans="1:3" x14ac:dyDescent="0.25">
      <c r="A372" s="47" t="s">
        <v>1079</v>
      </c>
      <c r="B372" s="47" t="s">
        <v>1024</v>
      </c>
      <c r="C372" s="47">
        <v>12</v>
      </c>
    </row>
    <row r="373" spans="1:3" x14ac:dyDescent="0.25">
      <c r="A373" s="47" t="s">
        <v>1158</v>
      </c>
      <c r="B373" s="47" t="s">
        <v>942</v>
      </c>
      <c r="C373" s="47">
        <v>11</v>
      </c>
    </row>
    <row r="374" spans="1:3" x14ac:dyDescent="0.25">
      <c r="A374" s="47" t="s">
        <v>1159</v>
      </c>
      <c r="B374" s="47" t="s">
        <v>996</v>
      </c>
      <c r="C374" s="47">
        <v>10</v>
      </c>
    </row>
    <row r="375" spans="1:3" x14ac:dyDescent="0.25">
      <c r="A375" s="47" t="s">
        <v>844</v>
      </c>
      <c r="B375" s="47" t="s">
        <v>1122</v>
      </c>
      <c r="C375" s="47">
        <v>13</v>
      </c>
    </row>
    <row r="376" spans="1:3" x14ac:dyDescent="0.25">
      <c r="A376" s="47" t="s">
        <v>1109</v>
      </c>
      <c r="B376" s="47" t="s">
        <v>940</v>
      </c>
      <c r="C376" s="47">
        <v>10</v>
      </c>
    </row>
    <row r="377" spans="1:3" x14ac:dyDescent="0.25">
      <c r="A377" s="47" t="s">
        <v>1000</v>
      </c>
      <c r="B377" s="47" t="s">
        <v>1160</v>
      </c>
      <c r="C377" s="47">
        <v>8</v>
      </c>
    </row>
    <row r="378" spans="1:3" x14ac:dyDescent="0.25">
      <c r="A378" s="47" t="s">
        <v>1161</v>
      </c>
      <c r="B378" s="47" t="s">
        <v>1056</v>
      </c>
      <c r="C378" s="47">
        <v>14</v>
      </c>
    </row>
    <row r="379" spans="1:3" x14ac:dyDescent="0.25">
      <c r="A379" s="47" t="s">
        <v>1047</v>
      </c>
      <c r="B379" s="47" t="s">
        <v>894</v>
      </c>
      <c r="C379" s="47">
        <v>9</v>
      </c>
    </row>
    <row r="380" spans="1:3" x14ac:dyDescent="0.25">
      <c r="A380" s="47" t="s">
        <v>1113</v>
      </c>
      <c r="B380" s="47" t="s">
        <v>972</v>
      </c>
      <c r="C380" s="47">
        <v>10</v>
      </c>
    </row>
    <row r="381" spans="1:3" x14ac:dyDescent="0.25">
      <c r="A381" s="47" t="s">
        <v>1162</v>
      </c>
      <c r="B381" s="47" t="s">
        <v>1123</v>
      </c>
      <c r="C381" s="47">
        <v>9</v>
      </c>
    </row>
    <row r="382" spans="1:3" x14ac:dyDescent="0.25">
      <c r="A382" s="47" t="s">
        <v>1163</v>
      </c>
      <c r="B382" s="47" t="s">
        <v>1044</v>
      </c>
      <c r="C382" s="47">
        <v>14</v>
      </c>
    </row>
    <row r="383" spans="1:3" x14ac:dyDescent="0.25">
      <c r="A383" s="47" t="s">
        <v>1164</v>
      </c>
      <c r="B383" s="47" t="s">
        <v>1046</v>
      </c>
      <c r="C383" s="47">
        <v>10</v>
      </c>
    </row>
    <row r="384" spans="1:3" x14ac:dyDescent="0.25">
      <c r="A384" s="47" t="s">
        <v>1074</v>
      </c>
      <c r="B384" s="47" t="s">
        <v>1165</v>
      </c>
      <c r="C384" s="47">
        <v>9</v>
      </c>
    </row>
    <row r="385" spans="1:3" x14ac:dyDescent="0.25">
      <c r="A385" s="47" t="s">
        <v>986</v>
      </c>
      <c r="B385" s="47" t="s">
        <v>1139</v>
      </c>
      <c r="C385" s="47">
        <v>11</v>
      </c>
    </row>
    <row r="386" spans="1:3" x14ac:dyDescent="0.25">
      <c r="A386" s="47" t="s">
        <v>979</v>
      </c>
      <c r="B386" s="47" t="s">
        <v>1166</v>
      </c>
      <c r="C386" s="47">
        <v>8</v>
      </c>
    </row>
    <row r="387" spans="1:3" x14ac:dyDescent="0.25">
      <c r="A387" s="47" t="s">
        <v>1167</v>
      </c>
      <c r="B387" s="47" t="s">
        <v>874</v>
      </c>
      <c r="C387" s="47">
        <v>15</v>
      </c>
    </row>
    <row r="388" spans="1:3" x14ac:dyDescent="0.25">
      <c r="A388" s="47" t="s">
        <v>1009</v>
      </c>
      <c r="B388" s="47" t="s">
        <v>1168</v>
      </c>
      <c r="C388" s="47">
        <v>8</v>
      </c>
    </row>
    <row r="389" spans="1:3" x14ac:dyDescent="0.25">
      <c r="A389" s="47" t="s">
        <v>1169</v>
      </c>
      <c r="B389" s="47" t="s">
        <v>854</v>
      </c>
      <c r="C389" s="47">
        <v>13</v>
      </c>
    </row>
    <row r="390" spans="1:3" x14ac:dyDescent="0.25">
      <c r="A390" s="47" t="s">
        <v>839</v>
      </c>
      <c r="B390" s="47" t="s">
        <v>1170</v>
      </c>
      <c r="C390" s="47">
        <v>15</v>
      </c>
    </row>
    <row r="391" spans="1:3" x14ac:dyDescent="0.25">
      <c r="A391" s="47" t="s">
        <v>1171</v>
      </c>
      <c r="B391" s="47" t="s">
        <v>922</v>
      </c>
      <c r="C391" s="47">
        <v>8</v>
      </c>
    </row>
    <row r="392" spans="1:3" x14ac:dyDescent="0.25">
      <c r="A392" s="47" t="s">
        <v>1043</v>
      </c>
      <c r="B392" s="47" t="s">
        <v>1019</v>
      </c>
      <c r="C392" s="47">
        <v>7</v>
      </c>
    </row>
    <row r="393" spans="1:3" x14ac:dyDescent="0.25">
      <c r="A393" s="47" t="s">
        <v>1172</v>
      </c>
      <c r="B393" s="47" t="s">
        <v>970</v>
      </c>
      <c r="C393" s="47">
        <v>9</v>
      </c>
    </row>
    <row r="394" spans="1:3" x14ac:dyDescent="0.25">
      <c r="A394" s="47" t="s">
        <v>845</v>
      </c>
      <c r="B394" s="47" t="s">
        <v>1170</v>
      </c>
      <c r="C394" s="47">
        <v>11</v>
      </c>
    </row>
    <row r="395" spans="1:3" x14ac:dyDescent="0.25">
      <c r="A395" s="47" t="s">
        <v>981</v>
      </c>
      <c r="B395" s="47" t="s">
        <v>1173</v>
      </c>
      <c r="C395" s="47">
        <v>10</v>
      </c>
    </row>
    <row r="396" spans="1:3" x14ac:dyDescent="0.25">
      <c r="A396" s="47" t="s">
        <v>1049</v>
      </c>
      <c r="B396" s="47" t="s">
        <v>1174</v>
      </c>
      <c r="C396" s="47">
        <v>7</v>
      </c>
    </row>
    <row r="397" spans="1:3" x14ac:dyDescent="0.25">
      <c r="A397" s="47" t="s">
        <v>1175</v>
      </c>
      <c r="B397" s="47" t="s">
        <v>1176</v>
      </c>
      <c r="C397" s="47">
        <v>7</v>
      </c>
    </row>
    <row r="398" spans="1:3" x14ac:dyDescent="0.25">
      <c r="A398" s="47" t="s">
        <v>1177</v>
      </c>
      <c r="B398" s="47" t="s">
        <v>1178</v>
      </c>
      <c r="C398" s="47">
        <v>12</v>
      </c>
    </row>
    <row r="399" spans="1:3" x14ac:dyDescent="0.25">
      <c r="A399" s="47" t="s">
        <v>1001</v>
      </c>
      <c r="B399" s="47" t="s">
        <v>1139</v>
      </c>
      <c r="C399" s="47">
        <v>8</v>
      </c>
    </row>
    <row r="400" spans="1:3" x14ac:dyDescent="0.25">
      <c r="A400" s="47" t="s">
        <v>1167</v>
      </c>
      <c r="B400" s="47" t="s">
        <v>940</v>
      </c>
      <c r="C400" s="47">
        <v>10</v>
      </c>
    </row>
    <row r="401" spans="1:3" x14ac:dyDescent="0.25">
      <c r="A401" s="47" t="s">
        <v>1179</v>
      </c>
      <c r="B401" s="47" t="s">
        <v>1180</v>
      </c>
      <c r="C401" s="47">
        <v>7</v>
      </c>
    </row>
    <row r="402" spans="1:3" x14ac:dyDescent="0.25">
      <c r="A402" s="47" t="s">
        <v>1181</v>
      </c>
      <c r="B402" s="47" t="s">
        <v>1085</v>
      </c>
      <c r="C402" s="47">
        <v>11</v>
      </c>
    </row>
    <row r="403" spans="1:3" x14ac:dyDescent="0.25">
      <c r="A403" s="47" t="s">
        <v>1182</v>
      </c>
      <c r="B403" s="47" t="s">
        <v>894</v>
      </c>
      <c r="C403" s="47">
        <v>9</v>
      </c>
    </row>
    <row r="404" spans="1:3" x14ac:dyDescent="0.25">
      <c r="A404" s="47" t="s">
        <v>1183</v>
      </c>
      <c r="B404" s="47" t="s">
        <v>957</v>
      </c>
      <c r="C404" s="47">
        <v>8</v>
      </c>
    </row>
    <row r="405" spans="1:3" x14ac:dyDescent="0.25">
      <c r="A405" s="47" t="s">
        <v>1013</v>
      </c>
      <c r="B405" s="47" t="s">
        <v>1007</v>
      </c>
      <c r="C405" s="47">
        <v>10</v>
      </c>
    </row>
    <row r="406" spans="1:3" x14ac:dyDescent="0.25">
      <c r="A406" s="47" t="s">
        <v>1184</v>
      </c>
      <c r="B406" s="47" t="s">
        <v>1185</v>
      </c>
      <c r="C406" s="47">
        <v>14</v>
      </c>
    </row>
    <row r="407" spans="1:3" x14ac:dyDescent="0.25">
      <c r="A407" s="47" t="s">
        <v>1186</v>
      </c>
      <c r="B407" s="47" t="s">
        <v>1123</v>
      </c>
      <c r="C407" s="47">
        <v>6</v>
      </c>
    </row>
    <row r="408" spans="1:3" x14ac:dyDescent="0.25">
      <c r="A408" s="47" t="s">
        <v>974</v>
      </c>
      <c r="B408" s="47" t="s">
        <v>1078</v>
      </c>
      <c r="C408" s="47">
        <v>6</v>
      </c>
    </row>
    <row r="409" spans="1:3" x14ac:dyDescent="0.25">
      <c r="A409" s="47" t="s">
        <v>1053</v>
      </c>
      <c r="B409" s="47" t="s">
        <v>1111</v>
      </c>
      <c r="C409" s="47">
        <v>6</v>
      </c>
    </row>
    <row r="410" spans="1:3" x14ac:dyDescent="0.25">
      <c r="A410" s="47" t="s">
        <v>1120</v>
      </c>
      <c r="B410" s="47" t="s">
        <v>1073</v>
      </c>
      <c r="C410" s="47">
        <v>13</v>
      </c>
    </row>
    <row r="411" spans="1:3" x14ac:dyDescent="0.25">
      <c r="A411" s="47" t="s">
        <v>1043</v>
      </c>
      <c r="B411" s="47" t="s">
        <v>1187</v>
      </c>
      <c r="C411" s="47">
        <v>7</v>
      </c>
    </row>
    <row r="412" spans="1:3" x14ac:dyDescent="0.25">
      <c r="A412" s="47" t="s">
        <v>964</v>
      </c>
      <c r="B412" s="47" t="s">
        <v>972</v>
      </c>
      <c r="C412" s="47">
        <v>7</v>
      </c>
    </row>
    <row r="413" spans="1:3" x14ac:dyDescent="0.25">
      <c r="A413" s="47" t="s">
        <v>1188</v>
      </c>
      <c r="B413" s="47" t="s">
        <v>1002</v>
      </c>
      <c r="C413" s="47">
        <v>9</v>
      </c>
    </row>
    <row r="414" spans="1:3" x14ac:dyDescent="0.25">
      <c r="A414" s="47" t="s">
        <v>1189</v>
      </c>
      <c r="B414" s="47" t="s">
        <v>908</v>
      </c>
      <c r="C414" s="47">
        <v>9</v>
      </c>
    </row>
    <row r="415" spans="1:3" x14ac:dyDescent="0.25">
      <c r="A415" s="47" t="s">
        <v>1190</v>
      </c>
      <c r="B415" s="47" t="s">
        <v>924</v>
      </c>
      <c r="C415" s="47">
        <v>6</v>
      </c>
    </row>
    <row r="416" spans="1:3" x14ac:dyDescent="0.25">
      <c r="A416" s="47" t="s">
        <v>1191</v>
      </c>
      <c r="B416" s="47" t="s">
        <v>854</v>
      </c>
      <c r="C416" s="47">
        <v>12</v>
      </c>
    </row>
    <row r="417" spans="1:3" x14ac:dyDescent="0.25">
      <c r="A417" s="47" t="s">
        <v>1192</v>
      </c>
      <c r="B417" s="47" t="s">
        <v>1193</v>
      </c>
      <c r="C417" s="47">
        <v>12</v>
      </c>
    </row>
    <row r="418" spans="1:3" x14ac:dyDescent="0.25">
      <c r="A418" s="47" t="s">
        <v>1043</v>
      </c>
      <c r="B418" s="47" t="s">
        <v>874</v>
      </c>
      <c r="C418" s="47">
        <v>10</v>
      </c>
    </row>
    <row r="419" spans="1:3" x14ac:dyDescent="0.25">
      <c r="A419" s="47" t="s">
        <v>1194</v>
      </c>
      <c r="B419" s="47" t="s">
        <v>1195</v>
      </c>
      <c r="C419" s="47">
        <v>11</v>
      </c>
    </row>
    <row r="420" spans="1:3" x14ac:dyDescent="0.25">
      <c r="A420" s="47" t="s">
        <v>1164</v>
      </c>
      <c r="B420" s="47" t="s">
        <v>1196</v>
      </c>
      <c r="C420" s="47">
        <v>6</v>
      </c>
    </row>
    <row r="421" spans="1:3" x14ac:dyDescent="0.25">
      <c r="A421" s="47" t="s">
        <v>1191</v>
      </c>
      <c r="B421" s="47" t="s">
        <v>888</v>
      </c>
      <c r="C421" s="47">
        <v>8</v>
      </c>
    </row>
    <row r="422" spans="1:3" x14ac:dyDescent="0.25">
      <c r="A422" s="47" t="s">
        <v>1197</v>
      </c>
      <c r="B422" s="47" t="s">
        <v>958</v>
      </c>
      <c r="C422" s="47">
        <v>7</v>
      </c>
    </row>
    <row r="423" spans="1:3" x14ac:dyDescent="0.25">
      <c r="A423" s="47" t="s">
        <v>872</v>
      </c>
      <c r="B423" s="47" t="s">
        <v>1071</v>
      </c>
      <c r="C423" s="47">
        <v>9</v>
      </c>
    </row>
    <row r="424" spans="1:3" x14ac:dyDescent="0.25">
      <c r="A424" s="47" t="s">
        <v>1198</v>
      </c>
      <c r="B424" s="47" t="s">
        <v>957</v>
      </c>
      <c r="C424" s="47">
        <v>10</v>
      </c>
    </row>
    <row r="425" spans="1:3" x14ac:dyDescent="0.25">
      <c r="A425" s="47" t="s">
        <v>1199</v>
      </c>
      <c r="B425" s="47" t="s">
        <v>1134</v>
      </c>
      <c r="C425" s="47">
        <v>8</v>
      </c>
    </row>
    <row r="426" spans="1:3" x14ac:dyDescent="0.25">
      <c r="A426" s="47" t="s">
        <v>1200</v>
      </c>
      <c r="B426" s="47" t="s">
        <v>942</v>
      </c>
      <c r="C426" s="47">
        <v>12</v>
      </c>
    </row>
    <row r="427" spans="1:3" x14ac:dyDescent="0.25">
      <c r="A427" s="47" t="s">
        <v>90</v>
      </c>
      <c r="B427" s="47" t="s">
        <v>1201</v>
      </c>
      <c r="C427" s="47">
        <v>7</v>
      </c>
    </row>
    <row r="428" spans="1:3" x14ac:dyDescent="0.25">
      <c r="A428" s="47" t="s">
        <v>1202</v>
      </c>
      <c r="B428" s="47" t="s">
        <v>946</v>
      </c>
      <c r="C428" s="47">
        <v>9</v>
      </c>
    </row>
    <row r="429" spans="1:3" x14ac:dyDescent="0.25">
      <c r="A429" s="47" t="s">
        <v>1203</v>
      </c>
      <c r="B429" s="47" t="s">
        <v>957</v>
      </c>
      <c r="C429" s="47">
        <v>7</v>
      </c>
    </row>
    <row r="430" spans="1:3" x14ac:dyDescent="0.25">
      <c r="A430" s="47" t="s">
        <v>1109</v>
      </c>
      <c r="B430" s="47" t="s">
        <v>946</v>
      </c>
      <c r="C430" s="47">
        <v>6</v>
      </c>
    </row>
    <row r="431" spans="1:3" x14ac:dyDescent="0.25">
      <c r="A431" s="47" t="s">
        <v>1204</v>
      </c>
      <c r="B431" s="47" t="s">
        <v>856</v>
      </c>
      <c r="C431" s="47">
        <v>7</v>
      </c>
    </row>
    <row r="432" spans="1:3" x14ac:dyDescent="0.25">
      <c r="A432" s="47" t="s">
        <v>976</v>
      </c>
      <c r="B432" s="47" t="s">
        <v>1205</v>
      </c>
      <c r="C432" s="47">
        <v>9</v>
      </c>
    </row>
    <row r="433" spans="1:3" x14ac:dyDescent="0.25">
      <c r="A433" s="47" t="s">
        <v>1053</v>
      </c>
      <c r="B433" s="47" t="s">
        <v>1206</v>
      </c>
      <c r="C433" s="47">
        <v>5</v>
      </c>
    </row>
    <row r="434" spans="1:3" x14ac:dyDescent="0.25">
      <c r="A434" s="47" t="s">
        <v>1207</v>
      </c>
      <c r="B434" s="47" t="s">
        <v>993</v>
      </c>
      <c r="C434" s="47">
        <v>5</v>
      </c>
    </row>
    <row r="435" spans="1:3" x14ac:dyDescent="0.25">
      <c r="A435" s="47" t="s">
        <v>1028</v>
      </c>
      <c r="B435" s="47" t="s">
        <v>1036</v>
      </c>
      <c r="C435" s="47">
        <v>5</v>
      </c>
    </row>
    <row r="436" spans="1:3" x14ac:dyDescent="0.25">
      <c r="A436" s="47" t="s">
        <v>933</v>
      </c>
      <c r="B436" s="47" t="s">
        <v>1208</v>
      </c>
      <c r="C436" s="47">
        <v>5</v>
      </c>
    </row>
    <row r="437" spans="1:3" x14ac:dyDescent="0.25">
      <c r="A437" s="47" t="s">
        <v>1209</v>
      </c>
      <c r="B437" s="47" t="s">
        <v>1210</v>
      </c>
      <c r="C437" s="47">
        <v>6</v>
      </c>
    </row>
    <row r="438" spans="1:3" x14ac:dyDescent="0.25">
      <c r="A438" s="47" t="s">
        <v>859</v>
      </c>
      <c r="B438" s="47" t="s">
        <v>1211</v>
      </c>
      <c r="C438" s="47">
        <v>7</v>
      </c>
    </row>
    <row r="439" spans="1:3" x14ac:dyDescent="0.25">
      <c r="A439" s="47" t="s">
        <v>1212</v>
      </c>
      <c r="B439" s="47" t="s">
        <v>989</v>
      </c>
      <c r="C439" s="47">
        <v>6</v>
      </c>
    </row>
    <row r="440" spans="1:3" x14ac:dyDescent="0.25">
      <c r="A440" s="47" t="s">
        <v>1125</v>
      </c>
      <c r="B440" s="47" t="s">
        <v>1213</v>
      </c>
      <c r="C440" s="47">
        <v>5</v>
      </c>
    </row>
    <row r="441" spans="1:3" x14ac:dyDescent="0.25">
      <c r="A441" s="47" t="s">
        <v>1055</v>
      </c>
      <c r="B441" s="47" t="s">
        <v>878</v>
      </c>
      <c r="C441" s="47">
        <v>6</v>
      </c>
    </row>
    <row r="442" spans="1:3" x14ac:dyDescent="0.25">
      <c r="A442" s="47" t="s">
        <v>1049</v>
      </c>
      <c r="B442" s="47" t="s">
        <v>996</v>
      </c>
      <c r="C442" s="47">
        <v>5</v>
      </c>
    </row>
    <row r="443" spans="1:3" x14ac:dyDescent="0.25">
      <c r="A443" s="47" t="s">
        <v>1005</v>
      </c>
      <c r="B443" s="47" t="s">
        <v>1214</v>
      </c>
      <c r="C443" s="47">
        <v>9</v>
      </c>
    </row>
    <row r="444" spans="1:3" x14ac:dyDescent="0.25">
      <c r="A444" s="47" t="s">
        <v>921</v>
      </c>
      <c r="B444" s="47" t="s">
        <v>1215</v>
      </c>
      <c r="C444" s="47">
        <v>6</v>
      </c>
    </row>
    <row r="445" spans="1:3" x14ac:dyDescent="0.25">
      <c r="A445" s="47" t="s">
        <v>1216</v>
      </c>
      <c r="B445" s="47" t="s">
        <v>878</v>
      </c>
      <c r="C445" s="47">
        <v>5</v>
      </c>
    </row>
    <row r="446" spans="1:3" x14ac:dyDescent="0.25">
      <c r="A446" s="47" t="s">
        <v>1217</v>
      </c>
      <c r="B446" s="47" t="s">
        <v>987</v>
      </c>
      <c r="C446" s="47">
        <v>8</v>
      </c>
    </row>
    <row r="447" spans="1:3" x14ac:dyDescent="0.25">
      <c r="A447" s="47" t="s">
        <v>1000</v>
      </c>
      <c r="B447" s="47" t="s">
        <v>996</v>
      </c>
      <c r="C447" s="47">
        <v>8</v>
      </c>
    </row>
    <row r="448" spans="1:3" x14ac:dyDescent="0.25">
      <c r="A448" s="47" t="s">
        <v>1088</v>
      </c>
      <c r="B448" s="47" t="s">
        <v>894</v>
      </c>
      <c r="C448" s="47">
        <v>6</v>
      </c>
    </row>
    <row r="449" spans="1:3" x14ac:dyDescent="0.25">
      <c r="A449" s="47" t="s">
        <v>1039</v>
      </c>
      <c r="B449" s="47" t="s">
        <v>996</v>
      </c>
      <c r="C449" s="47">
        <v>9</v>
      </c>
    </row>
    <row r="450" spans="1:3" x14ac:dyDescent="0.25">
      <c r="A450" s="47" t="s">
        <v>1055</v>
      </c>
      <c r="B450" s="47" t="s">
        <v>1218</v>
      </c>
      <c r="C450" s="47">
        <v>7</v>
      </c>
    </row>
    <row r="451" spans="1:3" x14ac:dyDescent="0.25">
      <c r="A451" s="47" t="s">
        <v>1219</v>
      </c>
      <c r="B451" s="47" t="s">
        <v>940</v>
      </c>
      <c r="C451" s="47">
        <v>6</v>
      </c>
    </row>
    <row r="452" spans="1:3" x14ac:dyDescent="0.25">
      <c r="A452" s="47" t="s">
        <v>1063</v>
      </c>
      <c r="B452" s="47" t="s">
        <v>946</v>
      </c>
      <c r="C452" s="47">
        <v>7</v>
      </c>
    </row>
    <row r="453" spans="1:3" x14ac:dyDescent="0.25">
      <c r="A453" s="47" t="s">
        <v>1220</v>
      </c>
      <c r="B453" s="47" t="s">
        <v>1221</v>
      </c>
      <c r="C453" s="47">
        <v>5</v>
      </c>
    </row>
    <row r="454" spans="1:3" x14ac:dyDescent="0.25">
      <c r="A454" s="47" t="s">
        <v>1222</v>
      </c>
      <c r="B454" s="47" t="s">
        <v>1041</v>
      </c>
      <c r="C454" s="47">
        <v>5</v>
      </c>
    </row>
    <row r="455" spans="1:3" x14ac:dyDescent="0.25">
      <c r="A455" s="47" t="s">
        <v>1223</v>
      </c>
      <c r="B455" s="47" t="s">
        <v>1071</v>
      </c>
      <c r="C455" s="47">
        <v>5</v>
      </c>
    </row>
    <row r="456" spans="1:3" x14ac:dyDescent="0.25">
      <c r="A456" s="47" t="s">
        <v>1191</v>
      </c>
      <c r="B456" s="47" t="s">
        <v>894</v>
      </c>
      <c r="C456" s="47">
        <v>7</v>
      </c>
    </row>
    <row r="457" spans="1:3" x14ac:dyDescent="0.25">
      <c r="A457" s="47" t="s">
        <v>1224</v>
      </c>
      <c r="B457" s="47" t="s">
        <v>978</v>
      </c>
      <c r="C457" s="47">
        <v>10</v>
      </c>
    </row>
    <row r="458" spans="1:3" x14ac:dyDescent="0.25">
      <c r="A458" s="47" t="s">
        <v>1051</v>
      </c>
      <c r="B458" s="47" t="s">
        <v>1225</v>
      </c>
      <c r="C458" s="47">
        <v>6</v>
      </c>
    </row>
    <row r="459" spans="1:3" x14ac:dyDescent="0.25">
      <c r="A459" s="47" t="s">
        <v>1226</v>
      </c>
      <c r="B459" s="47" t="s">
        <v>878</v>
      </c>
      <c r="C459" s="47">
        <v>5</v>
      </c>
    </row>
    <row r="460" spans="1:3" x14ac:dyDescent="0.25">
      <c r="A460" s="47" t="s">
        <v>1227</v>
      </c>
      <c r="B460" s="47" t="s">
        <v>1137</v>
      </c>
      <c r="C460" s="47">
        <v>4</v>
      </c>
    </row>
    <row r="461" spans="1:3" x14ac:dyDescent="0.25">
      <c r="A461" s="47" t="s">
        <v>1133</v>
      </c>
      <c r="B461" s="47" t="s">
        <v>1073</v>
      </c>
      <c r="C461" s="47">
        <v>4</v>
      </c>
    </row>
    <row r="462" spans="1:3" x14ac:dyDescent="0.25">
      <c r="A462" s="47" t="s">
        <v>964</v>
      </c>
      <c r="B462" s="47" t="s">
        <v>993</v>
      </c>
      <c r="C462" s="47">
        <v>4</v>
      </c>
    </row>
    <row r="463" spans="1:3" x14ac:dyDescent="0.25">
      <c r="A463" s="47" t="s">
        <v>1228</v>
      </c>
      <c r="B463" s="47" t="s">
        <v>1078</v>
      </c>
      <c r="C463" s="47">
        <v>4</v>
      </c>
    </row>
    <row r="464" spans="1:3" x14ac:dyDescent="0.25">
      <c r="A464" s="47" t="s">
        <v>921</v>
      </c>
      <c r="B464" s="47" t="s">
        <v>1229</v>
      </c>
      <c r="C464" s="47">
        <v>7</v>
      </c>
    </row>
    <row r="465" spans="1:3" x14ac:dyDescent="0.25">
      <c r="A465" s="47" t="s">
        <v>971</v>
      </c>
      <c r="B465" s="47" t="s">
        <v>1230</v>
      </c>
      <c r="C465" s="47">
        <v>4</v>
      </c>
    </row>
    <row r="466" spans="1:3" x14ac:dyDescent="0.25">
      <c r="A466" s="47" t="s">
        <v>1151</v>
      </c>
      <c r="B466" s="47" t="s">
        <v>1231</v>
      </c>
      <c r="C466" s="47">
        <v>5</v>
      </c>
    </row>
    <row r="467" spans="1:3" x14ac:dyDescent="0.25">
      <c r="A467" s="47" t="s">
        <v>1232</v>
      </c>
      <c r="B467" s="47" t="s">
        <v>907</v>
      </c>
      <c r="C467" s="47">
        <v>8</v>
      </c>
    </row>
    <row r="468" spans="1:3" x14ac:dyDescent="0.25">
      <c r="A468" s="47" t="s">
        <v>1233</v>
      </c>
      <c r="B468" s="47" t="s">
        <v>946</v>
      </c>
      <c r="C468" s="47">
        <v>6</v>
      </c>
    </row>
    <row r="469" spans="1:3" x14ac:dyDescent="0.25">
      <c r="A469" s="47" t="s">
        <v>884</v>
      </c>
      <c r="B469" s="47" t="s">
        <v>1234</v>
      </c>
      <c r="C469" s="47">
        <v>5</v>
      </c>
    </row>
    <row r="470" spans="1:3" x14ac:dyDescent="0.25">
      <c r="A470" s="47" t="s">
        <v>1067</v>
      </c>
      <c r="B470" s="47" t="s">
        <v>1235</v>
      </c>
      <c r="C470" s="47">
        <v>5</v>
      </c>
    </row>
    <row r="471" spans="1:3" x14ac:dyDescent="0.25">
      <c r="A471" s="47" t="s">
        <v>1236</v>
      </c>
      <c r="B471" s="47" t="s">
        <v>918</v>
      </c>
      <c r="C471" s="47">
        <v>6</v>
      </c>
    </row>
    <row r="472" spans="1:3" x14ac:dyDescent="0.25">
      <c r="A472" s="47" t="s">
        <v>861</v>
      </c>
      <c r="B472" s="47" t="s">
        <v>1211</v>
      </c>
      <c r="C472" s="47">
        <v>6</v>
      </c>
    </row>
    <row r="473" spans="1:3" x14ac:dyDescent="0.25">
      <c r="A473" s="47" t="s">
        <v>1186</v>
      </c>
      <c r="B473" s="47" t="s">
        <v>991</v>
      </c>
      <c r="C473" s="47">
        <v>4</v>
      </c>
    </row>
    <row r="474" spans="1:3" x14ac:dyDescent="0.25">
      <c r="A474" s="47" t="s">
        <v>1237</v>
      </c>
      <c r="B474" s="47" t="s">
        <v>1211</v>
      </c>
      <c r="C474" s="47">
        <v>6</v>
      </c>
    </row>
    <row r="475" spans="1:3" x14ac:dyDescent="0.25">
      <c r="A475" s="47" t="s">
        <v>845</v>
      </c>
      <c r="B475" s="47" t="s">
        <v>1238</v>
      </c>
      <c r="C475" s="47">
        <v>4</v>
      </c>
    </row>
    <row r="476" spans="1:3" x14ac:dyDescent="0.25">
      <c r="A476" s="47" t="s">
        <v>1233</v>
      </c>
      <c r="B476" s="47" t="s">
        <v>878</v>
      </c>
      <c r="C476" s="47">
        <v>4</v>
      </c>
    </row>
    <row r="477" spans="1:3" x14ac:dyDescent="0.25">
      <c r="A477" s="47" t="s">
        <v>1188</v>
      </c>
      <c r="B477" s="47" t="s">
        <v>878</v>
      </c>
      <c r="C477" s="47">
        <v>4</v>
      </c>
    </row>
    <row r="478" spans="1:3" x14ac:dyDescent="0.25">
      <c r="A478" s="47" t="s">
        <v>1239</v>
      </c>
      <c r="B478" s="47" t="s">
        <v>878</v>
      </c>
      <c r="C478" s="47">
        <v>4</v>
      </c>
    </row>
    <row r="479" spans="1:3" x14ac:dyDescent="0.25">
      <c r="A479" s="47" t="s">
        <v>1133</v>
      </c>
      <c r="B479" s="47" t="s">
        <v>1121</v>
      </c>
      <c r="C479" s="47">
        <v>5</v>
      </c>
    </row>
    <row r="480" spans="1:3" x14ac:dyDescent="0.25">
      <c r="A480" s="47" t="s">
        <v>1146</v>
      </c>
      <c r="B480" s="47" t="s">
        <v>1240</v>
      </c>
      <c r="C480" s="47">
        <v>5</v>
      </c>
    </row>
    <row r="481" spans="1:3" x14ac:dyDescent="0.25">
      <c r="A481" s="47" t="s">
        <v>1241</v>
      </c>
      <c r="B481" s="47" t="s">
        <v>961</v>
      </c>
      <c r="C481" s="47">
        <v>6</v>
      </c>
    </row>
    <row r="482" spans="1:3" x14ac:dyDescent="0.25">
      <c r="A482" s="47" t="s">
        <v>986</v>
      </c>
      <c r="B482" s="47" t="s">
        <v>1174</v>
      </c>
      <c r="C482" s="47">
        <v>7</v>
      </c>
    </row>
    <row r="483" spans="1:3" x14ac:dyDescent="0.25">
      <c r="A483" s="47" t="s">
        <v>1242</v>
      </c>
      <c r="B483" s="47" t="s">
        <v>878</v>
      </c>
      <c r="C483" s="47">
        <v>5</v>
      </c>
    </row>
    <row r="484" spans="1:3" x14ac:dyDescent="0.25">
      <c r="A484" s="47" t="s">
        <v>1001</v>
      </c>
      <c r="B484" s="47" t="s">
        <v>1123</v>
      </c>
      <c r="C484" s="47">
        <v>8</v>
      </c>
    </row>
    <row r="485" spans="1:3" x14ac:dyDescent="0.25">
      <c r="A485" s="47" t="s">
        <v>1243</v>
      </c>
      <c r="B485" s="47" t="s">
        <v>1244</v>
      </c>
      <c r="C485" s="47">
        <v>5</v>
      </c>
    </row>
    <row r="486" spans="1:3" x14ac:dyDescent="0.25">
      <c r="A486" s="47" t="s">
        <v>1245</v>
      </c>
      <c r="B486" s="47" t="s">
        <v>942</v>
      </c>
      <c r="C486" s="47">
        <v>4</v>
      </c>
    </row>
    <row r="487" spans="1:3" x14ac:dyDescent="0.25">
      <c r="A487" s="47" t="s">
        <v>845</v>
      </c>
      <c r="B487" s="47" t="s">
        <v>1122</v>
      </c>
      <c r="C487" s="47">
        <v>9</v>
      </c>
    </row>
    <row r="488" spans="1:3" x14ac:dyDescent="0.25">
      <c r="A488" s="47" t="s">
        <v>941</v>
      </c>
      <c r="B488" s="47" t="s">
        <v>1246</v>
      </c>
      <c r="C488" s="47">
        <v>8</v>
      </c>
    </row>
    <row r="489" spans="1:3" x14ac:dyDescent="0.25">
      <c r="A489" s="47" t="s">
        <v>1247</v>
      </c>
      <c r="B489" s="47" t="s">
        <v>1085</v>
      </c>
      <c r="C489" s="47">
        <v>4</v>
      </c>
    </row>
    <row r="490" spans="1:3" x14ac:dyDescent="0.25">
      <c r="A490" s="47" t="s">
        <v>1248</v>
      </c>
      <c r="B490" s="47" t="s">
        <v>1249</v>
      </c>
      <c r="C490" s="47">
        <v>5</v>
      </c>
    </row>
    <row r="491" spans="1:3" x14ac:dyDescent="0.25">
      <c r="A491" s="47" t="s">
        <v>1237</v>
      </c>
      <c r="B491" s="47" t="s">
        <v>1250</v>
      </c>
      <c r="C491" s="47">
        <v>7</v>
      </c>
    </row>
    <row r="492" spans="1:3" x14ac:dyDescent="0.25">
      <c r="A492" s="47" t="s">
        <v>1138</v>
      </c>
      <c r="B492" s="47" t="s">
        <v>946</v>
      </c>
      <c r="C492" s="47">
        <v>7</v>
      </c>
    </row>
    <row r="493" spans="1:3" x14ac:dyDescent="0.25">
      <c r="A493" s="47" t="s">
        <v>909</v>
      </c>
      <c r="B493" s="47" t="s">
        <v>1251</v>
      </c>
      <c r="C493" s="47">
        <v>5</v>
      </c>
    </row>
    <row r="494" spans="1:3" x14ac:dyDescent="0.25">
      <c r="A494" s="47" t="s">
        <v>1252</v>
      </c>
      <c r="B494" s="47" t="s">
        <v>1085</v>
      </c>
      <c r="C494" s="47">
        <v>4</v>
      </c>
    </row>
    <row r="495" spans="1:3" x14ac:dyDescent="0.25">
      <c r="A495" s="47" t="s">
        <v>1167</v>
      </c>
      <c r="B495" s="47" t="s">
        <v>983</v>
      </c>
      <c r="C495" s="47">
        <v>6</v>
      </c>
    </row>
    <row r="496" spans="1:3" x14ac:dyDescent="0.25">
      <c r="A496" s="47" t="s">
        <v>1253</v>
      </c>
      <c r="B496" s="47" t="s">
        <v>991</v>
      </c>
      <c r="C496" s="47">
        <v>5</v>
      </c>
    </row>
    <row r="497" spans="1:3" x14ac:dyDescent="0.25">
      <c r="A497" s="47" t="s">
        <v>981</v>
      </c>
      <c r="B497" s="47" t="s">
        <v>996</v>
      </c>
      <c r="C497" s="47">
        <v>7</v>
      </c>
    </row>
    <row r="498" spans="1:3" x14ac:dyDescent="0.25">
      <c r="A498" s="47" t="s">
        <v>1009</v>
      </c>
      <c r="B498" s="47" t="s">
        <v>1132</v>
      </c>
      <c r="C498" s="47">
        <v>3</v>
      </c>
    </row>
    <row r="499" spans="1:3" x14ac:dyDescent="0.25">
      <c r="A499" s="47" t="s">
        <v>1126</v>
      </c>
      <c r="B499" s="47" t="s">
        <v>1254</v>
      </c>
      <c r="C499" s="47">
        <v>3</v>
      </c>
    </row>
    <row r="500" spans="1:3" x14ac:dyDescent="0.25">
      <c r="A500" s="47" t="s">
        <v>1159</v>
      </c>
      <c r="B500" s="47" t="s">
        <v>958</v>
      </c>
      <c r="C500" s="47">
        <v>4</v>
      </c>
    </row>
    <row r="501" spans="1:3" x14ac:dyDescent="0.25">
      <c r="A501" s="47" t="s">
        <v>1151</v>
      </c>
      <c r="B501" s="47" t="s">
        <v>1173</v>
      </c>
      <c r="C501" s="47">
        <v>4</v>
      </c>
    </row>
    <row r="502" spans="1:3" x14ac:dyDescent="0.25">
      <c r="A502" s="47" t="s">
        <v>1255</v>
      </c>
      <c r="B502" s="47" t="s">
        <v>1256</v>
      </c>
      <c r="C502" s="47">
        <v>3</v>
      </c>
    </row>
    <row r="503" spans="1:3" x14ac:dyDescent="0.25">
      <c r="A503" s="47" t="s">
        <v>1257</v>
      </c>
      <c r="B503" s="47" t="s">
        <v>1118</v>
      </c>
      <c r="C503" s="47">
        <v>6</v>
      </c>
    </row>
    <row r="504" spans="1:3" x14ac:dyDescent="0.25">
      <c r="A504" s="47" t="s">
        <v>1115</v>
      </c>
      <c r="B504" s="47" t="s">
        <v>1132</v>
      </c>
      <c r="C504" s="47">
        <v>3</v>
      </c>
    </row>
    <row r="505" spans="1:3" x14ac:dyDescent="0.25">
      <c r="A505" s="47" t="s">
        <v>1167</v>
      </c>
      <c r="B505" s="47" t="s">
        <v>958</v>
      </c>
      <c r="C505" s="47">
        <v>3</v>
      </c>
    </row>
    <row r="506" spans="1:3" x14ac:dyDescent="0.25">
      <c r="A506" s="47" t="s">
        <v>1001</v>
      </c>
      <c r="B506" s="47" t="s">
        <v>991</v>
      </c>
      <c r="C506" s="47">
        <v>6</v>
      </c>
    </row>
    <row r="507" spans="1:3" x14ac:dyDescent="0.25">
      <c r="A507" s="47" t="s">
        <v>1258</v>
      </c>
      <c r="B507" s="47" t="s">
        <v>958</v>
      </c>
      <c r="C507" s="47">
        <v>3</v>
      </c>
    </row>
    <row r="508" spans="1:3" x14ac:dyDescent="0.25">
      <c r="A508" s="47" t="s">
        <v>986</v>
      </c>
      <c r="B508" s="47" t="s">
        <v>1208</v>
      </c>
      <c r="C508" s="47">
        <v>3</v>
      </c>
    </row>
    <row r="509" spans="1:3" x14ac:dyDescent="0.25">
      <c r="A509" s="47" t="s">
        <v>1167</v>
      </c>
      <c r="B509" s="47" t="s">
        <v>1081</v>
      </c>
      <c r="C509" s="47">
        <v>7</v>
      </c>
    </row>
    <row r="510" spans="1:3" x14ac:dyDescent="0.25">
      <c r="A510" s="47" t="s">
        <v>1113</v>
      </c>
      <c r="B510" s="47" t="s">
        <v>1259</v>
      </c>
      <c r="C510" s="47">
        <v>4</v>
      </c>
    </row>
    <row r="511" spans="1:3" x14ac:dyDescent="0.25">
      <c r="A511" s="47" t="s">
        <v>1034</v>
      </c>
      <c r="B511" s="47" t="s">
        <v>1075</v>
      </c>
      <c r="C511" s="47">
        <v>4</v>
      </c>
    </row>
    <row r="512" spans="1:3" x14ac:dyDescent="0.25">
      <c r="A512" s="47" t="s">
        <v>1017</v>
      </c>
      <c r="B512" s="47" t="s">
        <v>1260</v>
      </c>
      <c r="C512" s="47">
        <v>6</v>
      </c>
    </row>
    <row r="513" spans="1:3" x14ac:dyDescent="0.25">
      <c r="A513" s="47" t="s">
        <v>1177</v>
      </c>
      <c r="B513" s="47" t="s">
        <v>1261</v>
      </c>
      <c r="C513" s="47">
        <v>3</v>
      </c>
    </row>
    <row r="514" spans="1:3" x14ac:dyDescent="0.25">
      <c r="A514" s="47" t="s">
        <v>909</v>
      </c>
      <c r="B514" s="47" t="s">
        <v>1144</v>
      </c>
      <c r="C514" s="47">
        <v>3</v>
      </c>
    </row>
    <row r="515" spans="1:3" x14ac:dyDescent="0.25">
      <c r="A515" s="47" t="s">
        <v>1189</v>
      </c>
      <c r="B515" s="47" t="s">
        <v>1024</v>
      </c>
      <c r="C515" s="47">
        <v>6</v>
      </c>
    </row>
    <row r="516" spans="1:3" x14ac:dyDescent="0.25">
      <c r="A516" s="47" t="s">
        <v>1040</v>
      </c>
      <c r="B516" s="47" t="s">
        <v>1099</v>
      </c>
      <c r="C516" s="47">
        <v>3</v>
      </c>
    </row>
    <row r="517" spans="1:3" x14ac:dyDescent="0.25">
      <c r="A517" s="47" t="s">
        <v>1000</v>
      </c>
      <c r="B517" s="47" t="s">
        <v>1071</v>
      </c>
      <c r="C517" s="47">
        <v>3</v>
      </c>
    </row>
    <row r="518" spans="1:3" x14ac:dyDescent="0.25">
      <c r="A518" s="47" t="s">
        <v>1262</v>
      </c>
      <c r="B518" s="47" t="s">
        <v>878</v>
      </c>
      <c r="C518" s="47">
        <v>3</v>
      </c>
    </row>
    <row r="519" spans="1:3" x14ac:dyDescent="0.25">
      <c r="A519" s="47" t="s">
        <v>1146</v>
      </c>
      <c r="B519" s="47" t="s">
        <v>1071</v>
      </c>
      <c r="C519" s="47">
        <v>3</v>
      </c>
    </row>
    <row r="520" spans="1:3" x14ac:dyDescent="0.25">
      <c r="A520" s="47" t="s">
        <v>1094</v>
      </c>
      <c r="B520" s="47" t="s">
        <v>1007</v>
      </c>
      <c r="C520" s="47">
        <v>4</v>
      </c>
    </row>
    <row r="521" spans="1:3" x14ac:dyDescent="0.25">
      <c r="A521" s="47" t="s">
        <v>1263</v>
      </c>
      <c r="B521" s="47" t="s">
        <v>878</v>
      </c>
      <c r="C521" s="47">
        <v>4</v>
      </c>
    </row>
    <row r="522" spans="1:3" x14ac:dyDescent="0.25">
      <c r="A522" s="47" t="s">
        <v>1051</v>
      </c>
      <c r="B522" s="47" t="s">
        <v>1264</v>
      </c>
      <c r="C522" s="47">
        <v>3</v>
      </c>
    </row>
    <row r="523" spans="1:3" x14ac:dyDescent="0.25">
      <c r="A523" s="47" t="s">
        <v>1079</v>
      </c>
      <c r="B523" s="47" t="s">
        <v>1265</v>
      </c>
      <c r="C523" s="47">
        <v>4</v>
      </c>
    </row>
    <row r="524" spans="1:3" x14ac:dyDescent="0.25">
      <c r="A524" s="47" t="s">
        <v>1029</v>
      </c>
      <c r="B524" s="47" t="s">
        <v>1266</v>
      </c>
      <c r="C524" s="47">
        <v>4</v>
      </c>
    </row>
    <row r="525" spans="1:3" x14ac:dyDescent="0.25">
      <c r="A525" s="47" t="s">
        <v>1267</v>
      </c>
      <c r="B525" s="47" t="s">
        <v>878</v>
      </c>
      <c r="C525" s="47">
        <v>3</v>
      </c>
    </row>
    <row r="526" spans="1:3" x14ac:dyDescent="0.25">
      <c r="A526" s="47" t="s">
        <v>1253</v>
      </c>
      <c r="B526" s="47" t="s">
        <v>1123</v>
      </c>
      <c r="C526" s="47">
        <v>4</v>
      </c>
    </row>
    <row r="527" spans="1:3" x14ac:dyDescent="0.25">
      <c r="A527" s="47" t="s">
        <v>1245</v>
      </c>
      <c r="B527" s="47" t="s">
        <v>878</v>
      </c>
      <c r="C527" s="47">
        <v>3</v>
      </c>
    </row>
    <row r="528" spans="1:3" x14ac:dyDescent="0.25">
      <c r="A528" s="47" t="s">
        <v>1268</v>
      </c>
      <c r="B528" s="47" t="s">
        <v>978</v>
      </c>
      <c r="C528" s="47">
        <v>5</v>
      </c>
    </row>
    <row r="529" spans="1:3" x14ac:dyDescent="0.25">
      <c r="A529" s="47" t="s">
        <v>1145</v>
      </c>
      <c r="B529" s="47" t="s">
        <v>907</v>
      </c>
      <c r="C529" s="47">
        <v>6</v>
      </c>
    </row>
    <row r="530" spans="1:3" x14ac:dyDescent="0.25">
      <c r="A530" s="47" t="s">
        <v>1220</v>
      </c>
      <c r="B530" s="47" t="s">
        <v>1269</v>
      </c>
      <c r="C530" s="47">
        <v>3</v>
      </c>
    </row>
    <row r="531" spans="1:3" x14ac:dyDescent="0.25">
      <c r="A531" s="47" t="s">
        <v>1109</v>
      </c>
      <c r="B531" s="47" t="s">
        <v>912</v>
      </c>
      <c r="C531" s="47">
        <v>4</v>
      </c>
    </row>
    <row r="532" spans="1:3" x14ac:dyDescent="0.25">
      <c r="A532" s="47" t="s">
        <v>909</v>
      </c>
      <c r="B532" s="47" t="s">
        <v>1246</v>
      </c>
      <c r="C532" s="47">
        <v>5</v>
      </c>
    </row>
    <row r="533" spans="1:3" x14ac:dyDescent="0.25">
      <c r="A533" s="47" t="s">
        <v>861</v>
      </c>
      <c r="B533" s="47" t="s">
        <v>1215</v>
      </c>
      <c r="C533" s="47">
        <v>3</v>
      </c>
    </row>
    <row r="534" spans="1:3" x14ac:dyDescent="0.25">
      <c r="A534" s="47" t="s">
        <v>857</v>
      </c>
      <c r="B534" s="47" t="s">
        <v>1270</v>
      </c>
      <c r="C534" s="47">
        <v>8</v>
      </c>
    </row>
    <row r="535" spans="1:3" x14ac:dyDescent="0.25">
      <c r="A535" s="47" t="s">
        <v>1017</v>
      </c>
      <c r="B535" s="47" t="s">
        <v>1271</v>
      </c>
      <c r="C535" s="47">
        <v>3</v>
      </c>
    </row>
    <row r="536" spans="1:3" x14ac:dyDescent="0.25">
      <c r="A536" s="47" t="s">
        <v>990</v>
      </c>
      <c r="B536" s="47" t="s">
        <v>1215</v>
      </c>
      <c r="C536" s="47">
        <v>4</v>
      </c>
    </row>
    <row r="537" spans="1:3" x14ac:dyDescent="0.25">
      <c r="A537" s="47" t="s">
        <v>1272</v>
      </c>
      <c r="B537" s="47" t="s">
        <v>946</v>
      </c>
      <c r="C537" s="47">
        <v>3</v>
      </c>
    </row>
    <row r="538" spans="1:3" x14ac:dyDescent="0.25">
      <c r="A538" s="47" t="s">
        <v>1109</v>
      </c>
      <c r="B538" s="47" t="s">
        <v>983</v>
      </c>
      <c r="C538" s="47">
        <v>3</v>
      </c>
    </row>
    <row r="539" spans="1:3" x14ac:dyDescent="0.25">
      <c r="A539" s="47" t="s">
        <v>1038</v>
      </c>
      <c r="B539" s="47" t="s">
        <v>1205</v>
      </c>
      <c r="C539" s="47">
        <v>6</v>
      </c>
    </row>
    <row r="540" spans="1:3" x14ac:dyDescent="0.25">
      <c r="A540" s="47" t="s">
        <v>933</v>
      </c>
      <c r="B540" s="47" t="s">
        <v>1273</v>
      </c>
      <c r="C540" s="47">
        <v>2</v>
      </c>
    </row>
    <row r="541" spans="1:3" x14ac:dyDescent="0.25">
      <c r="A541" s="47" t="s">
        <v>1212</v>
      </c>
      <c r="B541" s="47" t="s">
        <v>1123</v>
      </c>
      <c r="C541" s="47">
        <v>2</v>
      </c>
    </row>
    <row r="542" spans="1:3" x14ac:dyDescent="0.25">
      <c r="A542" s="47" t="s">
        <v>1274</v>
      </c>
      <c r="B542" s="47" t="s">
        <v>993</v>
      </c>
      <c r="C542" s="47">
        <v>2</v>
      </c>
    </row>
    <row r="543" spans="1:3" x14ac:dyDescent="0.25">
      <c r="A543" s="47" t="s">
        <v>1053</v>
      </c>
      <c r="B543" s="47" t="s">
        <v>996</v>
      </c>
      <c r="C543" s="47">
        <v>2</v>
      </c>
    </row>
    <row r="544" spans="1:3" x14ac:dyDescent="0.25">
      <c r="A544" s="47" t="s">
        <v>844</v>
      </c>
      <c r="B544" s="47" t="s">
        <v>1275</v>
      </c>
      <c r="C544" s="47">
        <v>4</v>
      </c>
    </row>
    <row r="545" spans="1:3" x14ac:dyDescent="0.25">
      <c r="A545" s="47" t="s">
        <v>1053</v>
      </c>
      <c r="B545" s="47" t="s">
        <v>1276</v>
      </c>
      <c r="C545" s="47">
        <v>2</v>
      </c>
    </row>
    <row r="546" spans="1:3" x14ac:dyDescent="0.25">
      <c r="A546" s="47" t="s">
        <v>1277</v>
      </c>
      <c r="B546" s="47" t="s">
        <v>957</v>
      </c>
      <c r="C546" s="47">
        <v>4</v>
      </c>
    </row>
    <row r="547" spans="1:3" x14ac:dyDescent="0.25">
      <c r="A547" s="47" t="s">
        <v>1126</v>
      </c>
      <c r="B547" s="47" t="s">
        <v>1278</v>
      </c>
      <c r="C547" s="47">
        <v>2</v>
      </c>
    </row>
    <row r="548" spans="1:3" x14ac:dyDescent="0.25">
      <c r="A548" s="47" t="s">
        <v>1232</v>
      </c>
      <c r="B548" s="47" t="s">
        <v>874</v>
      </c>
      <c r="C548" s="47">
        <v>2</v>
      </c>
    </row>
    <row r="549" spans="1:3" x14ac:dyDescent="0.25">
      <c r="A549" s="47" t="s">
        <v>1152</v>
      </c>
      <c r="B549" s="47" t="s">
        <v>996</v>
      </c>
      <c r="C549" s="47">
        <v>2</v>
      </c>
    </row>
    <row r="550" spans="1:3" x14ac:dyDescent="0.25">
      <c r="A550" s="47" t="s">
        <v>1009</v>
      </c>
      <c r="B550" s="47" t="s">
        <v>1279</v>
      </c>
      <c r="C550" s="47">
        <v>2</v>
      </c>
    </row>
    <row r="551" spans="1:3" x14ac:dyDescent="0.25">
      <c r="A551" s="47" t="s">
        <v>1164</v>
      </c>
      <c r="B551" s="47" t="s">
        <v>1280</v>
      </c>
      <c r="C551" s="47">
        <v>4</v>
      </c>
    </row>
    <row r="552" spans="1:3" x14ac:dyDescent="0.25">
      <c r="A552" s="47" t="s">
        <v>1281</v>
      </c>
      <c r="B552" s="47" t="s">
        <v>1282</v>
      </c>
      <c r="C552" s="47">
        <v>3</v>
      </c>
    </row>
    <row r="553" spans="1:3" x14ac:dyDescent="0.25">
      <c r="A553" s="47" t="s">
        <v>910</v>
      </c>
      <c r="B553" s="47" t="s">
        <v>1283</v>
      </c>
      <c r="C553" s="47">
        <v>4</v>
      </c>
    </row>
    <row r="554" spans="1:3" x14ac:dyDescent="0.25">
      <c r="A554" s="47" t="s">
        <v>1161</v>
      </c>
      <c r="B554" s="47" t="s">
        <v>1218</v>
      </c>
      <c r="C554" s="47">
        <v>3</v>
      </c>
    </row>
    <row r="555" spans="1:3" x14ac:dyDescent="0.25">
      <c r="A555" s="47" t="s">
        <v>1212</v>
      </c>
      <c r="B555" s="47" t="s">
        <v>991</v>
      </c>
      <c r="C555" s="47">
        <v>4</v>
      </c>
    </row>
    <row r="556" spans="1:3" x14ac:dyDescent="0.25">
      <c r="A556" s="47" t="s">
        <v>979</v>
      </c>
      <c r="B556" s="47" t="s">
        <v>1284</v>
      </c>
      <c r="C556" s="47">
        <v>2</v>
      </c>
    </row>
    <row r="557" spans="1:3" x14ac:dyDescent="0.25">
      <c r="A557" s="47" t="s">
        <v>909</v>
      </c>
      <c r="B557" s="47" t="s">
        <v>1285</v>
      </c>
      <c r="C557" s="47">
        <v>3</v>
      </c>
    </row>
    <row r="558" spans="1:3" x14ac:dyDescent="0.25">
      <c r="A558" s="47" t="s">
        <v>1109</v>
      </c>
      <c r="B558" s="47" t="s">
        <v>978</v>
      </c>
      <c r="C558" s="47">
        <v>4</v>
      </c>
    </row>
    <row r="559" spans="1:3" x14ac:dyDescent="0.25">
      <c r="A559" s="47" t="s">
        <v>979</v>
      </c>
      <c r="B559" s="47" t="s">
        <v>1285</v>
      </c>
      <c r="C559" s="47">
        <v>2</v>
      </c>
    </row>
    <row r="560" spans="1:3" x14ac:dyDescent="0.25">
      <c r="A560" s="47" t="s">
        <v>1286</v>
      </c>
      <c r="B560" s="47" t="s">
        <v>1059</v>
      </c>
      <c r="C560" s="47">
        <v>4</v>
      </c>
    </row>
    <row r="561" spans="1:3" x14ac:dyDescent="0.25">
      <c r="A561" s="47" t="s">
        <v>1267</v>
      </c>
      <c r="B561" s="47" t="s">
        <v>912</v>
      </c>
      <c r="C561" s="47">
        <v>2</v>
      </c>
    </row>
    <row r="562" spans="1:3" x14ac:dyDescent="0.25">
      <c r="A562" s="47" t="s">
        <v>1067</v>
      </c>
      <c r="B562" s="47" t="s">
        <v>1287</v>
      </c>
      <c r="C562" s="47">
        <v>3</v>
      </c>
    </row>
    <row r="563" spans="1:3" x14ac:dyDescent="0.25">
      <c r="A563" s="47" t="s">
        <v>1079</v>
      </c>
      <c r="B563" s="47" t="s">
        <v>1251</v>
      </c>
      <c r="C563" s="47">
        <v>5</v>
      </c>
    </row>
    <row r="564" spans="1:3" x14ac:dyDescent="0.25">
      <c r="A564" s="47" t="s">
        <v>1288</v>
      </c>
      <c r="B564" s="47" t="s">
        <v>1289</v>
      </c>
      <c r="C564" s="47">
        <v>3</v>
      </c>
    </row>
    <row r="565" spans="1:3" x14ac:dyDescent="0.25">
      <c r="A565" s="47" t="s">
        <v>1290</v>
      </c>
      <c r="B565" s="47" t="s">
        <v>946</v>
      </c>
      <c r="C565" s="47">
        <v>2</v>
      </c>
    </row>
    <row r="566" spans="1:3" x14ac:dyDescent="0.25">
      <c r="A566" s="47" t="s">
        <v>1291</v>
      </c>
      <c r="B566" s="47" t="s">
        <v>1292</v>
      </c>
      <c r="C566" s="47">
        <v>4</v>
      </c>
    </row>
    <row r="567" spans="1:3" x14ac:dyDescent="0.25">
      <c r="A567" s="47" t="s">
        <v>992</v>
      </c>
      <c r="B567" s="47" t="s">
        <v>1100</v>
      </c>
      <c r="C567" s="47">
        <v>3</v>
      </c>
    </row>
    <row r="568" spans="1:3" x14ac:dyDescent="0.25">
      <c r="A568" s="47" t="s">
        <v>1293</v>
      </c>
      <c r="B568" s="47" t="s">
        <v>1173</v>
      </c>
      <c r="C568" s="47">
        <v>2</v>
      </c>
    </row>
    <row r="569" spans="1:3" x14ac:dyDescent="0.25">
      <c r="A569" s="47" t="s">
        <v>1191</v>
      </c>
      <c r="B569" s="47" t="s">
        <v>940</v>
      </c>
      <c r="C569" s="47">
        <v>3</v>
      </c>
    </row>
    <row r="570" spans="1:3" x14ac:dyDescent="0.25">
      <c r="A570" s="47" t="s">
        <v>1294</v>
      </c>
      <c r="B570" s="47" t="s">
        <v>854</v>
      </c>
      <c r="C570" s="47">
        <v>2</v>
      </c>
    </row>
    <row r="571" spans="1:3" x14ac:dyDescent="0.25">
      <c r="A571" s="47" t="s">
        <v>1295</v>
      </c>
      <c r="B571" s="47" t="s">
        <v>927</v>
      </c>
      <c r="C571" s="47">
        <v>2</v>
      </c>
    </row>
    <row r="572" spans="1:3" x14ac:dyDescent="0.25">
      <c r="A572" s="47" t="s">
        <v>1068</v>
      </c>
      <c r="B572" s="47" t="s">
        <v>1246</v>
      </c>
      <c r="C572" s="47">
        <v>2</v>
      </c>
    </row>
    <row r="573" spans="1:3" x14ac:dyDescent="0.25">
      <c r="A573" s="47" t="s">
        <v>981</v>
      </c>
      <c r="B573" s="47" t="s">
        <v>1036</v>
      </c>
      <c r="C573" s="47">
        <v>3</v>
      </c>
    </row>
    <row r="574" spans="1:3" x14ac:dyDescent="0.25">
      <c r="A574" s="47" t="s">
        <v>1038</v>
      </c>
      <c r="B574" s="47" t="s">
        <v>1280</v>
      </c>
      <c r="C574" s="47">
        <v>4</v>
      </c>
    </row>
    <row r="575" spans="1:3" x14ac:dyDescent="0.25">
      <c r="A575" s="47" t="s">
        <v>1161</v>
      </c>
      <c r="B575" s="47" t="s">
        <v>878</v>
      </c>
      <c r="C575" s="47">
        <v>3</v>
      </c>
    </row>
    <row r="576" spans="1:3" x14ac:dyDescent="0.25">
      <c r="A576" s="47" t="s">
        <v>893</v>
      </c>
      <c r="B576" s="47" t="s">
        <v>1296</v>
      </c>
      <c r="C576" s="47">
        <v>2</v>
      </c>
    </row>
    <row r="577" spans="1:3" x14ac:dyDescent="0.25">
      <c r="A577" s="47" t="s">
        <v>1045</v>
      </c>
      <c r="B577" s="47" t="s">
        <v>978</v>
      </c>
      <c r="C577" s="47">
        <v>3</v>
      </c>
    </row>
    <row r="578" spans="1:3" x14ac:dyDescent="0.25">
      <c r="A578" s="47" t="s">
        <v>859</v>
      </c>
      <c r="B578" s="47" t="s">
        <v>1215</v>
      </c>
      <c r="C578" s="47">
        <v>3</v>
      </c>
    </row>
    <row r="579" spans="1:3" x14ac:dyDescent="0.25">
      <c r="A579" s="47" t="s">
        <v>1014</v>
      </c>
      <c r="B579" s="47" t="s">
        <v>1297</v>
      </c>
      <c r="C579" s="47">
        <v>2</v>
      </c>
    </row>
    <row r="580" spans="1:3" x14ac:dyDescent="0.25">
      <c r="A580" s="47" t="s">
        <v>1089</v>
      </c>
      <c r="B580" s="47" t="s">
        <v>996</v>
      </c>
      <c r="C580" s="47">
        <v>2</v>
      </c>
    </row>
    <row r="581" spans="1:3" x14ac:dyDescent="0.25">
      <c r="A581" s="47" t="s">
        <v>1298</v>
      </c>
      <c r="B581" s="47" t="s">
        <v>1215</v>
      </c>
      <c r="C581" s="47">
        <v>2</v>
      </c>
    </row>
    <row r="582" spans="1:3" x14ac:dyDescent="0.25">
      <c r="A582" s="47" t="s">
        <v>1299</v>
      </c>
      <c r="B582" s="47" t="s">
        <v>946</v>
      </c>
      <c r="C582" s="47">
        <v>4</v>
      </c>
    </row>
    <row r="583" spans="1:3" x14ac:dyDescent="0.25">
      <c r="A583" s="47" t="s">
        <v>1109</v>
      </c>
      <c r="B583" s="47" t="s">
        <v>1107</v>
      </c>
      <c r="C583" s="47">
        <v>2</v>
      </c>
    </row>
    <row r="584" spans="1:3" x14ac:dyDescent="0.25">
      <c r="A584" s="47" t="s">
        <v>1063</v>
      </c>
      <c r="B584" s="47" t="s">
        <v>1071</v>
      </c>
      <c r="C584" s="47">
        <v>3</v>
      </c>
    </row>
    <row r="585" spans="1:3" x14ac:dyDescent="0.25">
      <c r="A585" s="47" t="s">
        <v>1286</v>
      </c>
      <c r="B585" s="47" t="s">
        <v>1300</v>
      </c>
      <c r="C585" s="47">
        <v>2</v>
      </c>
    </row>
    <row r="586" spans="1:3" x14ac:dyDescent="0.25">
      <c r="A586" s="47" t="s">
        <v>1013</v>
      </c>
      <c r="B586" s="47" t="s">
        <v>1301</v>
      </c>
      <c r="C586" s="47">
        <v>2</v>
      </c>
    </row>
    <row r="587" spans="1:3" x14ac:dyDescent="0.25">
      <c r="A587" s="47" t="s">
        <v>1013</v>
      </c>
      <c r="B587" s="47" t="s">
        <v>1302</v>
      </c>
      <c r="C587" s="47">
        <v>2</v>
      </c>
    </row>
    <row r="588" spans="1:3" x14ac:dyDescent="0.25">
      <c r="A588" s="47" t="s">
        <v>1063</v>
      </c>
      <c r="B588" s="47" t="s">
        <v>1100</v>
      </c>
      <c r="C588" s="47">
        <v>2</v>
      </c>
    </row>
    <row r="589" spans="1:3" x14ac:dyDescent="0.25">
      <c r="A589" s="47" t="s">
        <v>1303</v>
      </c>
      <c r="B589" s="47" t="s">
        <v>1085</v>
      </c>
      <c r="C589" s="47">
        <v>2</v>
      </c>
    </row>
    <row r="590" spans="1:3" x14ac:dyDescent="0.25">
      <c r="A590" s="47" t="s">
        <v>1286</v>
      </c>
      <c r="B590" s="47" t="s">
        <v>1304</v>
      </c>
      <c r="C590" s="47">
        <v>3</v>
      </c>
    </row>
    <row r="591" spans="1:3" x14ac:dyDescent="0.25">
      <c r="A591" s="47" t="s">
        <v>872</v>
      </c>
      <c r="B591" s="47" t="s">
        <v>1302</v>
      </c>
      <c r="C591" s="47">
        <v>3</v>
      </c>
    </row>
    <row r="592" spans="1:3" x14ac:dyDescent="0.25">
      <c r="A592" s="47" t="s">
        <v>941</v>
      </c>
      <c r="B592" s="47" t="s">
        <v>1305</v>
      </c>
      <c r="C592" s="47">
        <v>2</v>
      </c>
    </row>
    <row r="593" spans="1:3" x14ac:dyDescent="0.25">
      <c r="A593" s="47" t="s">
        <v>1306</v>
      </c>
      <c r="B593" s="47" t="s">
        <v>1307</v>
      </c>
      <c r="C593" s="47">
        <v>2</v>
      </c>
    </row>
    <row r="594" spans="1:3" x14ac:dyDescent="0.25">
      <c r="A594" s="47" t="s">
        <v>877</v>
      </c>
      <c r="B594" s="47" t="s">
        <v>1308</v>
      </c>
      <c r="C594" s="47">
        <v>3</v>
      </c>
    </row>
    <row r="595" spans="1:3" x14ac:dyDescent="0.25">
      <c r="A595" s="47" t="s">
        <v>1109</v>
      </c>
      <c r="B595" s="47" t="s">
        <v>996</v>
      </c>
      <c r="C595" s="47">
        <v>2</v>
      </c>
    </row>
    <row r="596" spans="1:3" x14ac:dyDescent="0.25">
      <c r="A596" s="47" t="s">
        <v>1191</v>
      </c>
      <c r="B596" s="47" t="s">
        <v>1174</v>
      </c>
      <c r="C596" s="47">
        <v>2</v>
      </c>
    </row>
    <row r="597" spans="1:3" x14ac:dyDescent="0.25">
      <c r="A597" s="47" t="s">
        <v>1309</v>
      </c>
      <c r="B597" s="47" t="s">
        <v>1310</v>
      </c>
      <c r="C597" s="47">
        <v>2</v>
      </c>
    </row>
    <row r="598" spans="1:3" x14ac:dyDescent="0.25">
      <c r="A598" s="47" t="s">
        <v>1311</v>
      </c>
      <c r="B598" s="47" t="s">
        <v>878</v>
      </c>
      <c r="C598" s="47">
        <v>2</v>
      </c>
    </row>
    <row r="599" spans="1:3" x14ac:dyDescent="0.25">
      <c r="A599" s="47" t="s">
        <v>1312</v>
      </c>
      <c r="B599" s="47" t="s">
        <v>1313</v>
      </c>
      <c r="C599" s="47">
        <v>2</v>
      </c>
    </row>
    <row r="600" spans="1:3" x14ac:dyDescent="0.25">
      <c r="A600" s="47" t="s">
        <v>913</v>
      </c>
      <c r="B600" s="47" t="s">
        <v>1313</v>
      </c>
      <c r="C600" s="47">
        <v>3</v>
      </c>
    </row>
    <row r="601" spans="1:3" x14ac:dyDescent="0.25">
      <c r="A601" s="47" t="s">
        <v>849</v>
      </c>
      <c r="B601" s="47" t="s">
        <v>1314</v>
      </c>
      <c r="C601" s="47">
        <v>1</v>
      </c>
    </row>
    <row r="602" spans="1:3" x14ac:dyDescent="0.25">
      <c r="A602" s="47" t="s">
        <v>1315</v>
      </c>
      <c r="B602" s="47" t="s">
        <v>1145</v>
      </c>
      <c r="C602" s="47">
        <v>1</v>
      </c>
    </row>
    <row r="603" spans="1:3" x14ac:dyDescent="0.25">
      <c r="A603" s="47" t="s">
        <v>1038</v>
      </c>
      <c r="B603" s="47" t="s">
        <v>1316</v>
      </c>
      <c r="C603" s="47">
        <v>1</v>
      </c>
    </row>
    <row r="604" spans="1:3" x14ac:dyDescent="0.25">
      <c r="A604" s="47" t="s">
        <v>1317</v>
      </c>
      <c r="B604" s="47" t="s">
        <v>1118</v>
      </c>
      <c r="C604" s="47">
        <v>1</v>
      </c>
    </row>
    <row r="605" spans="1:3" x14ac:dyDescent="0.25">
      <c r="A605" s="47" t="s">
        <v>1030</v>
      </c>
      <c r="B605" s="47" t="s">
        <v>1208</v>
      </c>
      <c r="C605" s="47">
        <v>2</v>
      </c>
    </row>
    <row r="606" spans="1:3" x14ac:dyDescent="0.25">
      <c r="A606" s="47" t="s">
        <v>1212</v>
      </c>
      <c r="B606" s="47" t="s">
        <v>1024</v>
      </c>
      <c r="C606" s="47">
        <v>3</v>
      </c>
    </row>
    <row r="607" spans="1:3" x14ac:dyDescent="0.25">
      <c r="A607" s="47" t="s">
        <v>1189</v>
      </c>
      <c r="B607" s="47" t="s">
        <v>1123</v>
      </c>
      <c r="C607" s="47">
        <v>2</v>
      </c>
    </row>
    <row r="608" spans="1:3" x14ac:dyDescent="0.25">
      <c r="A608" s="47" t="s">
        <v>1094</v>
      </c>
      <c r="B608" s="47" t="s">
        <v>996</v>
      </c>
      <c r="C608" s="47">
        <v>1</v>
      </c>
    </row>
    <row r="609" spans="1:3" x14ac:dyDescent="0.25">
      <c r="A609" s="47" t="s">
        <v>1027</v>
      </c>
      <c r="B609" s="47" t="s">
        <v>1273</v>
      </c>
      <c r="C609" s="47">
        <v>1</v>
      </c>
    </row>
    <row r="610" spans="1:3" x14ac:dyDescent="0.25">
      <c r="A610" s="47" t="s">
        <v>1049</v>
      </c>
      <c r="B610" s="47" t="s">
        <v>1065</v>
      </c>
      <c r="C610" s="47">
        <v>2</v>
      </c>
    </row>
    <row r="611" spans="1:3" x14ac:dyDescent="0.25">
      <c r="A611" s="47" t="s">
        <v>1216</v>
      </c>
      <c r="B611" s="47" t="s">
        <v>1214</v>
      </c>
      <c r="C611" s="47">
        <v>1</v>
      </c>
    </row>
    <row r="612" spans="1:3" x14ac:dyDescent="0.25">
      <c r="A612" s="47" t="s">
        <v>1217</v>
      </c>
      <c r="B612" s="47" t="s">
        <v>878</v>
      </c>
      <c r="C612" s="47">
        <v>2</v>
      </c>
    </row>
    <row r="613" spans="1:3" x14ac:dyDescent="0.25">
      <c r="A613" s="47" t="s">
        <v>1009</v>
      </c>
      <c r="B613" s="47" t="s">
        <v>1285</v>
      </c>
      <c r="C613" s="47">
        <v>1</v>
      </c>
    </row>
    <row r="614" spans="1:3" x14ac:dyDescent="0.25">
      <c r="A614" s="47" t="s">
        <v>1286</v>
      </c>
      <c r="B614" s="47" t="s">
        <v>993</v>
      </c>
      <c r="C614" s="47">
        <v>1</v>
      </c>
    </row>
    <row r="615" spans="1:3" x14ac:dyDescent="0.25">
      <c r="A615" s="47" t="s">
        <v>963</v>
      </c>
      <c r="B615" s="47" t="s">
        <v>1318</v>
      </c>
      <c r="C615" s="47">
        <v>2</v>
      </c>
    </row>
    <row r="616" spans="1:3" x14ac:dyDescent="0.25">
      <c r="A616" s="47" t="s">
        <v>1319</v>
      </c>
      <c r="B616" s="47" t="s">
        <v>978</v>
      </c>
      <c r="C616" s="47">
        <v>1</v>
      </c>
    </row>
    <row r="617" spans="1:3" x14ac:dyDescent="0.25">
      <c r="A617" s="47" t="s">
        <v>1164</v>
      </c>
      <c r="B617" s="47" t="s">
        <v>894</v>
      </c>
      <c r="C617" s="47">
        <v>1</v>
      </c>
    </row>
    <row r="618" spans="1:3" x14ac:dyDescent="0.25">
      <c r="A618" s="47" t="s">
        <v>1029</v>
      </c>
      <c r="B618" s="47" t="s">
        <v>1099</v>
      </c>
      <c r="C618" s="47">
        <v>2</v>
      </c>
    </row>
    <row r="619" spans="1:3" x14ac:dyDescent="0.25">
      <c r="A619" s="47" t="s">
        <v>921</v>
      </c>
      <c r="B619" s="47" t="s">
        <v>1320</v>
      </c>
      <c r="C619" s="47">
        <v>1</v>
      </c>
    </row>
    <row r="620" spans="1:3" x14ac:dyDescent="0.25">
      <c r="A620" s="47" t="s">
        <v>1262</v>
      </c>
      <c r="B620" s="47" t="s">
        <v>1002</v>
      </c>
      <c r="C620" s="47">
        <v>1</v>
      </c>
    </row>
    <row r="621" spans="1:3" x14ac:dyDescent="0.25">
      <c r="A621" s="47" t="s">
        <v>1109</v>
      </c>
      <c r="B621" s="47" t="s">
        <v>1321</v>
      </c>
      <c r="C621" s="47">
        <v>1</v>
      </c>
    </row>
    <row r="622" spans="1:3" x14ac:dyDescent="0.25">
      <c r="A622" s="47" t="s">
        <v>906</v>
      </c>
      <c r="B622" s="47" t="s">
        <v>1322</v>
      </c>
      <c r="C622" s="47">
        <v>1</v>
      </c>
    </row>
    <row r="623" spans="1:3" x14ac:dyDescent="0.25">
      <c r="A623" s="47" t="s">
        <v>1323</v>
      </c>
      <c r="B623" s="47" t="s">
        <v>958</v>
      </c>
      <c r="C623" s="47">
        <v>1</v>
      </c>
    </row>
    <row r="624" spans="1:3" x14ac:dyDescent="0.25">
      <c r="A624" s="47" t="s">
        <v>1324</v>
      </c>
      <c r="B624" s="47" t="s">
        <v>1002</v>
      </c>
      <c r="C624" s="47">
        <v>1</v>
      </c>
    </row>
    <row r="625" spans="1:3" x14ac:dyDescent="0.25">
      <c r="A625" s="47" t="s">
        <v>1325</v>
      </c>
      <c r="B625" s="47" t="s">
        <v>878</v>
      </c>
      <c r="C625" s="47">
        <v>1</v>
      </c>
    </row>
    <row r="626" spans="1:3" x14ac:dyDescent="0.25">
      <c r="A626" s="47" t="s">
        <v>1325</v>
      </c>
      <c r="B626" s="47" t="s">
        <v>1214</v>
      </c>
      <c r="C626" s="47">
        <v>1</v>
      </c>
    </row>
    <row r="627" spans="1:3" x14ac:dyDescent="0.25">
      <c r="A627" s="47" t="s">
        <v>1053</v>
      </c>
      <c r="B627" s="47" t="s">
        <v>1326</v>
      </c>
      <c r="C627" s="47">
        <v>1</v>
      </c>
    </row>
    <row r="628" spans="1:3" x14ac:dyDescent="0.25">
      <c r="A628" s="47" t="s">
        <v>1263</v>
      </c>
      <c r="B628" s="47" t="s">
        <v>1218</v>
      </c>
      <c r="C628" s="47">
        <v>2</v>
      </c>
    </row>
    <row r="629" spans="1:3" x14ac:dyDescent="0.25">
      <c r="A629" s="47" t="s">
        <v>1189</v>
      </c>
      <c r="B629" s="47" t="s">
        <v>991</v>
      </c>
      <c r="C629" s="47">
        <v>1</v>
      </c>
    </row>
    <row r="630" spans="1:3" x14ac:dyDescent="0.25">
      <c r="A630" s="47" t="s">
        <v>1164</v>
      </c>
      <c r="B630" s="47" t="s">
        <v>1132</v>
      </c>
      <c r="C630" s="47">
        <v>1</v>
      </c>
    </row>
    <row r="631" spans="1:3" x14ac:dyDescent="0.25">
      <c r="A631" s="47" t="s">
        <v>1161</v>
      </c>
      <c r="B631" s="47" t="s">
        <v>912</v>
      </c>
      <c r="C631" s="47">
        <v>2</v>
      </c>
    </row>
    <row r="632" spans="1:3" x14ac:dyDescent="0.25">
      <c r="A632" s="47" t="s">
        <v>1149</v>
      </c>
      <c r="B632" s="47" t="s">
        <v>922</v>
      </c>
      <c r="C632" s="47">
        <v>2</v>
      </c>
    </row>
    <row r="633" spans="1:3" x14ac:dyDescent="0.25">
      <c r="A633" s="47" t="s">
        <v>971</v>
      </c>
      <c r="B633" s="47" t="s">
        <v>1251</v>
      </c>
      <c r="C633" s="47">
        <v>1</v>
      </c>
    </row>
    <row r="634" spans="1:3" x14ac:dyDescent="0.25">
      <c r="A634" s="47" t="s">
        <v>1220</v>
      </c>
      <c r="B634" s="47" t="s">
        <v>1327</v>
      </c>
      <c r="C634" s="47">
        <v>1</v>
      </c>
    </row>
    <row r="635" spans="1:3" x14ac:dyDescent="0.25">
      <c r="A635" s="47" t="s">
        <v>1328</v>
      </c>
      <c r="B635" s="47" t="s">
        <v>1139</v>
      </c>
      <c r="C635" s="47">
        <v>1</v>
      </c>
    </row>
    <row r="636" spans="1:3" x14ac:dyDescent="0.25">
      <c r="A636" s="47" t="s">
        <v>933</v>
      </c>
      <c r="B636" s="47" t="s">
        <v>1329</v>
      </c>
      <c r="C636" s="47">
        <v>2</v>
      </c>
    </row>
    <row r="637" spans="1:3" x14ac:dyDescent="0.25">
      <c r="A637" s="47" t="s">
        <v>1288</v>
      </c>
      <c r="B637" s="47" t="s">
        <v>1330</v>
      </c>
      <c r="C637" s="47">
        <v>1</v>
      </c>
    </row>
    <row r="638" spans="1:3" x14ac:dyDescent="0.25">
      <c r="A638" s="47" t="s">
        <v>1331</v>
      </c>
      <c r="B638" s="47" t="s">
        <v>1332</v>
      </c>
      <c r="C638" s="47">
        <v>1</v>
      </c>
    </row>
    <row r="639" spans="1:3" x14ac:dyDescent="0.25">
      <c r="A639" s="47" t="s">
        <v>1177</v>
      </c>
      <c r="B639" s="47" t="s">
        <v>1173</v>
      </c>
      <c r="C639" s="47">
        <v>1</v>
      </c>
    </row>
    <row r="640" spans="1:3" x14ac:dyDescent="0.25">
      <c r="A640" s="47" t="s">
        <v>849</v>
      </c>
      <c r="B640" s="47" t="s">
        <v>1333</v>
      </c>
      <c r="C640" s="47">
        <v>1</v>
      </c>
    </row>
    <row r="641" spans="1:3" x14ac:dyDescent="0.25">
      <c r="A641" s="47" t="s">
        <v>986</v>
      </c>
      <c r="B641" s="47" t="s">
        <v>1256</v>
      </c>
      <c r="C641" s="47">
        <v>2</v>
      </c>
    </row>
    <row r="642" spans="1:3" x14ac:dyDescent="0.25">
      <c r="A642" s="47" t="s">
        <v>1017</v>
      </c>
      <c r="B642" s="47" t="s">
        <v>1322</v>
      </c>
      <c r="C642" s="47">
        <v>1</v>
      </c>
    </row>
    <row r="643" spans="1:3" x14ac:dyDescent="0.25">
      <c r="A643" s="47" t="s">
        <v>1334</v>
      </c>
      <c r="B643" s="47" t="s">
        <v>889</v>
      </c>
      <c r="C643" s="47">
        <v>2</v>
      </c>
    </row>
    <row r="644" spans="1:3" x14ac:dyDescent="0.25">
      <c r="A644" s="47" t="s">
        <v>1298</v>
      </c>
      <c r="B644" s="47" t="s">
        <v>1211</v>
      </c>
      <c r="C644" s="47">
        <v>2</v>
      </c>
    </row>
    <row r="645" spans="1:3" x14ac:dyDescent="0.25">
      <c r="A645" s="47" t="s">
        <v>1188</v>
      </c>
      <c r="B645" s="47" t="s">
        <v>1335</v>
      </c>
      <c r="C645" s="47">
        <v>1</v>
      </c>
    </row>
    <row r="646" spans="1:3" x14ac:dyDescent="0.25">
      <c r="A646" s="47" t="s">
        <v>1267</v>
      </c>
      <c r="B646" s="47" t="s">
        <v>1218</v>
      </c>
      <c r="C646" s="47">
        <v>1</v>
      </c>
    </row>
    <row r="647" spans="1:3" x14ac:dyDescent="0.25">
      <c r="A647" s="47" t="s">
        <v>1109</v>
      </c>
      <c r="B647" s="47" t="s">
        <v>1105</v>
      </c>
      <c r="C647" s="47">
        <v>2</v>
      </c>
    </row>
    <row r="648" spans="1:3" x14ac:dyDescent="0.25">
      <c r="A648" s="47" t="s">
        <v>1094</v>
      </c>
      <c r="B648" s="47" t="s">
        <v>1246</v>
      </c>
      <c r="C648" s="47">
        <v>1</v>
      </c>
    </row>
    <row r="649" spans="1:3" x14ac:dyDescent="0.25">
      <c r="A649" s="47" t="s">
        <v>1000</v>
      </c>
      <c r="B649" s="47" t="s">
        <v>1273</v>
      </c>
      <c r="C649" s="47">
        <v>1</v>
      </c>
    </row>
    <row r="650" spans="1:3" x14ac:dyDescent="0.25">
      <c r="A650" s="47" t="s">
        <v>1094</v>
      </c>
      <c r="B650" s="47" t="s">
        <v>1071</v>
      </c>
      <c r="C650" s="47">
        <v>1</v>
      </c>
    </row>
    <row r="651" spans="1:3" x14ac:dyDescent="0.25">
      <c r="A651" s="47" t="s">
        <v>1055</v>
      </c>
      <c r="B651" s="47" t="s">
        <v>1214</v>
      </c>
      <c r="C651" s="47">
        <v>1</v>
      </c>
    </row>
    <row r="652" spans="1:3" x14ac:dyDescent="0.25">
      <c r="A652" s="47" t="s">
        <v>1202</v>
      </c>
      <c r="B652" s="47" t="s">
        <v>1283</v>
      </c>
      <c r="C652" s="47">
        <v>1</v>
      </c>
    </row>
    <row r="653" spans="1:3" x14ac:dyDescent="0.25">
      <c r="A653" s="47" t="s">
        <v>1286</v>
      </c>
      <c r="B653" s="47" t="s">
        <v>1274</v>
      </c>
      <c r="C653" s="47">
        <v>1</v>
      </c>
    </row>
    <row r="654" spans="1:3" x14ac:dyDescent="0.25">
      <c r="A654" s="47" t="s">
        <v>1319</v>
      </c>
      <c r="B654" s="47" t="s">
        <v>1107</v>
      </c>
      <c r="C654" s="47">
        <v>1</v>
      </c>
    </row>
    <row r="655" spans="1:3" x14ac:dyDescent="0.25">
      <c r="A655" s="47" t="s">
        <v>1336</v>
      </c>
      <c r="B655" s="47" t="s">
        <v>958</v>
      </c>
      <c r="C655" s="47">
        <v>1</v>
      </c>
    </row>
    <row r="656" spans="1:3" x14ac:dyDescent="0.25">
      <c r="A656" s="47" t="s">
        <v>1189</v>
      </c>
      <c r="B656" s="47" t="s">
        <v>989</v>
      </c>
      <c r="C656" s="47">
        <v>1</v>
      </c>
    </row>
    <row r="657" spans="1:3" x14ac:dyDescent="0.25">
      <c r="A657" s="47" t="s">
        <v>1337</v>
      </c>
      <c r="B657" s="47" t="s">
        <v>1100</v>
      </c>
      <c r="C657" s="47">
        <v>1</v>
      </c>
    </row>
    <row r="658" spans="1:3" x14ac:dyDescent="0.25">
      <c r="A658" s="47" t="s">
        <v>1245</v>
      </c>
      <c r="B658" s="47" t="s">
        <v>1338</v>
      </c>
      <c r="C658" s="47">
        <v>1</v>
      </c>
    </row>
    <row r="659" spans="1:3" x14ac:dyDescent="0.25">
      <c r="A659" s="47" t="s">
        <v>1167</v>
      </c>
      <c r="B659" s="47" t="s">
        <v>1085</v>
      </c>
      <c r="C659" s="47">
        <v>1</v>
      </c>
    </row>
    <row r="660" spans="1:3" x14ac:dyDescent="0.25">
      <c r="A660" s="47" t="s">
        <v>1339</v>
      </c>
      <c r="B660" s="47" t="s">
        <v>1134</v>
      </c>
      <c r="C660" s="47">
        <v>1</v>
      </c>
    </row>
    <row r="661" spans="1:3" x14ac:dyDescent="0.25">
      <c r="A661" s="47" t="s">
        <v>1328</v>
      </c>
      <c r="B661" s="47" t="s">
        <v>1273</v>
      </c>
      <c r="C661" s="47">
        <v>1</v>
      </c>
    </row>
    <row r="662" spans="1:3" x14ac:dyDescent="0.25">
      <c r="A662" s="47" t="s">
        <v>986</v>
      </c>
      <c r="B662" s="47" t="s">
        <v>1259</v>
      </c>
      <c r="C662" s="47">
        <v>1</v>
      </c>
    </row>
    <row r="663" spans="1:3" x14ac:dyDescent="0.25">
      <c r="A663" s="47" t="s">
        <v>1219</v>
      </c>
      <c r="B663" s="47" t="s">
        <v>1235</v>
      </c>
      <c r="C663" s="47">
        <v>1</v>
      </c>
    </row>
    <row r="664" spans="1:3" x14ac:dyDescent="0.25">
      <c r="A664" s="47" t="s">
        <v>1340</v>
      </c>
      <c r="B664" s="47" t="s">
        <v>1338</v>
      </c>
      <c r="C664" s="47">
        <v>1</v>
      </c>
    </row>
    <row r="665" spans="1:3" x14ac:dyDescent="0.25">
      <c r="A665" s="47" t="s">
        <v>1029</v>
      </c>
      <c r="B665" s="47" t="s">
        <v>1341</v>
      </c>
      <c r="C665" s="47">
        <v>1</v>
      </c>
    </row>
    <row r="666" spans="1:3" x14ac:dyDescent="0.25">
      <c r="A666" s="47" t="s">
        <v>1248</v>
      </c>
      <c r="B666" s="47" t="s">
        <v>1342</v>
      </c>
      <c r="C666" s="47">
        <v>1</v>
      </c>
    </row>
    <row r="667" spans="1:3" x14ac:dyDescent="0.25">
      <c r="A667" s="47" t="s">
        <v>1343</v>
      </c>
      <c r="B667" s="47" t="s">
        <v>1081</v>
      </c>
      <c r="C667" s="47">
        <v>1</v>
      </c>
    </row>
    <row r="668" spans="1:3" x14ac:dyDescent="0.25">
      <c r="A668" s="47" t="s">
        <v>1223</v>
      </c>
      <c r="B668" s="47" t="s">
        <v>1259</v>
      </c>
      <c r="C668" s="47">
        <v>1</v>
      </c>
    </row>
    <row r="669" spans="1:3" x14ac:dyDescent="0.25">
      <c r="A669" s="47" t="s">
        <v>921</v>
      </c>
      <c r="B669" s="47" t="s">
        <v>1344</v>
      </c>
      <c r="C669" s="47">
        <v>1</v>
      </c>
    </row>
    <row r="670" spans="1:3" x14ac:dyDescent="0.25">
      <c r="A670" s="47" t="s">
        <v>1291</v>
      </c>
      <c r="B670" s="47" t="s">
        <v>1100</v>
      </c>
      <c r="C670" s="47">
        <v>1</v>
      </c>
    </row>
    <row r="671" spans="1:3" x14ac:dyDescent="0.25">
      <c r="A671" s="47" t="s">
        <v>861</v>
      </c>
      <c r="B671" s="47" t="s">
        <v>1344</v>
      </c>
      <c r="C671" s="47">
        <v>1</v>
      </c>
    </row>
  </sheetData>
  <pageMargins left="0.7" right="0.7" top="0.75" bottom="0.75" header="0.3" footer="0.3"/>
  <pageSetup paperSize="9" orientation="portrait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BC20AD-A92A-4F07-A99C-9E6548A8541C}">
  <dimension ref="A1:D16"/>
  <sheetViews>
    <sheetView workbookViewId="0">
      <selection activeCell="F22" sqref="F22"/>
    </sheetView>
  </sheetViews>
  <sheetFormatPr defaultRowHeight="15" x14ac:dyDescent="0.25"/>
  <sheetData>
    <row r="1" spans="1:4" x14ac:dyDescent="0.25">
      <c r="A1" t="s">
        <v>1348</v>
      </c>
      <c r="B1" t="s">
        <v>1349</v>
      </c>
      <c r="C1" t="s">
        <v>1350</v>
      </c>
      <c r="D1" t="s">
        <v>1351</v>
      </c>
    </row>
    <row r="2" spans="1:4" x14ac:dyDescent="0.25">
      <c r="A2" t="s">
        <v>1352</v>
      </c>
      <c r="B2" t="s">
        <v>1353</v>
      </c>
      <c r="C2">
        <v>80</v>
      </c>
      <c r="D2" t="s">
        <v>1354</v>
      </c>
    </row>
    <row r="3" spans="1:4" x14ac:dyDescent="0.25">
      <c r="A3" t="s">
        <v>1355</v>
      </c>
      <c r="B3" t="s">
        <v>1356</v>
      </c>
      <c r="C3">
        <v>50</v>
      </c>
      <c r="D3" t="s">
        <v>1357</v>
      </c>
    </row>
    <row r="4" spans="1:4" x14ac:dyDescent="0.25">
      <c r="A4" t="s">
        <v>1358</v>
      </c>
      <c r="B4" t="s">
        <v>1359</v>
      </c>
      <c r="C4">
        <v>326</v>
      </c>
      <c r="D4" t="s">
        <v>1360</v>
      </c>
    </row>
    <row r="5" spans="1:4" x14ac:dyDescent="0.25">
      <c r="A5" t="s">
        <v>1361</v>
      </c>
      <c r="B5" t="s">
        <v>1362</v>
      </c>
      <c r="C5">
        <v>94</v>
      </c>
      <c r="D5" t="s">
        <v>1363</v>
      </c>
    </row>
    <row r="6" spans="1:4" x14ac:dyDescent="0.25">
      <c r="A6" t="s">
        <v>1364</v>
      </c>
      <c r="B6" t="s">
        <v>1353</v>
      </c>
      <c r="C6">
        <v>111</v>
      </c>
      <c r="D6" t="s">
        <v>1365</v>
      </c>
    </row>
    <row r="7" spans="1:4" x14ac:dyDescent="0.25">
      <c r="A7" t="s">
        <v>1366</v>
      </c>
      <c r="B7" t="s">
        <v>1367</v>
      </c>
      <c r="C7">
        <v>74</v>
      </c>
      <c r="D7" t="s">
        <v>1368</v>
      </c>
    </row>
    <row r="8" spans="1:4" x14ac:dyDescent="0.25">
      <c r="A8" t="s">
        <v>1369</v>
      </c>
      <c r="B8" t="s">
        <v>1370</v>
      </c>
      <c r="C8">
        <v>73</v>
      </c>
      <c r="D8" t="s">
        <v>1371</v>
      </c>
    </row>
    <row r="9" spans="1:4" x14ac:dyDescent="0.25">
      <c r="A9" t="s">
        <v>1372</v>
      </c>
      <c r="B9" t="s">
        <v>1373</v>
      </c>
      <c r="C9">
        <v>59</v>
      </c>
      <c r="D9" t="s">
        <v>1374</v>
      </c>
    </row>
    <row r="10" spans="1:4" x14ac:dyDescent="0.25">
      <c r="A10" t="s">
        <v>1375</v>
      </c>
      <c r="B10" t="s">
        <v>1376</v>
      </c>
      <c r="C10">
        <v>123</v>
      </c>
      <c r="D10" t="s">
        <v>1377</v>
      </c>
    </row>
    <row r="11" spans="1:4" x14ac:dyDescent="0.25">
      <c r="A11" t="s">
        <v>1378</v>
      </c>
      <c r="B11" t="s">
        <v>1370</v>
      </c>
      <c r="C11">
        <v>192</v>
      </c>
      <c r="D11" t="s">
        <v>1379</v>
      </c>
    </row>
    <row r="12" spans="1:4" x14ac:dyDescent="0.25">
      <c r="A12" t="s">
        <v>1380</v>
      </c>
      <c r="B12" t="s">
        <v>1381</v>
      </c>
      <c r="C12">
        <v>371</v>
      </c>
      <c r="D12" t="s">
        <v>1382</v>
      </c>
    </row>
    <row r="13" spans="1:4" x14ac:dyDescent="0.25">
      <c r="A13" t="s">
        <v>1383</v>
      </c>
      <c r="B13" t="s">
        <v>1384</v>
      </c>
      <c r="C13">
        <v>39</v>
      </c>
      <c r="D13" t="s">
        <v>1385</v>
      </c>
    </row>
    <row r="14" spans="1:4" x14ac:dyDescent="0.25">
      <c r="A14" t="s">
        <v>1386</v>
      </c>
      <c r="B14" t="s">
        <v>1367</v>
      </c>
      <c r="C14">
        <v>62</v>
      </c>
      <c r="D14" t="s">
        <v>1387</v>
      </c>
    </row>
    <row r="15" spans="1:4" x14ac:dyDescent="0.25">
      <c r="A15" t="s">
        <v>1388</v>
      </c>
      <c r="B15" t="s">
        <v>1389</v>
      </c>
      <c r="C15">
        <v>249</v>
      </c>
      <c r="D15" t="s">
        <v>1390</v>
      </c>
    </row>
    <row r="16" spans="1:4" x14ac:dyDescent="0.25">
      <c r="A16" t="s">
        <v>1391</v>
      </c>
      <c r="B16" t="s">
        <v>1362</v>
      </c>
      <c r="C16">
        <v>97</v>
      </c>
      <c r="D16" t="s">
        <v>1392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6AA72C-E1C9-4B28-B38B-901CB298CECA}">
  <dimension ref="A1:AL56"/>
  <sheetViews>
    <sheetView workbookViewId="0">
      <selection activeCell="AK1" activeCellId="3" sqref="AA1:AA1048576 AB1:AB1048576 AJ1:AJ1048576 AK1:AK1048576"/>
    </sheetView>
  </sheetViews>
  <sheetFormatPr defaultRowHeight="15" x14ac:dyDescent="0.25"/>
  <cols>
    <col min="2" max="2" width="25.28515625" customWidth="1"/>
  </cols>
  <sheetData>
    <row r="1" spans="1:38" x14ac:dyDescent="0.25">
      <c r="A1" s="53" t="s">
        <v>735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53"/>
      <c r="O1" s="53"/>
      <c r="P1" s="53"/>
      <c r="Q1" s="53"/>
      <c r="R1" s="53" t="s">
        <v>736</v>
      </c>
      <c r="S1" s="53"/>
      <c r="T1" s="53"/>
      <c r="U1" s="53"/>
      <c r="V1" s="53"/>
      <c r="W1" s="53"/>
      <c r="X1" s="53"/>
      <c r="Y1" s="53"/>
      <c r="Z1" s="53"/>
      <c r="AA1" s="53"/>
      <c r="AB1" s="53"/>
      <c r="AC1" s="53"/>
      <c r="AD1" s="53"/>
      <c r="AE1" s="53"/>
      <c r="AF1" s="53"/>
    </row>
    <row r="2" spans="1:38" x14ac:dyDescent="0.25">
      <c r="A2" t="s">
        <v>131</v>
      </c>
      <c r="B2" t="s">
        <v>586</v>
      </c>
      <c r="C2" t="s">
        <v>133</v>
      </c>
      <c r="D2" t="s">
        <v>134</v>
      </c>
      <c r="E2" t="s">
        <v>135</v>
      </c>
      <c r="F2" t="s">
        <v>136</v>
      </c>
      <c r="G2" t="s">
        <v>137</v>
      </c>
      <c r="H2" t="s">
        <v>468</v>
      </c>
      <c r="I2" t="s">
        <v>134</v>
      </c>
      <c r="J2" t="s">
        <v>135</v>
      </c>
      <c r="K2" t="s">
        <v>136</v>
      </c>
      <c r="L2" t="s">
        <v>137</v>
      </c>
      <c r="M2" t="s">
        <v>447</v>
      </c>
      <c r="N2" t="s">
        <v>134</v>
      </c>
      <c r="O2" t="s">
        <v>135</v>
      </c>
      <c r="P2" t="s">
        <v>136</v>
      </c>
      <c r="Q2" t="s">
        <v>137</v>
      </c>
      <c r="R2" t="s">
        <v>131</v>
      </c>
      <c r="S2" t="s">
        <v>294</v>
      </c>
      <c r="T2" t="s">
        <v>133</v>
      </c>
      <c r="U2" t="s">
        <v>134</v>
      </c>
      <c r="V2" t="s">
        <v>135</v>
      </c>
      <c r="W2" t="s">
        <v>136</v>
      </c>
      <c r="X2" t="s">
        <v>137</v>
      </c>
      <c r="Y2" t="s">
        <v>131</v>
      </c>
      <c r="Z2" t="s">
        <v>273</v>
      </c>
      <c r="AA2" t="s">
        <v>133</v>
      </c>
      <c r="AB2" t="s">
        <v>134</v>
      </c>
      <c r="AC2" t="s">
        <v>135</v>
      </c>
      <c r="AD2" t="s">
        <v>136</v>
      </c>
      <c r="AE2" t="s">
        <v>137</v>
      </c>
      <c r="AF2" t="s">
        <v>131</v>
      </c>
      <c r="AG2" t="s">
        <v>132</v>
      </c>
      <c r="AH2" t="s">
        <v>133</v>
      </c>
      <c r="AI2" t="s">
        <v>134</v>
      </c>
      <c r="AJ2" t="s">
        <v>135</v>
      </c>
      <c r="AK2" t="s">
        <v>136</v>
      </c>
      <c r="AL2" t="s">
        <v>137</v>
      </c>
    </row>
    <row r="3" spans="1:38" x14ac:dyDescent="0.25">
      <c r="A3" t="s">
        <v>469</v>
      </c>
      <c r="B3" t="s">
        <v>470</v>
      </c>
      <c r="C3" s="46">
        <v>4.0699999999999998E-7</v>
      </c>
      <c r="D3">
        <v>6.5311399999999999E-4</v>
      </c>
      <c r="E3">
        <v>5.8004200000000001E-4</v>
      </c>
      <c r="F3" t="s">
        <v>471</v>
      </c>
      <c r="G3">
        <v>11</v>
      </c>
      <c r="H3" t="s">
        <v>243</v>
      </c>
      <c r="I3">
        <v>1.158573E-3</v>
      </c>
      <c r="J3">
        <v>8.8562600000000003E-4</v>
      </c>
      <c r="K3" t="s">
        <v>448</v>
      </c>
      <c r="L3">
        <v>9</v>
      </c>
      <c r="M3" t="s">
        <v>436</v>
      </c>
      <c r="N3">
        <v>1.007123E-3</v>
      </c>
      <c r="O3">
        <v>8.8497800000000002E-4</v>
      </c>
      <c r="P3" t="s">
        <v>437</v>
      </c>
      <c r="Q3">
        <v>4</v>
      </c>
      <c r="R3" t="s">
        <v>295</v>
      </c>
      <c r="S3" t="s">
        <v>296</v>
      </c>
      <c r="T3" s="46">
        <v>2.5045168716451099E-9</v>
      </c>
      <c r="U3" s="46">
        <v>8.2423650245840693E-6</v>
      </c>
      <c r="V3" s="46">
        <v>7.0337379089991202E-6</v>
      </c>
      <c r="W3" t="s">
        <v>297</v>
      </c>
      <c r="X3">
        <v>8</v>
      </c>
      <c r="Y3" t="s">
        <v>274</v>
      </c>
      <c r="Z3" t="s">
        <v>275</v>
      </c>
      <c r="AA3" s="46">
        <v>7.1635327688715898E-5</v>
      </c>
      <c r="AB3">
        <v>1.85395225274264E-2</v>
      </c>
      <c r="AC3">
        <v>1.6776299239961101E-2</v>
      </c>
      <c r="AD3" t="s">
        <v>276</v>
      </c>
      <c r="AE3">
        <v>6</v>
      </c>
      <c r="AF3" t="s">
        <v>138</v>
      </c>
      <c r="AG3" t="s">
        <v>139</v>
      </c>
      <c r="AH3" s="46">
        <v>3.4063151055347001E-6</v>
      </c>
      <c r="AI3">
        <v>1.22286712288696E-3</v>
      </c>
      <c r="AJ3">
        <v>9.2866906561419596E-4</v>
      </c>
      <c r="AK3" t="s">
        <v>140</v>
      </c>
      <c r="AL3">
        <v>7</v>
      </c>
    </row>
    <row r="4" spans="1:38" x14ac:dyDescent="0.25">
      <c r="A4" t="s">
        <v>472</v>
      </c>
      <c r="B4" t="s">
        <v>473</v>
      </c>
      <c r="C4" s="46">
        <v>1.88E-6</v>
      </c>
      <c r="D4">
        <v>1.512668E-3</v>
      </c>
      <c r="E4">
        <v>1.343426E-3</v>
      </c>
      <c r="F4" t="s">
        <v>474</v>
      </c>
      <c r="G4">
        <v>8</v>
      </c>
      <c r="H4" t="s">
        <v>449</v>
      </c>
      <c r="I4">
        <v>3.0802970000000001E-3</v>
      </c>
      <c r="J4">
        <v>2.3546130000000002E-3</v>
      </c>
      <c r="K4" t="s">
        <v>440</v>
      </c>
      <c r="L4">
        <v>3</v>
      </c>
      <c r="M4" t="s">
        <v>438</v>
      </c>
      <c r="N4">
        <v>1.643257E-3</v>
      </c>
      <c r="O4">
        <v>1.44396E-3</v>
      </c>
      <c r="P4" t="s">
        <v>437</v>
      </c>
      <c r="Q4">
        <v>4</v>
      </c>
      <c r="R4" t="s">
        <v>298</v>
      </c>
      <c r="S4" t="s">
        <v>299</v>
      </c>
      <c r="T4" s="46">
        <v>1.81288092597813E-7</v>
      </c>
      <c r="U4">
        <v>2.9830955636970098E-4</v>
      </c>
      <c r="V4">
        <v>2.5456664792156001E-4</v>
      </c>
      <c r="W4" t="s">
        <v>300</v>
      </c>
      <c r="X4">
        <v>6</v>
      </c>
      <c r="Y4" t="s">
        <v>277</v>
      </c>
      <c r="Z4" t="s">
        <v>278</v>
      </c>
      <c r="AA4" s="46">
        <v>7.2278840262871098E-5</v>
      </c>
      <c r="AB4">
        <v>1.85395225274264E-2</v>
      </c>
      <c r="AC4">
        <v>1.6776299239961101E-2</v>
      </c>
      <c r="AD4" t="s">
        <v>279</v>
      </c>
      <c r="AE4">
        <v>5</v>
      </c>
      <c r="AF4" t="s">
        <v>141</v>
      </c>
      <c r="AG4" t="s">
        <v>142</v>
      </c>
      <c r="AH4" s="46">
        <v>7.7311668185341596E-6</v>
      </c>
      <c r="AI4">
        <v>1.3877444439268801E-3</v>
      </c>
      <c r="AJ4">
        <v>1.05388010842124E-3</v>
      </c>
      <c r="AK4" t="s">
        <v>140</v>
      </c>
      <c r="AL4">
        <v>7</v>
      </c>
    </row>
    <row r="5" spans="1:38" x14ac:dyDescent="0.25">
      <c r="A5" t="s">
        <v>475</v>
      </c>
      <c r="B5" t="s">
        <v>476</v>
      </c>
      <c r="C5" s="46">
        <v>5.9200000000000001E-6</v>
      </c>
      <c r="D5">
        <v>3.1678959999999999E-3</v>
      </c>
      <c r="E5">
        <v>2.8134620000000001E-3</v>
      </c>
      <c r="F5" t="s">
        <v>477</v>
      </c>
      <c r="G5">
        <v>4</v>
      </c>
      <c r="H5" t="s">
        <v>450</v>
      </c>
      <c r="I5">
        <v>4.0017450000000001E-3</v>
      </c>
      <c r="J5">
        <v>3.058978E-3</v>
      </c>
      <c r="K5" t="s">
        <v>451</v>
      </c>
      <c r="L5">
        <v>6</v>
      </c>
      <c r="M5" t="s">
        <v>439</v>
      </c>
      <c r="N5">
        <v>3.6405940999999997E-2</v>
      </c>
      <c r="O5">
        <v>3.1990575E-2</v>
      </c>
      <c r="P5" t="s">
        <v>440</v>
      </c>
      <c r="Q5">
        <v>3</v>
      </c>
      <c r="R5" t="s">
        <v>301</v>
      </c>
      <c r="S5" t="s">
        <v>302</v>
      </c>
      <c r="T5" s="46">
        <v>3.8673953044933501E-7</v>
      </c>
      <c r="U5">
        <v>4.2425326490292E-4</v>
      </c>
      <c r="V5">
        <v>3.6204247973292101E-4</v>
      </c>
      <c r="W5" t="s">
        <v>300</v>
      </c>
      <c r="X5">
        <v>6</v>
      </c>
      <c r="Y5" t="s">
        <v>280</v>
      </c>
      <c r="Z5" t="s">
        <v>281</v>
      </c>
      <c r="AA5">
        <v>2.3520994898581601E-4</v>
      </c>
      <c r="AB5">
        <v>4.02209012765746E-2</v>
      </c>
      <c r="AC5">
        <v>3.6395644737805301E-2</v>
      </c>
      <c r="AD5" t="s">
        <v>282</v>
      </c>
      <c r="AE5">
        <v>4</v>
      </c>
      <c r="AF5" t="s">
        <v>143</v>
      </c>
      <c r="AG5" t="s">
        <v>144</v>
      </c>
      <c r="AH5" s="46">
        <v>4.5737530797374498E-5</v>
      </c>
      <c r="AI5">
        <v>4.9275335681465303E-3</v>
      </c>
      <c r="AJ5">
        <v>3.74206478272966E-3</v>
      </c>
      <c r="AK5" t="s">
        <v>145</v>
      </c>
      <c r="AL5">
        <v>5</v>
      </c>
    </row>
    <row r="6" spans="1:38" x14ac:dyDescent="0.25">
      <c r="A6" t="s">
        <v>478</v>
      </c>
      <c r="B6" t="s">
        <v>479</v>
      </c>
      <c r="C6" s="46">
        <v>9.8900000000000002E-6</v>
      </c>
      <c r="D6">
        <v>3.9723750000000002E-3</v>
      </c>
      <c r="E6">
        <v>3.527933E-3</v>
      </c>
      <c r="F6" t="s">
        <v>477</v>
      </c>
      <c r="G6">
        <v>4</v>
      </c>
      <c r="H6" t="s">
        <v>199</v>
      </c>
      <c r="I6">
        <v>4.0017450000000001E-3</v>
      </c>
      <c r="J6">
        <v>3.058978E-3</v>
      </c>
      <c r="K6" t="s">
        <v>452</v>
      </c>
      <c r="L6">
        <v>6</v>
      </c>
      <c r="M6" t="s">
        <v>441</v>
      </c>
      <c r="N6">
        <v>4.1156697999999999E-2</v>
      </c>
      <c r="O6">
        <v>3.6165153999999998E-2</v>
      </c>
      <c r="P6" t="s">
        <v>442</v>
      </c>
      <c r="Q6">
        <v>8</v>
      </c>
      <c r="R6" t="s">
        <v>303</v>
      </c>
      <c r="S6" t="s">
        <v>304</v>
      </c>
      <c r="T6" s="46">
        <v>2.0953823544105201E-6</v>
      </c>
      <c r="U6">
        <v>1.6362134730334599E-3</v>
      </c>
      <c r="V6">
        <v>1.39628573815454E-3</v>
      </c>
      <c r="W6" t="s">
        <v>305</v>
      </c>
      <c r="X6">
        <v>13</v>
      </c>
      <c r="Y6" t="s">
        <v>283</v>
      </c>
      <c r="Z6" t="s">
        <v>284</v>
      </c>
      <c r="AA6">
        <v>4.6482360969052003E-4</v>
      </c>
      <c r="AB6">
        <v>4.7690902354247403E-2</v>
      </c>
      <c r="AC6">
        <v>4.3155202499688301E-2</v>
      </c>
      <c r="AD6" t="s">
        <v>285</v>
      </c>
      <c r="AE6">
        <v>6</v>
      </c>
      <c r="AF6" t="s">
        <v>146</v>
      </c>
      <c r="AG6" t="s">
        <v>147</v>
      </c>
      <c r="AH6" s="46">
        <v>5.4902880982134097E-5</v>
      </c>
      <c r="AI6">
        <v>4.9275335681465303E-3</v>
      </c>
      <c r="AJ6">
        <v>3.74206478272966E-3</v>
      </c>
      <c r="AK6" t="s">
        <v>148</v>
      </c>
      <c r="AL6">
        <v>16</v>
      </c>
    </row>
    <row r="7" spans="1:38" x14ac:dyDescent="0.25">
      <c r="A7" t="s">
        <v>480</v>
      </c>
      <c r="B7" t="s">
        <v>481</v>
      </c>
      <c r="C7" s="46">
        <v>1.2500000000000001E-5</v>
      </c>
      <c r="D7">
        <v>4.0121489999999996E-3</v>
      </c>
      <c r="E7">
        <v>3.5632569999999998E-3</v>
      </c>
      <c r="F7" t="s">
        <v>477</v>
      </c>
      <c r="G7">
        <v>4</v>
      </c>
      <c r="H7" t="s">
        <v>144</v>
      </c>
      <c r="I7">
        <v>4.0017450000000001E-3</v>
      </c>
      <c r="J7">
        <v>3.058978E-3</v>
      </c>
      <c r="K7" t="s">
        <v>440</v>
      </c>
      <c r="L7">
        <v>3</v>
      </c>
      <c r="M7" t="s">
        <v>443</v>
      </c>
      <c r="N7">
        <v>4.1156697999999999E-2</v>
      </c>
      <c r="O7">
        <v>3.6165153999999998E-2</v>
      </c>
      <c r="P7" t="s">
        <v>442</v>
      </c>
      <c r="Q7">
        <v>8</v>
      </c>
      <c r="R7" t="s">
        <v>306</v>
      </c>
      <c r="S7" t="s">
        <v>307</v>
      </c>
      <c r="T7" s="46">
        <v>2.81279364950073E-6</v>
      </c>
      <c r="U7">
        <v>1.6362134730334599E-3</v>
      </c>
      <c r="V7">
        <v>1.39628573815454E-3</v>
      </c>
      <c r="W7" t="s">
        <v>308</v>
      </c>
      <c r="X7">
        <v>5</v>
      </c>
      <c r="Y7" t="s">
        <v>286</v>
      </c>
      <c r="Z7" t="s">
        <v>287</v>
      </c>
      <c r="AA7">
        <v>4.6482360969052003E-4</v>
      </c>
      <c r="AB7">
        <v>4.7690902354247403E-2</v>
      </c>
      <c r="AC7">
        <v>4.3155202499688301E-2</v>
      </c>
      <c r="AD7" t="s">
        <v>285</v>
      </c>
      <c r="AE7">
        <v>6</v>
      </c>
      <c r="AF7" t="s">
        <v>149</v>
      </c>
      <c r="AG7" t="s">
        <v>150</v>
      </c>
      <c r="AH7">
        <v>1.06328249106343E-4</v>
      </c>
      <c r="AI7">
        <v>7.2033595810922103E-3</v>
      </c>
      <c r="AJ7">
        <v>5.47037129893823E-3</v>
      </c>
      <c r="AK7" t="s">
        <v>151</v>
      </c>
      <c r="AL7">
        <v>15</v>
      </c>
    </row>
    <row r="8" spans="1:38" x14ac:dyDescent="0.25">
      <c r="A8" t="s">
        <v>482</v>
      </c>
      <c r="B8" t="s">
        <v>483</v>
      </c>
      <c r="C8" s="46">
        <v>1.56E-5</v>
      </c>
      <c r="D8">
        <v>4.1645359999999999E-3</v>
      </c>
      <c r="E8">
        <v>3.6985949999999998E-3</v>
      </c>
      <c r="F8" t="s">
        <v>477</v>
      </c>
      <c r="G8">
        <v>4</v>
      </c>
      <c r="H8" t="s">
        <v>453</v>
      </c>
      <c r="I8">
        <v>4.0017450000000001E-3</v>
      </c>
      <c r="J8">
        <v>3.058978E-3</v>
      </c>
      <c r="K8" t="s">
        <v>454</v>
      </c>
      <c r="L8">
        <v>4</v>
      </c>
      <c r="M8" t="s">
        <v>444</v>
      </c>
      <c r="N8">
        <v>4.2451001000000002E-2</v>
      </c>
      <c r="O8">
        <v>3.7302481999999998E-2</v>
      </c>
      <c r="P8" t="s">
        <v>445</v>
      </c>
      <c r="Q8">
        <v>3</v>
      </c>
      <c r="R8" t="s">
        <v>309</v>
      </c>
      <c r="S8" t="s">
        <v>310</v>
      </c>
      <c r="T8" s="46">
        <v>2.9830692306899899E-6</v>
      </c>
      <c r="U8">
        <v>1.6362134730334599E-3</v>
      </c>
      <c r="V8">
        <v>1.39628573815454E-3</v>
      </c>
      <c r="W8" t="s">
        <v>300</v>
      </c>
      <c r="X8">
        <v>6</v>
      </c>
      <c r="Y8" t="s">
        <v>288</v>
      </c>
      <c r="Z8" t="s">
        <v>289</v>
      </c>
      <c r="AA8">
        <v>6.58694604654769E-4</v>
      </c>
      <c r="AB8">
        <v>4.8655004507854198E-2</v>
      </c>
      <c r="AC8">
        <v>4.4027612574050898E-2</v>
      </c>
      <c r="AD8" t="s">
        <v>290</v>
      </c>
      <c r="AE8">
        <v>6</v>
      </c>
      <c r="AF8" t="s">
        <v>152</v>
      </c>
      <c r="AG8" t="s">
        <v>153</v>
      </c>
      <c r="AH8">
        <v>1.2699568747365401E-4</v>
      </c>
      <c r="AI8">
        <v>7.2033595810922103E-3</v>
      </c>
      <c r="AJ8">
        <v>5.47037129893823E-3</v>
      </c>
      <c r="AK8" t="s">
        <v>154</v>
      </c>
      <c r="AL8">
        <v>11</v>
      </c>
    </row>
    <row r="9" spans="1:38" x14ac:dyDescent="0.25">
      <c r="A9" t="s">
        <v>484</v>
      </c>
      <c r="B9" t="s">
        <v>485</v>
      </c>
      <c r="C9" s="46">
        <v>1.9300000000000002E-5</v>
      </c>
      <c r="D9">
        <v>4.4179830000000003E-3</v>
      </c>
      <c r="E9">
        <v>3.9236849999999997E-3</v>
      </c>
      <c r="F9" t="s">
        <v>486</v>
      </c>
      <c r="G9">
        <v>7</v>
      </c>
      <c r="H9" t="s">
        <v>188</v>
      </c>
      <c r="I9">
        <v>4.0017450000000001E-3</v>
      </c>
      <c r="J9">
        <v>3.058978E-3</v>
      </c>
      <c r="K9" t="s">
        <v>440</v>
      </c>
      <c r="L9">
        <v>3</v>
      </c>
      <c r="M9" t="s">
        <v>446</v>
      </c>
      <c r="N9">
        <v>4.2451001000000002E-2</v>
      </c>
      <c r="O9">
        <v>3.7302481999999998E-2</v>
      </c>
      <c r="P9" t="s">
        <v>445</v>
      </c>
      <c r="Q9">
        <v>3</v>
      </c>
      <c r="R9" t="s">
        <v>311</v>
      </c>
      <c r="S9" t="s">
        <v>312</v>
      </c>
      <c r="T9" s="46">
        <v>5.9085130572630398E-6</v>
      </c>
      <c r="U9">
        <v>2.7778452102075199E-3</v>
      </c>
      <c r="V9">
        <v>2.3705132085380101E-3</v>
      </c>
      <c r="W9" t="s">
        <v>300</v>
      </c>
      <c r="X9">
        <v>6</v>
      </c>
      <c r="Y9" t="s">
        <v>291</v>
      </c>
      <c r="Z9" t="s">
        <v>292</v>
      </c>
      <c r="AA9">
        <v>6.6390844357695799E-4</v>
      </c>
      <c r="AB9">
        <v>4.8655004507854198E-2</v>
      </c>
      <c r="AC9">
        <v>4.4027612574050898E-2</v>
      </c>
      <c r="AD9" t="s">
        <v>293</v>
      </c>
      <c r="AE9">
        <v>10</v>
      </c>
      <c r="AF9" t="s">
        <v>155</v>
      </c>
      <c r="AG9" t="s">
        <v>156</v>
      </c>
      <c r="AH9">
        <v>1.40455479297063E-4</v>
      </c>
      <c r="AI9">
        <v>7.2033595810922103E-3</v>
      </c>
      <c r="AJ9">
        <v>5.47037129893823E-3</v>
      </c>
      <c r="AK9" t="s">
        <v>157</v>
      </c>
      <c r="AL9">
        <v>4</v>
      </c>
    </row>
    <row r="10" spans="1:38" x14ac:dyDescent="0.25">
      <c r="A10" t="s">
        <v>487</v>
      </c>
      <c r="B10" t="s">
        <v>488</v>
      </c>
      <c r="C10" s="46">
        <v>3.29E-5</v>
      </c>
      <c r="D10">
        <v>5.8704940000000004E-3</v>
      </c>
      <c r="E10">
        <v>5.213685E-3</v>
      </c>
      <c r="F10" t="s">
        <v>440</v>
      </c>
      <c r="G10">
        <v>3</v>
      </c>
      <c r="H10" t="s">
        <v>191</v>
      </c>
      <c r="I10">
        <v>4.0017450000000001E-3</v>
      </c>
      <c r="J10">
        <v>3.058978E-3</v>
      </c>
      <c r="K10" t="s">
        <v>440</v>
      </c>
      <c r="L10">
        <v>3</v>
      </c>
      <c r="R10" t="s">
        <v>313</v>
      </c>
      <c r="S10" t="s">
        <v>314</v>
      </c>
      <c r="T10" s="46">
        <v>7.8344399453326208E-6</v>
      </c>
      <c r="U10">
        <v>3.2228927325112099E-3</v>
      </c>
      <c r="V10">
        <v>2.7503007597562399E-3</v>
      </c>
      <c r="W10" t="s">
        <v>315</v>
      </c>
      <c r="X10">
        <v>21</v>
      </c>
      <c r="AF10" t="s">
        <v>158</v>
      </c>
      <c r="AG10" t="s">
        <v>159</v>
      </c>
      <c r="AH10">
        <v>1.97937284181452E-4</v>
      </c>
      <c r="AI10">
        <v>8.8824356276426507E-3</v>
      </c>
      <c r="AJ10">
        <v>6.7454942898679E-3</v>
      </c>
      <c r="AK10" t="s">
        <v>160</v>
      </c>
      <c r="AL10">
        <v>18</v>
      </c>
    </row>
    <row r="11" spans="1:38" x14ac:dyDescent="0.25">
      <c r="A11" t="s">
        <v>489</v>
      </c>
      <c r="B11" t="s">
        <v>490</v>
      </c>
      <c r="C11" s="46">
        <v>3.29E-5</v>
      </c>
      <c r="D11">
        <v>5.8704940000000004E-3</v>
      </c>
      <c r="E11">
        <v>5.213685E-3</v>
      </c>
      <c r="F11" t="s">
        <v>440</v>
      </c>
      <c r="G11">
        <v>3</v>
      </c>
      <c r="H11" t="s">
        <v>215</v>
      </c>
      <c r="I11">
        <v>6.2657989999999998E-3</v>
      </c>
      <c r="J11">
        <v>4.7896459999999998E-3</v>
      </c>
      <c r="K11" t="s">
        <v>440</v>
      </c>
      <c r="L11">
        <v>3</v>
      </c>
      <c r="R11" t="s">
        <v>316</v>
      </c>
      <c r="S11" t="s">
        <v>317</v>
      </c>
      <c r="T11" s="46">
        <v>9.7463352394981195E-6</v>
      </c>
      <c r="U11">
        <v>3.56390991924315E-3</v>
      </c>
      <c r="V11">
        <v>3.0413125636235099E-3</v>
      </c>
      <c r="W11" t="s">
        <v>318</v>
      </c>
      <c r="X11">
        <v>7</v>
      </c>
      <c r="AF11" t="s">
        <v>161</v>
      </c>
      <c r="AG11" t="s">
        <v>162</v>
      </c>
      <c r="AH11">
        <v>2.5631461068496001E-4</v>
      </c>
      <c r="AI11">
        <v>1.0224105026211201E-2</v>
      </c>
      <c r="AJ11">
        <v>7.7643841131467403E-3</v>
      </c>
      <c r="AK11" t="s">
        <v>160</v>
      </c>
      <c r="AL11">
        <v>18</v>
      </c>
    </row>
    <row r="12" spans="1:38" x14ac:dyDescent="0.25">
      <c r="A12" t="s">
        <v>491</v>
      </c>
      <c r="B12" t="s">
        <v>492</v>
      </c>
      <c r="C12" s="46">
        <v>3.6600000000000002E-5</v>
      </c>
      <c r="D12">
        <v>5.8761270000000001E-3</v>
      </c>
      <c r="E12">
        <v>5.218688E-3</v>
      </c>
      <c r="F12" t="s">
        <v>477</v>
      </c>
      <c r="G12">
        <v>4</v>
      </c>
      <c r="H12" t="s">
        <v>455</v>
      </c>
      <c r="I12">
        <v>7.268849E-3</v>
      </c>
      <c r="J12">
        <v>5.5563879999999998E-3</v>
      </c>
      <c r="K12" t="s">
        <v>454</v>
      </c>
      <c r="L12">
        <v>4</v>
      </c>
      <c r="R12" t="s">
        <v>319</v>
      </c>
      <c r="S12" t="s">
        <v>320</v>
      </c>
      <c r="T12" s="46">
        <v>1.29492023420412E-5</v>
      </c>
      <c r="U12">
        <v>4.2615824907657604E-3</v>
      </c>
      <c r="V12">
        <v>3.6366812472174602E-3</v>
      </c>
      <c r="W12" t="s">
        <v>318</v>
      </c>
      <c r="X12">
        <v>7</v>
      </c>
      <c r="AF12" t="s">
        <v>163</v>
      </c>
      <c r="AG12" t="s">
        <v>164</v>
      </c>
      <c r="AH12">
        <v>2.9344638032906701E-4</v>
      </c>
      <c r="AI12">
        <v>1.0534725053813501E-2</v>
      </c>
      <c r="AJ12">
        <v>8.0002750005503508E-3</v>
      </c>
      <c r="AK12" t="s">
        <v>165</v>
      </c>
      <c r="AL12">
        <v>12</v>
      </c>
    </row>
    <row r="13" spans="1:38" x14ac:dyDescent="0.25">
      <c r="A13" t="s">
        <v>493</v>
      </c>
      <c r="B13" t="s">
        <v>494</v>
      </c>
      <c r="C13" s="46">
        <v>4.32E-5</v>
      </c>
      <c r="D13">
        <v>6.3074159999999997E-3</v>
      </c>
      <c r="E13">
        <v>5.6017230000000003E-3</v>
      </c>
      <c r="F13" t="s">
        <v>495</v>
      </c>
      <c r="G13">
        <v>4</v>
      </c>
      <c r="H13" t="s">
        <v>456</v>
      </c>
      <c r="I13">
        <v>1.2826311E-2</v>
      </c>
      <c r="J13">
        <v>9.8045739999999999E-3</v>
      </c>
      <c r="K13" t="s">
        <v>454</v>
      </c>
      <c r="L13">
        <v>4</v>
      </c>
      <c r="R13" t="s">
        <v>321</v>
      </c>
      <c r="S13" t="s">
        <v>322</v>
      </c>
      <c r="T13" s="46">
        <v>1.9178038260673501E-5</v>
      </c>
      <c r="U13">
        <v>5.7377203559887801E-3</v>
      </c>
      <c r="V13">
        <v>4.8963642181317699E-3</v>
      </c>
      <c r="W13" t="s">
        <v>305</v>
      </c>
      <c r="X13">
        <v>13</v>
      </c>
      <c r="AF13" t="s">
        <v>166</v>
      </c>
      <c r="AG13" t="s">
        <v>167</v>
      </c>
      <c r="AH13">
        <v>5.2714831966986996E-4</v>
      </c>
      <c r="AI13">
        <v>1.50738528478185E-2</v>
      </c>
      <c r="AJ13">
        <v>1.1447376887802301E-2</v>
      </c>
      <c r="AK13" t="s">
        <v>168</v>
      </c>
      <c r="AL13">
        <v>13</v>
      </c>
    </row>
    <row r="14" spans="1:38" x14ac:dyDescent="0.25">
      <c r="A14" t="s">
        <v>496</v>
      </c>
      <c r="B14" t="s">
        <v>497</v>
      </c>
      <c r="C14" s="46">
        <v>6.4599999999999998E-5</v>
      </c>
      <c r="D14">
        <v>7.2020299999999999E-3</v>
      </c>
      <c r="E14">
        <v>6.3962450000000001E-3</v>
      </c>
      <c r="F14" t="s">
        <v>498</v>
      </c>
      <c r="G14">
        <v>8</v>
      </c>
      <c r="H14" t="s">
        <v>457</v>
      </c>
      <c r="I14">
        <v>1.2826311E-2</v>
      </c>
      <c r="J14">
        <v>9.8045739999999999E-3</v>
      </c>
      <c r="K14" t="s">
        <v>451</v>
      </c>
      <c r="L14">
        <v>6</v>
      </c>
      <c r="R14" t="s">
        <v>323</v>
      </c>
      <c r="S14" t="s">
        <v>324</v>
      </c>
      <c r="T14" s="46">
        <v>3.5326685820489402E-5</v>
      </c>
      <c r="U14">
        <v>8.3701396012230301E-3</v>
      </c>
      <c r="V14">
        <v>7.1427761378122304E-3</v>
      </c>
      <c r="W14" t="s">
        <v>325</v>
      </c>
      <c r="X14">
        <v>5</v>
      </c>
      <c r="AF14" t="s">
        <v>169</v>
      </c>
      <c r="AG14" t="s">
        <v>170</v>
      </c>
      <c r="AH14">
        <v>5.4575490130210605E-4</v>
      </c>
      <c r="AI14">
        <v>1.50738528478185E-2</v>
      </c>
      <c r="AJ14">
        <v>1.1447376887802301E-2</v>
      </c>
      <c r="AK14" t="s">
        <v>171</v>
      </c>
      <c r="AL14">
        <v>13</v>
      </c>
    </row>
    <row r="15" spans="1:38" x14ac:dyDescent="0.25">
      <c r="A15" t="s">
        <v>499</v>
      </c>
      <c r="B15" t="s">
        <v>500</v>
      </c>
      <c r="C15" s="46">
        <v>6.6199999999999996E-5</v>
      </c>
      <c r="D15">
        <v>7.2020299999999999E-3</v>
      </c>
      <c r="E15">
        <v>6.3962450000000001E-3</v>
      </c>
      <c r="F15" t="s">
        <v>440</v>
      </c>
      <c r="G15">
        <v>3</v>
      </c>
      <c r="H15" t="s">
        <v>233</v>
      </c>
      <c r="I15">
        <v>2.3253734000000002E-2</v>
      </c>
      <c r="J15">
        <v>1.7775409999999998E-2</v>
      </c>
      <c r="K15" t="s">
        <v>440</v>
      </c>
      <c r="L15">
        <v>3</v>
      </c>
      <c r="R15" t="s">
        <v>326</v>
      </c>
      <c r="S15" t="s">
        <v>327</v>
      </c>
      <c r="T15" s="46">
        <v>3.5326685820489402E-5</v>
      </c>
      <c r="U15">
        <v>8.3701396012230301E-3</v>
      </c>
      <c r="V15">
        <v>7.1427761378122304E-3</v>
      </c>
      <c r="W15" t="s">
        <v>308</v>
      </c>
      <c r="X15">
        <v>5</v>
      </c>
      <c r="AF15" t="s">
        <v>172</v>
      </c>
      <c r="AG15" t="s">
        <v>173</v>
      </c>
      <c r="AH15">
        <v>5.4584982457281405E-4</v>
      </c>
      <c r="AI15">
        <v>1.50738528478185E-2</v>
      </c>
      <c r="AJ15">
        <v>1.1447376887802301E-2</v>
      </c>
      <c r="AK15" t="s">
        <v>174</v>
      </c>
      <c r="AL15">
        <v>10</v>
      </c>
    </row>
    <row r="16" spans="1:38" x14ac:dyDescent="0.25">
      <c r="A16" t="s">
        <v>501</v>
      </c>
      <c r="B16" t="s">
        <v>502</v>
      </c>
      <c r="C16" s="46">
        <v>6.6199999999999996E-5</v>
      </c>
      <c r="D16">
        <v>7.2020299999999999E-3</v>
      </c>
      <c r="E16">
        <v>6.3962450000000001E-3</v>
      </c>
      <c r="F16" t="s">
        <v>440</v>
      </c>
      <c r="G16">
        <v>3</v>
      </c>
      <c r="H16" t="s">
        <v>255</v>
      </c>
      <c r="I16">
        <v>2.4044026999999999E-2</v>
      </c>
      <c r="J16">
        <v>1.837952E-2</v>
      </c>
      <c r="K16" t="s">
        <v>458</v>
      </c>
      <c r="L16">
        <v>5</v>
      </c>
      <c r="R16" t="s">
        <v>328</v>
      </c>
      <c r="S16" t="s">
        <v>329</v>
      </c>
      <c r="T16" s="46">
        <v>4.0030649462439403E-5</v>
      </c>
      <c r="U16">
        <v>8.3701396012230301E-3</v>
      </c>
      <c r="V16">
        <v>7.1427761378122304E-3</v>
      </c>
      <c r="W16" t="s">
        <v>330</v>
      </c>
      <c r="X16">
        <v>7</v>
      </c>
      <c r="AF16" t="s">
        <v>175</v>
      </c>
      <c r="AG16" t="s">
        <v>176</v>
      </c>
      <c r="AH16">
        <v>5.9538948939715799E-4</v>
      </c>
      <c r="AI16">
        <v>1.5267487620970001E-2</v>
      </c>
      <c r="AJ16">
        <v>1.15944268987868E-2</v>
      </c>
      <c r="AK16" t="s">
        <v>177</v>
      </c>
      <c r="AL16">
        <v>19</v>
      </c>
    </row>
    <row r="17" spans="1:38" x14ac:dyDescent="0.25">
      <c r="A17" t="s">
        <v>503</v>
      </c>
      <c r="B17" t="s">
        <v>504</v>
      </c>
      <c r="C17" s="46">
        <v>6.7299999999999996E-5</v>
      </c>
      <c r="D17">
        <v>7.2020299999999999E-3</v>
      </c>
      <c r="E17">
        <v>6.3962450000000001E-3</v>
      </c>
      <c r="F17" t="s">
        <v>498</v>
      </c>
      <c r="G17">
        <v>8</v>
      </c>
      <c r="H17" t="s">
        <v>459</v>
      </c>
      <c r="I17">
        <v>3.9907968000000002E-2</v>
      </c>
      <c r="J17">
        <v>3.0506090999999999E-2</v>
      </c>
      <c r="K17" t="s">
        <v>460</v>
      </c>
      <c r="L17">
        <v>2</v>
      </c>
      <c r="R17" t="s">
        <v>331</v>
      </c>
      <c r="S17" t="s">
        <v>332</v>
      </c>
      <c r="T17" s="46">
        <v>4.1115513906785299E-5</v>
      </c>
      <c r="U17">
        <v>8.3701396012230301E-3</v>
      </c>
      <c r="V17">
        <v>7.1427761378122304E-3</v>
      </c>
      <c r="W17" t="s">
        <v>333</v>
      </c>
      <c r="X17">
        <v>6</v>
      </c>
      <c r="AF17" t="s">
        <v>178</v>
      </c>
      <c r="AG17" t="s">
        <v>179</v>
      </c>
      <c r="AH17">
        <v>7.0899718720774697E-4</v>
      </c>
      <c r="AI17">
        <v>1.6968666013838701E-2</v>
      </c>
      <c r="AJ17">
        <v>1.28863348411794E-2</v>
      </c>
      <c r="AK17" t="s">
        <v>180</v>
      </c>
      <c r="AL17">
        <v>9</v>
      </c>
    </row>
    <row r="18" spans="1:38" x14ac:dyDescent="0.25">
      <c r="A18" t="s">
        <v>505</v>
      </c>
      <c r="B18" t="s">
        <v>506</v>
      </c>
      <c r="C18" s="46">
        <v>7.7399999999999998E-5</v>
      </c>
      <c r="D18">
        <v>7.7164089999999996E-3</v>
      </c>
      <c r="E18">
        <v>6.8530739999999998E-3</v>
      </c>
      <c r="F18" t="s">
        <v>507</v>
      </c>
      <c r="G18">
        <v>8</v>
      </c>
      <c r="H18" t="s">
        <v>461</v>
      </c>
      <c r="I18">
        <v>3.9921415000000002E-2</v>
      </c>
      <c r="J18">
        <v>3.0516370000000001E-2</v>
      </c>
      <c r="K18" t="s">
        <v>462</v>
      </c>
      <c r="L18">
        <v>4</v>
      </c>
      <c r="R18" t="s">
        <v>334</v>
      </c>
      <c r="S18" t="s">
        <v>335</v>
      </c>
      <c r="T18" s="46">
        <v>4.3094848818913402E-5</v>
      </c>
      <c r="U18">
        <v>8.3701396012230301E-3</v>
      </c>
      <c r="V18">
        <v>7.1427761378122304E-3</v>
      </c>
      <c r="W18" t="s">
        <v>336</v>
      </c>
      <c r="X18">
        <v>16</v>
      </c>
      <c r="AF18" t="s">
        <v>181</v>
      </c>
      <c r="AG18" t="s">
        <v>182</v>
      </c>
      <c r="AH18">
        <v>8.1203961123444302E-4</v>
      </c>
      <c r="AI18">
        <v>1.8220138777072799E-2</v>
      </c>
      <c r="AJ18">
        <v>1.38367275861658E-2</v>
      </c>
      <c r="AK18" t="s">
        <v>183</v>
      </c>
      <c r="AL18">
        <v>14</v>
      </c>
    </row>
    <row r="19" spans="1:38" x14ac:dyDescent="0.25">
      <c r="A19" t="s">
        <v>508</v>
      </c>
      <c r="B19" t="s">
        <v>509</v>
      </c>
      <c r="C19" s="46">
        <v>8.1699999999999994E-5</v>
      </c>
      <c r="D19">
        <v>7.7164089999999996E-3</v>
      </c>
      <c r="E19">
        <v>6.8530739999999998E-3</v>
      </c>
      <c r="F19" t="s">
        <v>510</v>
      </c>
      <c r="G19">
        <v>9</v>
      </c>
      <c r="H19" t="s">
        <v>463</v>
      </c>
      <c r="I19">
        <v>4.4492111000000001E-2</v>
      </c>
      <c r="J19">
        <v>3.401026E-2</v>
      </c>
      <c r="K19" t="s">
        <v>462</v>
      </c>
      <c r="L19">
        <v>4</v>
      </c>
      <c r="R19" t="s">
        <v>337</v>
      </c>
      <c r="S19" t="s">
        <v>338</v>
      </c>
      <c r="T19" s="46">
        <v>4.4803260687610202E-5</v>
      </c>
      <c r="U19">
        <v>8.3701396012230301E-3</v>
      </c>
      <c r="V19">
        <v>7.1427761378122304E-3</v>
      </c>
      <c r="W19" t="s">
        <v>336</v>
      </c>
      <c r="X19">
        <v>16</v>
      </c>
      <c r="AF19" t="s">
        <v>184</v>
      </c>
      <c r="AG19" t="s">
        <v>185</v>
      </c>
      <c r="AH19">
        <v>9.9934652859737997E-4</v>
      </c>
      <c r="AI19">
        <v>2.1103847280379999E-2</v>
      </c>
      <c r="AJ19">
        <v>1.60266718827691E-2</v>
      </c>
      <c r="AK19" t="s">
        <v>186</v>
      </c>
      <c r="AL19">
        <v>7</v>
      </c>
    </row>
    <row r="20" spans="1:38" x14ac:dyDescent="0.25">
      <c r="A20" t="s">
        <v>511</v>
      </c>
      <c r="B20" t="s">
        <v>512</v>
      </c>
      <c r="C20">
        <v>1.04467E-4</v>
      </c>
      <c r="D20">
        <v>9.320788E-3</v>
      </c>
      <c r="E20">
        <v>8.2779499999999992E-3</v>
      </c>
      <c r="F20" t="s">
        <v>513</v>
      </c>
      <c r="G20">
        <v>5</v>
      </c>
      <c r="H20" t="s">
        <v>464</v>
      </c>
      <c r="I20">
        <v>4.5572979E-2</v>
      </c>
      <c r="J20">
        <v>3.4836487999999999E-2</v>
      </c>
      <c r="K20" t="s">
        <v>454</v>
      </c>
      <c r="L20">
        <v>4</v>
      </c>
      <c r="R20" t="s">
        <v>339</v>
      </c>
      <c r="S20" t="s">
        <v>340</v>
      </c>
      <c r="T20" s="46">
        <v>4.5780161902769503E-5</v>
      </c>
      <c r="U20">
        <v>8.3701396012230301E-3</v>
      </c>
      <c r="V20">
        <v>7.1427761378122304E-3</v>
      </c>
      <c r="W20" t="s">
        <v>305</v>
      </c>
      <c r="X20">
        <v>13</v>
      </c>
      <c r="AF20" t="s">
        <v>187</v>
      </c>
      <c r="AG20" t="s">
        <v>188</v>
      </c>
      <c r="AH20">
        <v>1.2011727241766201E-3</v>
      </c>
      <c r="AI20">
        <v>2.1459567670733499E-2</v>
      </c>
      <c r="AJ20">
        <v>1.62968128623955E-2</v>
      </c>
      <c r="AK20" t="s">
        <v>189</v>
      </c>
      <c r="AL20">
        <v>4</v>
      </c>
    </row>
    <row r="21" spans="1:38" x14ac:dyDescent="0.25">
      <c r="A21" t="s">
        <v>514</v>
      </c>
      <c r="B21" t="s">
        <v>515</v>
      </c>
      <c r="C21">
        <v>1.13677E-4</v>
      </c>
      <c r="D21">
        <v>9.3500400000000004E-3</v>
      </c>
      <c r="E21">
        <v>8.3039289999999998E-3</v>
      </c>
      <c r="F21" t="s">
        <v>516</v>
      </c>
      <c r="G21">
        <v>8</v>
      </c>
      <c r="H21" t="s">
        <v>465</v>
      </c>
      <c r="I21">
        <v>4.9031962999999998E-2</v>
      </c>
      <c r="J21">
        <v>3.7480574000000003E-2</v>
      </c>
      <c r="K21" t="s">
        <v>466</v>
      </c>
      <c r="L21">
        <v>4</v>
      </c>
      <c r="R21" t="s">
        <v>341</v>
      </c>
      <c r="S21" t="s">
        <v>342</v>
      </c>
      <c r="T21" s="46">
        <v>4.8400327145784398E-5</v>
      </c>
      <c r="U21">
        <v>8.3834461387777004E-3</v>
      </c>
      <c r="V21">
        <v>7.1541314584461302E-3</v>
      </c>
      <c r="W21" t="s">
        <v>336</v>
      </c>
      <c r="X21">
        <v>16</v>
      </c>
      <c r="AF21" t="s">
        <v>190</v>
      </c>
      <c r="AG21" t="s">
        <v>191</v>
      </c>
      <c r="AH21">
        <v>1.2011727241766201E-3</v>
      </c>
      <c r="AI21">
        <v>2.1459567670733499E-2</v>
      </c>
      <c r="AJ21">
        <v>1.62968128623955E-2</v>
      </c>
      <c r="AK21" t="s">
        <v>189</v>
      </c>
      <c r="AL21">
        <v>4</v>
      </c>
    </row>
    <row r="22" spans="1:38" x14ac:dyDescent="0.25">
      <c r="A22" t="s">
        <v>415</v>
      </c>
      <c r="B22" t="s">
        <v>416</v>
      </c>
      <c r="C22">
        <v>1.16439E-4</v>
      </c>
      <c r="D22">
        <v>9.3500400000000004E-3</v>
      </c>
      <c r="E22">
        <v>8.3039289999999998E-3</v>
      </c>
      <c r="F22" t="s">
        <v>477</v>
      </c>
      <c r="G22">
        <v>4</v>
      </c>
      <c r="H22" t="s">
        <v>467</v>
      </c>
      <c r="I22">
        <v>4.9031962999999998E-2</v>
      </c>
      <c r="J22">
        <v>3.7480574000000003E-2</v>
      </c>
      <c r="K22" t="s">
        <v>440</v>
      </c>
      <c r="L22">
        <v>3</v>
      </c>
      <c r="R22" t="s">
        <v>343</v>
      </c>
      <c r="S22" t="s">
        <v>344</v>
      </c>
      <c r="T22" s="46">
        <v>7.7212638608641695E-5</v>
      </c>
      <c r="U22">
        <v>1.24772275334262E-2</v>
      </c>
      <c r="V22">
        <v>1.0647617284517999E-2</v>
      </c>
      <c r="W22" t="s">
        <v>345</v>
      </c>
      <c r="X22">
        <v>19</v>
      </c>
      <c r="AF22" t="s">
        <v>192</v>
      </c>
      <c r="AG22" t="s">
        <v>193</v>
      </c>
      <c r="AH22">
        <v>1.2916903606887201E-3</v>
      </c>
      <c r="AI22">
        <v>2.1459567670733499E-2</v>
      </c>
      <c r="AJ22">
        <v>1.62968128623955E-2</v>
      </c>
      <c r="AK22" t="s">
        <v>194</v>
      </c>
      <c r="AL22">
        <v>15</v>
      </c>
    </row>
    <row r="23" spans="1:38" x14ac:dyDescent="0.25">
      <c r="A23" t="s">
        <v>517</v>
      </c>
      <c r="B23" t="s">
        <v>518</v>
      </c>
      <c r="C23">
        <v>1.34702E-4</v>
      </c>
      <c r="D23">
        <v>9.9649530000000004E-3</v>
      </c>
      <c r="E23">
        <v>8.8500439999999996E-3</v>
      </c>
      <c r="F23" t="s">
        <v>519</v>
      </c>
      <c r="G23">
        <v>7</v>
      </c>
      <c r="R23" t="s">
        <v>346</v>
      </c>
      <c r="S23" t="s">
        <v>347</v>
      </c>
      <c r="T23" s="46">
        <v>7.9617677970814695E-5</v>
      </c>
      <c r="U23">
        <v>1.24772275334262E-2</v>
      </c>
      <c r="V23">
        <v>1.0647617284517999E-2</v>
      </c>
      <c r="W23" t="s">
        <v>345</v>
      </c>
      <c r="X23">
        <v>19</v>
      </c>
      <c r="AF23" t="s">
        <v>195</v>
      </c>
      <c r="AG23" t="s">
        <v>196</v>
      </c>
      <c r="AH23">
        <v>1.3683167361578099E-3</v>
      </c>
      <c r="AI23">
        <v>2.1459567670733499E-2</v>
      </c>
      <c r="AJ23">
        <v>1.62968128623955E-2</v>
      </c>
      <c r="AK23" t="s">
        <v>197</v>
      </c>
      <c r="AL23">
        <v>4</v>
      </c>
    </row>
    <row r="24" spans="1:38" x14ac:dyDescent="0.25">
      <c r="A24" t="s">
        <v>520</v>
      </c>
      <c r="B24" t="s">
        <v>521</v>
      </c>
      <c r="C24">
        <v>1.36506E-4</v>
      </c>
      <c r="D24">
        <v>9.9649530000000004E-3</v>
      </c>
      <c r="E24">
        <v>8.8500439999999996E-3</v>
      </c>
      <c r="F24" t="s">
        <v>498</v>
      </c>
      <c r="G24">
        <v>8</v>
      </c>
      <c r="R24" t="s">
        <v>348</v>
      </c>
      <c r="S24" t="s">
        <v>349</v>
      </c>
      <c r="T24" s="46">
        <v>8.4165437913738899E-5</v>
      </c>
      <c r="U24">
        <v>1.25903843715507E-2</v>
      </c>
      <c r="V24">
        <v>1.074418126095E-2</v>
      </c>
      <c r="W24" t="s">
        <v>330</v>
      </c>
      <c r="X24">
        <v>7</v>
      </c>
      <c r="AF24" t="s">
        <v>198</v>
      </c>
      <c r="AG24" t="s">
        <v>199</v>
      </c>
      <c r="AH24">
        <v>1.3712869720218599E-3</v>
      </c>
      <c r="AI24">
        <v>2.1459567670733499E-2</v>
      </c>
      <c r="AJ24">
        <v>1.62968128623955E-2</v>
      </c>
      <c r="AK24" t="s">
        <v>200</v>
      </c>
      <c r="AL24">
        <v>10</v>
      </c>
    </row>
    <row r="25" spans="1:38" x14ac:dyDescent="0.25">
      <c r="A25" t="s">
        <v>522</v>
      </c>
      <c r="B25" t="s">
        <v>523</v>
      </c>
      <c r="C25">
        <v>1.7776200000000001E-4</v>
      </c>
      <c r="D25">
        <v>1.2412449000000001E-2</v>
      </c>
      <c r="E25">
        <v>1.1023705999999999E-2</v>
      </c>
      <c r="F25" t="s">
        <v>524</v>
      </c>
      <c r="G25">
        <v>8</v>
      </c>
      <c r="R25" t="s">
        <v>350</v>
      </c>
      <c r="S25" t="s">
        <v>351</v>
      </c>
      <c r="T25" s="46">
        <v>8.94168381725701E-5</v>
      </c>
      <c r="U25">
        <v>1.27943832359099E-2</v>
      </c>
      <c r="V25">
        <v>1.09182665558086E-2</v>
      </c>
      <c r="W25" t="s">
        <v>352</v>
      </c>
      <c r="X25">
        <v>10</v>
      </c>
      <c r="AF25" t="s">
        <v>201</v>
      </c>
      <c r="AG25" t="s">
        <v>202</v>
      </c>
      <c r="AH25">
        <v>1.4298975553145301E-3</v>
      </c>
      <c r="AI25">
        <v>2.1459567670733499E-2</v>
      </c>
      <c r="AJ25">
        <v>1.62968128623955E-2</v>
      </c>
      <c r="AK25" t="s">
        <v>203</v>
      </c>
      <c r="AL25">
        <v>5</v>
      </c>
    </row>
    <row r="26" spans="1:38" x14ac:dyDescent="0.25">
      <c r="A26" t="s">
        <v>525</v>
      </c>
      <c r="B26" t="s">
        <v>526</v>
      </c>
      <c r="C26">
        <v>2.6512299999999998E-4</v>
      </c>
      <c r="D26">
        <v>1.7741123000000001E-2</v>
      </c>
      <c r="E26">
        <v>1.5756191999999999E-2</v>
      </c>
      <c r="F26" t="s">
        <v>527</v>
      </c>
      <c r="G26">
        <v>6</v>
      </c>
      <c r="R26" t="s">
        <v>353</v>
      </c>
      <c r="S26" t="s">
        <v>354</v>
      </c>
      <c r="T26">
        <v>1.04606592852629E-4</v>
      </c>
      <c r="U26">
        <v>1.4344179044916699E-2</v>
      </c>
      <c r="V26">
        <v>1.22408065671409E-2</v>
      </c>
      <c r="W26" t="s">
        <v>355</v>
      </c>
      <c r="X26">
        <v>6</v>
      </c>
      <c r="AF26" t="s">
        <v>204</v>
      </c>
      <c r="AG26" t="s">
        <v>205</v>
      </c>
      <c r="AH26">
        <v>1.4346229083498699E-3</v>
      </c>
      <c r="AI26">
        <v>2.1459567670733499E-2</v>
      </c>
      <c r="AJ26">
        <v>1.62968128623955E-2</v>
      </c>
      <c r="AK26" t="s">
        <v>151</v>
      </c>
      <c r="AL26">
        <v>15</v>
      </c>
    </row>
    <row r="27" spans="1:38" x14ac:dyDescent="0.25">
      <c r="A27" t="s">
        <v>528</v>
      </c>
      <c r="B27" t="s">
        <v>529</v>
      </c>
      <c r="C27">
        <v>3.1286699999999998E-4</v>
      </c>
      <c r="D27">
        <v>2.0098565999999998E-2</v>
      </c>
      <c r="E27">
        <v>1.7849876000000001E-2</v>
      </c>
      <c r="F27" t="s">
        <v>530</v>
      </c>
      <c r="G27">
        <v>6</v>
      </c>
      <c r="R27" t="s">
        <v>356</v>
      </c>
      <c r="S27" t="s">
        <v>357</v>
      </c>
      <c r="T27">
        <v>1.09394091709002E-4</v>
      </c>
      <c r="U27">
        <v>1.44006382325731E-2</v>
      </c>
      <c r="V27">
        <v>1.22889868075629E-2</v>
      </c>
      <c r="W27" t="s">
        <v>358</v>
      </c>
      <c r="X27">
        <v>5</v>
      </c>
      <c r="AF27" t="s">
        <v>206</v>
      </c>
      <c r="AG27" t="s">
        <v>207</v>
      </c>
      <c r="AH27">
        <v>1.62297167234267E-3</v>
      </c>
      <c r="AI27">
        <v>2.3305873214840699E-2</v>
      </c>
      <c r="AJ27">
        <v>1.76989331847053E-2</v>
      </c>
      <c r="AK27" t="s">
        <v>208</v>
      </c>
      <c r="AL27">
        <v>6</v>
      </c>
    </row>
    <row r="28" spans="1:38" x14ac:dyDescent="0.25">
      <c r="A28" t="s">
        <v>531</v>
      </c>
      <c r="B28" t="s">
        <v>532</v>
      </c>
      <c r="C28">
        <v>3.3528600000000002E-4</v>
      </c>
      <c r="D28">
        <v>2.0710360000000001E-2</v>
      </c>
      <c r="E28">
        <v>1.8393221000000001E-2</v>
      </c>
      <c r="F28" t="s">
        <v>530</v>
      </c>
      <c r="G28">
        <v>6</v>
      </c>
      <c r="R28" t="s">
        <v>359</v>
      </c>
      <c r="S28" t="s">
        <v>360</v>
      </c>
      <c r="T28">
        <v>1.2871749574720201E-4</v>
      </c>
      <c r="U28">
        <v>1.6292664557847801E-2</v>
      </c>
      <c r="V28">
        <v>1.3903574034556099E-2</v>
      </c>
      <c r="W28" t="s">
        <v>308</v>
      </c>
      <c r="X28">
        <v>5</v>
      </c>
      <c r="AF28" t="s">
        <v>209</v>
      </c>
      <c r="AG28" t="s">
        <v>210</v>
      </c>
      <c r="AH28">
        <v>1.8500119534393599E-3</v>
      </c>
      <c r="AI28">
        <v>2.5544395818643401E-2</v>
      </c>
      <c r="AJ28">
        <v>1.9398910766833699E-2</v>
      </c>
      <c r="AK28" t="s">
        <v>203</v>
      </c>
      <c r="AL28">
        <v>5</v>
      </c>
    </row>
    <row r="29" spans="1:38" x14ac:dyDescent="0.25">
      <c r="A29" t="s">
        <v>533</v>
      </c>
      <c r="B29" t="s">
        <v>534</v>
      </c>
      <c r="C29">
        <v>3.87356E-4</v>
      </c>
      <c r="D29">
        <v>2.1988244000000001E-2</v>
      </c>
      <c r="E29">
        <v>1.9528132E-2</v>
      </c>
      <c r="F29" t="s">
        <v>535</v>
      </c>
      <c r="G29">
        <v>4</v>
      </c>
      <c r="R29" t="s">
        <v>361</v>
      </c>
      <c r="S29" t="s">
        <v>362</v>
      </c>
      <c r="T29">
        <v>1.3509498211845399E-4</v>
      </c>
      <c r="U29">
        <v>1.6466577264882699E-2</v>
      </c>
      <c r="V29">
        <v>1.40519848846798E-2</v>
      </c>
      <c r="W29" t="s">
        <v>363</v>
      </c>
      <c r="X29">
        <v>4</v>
      </c>
      <c r="AF29" t="s">
        <v>211</v>
      </c>
      <c r="AG29" t="s">
        <v>212</v>
      </c>
      <c r="AH29">
        <v>2.3130865105481001E-3</v>
      </c>
      <c r="AI29">
        <v>2.87350821508944E-2</v>
      </c>
      <c r="AJ29">
        <v>2.1821979994375101E-2</v>
      </c>
      <c r="AK29" t="s">
        <v>213</v>
      </c>
      <c r="AL29">
        <v>13</v>
      </c>
    </row>
    <row r="30" spans="1:38" x14ac:dyDescent="0.25">
      <c r="A30" t="s">
        <v>536</v>
      </c>
      <c r="B30" t="s">
        <v>537</v>
      </c>
      <c r="C30">
        <v>3.9577999999999998E-4</v>
      </c>
      <c r="D30">
        <v>2.1988244000000001E-2</v>
      </c>
      <c r="E30">
        <v>1.9528132E-2</v>
      </c>
      <c r="F30" t="s">
        <v>538</v>
      </c>
      <c r="G30">
        <v>8</v>
      </c>
      <c r="R30" t="s">
        <v>364</v>
      </c>
      <c r="S30" t="s">
        <v>365</v>
      </c>
      <c r="T30">
        <v>1.4864874495052201E-4</v>
      </c>
      <c r="U30">
        <v>1.7471536415434499E-2</v>
      </c>
      <c r="V30">
        <v>1.4909580884511E-2</v>
      </c>
      <c r="W30" t="s">
        <v>333</v>
      </c>
      <c r="X30">
        <v>6</v>
      </c>
      <c r="AF30" t="s">
        <v>214</v>
      </c>
      <c r="AG30" t="s">
        <v>215</v>
      </c>
      <c r="AH30">
        <v>2.4522759851278099E-3</v>
      </c>
      <c r="AI30">
        <v>2.87350821508944E-2</v>
      </c>
      <c r="AJ30">
        <v>2.1821979994375101E-2</v>
      </c>
      <c r="AK30" t="s">
        <v>189</v>
      </c>
      <c r="AL30">
        <v>4</v>
      </c>
    </row>
    <row r="31" spans="1:38" x14ac:dyDescent="0.25">
      <c r="A31" t="s">
        <v>539</v>
      </c>
      <c r="B31" t="s">
        <v>540</v>
      </c>
      <c r="C31">
        <v>4.1073900000000003E-4</v>
      </c>
      <c r="D31">
        <v>2.1988244000000001E-2</v>
      </c>
      <c r="E31">
        <v>1.9528132E-2</v>
      </c>
      <c r="F31" t="s">
        <v>541</v>
      </c>
      <c r="G31">
        <v>5</v>
      </c>
      <c r="R31" t="s">
        <v>366</v>
      </c>
      <c r="S31" t="s">
        <v>367</v>
      </c>
      <c r="T31">
        <v>1.6580449001111301E-4</v>
      </c>
      <c r="U31">
        <v>1.88159509181576E-2</v>
      </c>
      <c r="V31">
        <v>1.6056855874760401E-2</v>
      </c>
      <c r="W31" t="s">
        <v>368</v>
      </c>
      <c r="X31">
        <v>9</v>
      </c>
      <c r="AF31" t="s">
        <v>216</v>
      </c>
      <c r="AG31" t="s">
        <v>217</v>
      </c>
      <c r="AH31">
        <v>2.4794578480191198E-3</v>
      </c>
      <c r="AI31">
        <v>2.87350821508944E-2</v>
      </c>
      <c r="AJ31">
        <v>2.1821979994375101E-2</v>
      </c>
      <c r="AK31" t="s">
        <v>151</v>
      </c>
      <c r="AL31">
        <v>15</v>
      </c>
    </row>
    <row r="32" spans="1:38" x14ac:dyDescent="0.25">
      <c r="A32" t="s">
        <v>542</v>
      </c>
      <c r="B32" t="s">
        <v>543</v>
      </c>
      <c r="C32">
        <v>4.1073900000000003E-4</v>
      </c>
      <c r="D32">
        <v>2.1988244000000001E-2</v>
      </c>
      <c r="E32">
        <v>1.9528132E-2</v>
      </c>
      <c r="F32" t="s">
        <v>541</v>
      </c>
      <c r="G32">
        <v>5</v>
      </c>
      <c r="R32" t="s">
        <v>369</v>
      </c>
      <c r="S32" t="s">
        <v>370</v>
      </c>
      <c r="T32">
        <v>1.7718430404126901E-4</v>
      </c>
      <c r="U32">
        <v>1.9284365545606801E-2</v>
      </c>
      <c r="V32">
        <v>1.6456584073207301E-2</v>
      </c>
      <c r="W32" t="s">
        <v>371</v>
      </c>
      <c r="X32">
        <v>8</v>
      </c>
      <c r="AF32" t="s">
        <v>218</v>
      </c>
      <c r="AG32" t="s">
        <v>219</v>
      </c>
      <c r="AH32">
        <v>2.55947562317901E-3</v>
      </c>
      <c r="AI32">
        <v>2.87350821508944E-2</v>
      </c>
      <c r="AJ32">
        <v>2.1821979994375101E-2</v>
      </c>
      <c r="AK32" t="s">
        <v>220</v>
      </c>
      <c r="AL32">
        <v>17</v>
      </c>
    </row>
    <row r="33" spans="1:38" x14ac:dyDescent="0.25">
      <c r="A33" t="s">
        <v>544</v>
      </c>
      <c r="B33" t="s">
        <v>545</v>
      </c>
      <c r="C33">
        <v>4.3786299999999998E-4</v>
      </c>
      <c r="D33">
        <v>2.2684144E-2</v>
      </c>
      <c r="E33">
        <v>2.0146173E-2</v>
      </c>
      <c r="F33" t="s">
        <v>527</v>
      </c>
      <c r="G33">
        <v>6</v>
      </c>
      <c r="R33" t="s">
        <v>372</v>
      </c>
      <c r="S33" t="s">
        <v>373</v>
      </c>
      <c r="T33">
        <v>1.85360085607186E-4</v>
      </c>
      <c r="U33">
        <v>1.9284365545606801E-2</v>
      </c>
      <c r="V33">
        <v>1.6456584073207301E-2</v>
      </c>
      <c r="W33" t="s">
        <v>374</v>
      </c>
      <c r="X33">
        <v>6</v>
      </c>
      <c r="AF33" t="s">
        <v>221</v>
      </c>
      <c r="AG33" t="s">
        <v>222</v>
      </c>
      <c r="AH33">
        <v>2.5613443699961601E-3</v>
      </c>
      <c r="AI33">
        <v>2.87350821508944E-2</v>
      </c>
      <c r="AJ33">
        <v>2.1821979994375101E-2</v>
      </c>
      <c r="AK33" t="s">
        <v>223</v>
      </c>
      <c r="AL33">
        <v>7</v>
      </c>
    </row>
    <row r="34" spans="1:38" x14ac:dyDescent="0.25">
      <c r="A34" t="s">
        <v>546</v>
      </c>
      <c r="B34" t="s">
        <v>547</v>
      </c>
      <c r="C34">
        <v>4.5691299999999998E-4</v>
      </c>
      <c r="D34">
        <v>2.2931321000000001E-2</v>
      </c>
      <c r="E34">
        <v>2.0365694E-2</v>
      </c>
      <c r="F34" t="s">
        <v>548</v>
      </c>
      <c r="G34">
        <v>7</v>
      </c>
      <c r="R34" t="s">
        <v>375</v>
      </c>
      <c r="S34" t="s">
        <v>376</v>
      </c>
      <c r="T34">
        <v>1.87511302783171E-4</v>
      </c>
      <c r="U34">
        <v>1.9284365545606801E-2</v>
      </c>
      <c r="V34">
        <v>1.6456584073207301E-2</v>
      </c>
      <c r="W34" t="s">
        <v>305</v>
      </c>
      <c r="X34">
        <v>13</v>
      </c>
      <c r="AF34" t="s">
        <v>224</v>
      </c>
      <c r="AG34" t="s">
        <v>225</v>
      </c>
      <c r="AH34">
        <v>2.5613443699961601E-3</v>
      </c>
      <c r="AI34">
        <v>2.87350821508944E-2</v>
      </c>
      <c r="AJ34">
        <v>2.1821979994375101E-2</v>
      </c>
      <c r="AK34" t="s">
        <v>226</v>
      </c>
      <c r="AL34">
        <v>7</v>
      </c>
    </row>
    <row r="35" spans="1:38" x14ac:dyDescent="0.25">
      <c r="A35" t="s">
        <v>549</v>
      </c>
      <c r="B35" t="s">
        <v>550</v>
      </c>
      <c r="C35">
        <v>5.2973500000000004E-4</v>
      </c>
      <c r="D35">
        <v>2.5780412999999999E-2</v>
      </c>
      <c r="E35">
        <v>2.2896020999999999E-2</v>
      </c>
      <c r="F35" t="s">
        <v>530</v>
      </c>
      <c r="G35">
        <v>6</v>
      </c>
      <c r="R35" t="s">
        <v>377</v>
      </c>
      <c r="S35" t="s">
        <v>378</v>
      </c>
      <c r="T35">
        <v>2.06216129435001E-4</v>
      </c>
      <c r="U35">
        <v>2.05653721809269E-2</v>
      </c>
      <c r="V35">
        <v>1.7549749069619799E-2</v>
      </c>
      <c r="W35" t="s">
        <v>355</v>
      </c>
      <c r="X35">
        <v>6</v>
      </c>
      <c r="AF35" t="s">
        <v>227</v>
      </c>
      <c r="AG35" t="s">
        <v>228</v>
      </c>
      <c r="AH35">
        <v>2.6465519140614299E-3</v>
      </c>
      <c r="AI35">
        <v>2.8791276883274299E-2</v>
      </c>
      <c r="AJ35">
        <v>2.1864655366568099E-2</v>
      </c>
      <c r="AK35" t="s">
        <v>213</v>
      </c>
      <c r="AL35">
        <v>13</v>
      </c>
    </row>
    <row r="36" spans="1:38" x14ac:dyDescent="0.25">
      <c r="A36" t="s">
        <v>551</v>
      </c>
      <c r="B36" t="s">
        <v>552</v>
      </c>
      <c r="C36">
        <v>5.8799500000000001E-4</v>
      </c>
      <c r="D36">
        <v>2.7559147999999999E-2</v>
      </c>
      <c r="E36">
        <v>2.4475746E-2</v>
      </c>
      <c r="F36" t="s">
        <v>548</v>
      </c>
      <c r="G36">
        <v>7</v>
      </c>
      <c r="R36" t="s">
        <v>379</v>
      </c>
      <c r="S36" t="s">
        <v>380</v>
      </c>
      <c r="T36">
        <v>2.1446698464591801E-4</v>
      </c>
      <c r="U36">
        <v>2.0759142543226899E-2</v>
      </c>
      <c r="V36">
        <v>1.7715105728647301E-2</v>
      </c>
      <c r="W36" t="s">
        <v>381</v>
      </c>
      <c r="X36">
        <v>4</v>
      </c>
      <c r="AF36" t="s">
        <v>229</v>
      </c>
      <c r="AG36" t="s">
        <v>230</v>
      </c>
      <c r="AH36">
        <v>3.3813457287081498E-3</v>
      </c>
      <c r="AI36">
        <v>3.4769098404837599E-2</v>
      </c>
      <c r="AJ36">
        <v>2.64043292386833E-2</v>
      </c>
      <c r="AK36" t="s">
        <v>231</v>
      </c>
      <c r="AL36">
        <v>6</v>
      </c>
    </row>
    <row r="37" spans="1:38" x14ac:dyDescent="0.25">
      <c r="A37" t="s">
        <v>553</v>
      </c>
      <c r="B37" t="s">
        <v>554</v>
      </c>
      <c r="C37">
        <v>6.1147800000000004E-4</v>
      </c>
      <c r="D37">
        <v>2.7559147999999999E-2</v>
      </c>
      <c r="E37">
        <v>2.4475746E-2</v>
      </c>
      <c r="F37" t="s">
        <v>555</v>
      </c>
      <c r="G37">
        <v>4</v>
      </c>
      <c r="R37" t="s">
        <v>382</v>
      </c>
      <c r="S37" t="s">
        <v>383</v>
      </c>
      <c r="T37">
        <v>2.6468664059085898E-4</v>
      </c>
      <c r="U37">
        <v>2.3778447083889299E-2</v>
      </c>
      <c r="V37">
        <v>2.0291671646697301E-2</v>
      </c>
      <c r="W37" t="s">
        <v>381</v>
      </c>
      <c r="X37">
        <v>4</v>
      </c>
      <c r="AF37" t="s">
        <v>232</v>
      </c>
      <c r="AG37" t="s">
        <v>233</v>
      </c>
      <c r="AH37">
        <v>3.4054189785815698E-3</v>
      </c>
      <c r="AI37">
        <v>3.4769098404837599E-2</v>
      </c>
      <c r="AJ37">
        <v>2.64043292386833E-2</v>
      </c>
      <c r="AK37" t="s">
        <v>145</v>
      </c>
      <c r="AL37">
        <v>5</v>
      </c>
    </row>
    <row r="38" spans="1:38" x14ac:dyDescent="0.25">
      <c r="A38" t="s">
        <v>556</v>
      </c>
      <c r="B38" t="s">
        <v>557</v>
      </c>
      <c r="C38">
        <v>6.55841E-4</v>
      </c>
      <c r="D38">
        <v>2.7559147999999999E-2</v>
      </c>
      <c r="E38">
        <v>2.4475746E-2</v>
      </c>
      <c r="F38" t="s">
        <v>558</v>
      </c>
      <c r="G38">
        <v>5</v>
      </c>
      <c r="R38" t="s">
        <v>384</v>
      </c>
      <c r="S38" t="s">
        <v>385</v>
      </c>
      <c r="T38">
        <v>2.6468664059085898E-4</v>
      </c>
      <c r="U38">
        <v>2.3778447083889299E-2</v>
      </c>
      <c r="V38">
        <v>2.0291671646697301E-2</v>
      </c>
      <c r="W38" t="s">
        <v>386</v>
      </c>
      <c r="X38">
        <v>4</v>
      </c>
      <c r="AF38" t="s">
        <v>234</v>
      </c>
      <c r="AG38" t="s">
        <v>235</v>
      </c>
      <c r="AH38">
        <v>3.4865948261118499E-3</v>
      </c>
      <c r="AI38">
        <v>3.4769098404837599E-2</v>
      </c>
      <c r="AJ38">
        <v>2.64043292386833E-2</v>
      </c>
      <c r="AK38" t="s">
        <v>236</v>
      </c>
      <c r="AL38">
        <v>16</v>
      </c>
    </row>
    <row r="39" spans="1:38" x14ac:dyDescent="0.25">
      <c r="A39" t="s">
        <v>559</v>
      </c>
      <c r="B39" t="s">
        <v>560</v>
      </c>
      <c r="C39">
        <v>6.55841E-4</v>
      </c>
      <c r="D39">
        <v>2.7559147999999999E-2</v>
      </c>
      <c r="E39">
        <v>2.4475746E-2</v>
      </c>
      <c r="F39" t="s">
        <v>561</v>
      </c>
      <c r="G39">
        <v>5</v>
      </c>
      <c r="R39" t="s">
        <v>387</v>
      </c>
      <c r="S39" t="s">
        <v>388</v>
      </c>
      <c r="T39">
        <v>2.6733592892856401E-4</v>
      </c>
      <c r="U39">
        <v>2.3778447083889299E-2</v>
      </c>
      <c r="V39">
        <v>2.0291671646697301E-2</v>
      </c>
      <c r="W39" t="s">
        <v>389</v>
      </c>
      <c r="X39">
        <v>5</v>
      </c>
      <c r="AF39" t="s">
        <v>237</v>
      </c>
      <c r="AG39" t="s">
        <v>238</v>
      </c>
      <c r="AH39">
        <v>3.7752221548934799E-3</v>
      </c>
      <c r="AI39">
        <v>3.6629858205588103E-2</v>
      </c>
      <c r="AJ39">
        <v>2.7817426404478301E-2</v>
      </c>
      <c r="AK39" t="s">
        <v>239</v>
      </c>
      <c r="AL39">
        <v>6</v>
      </c>
    </row>
    <row r="40" spans="1:38" x14ac:dyDescent="0.25">
      <c r="A40" t="s">
        <v>562</v>
      </c>
      <c r="B40" t="s">
        <v>563</v>
      </c>
      <c r="C40">
        <v>6.6036399999999998E-4</v>
      </c>
      <c r="D40">
        <v>2.7559147999999999E-2</v>
      </c>
      <c r="E40">
        <v>2.4475746E-2</v>
      </c>
      <c r="F40" t="s">
        <v>564</v>
      </c>
      <c r="G40">
        <v>4</v>
      </c>
      <c r="R40" t="s">
        <v>390</v>
      </c>
      <c r="S40" t="s">
        <v>391</v>
      </c>
      <c r="T40">
        <v>2.8006254828680097E-4</v>
      </c>
      <c r="U40">
        <v>2.3935687642522699E-2</v>
      </c>
      <c r="V40">
        <v>2.0425855084920799E-2</v>
      </c>
      <c r="W40" t="s">
        <v>392</v>
      </c>
      <c r="X40">
        <v>6</v>
      </c>
      <c r="AF40" t="s">
        <v>240</v>
      </c>
      <c r="AG40" t="s">
        <v>241</v>
      </c>
      <c r="AH40">
        <v>4.1882797860051E-3</v>
      </c>
      <c r="AI40">
        <v>3.7553875230691203E-2</v>
      </c>
      <c r="AJ40">
        <v>2.85191428962E-2</v>
      </c>
      <c r="AK40" t="s">
        <v>213</v>
      </c>
      <c r="AL40">
        <v>13</v>
      </c>
    </row>
    <row r="41" spans="1:38" x14ac:dyDescent="0.25">
      <c r="A41" t="s">
        <v>565</v>
      </c>
      <c r="B41" t="s">
        <v>566</v>
      </c>
      <c r="C41">
        <v>6.6924499999999995E-4</v>
      </c>
      <c r="D41">
        <v>2.7559147999999999E-2</v>
      </c>
      <c r="E41">
        <v>2.4475746E-2</v>
      </c>
      <c r="F41" t="s">
        <v>548</v>
      </c>
      <c r="G41">
        <v>7</v>
      </c>
      <c r="R41" t="s">
        <v>393</v>
      </c>
      <c r="S41" t="s">
        <v>394</v>
      </c>
      <c r="T41">
        <v>2.8364989913655001E-4</v>
      </c>
      <c r="U41">
        <v>2.3935687642522699E-2</v>
      </c>
      <c r="V41">
        <v>2.0425855084920799E-2</v>
      </c>
      <c r="W41" t="s">
        <v>352</v>
      </c>
      <c r="X41">
        <v>10</v>
      </c>
      <c r="AF41" t="s">
        <v>242</v>
      </c>
      <c r="AG41" t="s">
        <v>243</v>
      </c>
      <c r="AH41">
        <v>4.29162742150907E-3</v>
      </c>
      <c r="AI41">
        <v>3.7553875230691203E-2</v>
      </c>
      <c r="AJ41">
        <v>2.85191428962E-2</v>
      </c>
      <c r="AK41" t="s">
        <v>244</v>
      </c>
      <c r="AL41">
        <v>13</v>
      </c>
    </row>
    <row r="42" spans="1:38" x14ac:dyDescent="0.25">
      <c r="A42" t="s">
        <v>567</v>
      </c>
      <c r="B42" t="s">
        <v>568</v>
      </c>
      <c r="C42">
        <v>7.6424100000000003E-4</v>
      </c>
      <c r="D42">
        <v>3.0684291999999998E-2</v>
      </c>
      <c r="E42">
        <v>2.7251239E-2</v>
      </c>
      <c r="F42" t="s">
        <v>569</v>
      </c>
      <c r="G42">
        <v>5</v>
      </c>
      <c r="R42" t="s">
        <v>395</v>
      </c>
      <c r="S42" t="s">
        <v>396</v>
      </c>
      <c r="T42">
        <v>3.5406381641688001E-4</v>
      </c>
      <c r="U42">
        <v>2.9130600495698801E-2</v>
      </c>
      <c r="V42">
        <v>2.4859006900006201E-2</v>
      </c>
      <c r="W42" t="s">
        <v>397</v>
      </c>
      <c r="X42">
        <v>9</v>
      </c>
      <c r="AF42" t="s">
        <v>245</v>
      </c>
      <c r="AG42" t="s">
        <v>246</v>
      </c>
      <c r="AH42">
        <v>4.2920030622969896E-3</v>
      </c>
      <c r="AI42">
        <v>3.7553875230691203E-2</v>
      </c>
      <c r="AJ42">
        <v>2.85191428962E-2</v>
      </c>
      <c r="AK42" t="s">
        <v>247</v>
      </c>
      <c r="AL42">
        <v>7</v>
      </c>
    </row>
    <row r="43" spans="1:38" x14ac:dyDescent="0.25">
      <c r="A43" t="s">
        <v>570</v>
      </c>
      <c r="B43" t="s">
        <v>571</v>
      </c>
      <c r="C43">
        <v>8.8382599999999999E-4</v>
      </c>
      <c r="D43">
        <v>3.4620100000000001E-2</v>
      </c>
      <c r="E43">
        <v>3.0746697E-2</v>
      </c>
      <c r="F43" t="s">
        <v>477</v>
      </c>
      <c r="G43">
        <v>4</v>
      </c>
      <c r="R43" t="s">
        <v>398</v>
      </c>
      <c r="S43" t="s">
        <v>399</v>
      </c>
      <c r="T43">
        <v>3.8360171041280298E-4</v>
      </c>
      <c r="U43">
        <v>3.0750667085858E-2</v>
      </c>
      <c r="V43">
        <v>2.6241513468972501E-2</v>
      </c>
      <c r="W43" t="s">
        <v>400</v>
      </c>
      <c r="X43">
        <v>12</v>
      </c>
      <c r="AF43" t="s">
        <v>248</v>
      </c>
      <c r="AG43" t="s">
        <v>249</v>
      </c>
      <c r="AH43">
        <v>4.3934895813064903E-3</v>
      </c>
      <c r="AI43">
        <v>3.7553875230691203E-2</v>
      </c>
      <c r="AJ43">
        <v>2.85191428962E-2</v>
      </c>
      <c r="AK43" t="s">
        <v>250</v>
      </c>
      <c r="AL43">
        <v>4</v>
      </c>
    </row>
    <row r="44" spans="1:38" x14ac:dyDescent="0.25">
      <c r="A44" t="s">
        <v>572</v>
      </c>
      <c r="B44" t="s">
        <v>573</v>
      </c>
      <c r="C44">
        <v>1.075052E-3</v>
      </c>
      <c r="D44">
        <v>4.1107930000000001E-2</v>
      </c>
      <c r="E44">
        <v>3.6508648999999997E-2</v>
      </c>
      <c r="F44" t="s">
        <v>527</v>
      </c>
      <c r="G44">
        <v>6</v>
      </c>
      <c r="R44" t="s">
        <v>401</v>
      </c>
      <c r="S44" t="s">
        <v>402</v>
      </c>
      <c r="T44">
        <v>3.9244242406746702E-4</v>
      </c>
      <c r="U44">
        <v>3.0750667085858E-2</v>
      </c>
      <c r="V44">
        <v>2.6241513468972501E-2</v>
      </c>
      <c r="W44" t="s">
        <v>403</v>
      </c>
      <c r="X44">
        <v>5</v>
      </c>
      <c r="AF44" t="s">
        <v>251</v>
      </c>
      <c r="AG44" t="s">
        <v>252</v>
      </c>
      <c r="AH44">
        <v>4.3934895813064903E-3</v>
      </c>
      <c r="AI44">
        <v>3.7553875230691203E-2</v>
      </c>
      <c r="AJ44">
        <v>2.85191428962E-2</v>
      </c>
      <c r="AK44" t="s">
        <v>253</v>
      </c>
      <c r="AL44">
        <v>4</v>
      </c>
    </row>
    <row r="45" spans="1:38" x14ac:dyDescent="0.25">
      <c r="A45" t="s">
        <v>574</v>
      </c>
      <c r="B45" t="s">
        <v>575</v>
      </c>
      <c r="C45">
        <v>1.1733119999999999E-3</v>
      </c>
      <c r="D45">
        <v>4.3821851000000002E-2</v>
      </c>
      <c r="E45">
        <v>3.8918927999999998E-2</v>
      </c>
      <c r="F45" t="s">
        <v>530</v>
      </c>
      <c r="G45">
        <v>6</v>
      </c>
      <c r="R45" t="s">
        <v>404</v>
      </c>
      <c r="S45" t="s">
        <v>405</v>
      </c>
      <c r="T45">
        <v>4.52588275445815E-4</v>
      </c>
      <c r="U45">
        <v>3.3908349128571498E-2</v>
      </c>
      <c r="V45">
        <v>2.8936165771091399E-2</v>
      </c>
      <c r="W45" t="s">
        <v>406</v>
      </c>
      <c r="X45">
        <v>17</v>
      </c>
      <c r="AF45" t="s">
        <v>254</v>
      </c>
      <c r="AG45" t="s">
        <v>255</v>
      </c>
      <c r="AH45">
        <v>4.6880154041431202E-3</v>
      </c>
      <c r="AI45">
        <v>3.8718995794515203E-2</v>
      </c>
      <c r="AJ45">
        <v>2.94039581022707E-2</v>
      </c>
      <c r="AK45" t="s">
        <v>256</v>
      </c>
      <c r="AL45">
        <v>10</v>
      </c>
    </row>
    <row r="46" spans="1:38" x14ac:dyDescent="0.25">
      <c r="A46" t="s">
        <v>576</v>
      </c>
      <c r="B46" t="s">
        <v>577</v>
      </c>
      <c r="C46">
        <v>1.2567710000000001E-3</v>
      </c>
      <c r="D46">
        <v>4.5872134000000002E-2</v>
      </c>
      <c r="E46">
        <v>4.0739818999999997E-2</v>
      </c>
      <c r="F46" t="s">
        <v>530</v>
      </c>
      <c r="G46">
        <v>6</v>
      </c>
      <c r="R46" t="s">
        <v>407</v>
      </c>
      <c r="S46" t="s">
        <v>408</v>
      </c>
      <c r="T46">
        <v>4.5334772459955901E-4</v>
      </c>
      <c r="U46">
        <v>3.3908349128571498E-2</v>
      </c>
      <c r="V46">
        <v>2.8936165771091399E-2</v>
      </c>
      <c r="W46" t="s">
        <v>330</v>
      </c>
      <c r="X46">
        <v>7</v>
      </c>
      <c r="AF46" t="s">
        <v>257</v>
      </c>
      <c r="AG46" t="s">
        <v>258</v>
      </c>
      <c r="AH46">
        <v>4.8397043988563197E-3</v>
      </c>
      <c r="AI46">
        <v>3.8718995794515203E-2</v>
      </c>
      <c r="AJ46">
        <v>2.94039581022707E-2</v>
      </c>
      <c r="AK46" t="s">
        <v>213</v>
      </c>
      <c r="AL46">
        <v>13</v>
      </c>
    </row>
    <row r="47" spans="1:38" x14ac:dyDescent="0.25">
      <c r="A47" t="s">
        <v>578</v>
      </c>
      <c r="B47" t="s">
        <v>579</v>
      </c>
      <c r="C47">
        <v>1.3069379999999999E-3</v>
      </c>
      <c r="D47">
        <v>4.6643149000000002E-2</v>
      </c>
      <c r="E47">
        <v>4.1424571E-2</v>
      </c>
      <c r="F47" t="s">
        <v>580</v>
      </c>
      <c r="G47">
        <v>3</v>
      </c>
      <c r="R47" t="s">
        <v>409</v>
      </c>
      <c r="S47" t="s">
        <v>410</v>
      </c>
      <c r="T47">
        <v>4.7330394377534298E-4</v>
      </c>
      <c r="U47">
        <v>3.4614295088103403E-2</v>
      </c>
      <c r="V47">
        <v>2.95385946664939E-2</v>
      </c>
      <c r="W47" t="s">
        <v>411</v>
      </c>
      <c r="X47">
        <v>8</v>
      </c>
      <c r="AF47" t="s">
        <v>259</v>
      </c>
      <c r="AG47" t="s">
        <v>260</v>
      </c>
      <c r="AH47">
        <v>4.8533560188110999E-3</v>
      </c>
      <c r="AI47">
        <v>3.8718995794515203E-2</v>
      </c>
      <c r="AJ47">
        <v>2.94039581022707E-2</v>
      </c>
      <c r="AK47" t="s">
        <v>261</v>
      </c>
      <c r="AL47">
        <v>15</v>
      </c>
    </row>
    <row r="48" spans="1:38" x14ac:dyDescent="0.25">
      <c r="A48" t="s">
        <v>581</v>
      </c>
      <c r="B48" t="s">
        <v>582</v>
      </c>
      <c r="C48">
        <v>1.3360049999999999E-3</v>
      </c>
      <c r="D48">
        <v>4.6643983999999999E-2</v>
      </c>
      <c r="E48">
        <v>4.1425311999999999E-2</v>
      </c>
      <c r="F48" t="s">
        <v>558</v>
      </c>
      <c r="G48">
        <v>5</v>
      </c>
      <c r="R48" t="s">
        <v>412</v>
      </c>
      <c r="S48" t="s">
        <v>413</v>
      </c>
      <c r="T48">
        <v>5.1817825961792904E-4</v>
      </c>
      <c r="U48">
        <v>3.6832714178229302E-2</v>
      </c>
      <c r="V48">
        <v>3.1431713741629001E-2</v>
      </c>
      <c r="W48" t="s">
        <v>414</v>
      </c>
      <c r="X48">
        <v>17</v>
      </c>
      <c r="AF48" t="s">
        <v>262</v>
      </c>
      <c r="AG48" t="s">
        <v>263</v>
      </c>
      <c r="AH48">
        <v>4.9995060905427303E-3</v>
      </c>
      <c r="AI48">
        <v>3.9017884489235703E-2</v>
      </c>
      <c r="AJ48">
        <v>2.9630939987427201E-2</v>
      </c>
      <c r="AK48" t="s">
        <v>264</v>
      </c>
      <c r="AL48">
        <v>14</v>
      </c>
    </row>
    <row r="49" spans="1:38" x14ac:dyDescent="0.25">
      <c r="A49" t="s">
        <v>583</v>
      </c>
      <c r="B49" t="s">
        <v>584</v>
      </c>
      <c r="C49">
        <v>1.3783980000000001E-3</v>
      </c>
      <c r="D49">
        <v>4.7100143999999997E-2</v>
      </c>
      <c r="E49">
        <v>4.1830434999999999E-2</v>
      </c>
      <c r="F49" t="s">
        <v>585</v>
      </c>
      <c r="G49">
        <v>3</v>
      </c>
      <c r="R49" t="s">
        <v>415</v>
      </c>
      <c r="S49" t="s">
        <v>416</v>
      </c>
      <c r="T49">
        <v>5.3325643496859301E-4</v>
      </c>
      <c r="U49">
        <v>3.6832714178229302E-2</v>
      </c>
      <c r="V49">
        <v>3.1431713741629001E-2</v>
      </c>
      <c r="W49" t="s">
        <v>300</v>
      </c>
      <c r="X49">
        <v>6</v>
      </c>
      <c r="AF49" t="s">
        <v>265</v>
      </c>
      <c r="AG49" t="s">
        <v>266</v>
      </c>
      <c r="AH49">
        <v>5.3212567798511202E-3</v>
      </c>
      <c r="AI49">
        <v>4.0645344339713903E-2</v>
      </c>
      <c r="AJ49">
        <v>3.0866864635642598E-2</v>
      </c>
      <c r="AK49" t="s">
        <v>223</v>
      </c>
      <c r="AL49">
        <v>7</v>
      </c>
    </row>
    <row r="50" spans="1:38" x14ac:dyDescent="0.25">
      <c r="R50" t="s">
        <v>417</v>
      </c>
      <c r="S50" t="s">
        <v>418</v>
      </c>
      <c r="T50">
        <v>5.5167531766461798E-4</v>
      </c>
      <c r="U50">
        <v>3.6832714178229302E-2</v>
      </c>
      <c r="V50">
        <v>3.1431713741629001E-2</v>
      </c>
      <c r="W50" t="s">
        <v>363</v>
      </c>
      <c r="X50">
        <v>4</v>
      </c>
      <c r="AF50" t="s">
        <v>267</v>
      </c>
      <c r="AG50" t="s">
        <v>268</v>
      </c>
      <c r="AH50">
        <v>5.4426956878203397E-3</v>
      </c>
      <c r="AI50">
        <v>4.0706828165156299E-2</v>
      </c>
      <c r="AJ50">
        <v>3.0913556647926901E-2</v>
      </c>
      <c r="AK50" t="s">
        <v>269</v>
      </c>
      <c r="AL50">
        <v>12</v>
      </c>
    </row>
    <row r="51" spans="1:38" x14ac:dyDescent="0.25">
      <c r="R51" t="s">
        <v>419</v>
      </c>
      <c r="S51" t="s">
        <v>420</v>
      </c>
      <c r="T51">
        <v>5.5167531766461798E-4</v>
      </c>
      <c r="U51">
        <v>3.6832714178229302E-2</v>
      </c>
      <c r="V51">
        <v>3.1431713741629001E-2</v>
      </c>
      <c r="W51" t="s">
        <v>421</v>
      </c>
      <c r="X51">
        <v>4</v>
      </c>
      <c r="AF51" t="s">
        <v>270</v>
      </c>
      <c r="AG51" t="s">
        <v>271</v>
      </c>
      <c r="AH51">
        <v>6.0856450346019201E-3</v>
      </c>
      <c r="AI51">
        <v>4.45866646412671E-2</v>
      </c>
      <c r="AJ51">
        <v>3.3859979891770101E-2</v>
      </c>
      <c r="AK51" t="s">
        <v>272</v>
      </c>
      <c r="AL51">
        <v>5</v>
      </c>
    </row>
    <row r="52" spans="1:38" x14ac:dyDescent="0.25">
      <c r="R52" t="s">
        <v>422</v>
      </c>
      <c r="S52" t="s">
        <v>423</v>
      </c>
      <c r="T52">
        <v>5.5959760222165503E-4</v>
      </c>
      <c r="U52">
        <v>3.6832714178229302E-2</v>
      </c>
      <c r="V52">
        <v>3.1431713741629001E-2</v>
      </c>
      <c r="W52" t="s">
        <v>424</v>
      </c>
      <c r="X52">
        <v>7</v>
      </c>
    </row>
    <row r="53" spans="1:38" x14ac:dyDescent="0.25">
      <c r="R53" t="s">
        <v>425</v>
      </c>
      <c r="S53" t="s">
        <v>426</v>
      </c>
      <c r="T53">
        <v>6.4845598317430796E-4</v>
      </c>
      <c r="U53">
        <v>4.0343344191689702E-2</v>
      </c>
      <c r="V53">
        <v>3.4427559149651503E-2</v>
      </c>
      <c r="W53" t="s">
        <v>381</v>
      </c>
      <c r="X53">
        <v>4</v>
      </c>
    </row>
    <row r="54" spans="1:38" x14ac:dyDescent="0.25">
      <c r="R54" t="s">
        <v>427</v>
      </c>
      <c r="S54" t="s">
        <v>428</v>
      </c>
      <c r="T54">
        <v>6.4845598317430796E-4</v>
      </c>
      <c r="U54">
        <v>4.0343344191689702E-2</v>
      </c>
      <c r="V54">
        <v>3.4427559149651503E-2</v>
      </c>
      <c r="W54" t="s">
        <v>429</v>
      </c>
      <c r="X54">
        <v>4</v>
      </c>
    </row>
    <row r="55" spans="1:38" x14ac:dyDescent="0.25">
      <c r="R55" t="s">
        <v>430</v>
      </c>
      <c r="S55" t="s">
        <v>431</v>
      </c>
      <c r="T55">
        <v>6.4971049594638505E-4</v>
      </c>
      <c r="U55">
        <v>4.0343344191689702E-2</v>
      </c>
      <c r="V55">
        <v>3.4427559149651503E-2</v>
      </c>
      <c r="W55" t="s">
        <v>432</v>
      </c>
      <c r="X55">
        <v>13</v>
      </c>
    </row>
    <row r="56" spans="1:38" x14ac:dyDescent="0.25">
      <c r="R56" t="s">
        <v>433</v>
      </c>
      <c r="S56" t="s">
        <v>434</v>
      </c>
      <c r="T56">
        <v>7.4214004810075598E-4</v>
      </c>
      <c r="U56">
        <v>4.5229312931473899E-2</v>
      </c>
      <c r="V56">
        <v>3.8597069168280998E-2</v>
      </c>
      <c r="W56" t="s">
        <v>435</v>
      </c>
      <c r="X56">
        <v>6</v>
      </c>
    </row>
  </sheetData>
  <mergeCells count="2">
    <mergeCell ref="A1:Q1"/>
    <mergeCell ref="R1:A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9</vt:i4>
      </vt:variant>
    </vt:vector>
  </HeadingPairs>
  <TitlesOfParts>
    <vt:vector size="9" baseType="lpstr">
      <vt:lpstr>Table 1</vt:lpstr>
      <vt:lpstr>Table 2</vt:lpstr>
      <vt:lpstr>Table 3</vt:lpstr>
      <vt:lpstr>Table 4</vt:lpstr>
      <vt:lpstr>Table 5</vt:lpstr>
      <vt:lpstr>Table 6</vt:lpstr>
      <vt:lpstr>Table 7</vt:lpstr>
      <vt:lpstr>Table 8</vt:lpstr>
      <vt:lpstr>Table 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Louise Elkjær</dc:creator>
  <cp:lastModifiedBy>maria</cp:lastModifiedBy>
  <dcterms:created xsi:type="dcterms:W3CDTF">2021-07-13T14:18:02Z</dcterms:created>
  <dcterms:modified xsi:type="dcterms:W3CDTF">2023-04-21T12:51:54Z</dcterms:modified>
</cp:coreProperties>
</file>