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ZU\IMK-IFU-KIT\H pan\Wetland_Drainage\Meta-analsysis results\Drainage manuscript_lei ma\Manuscript and data files\Submit version\Nature\"/>
    </mc:Choice>
  </mc:AlternateContent>
  <xr:revisionPtr revIDLastSave="0" documentId="13_ncr:1_{62CF7D35-4A08-46E3-8A39-3AB51686C3B2}" xr6:coauthVersionLast="47" xr6:coauthVersionMax="47" xr10:uidLastSave="{00000000-0000-0000-0000-000000000000}"/>
  <bookViews>
    <workbookView xWindow="-108" yWindow="-108" windowWidth="23256" windowHeight="12576" xr2:uid="{D55E030B-54B0-40B5-884F-C11CDCFDA5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22" i="1"/>
  <c r="D22" i="1"/>
  <c r="C22" i="1"/>
  <c r="D19" i="1"/>
  <c r="C19" i="1"/>
  <c r="D16" i="1"/>
  <c r="E16" i="1"/>
  <c r="G16" i="1" s="1"/>
  <c r="F24" i="1"/>
  <c r="H24" i="1" s="1"/>
  <c r="E24" i="1"/>
  <c r="G24" i="1" s="1"/>
  <c r="D24" i="1"/>
  <c r="F23" i="1"/>
  <c r="H23" i="1" s="1"/>
  <c r="E23" i="1"/>
  <c r="G23" i="1" s="1"/>
  <c r="F21" i="1"/>
  <c r="H21" i="1" s="1"/>
  <c r="E21" i="1"/>
  <c r="G21" i="1" s="1"/>
  <c r="F20" i="1"/>
  <c r="H20" i="1" s="1"/>
  <c r="E20" i="1"/>
  <c r="G20" i="1" s="1"/>
  <c r="F18" i="1"/>
  <c r="H18" i="1" s="1"/>
  <c r="E18" i="1"/>
  <c r="G18" i="1" s="1"/>
  <c r="F17" i="1"/>
  <c r="H17" i="1" s="1"/>
  <c r="E17" i="1"/>
  <c r="G17" i="1" s="1"/>
  <c r="E3" i="1"/>
  <c r="G3" i="1" s="1"/>
  <c r="F22" i="1" l="1"/>
  <c r="H22" i="1" s="1"/>
  <c r="F19" i="1"/>
  <c r="H19" i="1" s="1"/>
  <c r="E19" i="1"/>
  <c r="G19" i="1" s="1"/>
  <c r="G22" i="1"/>
  <c r="F16" i="1"/>
  <c r="H16" i="1" s="1"/>
  <c r="D14" i="1"/>
  <c r="D11" i="1" s="1"/>
  <c r="F3" i="1" l="1"/>
  <c r="H3" i="1" s="1"/>
  <c r="F4" i="1" l="1"/>
  <c r="H4" i="1" s="1"/>
  <c r="E4" i="1"/>
  <c r="G4" i="1" s="1"/>
  <c r="E13" i="1" l="1"/>
  <c r="G13" i="1" s="1"/>
  <c r="F13" i="1"/>
  <c r="H13" i="1" s="1"/>
  <c r="F12" i="1"/>
  <c r="H12" i="1" s="1"/>
  <c r="E12" i="1"/>
  <c r="G12" i="1" s="1"/>
  <c r="F10" i="1"/>
  <c r="H10" i="1" s="1"/>
  <c r="E10" i="1"/>
  <c r="G10" i="1" s="1"/>
  <c r="F7" i="1"/>
  <c r="H7" i="1" s="1"/>
  <c r="E7" i="1"/>
  <c r="G7" i="1" s="1"/>
  <c r="E6" i="1"/>
  <c r="G6" i="1" s="1"/>
  <c r="F6" i="1"/>
  <c r="H6" i="1" s="1"/>
  <c r="E11" i="1"/>
  <c r="F11" i="1"/>
  <c r="E5" i="1"/>
  <c r="G5" i="1" s="1"/>
  <c r="F5" i="1"/>
  <c r="H5" i="1" s="1"/>
  <c r="E14" i="1"/>
  <c r="G14" i="1" s="1"/>
  <c r="F14" i="1"/>
  <c r="H14" i="1" s="1"/>
  <c r="E8" i="1"/>
  <c r="G8" i="1" s="1"/>
  <c r="F8" i="1"/>
  <c r="H8" i="1" s="1"/>
  <c r="F9" i="1"/>
  <c r="H9" i="1" s="1"/>
  <c r="E9" i="1"/>
  <c r="G9" i="1" s="1"/>
  <c r="H11" i="1" l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 Ma</author>
  </authors>
  <commentList>
    <comment ref="B16" authorId="0" shapeId="0" xr:uid="{F81C50AC-CAC6-4894-B6C3-343A223CA38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Agriculture=Cropland+grassland</t>
        </r>
      </text>
    </comment>
    <comment ref="B19" authorId="0" shapeId="0" xr:uid="{541E6DA8-533B-42BC-B5F2-3FD5CF1812E7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Agriculture=Cropland+grassland</t>
        </r>
      </text>
    </comment>
    <comment ref="B22" authorId="0" shapeId="0" xr:uid="{4FD3A57E-9A13-48EA-B52D-0FF67147C1E0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Agriculture=Cropland+grassland</t>
        </r>
      </text>
    </comment>
  </commentList>
</comments>
</file>

<file path=xl/sharedStrings.xml><?xml version="1.0" encoding="utf-8"?>
<sst xmlns="http://schemas.openxmlformats.org/spreadsheetml/2006/main" count="36" uniqueCount="16">
  <si>
    <t>Climate zone</t>
  </si>
  <si>
    <t>Land use category</t>
  </si>
  <si>
    <t>Boreal</t>
  </si>
  <si>
    <t>Forest</t>
  </si>
  <si>
    <t>Peat extraction</t>
  </si>
  <si>
    <t>Temperate</t>
  </si>
  <si>
    <t>Tropical</t>
  </si>
  <si>
    <t>Grassland</t>
    <phoneticPr fontId="2" type="noConversion"/>
  </si>
  <si>
    <t>km2</t>
    <phoneticPr fontId="2" type="noConversion"/>
  </si>
  <si>
    <t>Mean</t>
    <phoneticPr fontId="2" type="noConversion"/>
  </si>
  <si>
    <t>SD</t>
    <phoneticPr fontId="2" type="noConversion"/>
  </si>
  <si>
    <t>10^3 km2</t>
    <phoneticPr fontId="2" type="noConversion"/>
  </si>
  <si>
    <t>From Gunther et al. (2020). Prompt rewetting of drained peatlands reduces climate warming despite methane emissions</t>
    <phoneticPr fontId="2" type="noConversion"/>
  </si>
  <si>
    <t>From Leifeld and Menichetti (2018). The underappreciated potential of peatlands in global climate change mitigation strategies</t>
    <phoneticPr fontId="2" type="noConversion"/>
  </si>
  <si>
    <t>Cropland</t>
    <phoneticPr fontId="2" type="noConversion"/>
  </si>
  <si>
    <t>Agriculture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</si>
</sst>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7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EAAE-910C-45C5-B747-BABF543F8A30}">
  <dimension ref="A1:I3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7" sqref="C17"/>
    </sheetView>
  </sheetViews>
  <sheetFormatPr defaultColWidth="8.88671875" defaultRowHeight="13.8" x14ac:dyDescent="0.25"/>
  <cols>
    <col min="1" max="1" width="13.33203125" style="1" bestFit="1" customWidth="1"/>
    <col min="2" max="2" width="26.44140625" style="1" bestFit="1" customWidth="1"/>
    <col min="3" max="5" width="8.88671875" style="1"/>
    <col min="6" max="6" width="8.88671875" style="1" customWidth="1"/>
    <col min="7" max="8" width="8.88671875" style="1"/>
    <col min="9" max="9" width="9.6640625" style="1" bestFit="1" customWidth="1"/>
    <col min="10" max="16384" width="8.88671875" style="1"/>
  </cols>
  <sheetData>
    <row r="1" spans="1:9" s="4" customFormat="1" x14ac:dyDescent="0.25">
      <c r="C1" s="4" t="s">
        <v>12</v>
      </c>
      <c r="D1" s="4" t="s">
        <v>13</v>
      </c>
    </row>
    <row r="2" spans="1:9" s="4" customFormat="1" x14ac:dyDescent="0.25">
      <c r="A2" s="4" t="s">
        <v>0</v>
      </c>
      <c r="B2" s="4" t="s">
        <v>1</v>
      </c>
      <c r="C2" s="4" t="s">
        <v>8</v>
      </c>
      <c r="D2" s="4" t="s">
        <v>8</v>
      </c>
      <c r="E2" s="4" t="s">
        <v>9</v>
      </c>
      <c r="F2" s="4" t="s">
        <v>10</v>
      </c>
      <c r="G2" s="4" t="s">
        <v>11</v>
      </c>
    </row>
    <row r="3" spans="1:9" s="4" customFormat="1" x14ac:dyDescent="0.25">
      <c r="A3" s="4" t="s">
        <v>2</v>
      </c>
      <c r="B3" s="4" t="s">
        <v>14</v>
      </c>
      <c r="C3" s="4">
        <v>36820</v>
      </c>
      <c r="D3" s="4">
        <v>72000</v>
      </c>
      <c r="E3" s="4">
        <f>AVERAGEA(C3:D3)</f>
        <v>54410</v>
      </c>
      <c r="F3" s="4">
        <f>STDEVA(C3:D3)/SQRT(COUNT(C3:D3))</f>
        <v>17589.999999999996</v>
      </c>
      <c r="G3" s="5">
        <f>E3/1000</f>
        <v>54.41</v>
      </c>
      <c r="H3" s="5">
        <f>F3/1000</f>
        <v>17.589999999999996</v>
      </c>
      <c r="I3" s="6"/>
    </row>
    <row r="4" spans="1:9" s="4" customFormat="1" x14ac:dyDescent="0.25">
      <c r="B4" s="4" t="s">
        <v>3</v>
      </c>
      <c r="C4" s="4">
        <v>54750</v>
      </c>
      <c r="D4" s="4">
        <v>61000</v>
      </c>
      <c r="E4" s="4">
        <f t="shared" ref="E4:E14" si="0">AVERAGEA(C4:D4)</f>
        <v>57875</v>
      </c>
      <c r="F4" s="4">
        <f t="shared" ref="F4:F14" si="1">STDEVA(C4:D4)/SQRT(COUNT(C4:D4))</f>
        <v>3125</v>
      </c>
      <c r="G4" s="5">
        <f t="shared" ref="G4:G14" si="2">E4/1000</f>
        <v>57.875</v>
      </c>
      <c r="H4" s="5">
        <f t="shared" ref="H4:H14" si="3">F4/1000</f>
        <v>3.125</v>
      </c>
    </row>
    <row r="5" spans="1:9" s="4" customFormat="1" x14ac:dyDescent="0.25">
      <c r="B5" s="4" t="s">
        <v>7</v>
      </c>
      <c r="C5" s="4">
        <v>4260</v>
      </c>
      <c r="D5" s="4">
        <v>22000</v>
      </c>
      <c r="E5" s="4">
        <f t="shared" si="0"/>
        <v>13130</v>
      </c>
      <c r="F5" s="4">
        <f t="shared" si="1"/>
        <v>8870</v>
      </c>
      <c r="G5" s="5">
        <f t="shared" si="2"/>
        <v>13.13</v>
      </c>
      <c r="H5" s="5">
        <f t="shared" si="3"/>
        <v>8.8699999999999992</v>
      </c>
    </row>
    <row r="6" spans="1:9" s="4" customFormat="1" x14ac:dyDescent="0.25">
      <c r="B6" s="4" t="s">
        <v>4</v>
      </c>
      <c r="C6" s="4">
        <v>3330</v>
      </c>
      <c r="D6" s="4">
        <v>3350</v>
      </c>
      <c r="E6" s="4">
        <f t="shared" si="0"/>
        <v>3340</v>
      </c>
      <c r="F6" s="4">
        <f t="shared" si="1"/>
        <v>10</v>
      </c>
      <c r="G6" s="5">
        <f t="shared" si="2"/>
        <v>3.34</v>
      </c>
      <c r="H6" s="5">
        <f t="shared" si="3"/>
        <v>0.01</v>
      </c>
    </row>
    <row r="7" spans="1:9" s="4" customFormat="1" x14ac:dyDescent="0.25">
      <c r="A7" s="4" t="s">
        <v>5</v>
      </c>
      <c r="B7" s="4" t="s">
        <v>14</v>
      </c>
      <c r="C7" s="4">
        <v>109170</v>
      </c>
      <c r="D7" s="4">
        <v>37000</v>
      </c>
      <c r="E7" s="4">
        <f t="shared" si="0"/>
        <v>73085</v>
      </c>
      <c r="F7" s="4">
        <f t="shared" si="1"/>
        <v>36085</v>
      </c>
      <c r="G7" s="5">
        <f t="shared" si="2"/>
        <v>73.084999999999994</v>
      </c>
      <c r="H7" s="5">
        <f t="shared" si="3"/>
        <v>36.085000000000001</v>
      </c>
    </row>
    <row r="8" spans="1:9" s="4" customFormat="1" x14ac:dyDescent="0.25">
      <c r="B8" s="4" t="s">
        <v>3</v>
      </c>
      <c r="C8" s="4">
        <v>63150</v>
      </c>
      <c r="D8" s="4">
        <v>43000</v>
      </c>
      <c r="E8" s="4">
        <f t="shared" si="0"/>
        <v>53075</v>
      </c>
      <c r="F8" s="4">
        <f t="shared" si="1"/>
        <v>10074.999999999998</v>
      </c>
      <c r="G8" s="5">
        <f t="shared" si="2"/>
        <v>53.075000000000003</v>
      </c>
      <c r="H8" s="5">
        <f t="shared" si="3"/>
        <v>10.074999999999998</v>
      </c>
    </row>
    <row r="9" spans="1:9" s="4" customFormat="1" x14ac:dyDescent="0.25">
      <c r="B9" s="4" t="s">
        <v>7</v>
      </c>
      <c r="C9" s="4">
        <v>58270</v>
      </c>
      <c r="D9" s="4">
        <v>26000</v>
      </c>
      <c r="E9" s="4">
        <f t="shared" si="0"/>
        <v>42135</v>
      </c>
      <c r="F9" s="4">
        <f t="shared" si="1"/>
        <v>16135</v>
      </c>
      <c r="G9" s="5">
        <f t="shared" si="2"/>
        <v>42.134999999999998</v>
      </c>
      <c r="H9" s="5">
        <f t="shared" si="3"/>
        <v>16.135000000000002</v>
      </c>
    </row>
    <row r="10" spans="1:9" s="4" customFormat="1" x14ac:dyDescent="0.25">
      <c r="B10" s="4" t="s">
        <v>4</v>
      </c>
      <c r="C10" s="4">
        <v>6620</v>
      </c>
      <c r="D10" s="4">
        <v>2260</v>
      </c>
      <c r="E10" s="4">
        <f t="shared" si="0"/>
        <v>4440</v>
      </c>
      <c r="F10" s="4">
        <f t="shared" si="1"/>
        <v>2179.9999999999995</v>
      </c>
      <c r="G10" s="5">
        <f t="shared" si="2"/>
        <v>4.4400000000000004</v>
      </c>
      <c r="H10" s="5">
        <f t="shared" si="3"/>
        <v>2.1799999999999997</v>
      </c>
    </row>
    <row r="11" spans="1:9" s="4" customFormat="1" x14ac:dyDescent="0.25">
      <c r="A11" s="4" t="s">
        <v>6</v>
      </c>
      <c r="B11" s="4" t="s">
        <v>14</v>
      </c>
      <c r="C11" s="4">
        <v>96190</v>
      </c>
      <c r="D11" s="4">
        <f>242000-D12-D13-D14</f>
        <v>128710</v>
      </c>
      <c r="E11" s="4">
        <f t="shared" si="0"/>
        <v>112450</v>
      </c>
      <c r="F11" s="4">
        <f t="shared" si="1"/>
        <v>16260</v>
      </c>
      <c r="G11" s="5">
        <f t="shared" si="2"/>
        <v>112.45</v>
      </c>
      <c r="H11" s="5">
        <f t="shared" si="3"/>
        <v>16.260000000000002</v>
      </c>
    </row>
    <row r="12" spans="1:9" s="4" customFormat="1" x14ac:dyDescent="0.25">
      <c r="B12" s="4" t="s">
        <v>3</v>
      </c>
      <c r="C12" s="4">
        <v>72350</v>
      </c>
      <c r="D12" s="4">
        <v>109000</v>
      </c>
      <c r="E12" s="4">
        <f t="shared" si="0"/>
        <v>90675</v>
      </c>
      <c r="F12" s="4">
        <f t="shared" si="1"/>
        <v>18325</v>
      </c>
      <c r="G12" s="5">
        <f t="shared" si="2"/>
        <v>90.674999999999997</v>
      </c>
      <c r="H12" s="5">
        <f t="shared" si="3"/>
        <v>18.324999999999999</v>
      </c>
    </row>
    <row r="13" spans="1:9" s="4" customFormat="1" x14ac:dyDescent="0.25">
      <c r="B13" s="4" t="s">
        <v>7</v>
      </c>
      <c r="C13" s="4">
        <v>700</v>
      </c>
      <c r="D13" s="4">
        <v>3900</v>
      </c>
      <c r="E13" s="4">
        <f t="shared" si="0"/>
        <v>2300</v>
      </c>
      <c r="F13" s="4">
        <f t="shared" si="1"/>
        <v>1600</v>
      </c>
      <c r="G13" s="5">
        <f t="shared" si="2"/>
        <v>2.2999999999999998</v>
      </c>
      <c r="H13" s="5">
        <f t="shared" si="3"/>
        <v>1.6</v>
      </c>
    </row>
    <row r="14" spans="1:9" s="4" customFormat="1" x14ac:dyDescent="0.25">
      <c r="B14" s="4" t="s">
        <v>4</v>
      </c>
      <c r="C14" s="4">
        <v>80</v>
      </c>
      <c r="D14" s="4">
        <f>6000-D6-D10</f>
        <v>390</v>
      </c>
      <c r="E14" s="4">
        <f t="shared" si="0"/>
        <v>235</v>
      </c>
      <c r="F14" s="4">
        <f t="shared" si="1"/>
        <v>155</v>
      </c>
      <c r="G14" s="5">
        <f t="shared" si="2"/>
        <v>0.23499999999999999</v>
      </c>
      <c r="H14" s="5">
        <f t="shared" si="3"/>
        <v>0.155</v>
      </c>
    </row>
    <row r="16" spans="1:9" x14ac:dyDescent="0.25">
      <c r="A16" s="4" t="s">
        <v>2</v>
      </c>
      <c r="B16" s="4" t="s">
        <v>15</v>
      </c>
      <c r="C16" s="4">
        <f>C3+C5</f>
        <v>41080</v>
      </c>
      <c r="D16" s="4">
        <f>D3+D5</f>
        <v>94000</v>
      </c>
      <c r="E16" s="4">
        <f>AVERAGEA(C16:D16)</f>
        <v>67540</v>
      </c>
      <c r="F16" s="4">
        <f>STDEVA(C16:D16)/SQRT(COUNT(C16:D16))</f>
        <v>26460</v>
      </c>
      <c r="G16" s="5">
        <f>E16/1000</f>
        <v>67.540000000000006</v>
      </c>
      <c r="H16" s="5">
        <f>F16/1000</f>
        <v>26.46</v>
      </c>
    </row>
    <row r="17" spans="1:8" x14ac:dyDescent="0.25">
      <c r="A17" s="4"/>
      <c r="B17" s="4" t="s">
        <v>3</v>
      </c>
      <c r="C17" s="4">
        <v>54750</v>
      </c>
      <c r="D17" s="4">
        <v>61000</v>
      </c>
      <c r="E17" s="4">
        <f t="shared" ref="E17:E24" si="4">AVERAGEA(C17:D17)</f>
        <v>57875</v>
      </c>
      <c r="F17" s="4">
        <f t="shared" ref="F17:F24" si="5">STDEVA(C17:D17)/SQRT(COUNT(C17:D17))</f>
        <v>3125</v>
      </c>
      <c r="G17" s="5">
        <f t="shared" ref="G17:G24" si="6">E17/1000</f>
        <v>57.875</v>
      </c>
      <c r="H17" s="5">
        <f t="shared" ref="H17:H24" si="7">F17/1000</f>
        <v>3.125</v>
      </c>
    </row>
    <row r="18" spans="1:8" x14ac:dyDescent="0.25">
      <c r="A18" s="4"/>
      <c r="B18" s="4" t="s">
        <v>4</v>
      </c>
      <c r="C18" s="4">
        <v>3330</v>
      </c>
      <c r="D18" s="4">
        <v>3350</v>
      </c>
      <c r="E18" s="4">
        <f>AVERAGEA(C18:D18)</f>
        <v>3340</v>
      </c>
      <c r="F18" s="4">
        <f>STDEVA(C18:D18)/SQRT(COUNT(C18:D18))</f>
        <v>10</v>
      </c>
      <c r="G18" s="5">
        <f>E18/1000</f>
        <v>3.34</v>
      </c>
      <c r="H18" s="5">
        <f>F18/1000</f>
        <v>0.01</v>
      </c>
    </row>
    <row r="19" spans="1:8" x14ac:dyDescent="0.25">
      <c r="A19" s="4" t="s">
        <v>5</v>
      </c>
      <c r="B19" s="4" t="s">
        <v>15</v>
      </c>
      <c r="C19" s="4">
        <f>C7+C9</f>
        <v>167440</v>
      </c>
      <c r="D19" s="4">
        <f>D7+D9</f>
        <v>63000</v>
      </c>
      <c r="E19" s="4">
        <f t="shared" si="4"/>
        <v>115220</v>
      </c>
      <c r="F19" s="4">
        <f t="shared" si="5"/>
        <v>52219.999999999993</v>
      </c>
      <c r="G19" s="5">
        <f t="shared" si="6"/>
        <v>115.22</v>
      </c>
      <c r="H19" s="5">
        <f t="shared" si="7"/>
        <v>52.219999999999992</v>
      </c>
    </row>
    <row r="20" spans="1:8" x14ac:dyDescent="0.25">
      <c r="A20" s="4"/>
      <c r="B20" s="4" t="s">
        <v>3</v>
      </c>
      <c r="C20" s="4">
        <v>63150</v>
      </c>
      <c r="D20" s="4">
        <v>43000</v>
      </c>
      <c r="E20" s="4">
        <f t="shared" si="4"/>
        <v>53075</v>
      </c>
      <c r="F20" s="4">
        <f t="shared" si="5"/>
        <v>10074.999999999998</v>
      </c>
      <c r="G20" s="5">
        <f t="shared" si="6"/>
        <v>53.075000000000003</v>
      </c>
      <c r="H20" s="5">
        <f t="shared" si="7"/>
        <v>10.074999999999998</v>
      </c>
    </row>
    <row r="21" spans="1:8" x14ac:dyDescent="0.25">
      <c r="A21" s="4"/>
      <c r="B21" s="4" t="s">
        <v>4</v>
      </c>
      <c r="C21" s="4">
        <v>6620</v>
      </c>
      <c r="D21" s="4">
        <v>2260</v>
      </c>
      <c r="E21" s="4">
        <f t="shared" si="4"/>
        <v>4440</v>
      </c>
      <c r="F21" s="4">
        <f t="shared" si="5"/>
        <v>2179.9999999999995</v>
      </c>
      <c r="G21" s="5">
        <f t="shared" si="6"/>
        <v>4.4400000000000004</v>
      </c>
      <c r="H21" s="5">
        <f t="shared" si="7"/>
        <v>2.1799999999999997</v>
      </c>
    </row>
    <row r="22" spans="1:8" x14ac:dyDescent="0.25">
      <c r="A22" s="4" t="s">
        <v>6</v>
      </c>
      <c r="B22" s="4" t="s">
        <v>15</v>
      </c>
      <c r="C22" s="4">
        <f>C11+C13</f>
        <v>96890</v>
      </c>
      <c r="D22" s="4">
        <f>D11+D13</f>
        <v>132610</v>
      </c>
      <c r="E22" s="4">
        <f>AVERAGEA(C22:D22)</f>
        <v>114750</v>
      </c>
      <c r="F22" s="4">
        <f t="shared" si="5"/>
        <v>17860</v>
      </c>
      <c r="G22" s="5">
        <f t="shared" si="6"/>
        <v>114.75</v>
      </c>
      <c r="H22" s="5">
        <f t="shared" si="7"/>
        <v>17.86</v>
      </c>
    </row>
    <row r="23" spans="1:8" x14ac:dyDescent="0.25">
      <c r="A23" s="4"/>
      <c r="B23" s="4" t="s">
        <v>3</v>
      </c>
      <c r="C23" s="4">
        <v>72350</v>
      </c>
      <c r="D23" s="4">
        <v>109000</v>
      </c>
      <c r="E23" s="4">
        <f t="shared" si="4"/>
        <v>90675</v>
      </c>
      <c r="F23" s="4">
        <f t="shared" si="5"/>
        <v>18325</v>
      </c>
      <c r="G23" s="5">
        <f t="shared" si="6"/>
        <v>90.674999999999997</v>
      </c>
      <c r="H23" s="5">
        <f t="shared" si="7"/>
        <v>18.324999999999999</v>
      </c>
    </row>
    <row r="24" spans="1:8" x14ac:dyDescent="0.25">
      <c r="A24" s="4"/>
      <c r="B24" s="4" t="s">
        <v>4</v>
      </c>
      <c r="C24" s="4">
        <v>80</v>
      </c>
      <c r="D24" s="4">
        <f>6000-D18-D21</f>
        <v>390</v>
      </c>
      <c r="E24" s="4">
        <f t="shared" si="4"/>
        <v>235</v>
      </c>
      <c r="F24" s="4">
        <f t="shared" si="5"/>
        <v>155</v>
      </c>
      <c r="G24" s="5">
        <f t="shared" si="6"/>
        <v>0.23499999999999999</v>
      </c>
      <c r="H24" s="5">
        <f t="shared" si="7"/>
        <v>0.155</v>
      </c>
    </row>
    <row r="26" spans="1:8" x14ac:dyDescent="0.25">
      <c r="C26" s="3"/>
      <c r="D26" s="3"/>
      <c r="E26" s="3"/>
      <c r="F26" s="3"/>
      <c r="G26" s="3"/>
      <c r="H26" s="3"/>
    </row>
    <row r="27" spans="1:8" x14ac:dyDescent="0.25">
      <c r="D27" s="2"/>
      <c r="E27" s="2"/>
      <c r="F27" s="2"/>
      <c r="G27" s="2"/>
      <c r="H27" s="2"/>
    </row>
    <row r="32" spans="1:8" x14ac:dyDescent="0.25">
      <c r="C32" s="3"/>
      <c r="D32" s="3"/>
      <c r="E32" s="3"/>
      <c r="F32" s="3"/>
      <c r="G32" s="3"/>
      <c r="H32" s="3"/>
    </row>
  </sheetData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Ma</dc:creator>
  <cp:lastModifiedBy>Lei Ma</cp:lastModifiedBy>
  <dcterms:created xsi:type="dcterms:W3CDTF">2021-05-16T10:36:51Z</dcterms:created>
  <dcterms:modified xsi:type="dcterms:W3CDTF">2023-04-19T14:09:25Z</dcterms:modified>
</cp:coreProperties>
</file>