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F:\科研相关\2021\荷斯坦和娟姗奶牛\manuscript\1投稿\1.NC\13.supply0417（投稿）\"/>
    </mc:Choice>
  </mc:AlternateContent>
  <xr:revisionPtr revIDLastSave="0" documentId="13_ncr:1_{CF5AD4FE-5D3A-4675-8EE0-220A26CE6B1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enzyme_results in metagenome" sheetId="1" r:id="rId1"/>
    <sheet name="microorganisms_results in MG" sheetId="2" r:id="rId2"/>
    <sheet name="enzyme_results in MT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3" l="1"/>
  <c r="B14" i="3"/>
  <c r="B12" i="3"/>
  <c r="B11" i="3"/>
  <c r="B10" i="3"/>
  <c r="I15" i="1" l="1"/>
  <c r="H15" i="1"/>
  <c r="B3" i="3" l="1"/>
  <c r="B4" i="3"/>
  <c r="B5" i="3"/>
  <c r="B6" i="3"/>
  <c r="B7" i="3"/>
  <c r="B8" i="3"/>
  <c r="B9" i="3"/>
  <c r="B2" i="3"/>
  <c r="I3" i="2" l="1"/>
  <c r="I4" i="2"/>
  <c r="I5" i="2"/>
  <c r="I6" i="2"/>
  <c r="I7" i="2"/>
  <c r="I8" i="2"/>
  <c r="I9" i="2"/>
  <c r="I10" i="2"/>
  <c r="I11" i="2"/>
  <c r="I2" i="2"/>
  <c r="I9" i="1" l="1"/>
  <c r="H3" i="1"/>
  <c r="H4" i="1"/>
  <c r="H5" i="1"/>
  <c r="H6" i="1"/>
  <c r="H7" i="1"/>
  <c r="H8" i="1"/>
  <c r="H9" i="1"/>
  <c r="H10" i="1"/>
  <c r="H11" i="1"/>
  <c r="H12" i="1"/>
  <c r="H13" i="1"/>
  <c r="H14" i="1"/>
  <c r="H2" i="1"/>
  <c r="I14" i="1"/>
  <c r="I13" i="1"/>
  <c r="I12" i="1"/>
  <c r="I11" i="1"/>
  <c r="I10" i="1"/>
  <c r="I8" i="1"/>
  <c r="I6" i="1"/>
  <c r="I7" i="1"/>
  <c r="I5" i="1"/>
  <c r="I4" i="1"/>
  <c r="I3" i="1"/>
  <c r="I2" i="1"/>
</calcChain>
</file>

<file path=xl/sharedStrings.xml><?xml version="1.0" encoding="utf-8"?>
<sst xmlns="http://schemas.openxmlformats.org/spreadsheetml/2006/main" count="148" uniqueCount="97">
  <si>
    <t>Microorganisms</t>
    <phoneticPr fontId="2" type="noConversion"/>
  </si>
  <si>
    <t>P</t>
    <phoneticPr fontId="2" type="noConversion"/>
  </si>
  <si>
    <t>ADJ-P</t>
    <phoneticPr fontId="2" type="noConversion"/>
  </si>
  <si>
    <t>Enriched in grups</t>
    <phoneticPr fontId="2" type="noConversion"/>
  </si>
  <si>
    <t>Fold change</t>
    <phoneticPr fontId="2" type="noConversion"/>
  </si>
  <si>
    <t>Enzymes</t>
    <phoneticPr fontId="2" type="noConversion"/>
  </si>
  <si>
    <t>Methanogenic hydrogenases</t>
  </si>
  <si>
    <t>Acetyl-CoA synthase</t>
  </si>
  <si>
    <t>Respiratory hydrogenases</t>
  </si>
  <si>
    <t>Nitrate reductase</t>
  </si>
  <si>
    <t>Sulfate reductase</t>
  </si>
  <si>
    <t>Fumarate reductase</t>
  </si>
  <si>
    <t>Fermentative hydrogenases</t>
  </si>
  <si>
    <t>Oxaloacetate reductase</t>
    <phoneticPr fontId="2" type="noConversion"/>
  </si>
  <si>
    <t>Glutamate synthase</t>
    <phoneticPr fontId="2" type="noConversion"/>
  </si>
  <si>
    <t>Lactate synthase</t>
  </si>
  <si>
    <t>Acetoacetyl-CoA reductase</t>
  </si>
  <si>
    <t>Crotonyl-CoA reductase</t>
  </si>
  <si>
    <t>MAG399</t>
  </si>
  <si>
    <t>MAG400</t>
  </si>
  <si>
    <t>MAG34</t>
  </si>
  <si>
    <t>MAG89</t>
  </si>
  <si>
    <t>MAG178</t>
  </si>
  <si>
    <t>MAG41</t>
  </si>
  <si>
    <t>MAG85</t>
  </si>
  <si>
    <t>MAG222</t>
  </si>
  <si>
    <t>MAG60</t>
  </si>
  <si>
    <t>MAG344</t>
  </si>
  <si>
    <t>Average in Jersey</t>
  </si>
  <si>
    <t>SEM in Jersey</t>
  </si>
  <si>
    <t>Average in Holstein</t>
  </si>
  <si>
    <t>SEM in Holstein</t>
  </si>
  <si>
    <t>Holstein</t>
  </si>
  <si>
    <t>d__Bacteria</t>
  </si>
  <si>
    <t>p__Firmicutes_C</t>
  </si>
  <si>
    <t>c__Negativicutes</t>
  </si>
  <si>
    <t>o__Selenomonadales</t>
  </si>
  <si>
    <t>f__Selenomonadaceae</t>
  </si>
  <si>
    <t>g__Mitsuokella</t>
  </si>
  <si>
    <t>s__Mitsuokella multacida</t>
    <phoneticPr fontId="2" type="noConversion"/>
  </si>
  <si>
    <t>domain</t>
  </si>
  <si>
    <t>phylum</t>
  </si>
  <si>
    <t>class</t>
  </si>
  <si>
    <t>order</t>
  </si>
  <si>
    <t>family</t>
  </si>
  <si>
    <t>genus</t>
  </si>
  <si>
    <t>species</t>
  </si>
  <si>
    <t>Jersey</t>
  </si>
  <si>
    <t>d__Archaea</t>
  </si>
  <si>
    <t>p__Methanobacteriota</t>
  </si>
  <si>
    <t>c__Methanobacteria</t>
  </si>
  <si>
    <t>o__Methanobacteriales</t>
  </si>
  <si>
    <t>f__Methanobacteriaceae</t>
  </si>
  <si>
    <t>g__Methanobrevibacter_A</t>
  </si>
  <si>
    <t>s__</t>
  </si>
  <si>
    <t>p__Firmicutes_A</t>
  </si>
  <si>
    <t>c__Clostridia</t>
  </si>
  <si>
    <t>o__Oscillospirales</t>
  </si>
  <si>
    <t>f__Acutalibacteraceae</t>
  </si>
  <si>
    <t>g__RUG612</t>
  </si>
  <si>
    <t>s__RUG612 sp900320605</t>
    <phoneticPr fontId="2" type="noConversion"/>
  </si>
  <si>
    <t>f__Selenomonadaceae</t>
    <phoneticPr fontId="2" type="noConversion"/>
  </si>
  <si>
    <t>g__RUG114</t>
  </si>
  <si>
    <t>s__RUG114 sp900315615</t>
    <phoneticPr fontId="2" type="noConversion"/>
  </si>
  <si>
    <t>g__Selenomonas_C</t>
  </si>
  <si>
    <t>s__Selenomonas_C bovis</t>
    <phoneticPr fontId="2" type="noConversion"/>
  </si>
  <si>
    <t>o__Lachnospirales</t>
  </si>
  <si>
    <t>f__Lachnospiraceae</t>
  </si>
  <si>
    <t>g__CAG-603</t>
  </si>
  <si>
    <t>s__CAG-603 sp900314525</t>
    <phoneticPr fontId="2" type="noConversion"/>
  </si>
  <si>
    <t>p__Bacteroidota</t>
  </si>
  <si>
    <t>c__Bacteroidia</t>
  </si>
  <si>
    <t>o__Bacteroidales</t>
  </si>
  <si>
    <t>f__Paludibacteraceae</t>
  </si>
  <si>
    <t>g__RF16</t>
  </si>
  <si>
    <t>s__RF16 sp900320865</t>
    <phoneticPr fontId="2" type="noConversion"/>
  </si>
  <si>
    <t>p__Proteobacteria</t>
  </si>
  <si>
    <t>c__Gammaproteobacteria</t>
  </si>
  <si>
    <t>o__Enterobacterales</t>
  </si>
  <si>
    <t>f__Succinivibrionaceae</t>
  </si>
  <si>
    <t>g__Succinivibrio</t>
  </si>
  <si>
    <t>s__Succinivibrio sp000431835</t>
    <phoneticPr fontId="2" type="noConversion"/>
  </si>
  <si>
    <t>o__Acidaminococcales</t>
  </si>
  <si>
    <t>f__Acidaminococcaceae</t>
  </si>
  <si>
    <t>g__Succiniclasticum</t>
  </si>
  <si>
    <t>s__Succiniclasticum sp900315805</t>
    <phoneticPr fontId="2" type="noConversion"/>
  </si>
  <si>
    <t>o__Veillonellales</t>
  </si>
  <si>
    <t>f__Megasphaeraceae</t>
  </si>
  <si>
    <t>g__Megasphaera</t>
  </si>
  <si>
    <t>s__Megasphaera elsdenii</t>
    <phoneticPr fontId="2" type="noConversion"/>
  </si>
  <si>
    <t>Total_average</t>
    <phoneticPr fontId="2" type="noConversion"/>
  </si>
  <si>
    <t>Butyryl-CoA dehydrogenase-ACADS</t>
    <phoneticPr fontId="2" type="noConversion"/>
  </si>
  <si>
    <t>Glutamate synthase</t>
  </si>
  <si>
    <t>Butyryl-CoA dehydrogenase</t>
    <phoneticPr fontId="2" type="noConversion"/>
  </si>
  <si>
    <t>Acetoacetyl-CoA reductase</t>
    <phoneticPr fontId="2" type="noConversion"/>
  </si>
  <si>
    <t>Crotonoyl-CoA reductase</t>
    <phoneticPr fontId="2" type="noConversion"/>
  </si>
  <si>
    <t>Methyl-CoM reductase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</si>
</sst>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workbookViewId="0"/>
  </sheetViews>
  <sheetFormatPr defaultRowHeight="13.8" x14ac:dyDescent="0.25"/>
  <cols>
    <col min="1" max="1" width="27.6640625" bestFit="1" customWidth="1"/>
    <col min="2" max="9" width="11.77734375" customWidth="1"/>
  </cols>
  <sheetData>
    <row r="1" spans="1:9" x14ac:dyDescent="0.25">
      <c r="A1" s="1" t="s">
        <v>5</v>
      </c>
      <c r="B1" s="1" t="s">
        <v>28</v>
      </c>
      <c r="C1" s="1" t="s">
        <v>29</v>
      </c>
      <c r="D1" s="1" t="s">
        <v>30</v>
      </c>
      <c r="E1" s="1" t="s">
        <v>31</v>
      </c>
      <c r="F1" s="2" t="s">
        <v>1</v>
      </c>
      <c r="G1" s="2" t="s">
        <v>2</v>
      </c>
      <c r="H1" s="1" t="s">
        <v>3</v>
      </c>
      <c r="I1" s="1" t="s">
        <v>4</v>
      </c>
    </row>
    <row r="2" spans="1:9" x14ac:dyDescent="0.25">
      <c r="A2" t="s">
        <v>6</v>
      </c>
      <c r="B2">
        <v>1.08752</v>
      </c>
      <c r="C2">
        <v>0.21959000000000001</v>
      </c>
      <c r="D2">
        <v>0.40950999999999999</v>
      </c>
      <c r="E2">
        <v>6.4579999999999999E-2</v>
      </c>
      <c r="F2" s="3">
        <v>2.2000000000000001E-3</v>
      </c>
      <c r="G2" s="3">
        <v>3.87396092053494E-3</v>
      </c>
      <c r="H2" t="str">
        <f>IF(B2&gt;D2,"Jersey","Holstein")</f>
        <v>Jersey</v>
      </c>
      <c r="I2">
        <f>B2/D2</f>
        <v>2.6556616444042884</v>
      </c>
    </row>
    <row r="3" spans="1:9" x14ac:dyDescent="0.25">
      <c r="A3" t="s">
        <v>96</v>
      </c>
      <c r="B3">
        <v>1.3516999999999999</v>
      </c>
      <c r="C3">
        <v>0.27789999999999998</v>
      </c>
      <c r="D3">
        <v>0.4652</v>
      </c>
      <c r="E3">
        <v>7.2400000000000006E-2</v>
      </c>
      <c r="F3" s="3">
        <v>6.9999999999999999E-4</v>
      </c>
      <c r="G3" s="3">
        <v>1.1375000000000001E-3</v>
      </c>
      <c r="H3" t="str">
        <f t="shared" ref="H3:H15" si="0">IF(B3&gt;D3,"Jersey","Holstein")</f>
        <v>Jersey</v>
      </c>
      <c r="I3">
        <f>B3/D3</f>
        <v>2.9056319862424762</v>
      </c>
    </row>
    <row r="4" spans="1:9" x14ac:dyDescent="0.25">
      <c r="A4" t="s">
        <v>7</v>
      </c>
      <c r="B4">
        <v>5.1752799999999999</v>
      </c>
      <c r="C4">
        <v>0.27081</v>
      </c>
      <c r="D4">
        <v>4.2300399999999998</v>
      </c>
      <c r="E4">
        <v>0.65515999999999996</v>
      </c>
      <c r="F4">
        <v>3.27E-2</v>
      </c>
      <c r="G4">
        <v>3.27E-2</v>
      </c>
      <c r="H4" t="str">
        <f t="shared" si="0"/>
        <v>Jersey</v>
      </c>
      <c r="I4">
        <f>B4/D4</f>
        <v>1.2234588798214674</v>
      </c>
    </row>
    <row r="5" spans="1:9" x14ac:dyDescent="0.25">
      <c r="A5" t="s">
        <v>8</v>
      </c>
      <c r="B5">
        <v>2.1606000000000001</v>
      </c>
      <c r="C5">
        <v>0.17780000000000001</v>
      </c>
      <c r="D5">
        <v>8.0914000000000001</v>
      </c>
      <c r="E5">
        <v>1.2148000000000001</v>
      </c>
      <c r="F5">
        <v>1E-4</v>
      </c>
      <c r="G5">
        <v>3.2499999999999999E-4</v>
      </c>
      <c r="H5" t="str">
        <f t="shared" si="0"/>
        <v>Holstein</v>
      </c>
      <c r="I5">
        <f>D5/B5</f>
        <v>3.744978246783301</v>
      </c>
    </row>
    <row r="6" spans="1:9" x14ac:dyDescent="0.25">
      <c r="A6" t="s">
        <v>9</v>
      </c>
      <c r="B6">
        <v>41.563699999999997</v>
      </c>
      <c r="C6">
        <v>3.073</v>
      </c>
      <c r="D6">
        <v>68.209500000000006</v>
      </c>
      <c r="E6">
        <v>4.4382999999999999</v>
      </c>
      <c r="F6">
        <v>2.9999999999999997E-4</v>
      </c>
      <c r="G6">
        <v>5.5714285714285696E-4</v>
      </c>
      <c r="H6" t="str">
        <f t="shared" si="0"/>
        <v>Holstein</v>
      </c>
      <c r="I6">
        <f>D6/B6</f>
        <v>1.6410834454102983</v>
      </c>
    </row>
    <row r="7" spans="1:9" x14ac:dyDescent="0.25">
      <c r="A7" t="s">
        <v>10</v>
      </c>
      <c r="B7">
        <v>6.2512999999999996</v>
      </c>
      <c r="C7">
        <v>1.018</v>
      </c>
      <c r="D7">
        <v>9.7960999999999991</v>
      </c>
      <c r="E7">
        <v>0.98780000000000001</v>
      </c>
      <c r="F7">
        <v>1.5299999999999999E-2</v>
      </c>
      <c r="G7">
        <v>1.6574999999999999E-2</v>
      </c>
      <c r="H7" t="str">
        <f t="shared" si="0"/>
        <v>Holstein</v>
      </c>
      <c r="I7">
        <f>D7/B7</f>
        <v>1.5670500535888534</v>
      </c>
    </row>
    <row r="8" spans="1:9" x14ac:dyDescent="0.25">
      <c r="A8" t="s">
        <v>11</v>
      </c>
      <c r="B8">
        <v>14.801780000000001</v>
      </c>
      <c r="C8">
        <v>1.27145</v>
      </c>
      <c r="D8">
        <v>29.546790000000001</v>
      </c>
      <c r="E8">
        <v>5.87507</v>
      </c>
      <c r="F8">
        <v>2.2000000000000001E-3</v>
      </c>
      <c r="G8">
        <v>3.1777777777777798E-3</v>
      </c>
      <c r="H8" t="str">
        <f t="shared" si="0"/>
        <v>Holstein</v>
      </c>
      <c r="I8">
        <f>D8/B8</f>
        <v>1.996164650467714</v>
      </c>
    </row>
    <row r="9" spans="1:9" x14ac:dyDescent="0.25">
      <c r="A9" t="s">
        <v>12</v>
      </c>
      <c r="B9">
        <v>32.874299999999998</v>
      </c>
      <c r="C9">
        <v>2.7749000000000001</v>
      </c>
      <c r="D9">
        <v>20.9132</v>
      </c>
      <c r="E9">
        <v>1.5410999999999999</v>
      </c>
      <c r="F9">
        <v>3.2000000000000002E-3</v>
      </c>
      <c r="G9">
        <v>3.78181818181818E-3</v>
      </c>
      <c r="H9" t="str">
        <f t="shared" si="0"/>
        <v>Jersey</v>
      </c>
      <c r="I9">
        <f>B9/D9</f>
        <v>1.5719402100109021</v>
      </c>
    </row>
    <row r="10" spans="1:9" x14ac:dyDescent="0.25">
      <c r="A10" t="s">
        <v>13</v>
      </c>
      <c r="B10">
        <v>6.5364699999999996</v>
      </c>
      <c r="C10">
        <v>0.82174000000000003</v>
      </c>
      <c r="D10">
        <v>1.6713899999999999</v>
      </c>
      <c r="E10">
        <v>0.15565000000000001</v>
      </c>
      <c r="F10">
        <v>1E-4</v>
      </c>
      <c r="G10">
        <v>3.2499999999999999E-4</v>
      </c>
      <c r="H10" t="str">
        <f t="shared" si="0"/>
        <v>Jersey</v>
      </c>
      <c r="I10">
        <f>B10/D10</f>
        <v>3.9107987962115365</v>
      </c>
    </row>
    <row r="11" spans="1:9" x14ac:dyDescent="0.25">
      <c r="A11" t="s">
        <v>14</v>
      </c>
      <c r="B11">
        <v>75.964600000000004</v>
      </c>
      <c r="C11">
        <v>5.1246999999999998</v>
      </c>
      <c r="D11">
        <v>233.4324</v>
      </c>
      <c r="E11">
        <v>35.221800000000002</v>
      </c>
      <c r="F11">
        <v>1E-4</v>
      </c>
      <c r="G11">
        <v>3.2499999999999999E-4</v>
      </c>
      <c r="H11" t="str">
        <f t="shared" si="0"/>
        <v>Holstein</v>
      </c>
      <c r="I11">
        <f>D11/B11</f>
        <v>3.0729102766288507</v>
      </c>
    </row>
    <row r="12" spans="1:9" x14ac:dyDescent="0.25">
      <c r="A12" t="s">
        <v>15</v>
      </c>
      <c r="B12">
        <v>3.0653999999999999</v>
      </c>
      <c r="C12">
        <v>0.58630000000000004</v>
      </c>
      <c r="D12">
        <v>8.6229999999999993</v>
      </c>
      <c r="E12">
        <v>0.99790000000000001</v>
      </c>
      <c r="F12">
        <v>2.9999999999999997E-4</v>
      </c>
      <c r="G12">
        <v>5.5714285714285696E-4</v>
      </c>
      <c r="H12" t="str">
        <f t="shared" si="0"/>
        <v>Holstein</v>
      </c>
      <c r="I12">
        <f>D12/B12</f>
        <v>2.8130097214066678</v>
      </c>
    </row>
    <row r="13" spans="1:9" x14ac:dyDescent="0.25">
      <c r="A13" t="s">
        <v>16</v>
      </c>
      <c r="B13">
        <v>4.6271000000000004</v>
      </c>
      <c r="C13">
        <v>0.57499999999999996</v>
      </c>
      <c r="D13">
        <v>9.4526000000000003</v>
      </c>
      <c r="E13">
        <v>0.70099999999999996</v>
      </c>
      <c r="F13">
        <v>2.9999999999999997E-4</v>
      </c>
      <c r="G13">
        <v>5.5714285714285696E-4</v>
      </c>
      <c r="H13" t="str">
        <f t="shared" si="0"/>
        <v>Holstein</v>
      </c>
      <c r="I13">
        <f>D13/B13</f>
        <v>2.0428778284454623</v>
      </c>
    </row>
    <row r="14" spans="1:9" x14ac:dyDescent="0.25">
      <c r="A14" t="s">
        <v>17</v>
      </c>
      <c r="B14">
        <v>2.4676999999999998</v>
      </c>
      <c r="C14">
        <v>0.30690000000000001</v>
      </c>
      <c r="D14">
        <v>21.334800000000001</v>
      </c>
      <c r="E14">
        <v>5.4852999999999996</v>
      </c>
      <c r="F14">
        <v>1E-4</v>
      </c>
      <c r="G14">
        <v>3.2499999999999999E-4</v>
      </c>
      <c r="H14" t="str">
        <f t="shared" si="0"/>
        <v>Holstein</v>
      </c>
      <c r="I14">
        <f>D14/B14</f>
        <v>8.645621428860883</v>
      </c>
    </row>
    <row r="15" spans="1:9" x14ac:dyDescent="0.25">
      <c r="A15" t="s">
        <v>91</v>
      </c>
      <c r="B15">
        <v>4.0608599999999999</v>
      </c>
      <c r="C15">
        <v>0.34051999999999999</v>
      </c>
      <c r="D15">
        <v>6.6723800000000004</v>
      </c>
      <c r="E15">
        <v>0.56533999999999995</v>
      </c>
      <c r="F15">
        <v>8.0000000000000004E-4</v>
      </c>
      <c r="G15">
        <v>1.9896869804906302E-3</v>
      </c>
      <c r="H15" t="str">
        <f t="shared" si="0"/>
        <v>Holstein</v>
      </c>
      <c r="I15">
        <f>D15/B15</f>
        <v>1.643095304935408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8255E-2A7F-4AA8-83B6-2A951FF1E8C3}">
  <dimension ref="A1:P11"/>
  <sheetViews>
    <sheetView tabSelected="1" workbookViewId="0"/>
  </sheetViews>
  <sheetFormatPr defaultRowHeight="13.8" x14ac:dyDescent="0.25"/>
  <cols>
    <col min="1" max="16" width="11.77734375" customWidth="1"/>
  </cols>
  <sheetData>
    <row r="1" spans="1:16" s="1" customFormat="1" x14ac:dyDescent="0.25">
      <c r="A1" s="1" t="s">
        <v>0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</row>
    <row r="2" spans="1:16" x14ac:dyDescent="0.25">
      <c r="A2" t="s">
        <v>18</v>
      </c>
      <c r="B2">
        <v>1233.49</v>
      </c>
      <c r="C2">
        <v>391.16</v>
      </c>
      <c r="D2">
        <v>73.33</v>
      </c>
      <c r="E2">
        <v>17.649999999999999</v>
      </c>
      <c r="F2">
        <v>1E-4</v>
      </c>
      <c r="G2">
        <v>2.0000000000000001E-4</v>
      </c>
      <c r="H2" t="s">
        <v>47</v>
      </c>
      <c r="I2">
        <f>IF(B2&gt;D2,B2/D2,D2/B2)</f>
        <v>16.821082776489842</v>
      </c>
      <c r="J2" t="s">
        <v>48</v>
      </c>
      <c r="K2" t="s">
        <v>49</v>
      </c>
      <c r="L2" t="s">
        <v>50</v>
      </c>
      <c r="M2" t="s">
        <v>51</v>
      </c>
      <c r="N2" t="s">
        <v>52</v>
      </c>
      <c r="O2" t="s">
        <v>53</v>
      </c>
      <c r="P2" t="s">
        <v>54</v>
      </c>
    </row>
    <row r="3" spans="1:16" x14ac:dyDescent="0.25">
      <c r="A3" t="s">
        <v>19</v>
      </c>
      <c r="B3">
        <v>1380.53</v>
      </c>
      <c r="C3">
        <v>164.73</v>
      </c>
      <c r="D3">
        <v>365.14</v>
      </c>
      <c r="E3">
        <v>65.62</v>
      </c>
      <c r="F3">
        <v>1E-4</v>
      </c>
      <c r="G3">
        <v>2.0000000000000001E-4</v>
      </c>
      <c r="H3" t="s">
        <v>47</v>
      </c>
      <c r="I3">
        <f t="shared" ref="I3:I11" si="0">IF(B3&gt;D3,B3/D3,D3/B3)</f>
        <v>3.7808237936134086</v>
      </c>
      <c r="J3" t="s">
        <v>33</v>
      </c>
      <c r="K3" t="s">
        <v>55</v>
      </c>
      <c r="L3" t="s">
        <v>56</v>
      </c>
      <c r="M3" t="s">
        <v>57</v>
      </c>
      <c r="N3" t="s">
        <v>58</v>
      </c>
      <c r="O3" t="s">
        <v>59</v>
      </c>
      <c r="P3" t="s">
        <v>60</v>
      </c>
    </row>
    <row r="4" spans="1:16" x14ac:dyDescent="0.25">
      <c r="A4" t="s">
        <v>20</v>
      </c>
      <c r="B4">
        <v>16.52</v>
      </c>
      <c r="C4">
        <v>3.05</v>
      </c>
      <c r="D4">
        <v>1663.68</v>
      </c>
      <c r="E4">
        <v>413.92</v>
      </c>
      <c r="F4">
        <v>1E-4</v>
      </c>
      <c r="G4">
        <v>2.0000000000000001E-4</v>
      </c>
      <c r="H4" t="s">
        <v>32</v>
      </c>
      <c r="I4">
        <f t="shared" si="0"/>
        <v>100.70702179176756</v>
      </c>
      <c r="J4" t="s">
        <v>33</v>
      </c>
      <c r="K4" t="s">
        <v>34</v>
      </c>
      <c r="L4" t="s">
        <v>35</v>
      </c>
      <c r="M4" t="s">
        <v>36</v>
      </c>
      <c r="N4" t="s">
        <v>61</v>
      </c>
      <c r="O4" t="s">
        <v>62</v>
      </c>
      <c r="P4" t="s">
        <v>63</v>
      </c>
    </row>
    <row r="5" spans="1:16" x14ac:dyDescent="0.25">
      <c r="A5" t="s">
        <v>21</v>
      </c>
      <c r="B5">
        <v>2623.31</v>
      </c>
      <c r="C5">
        <v>1333.56</v>
      </c>
      <c r="D5">
        <v>54114.43</v>
      </c>
      <c r="E5">
        <v>9252.9699999999993</v>
      </c>
      <c r="F5">
        <v>1E-4</v>
      </c>
      <c r="G5">
        <v>2.0000000000000001E-4</v>
      </c>
      <c r="H5" t="s">
        <v>32</v>
      </c>
      <c r="I5">
        <f t="shared" si="0"/>
        <v>20.628301649442879</v>
      </c>
      <c r="J5" t="s">
        <v>33</v>
      </c>
      <c r="K5" t="s">
        <v>34</v>
      </c>
      <c r="L5" t="s">
        <v>35</v>
      </c>
      <c r="M5" t="s">
        <v>36</v>
      </c>
      <c r="N5" t="s">
        <v>37</v>
      </c>
      <c r="O5" t="s">
        <v>64</v>
      </c>
      <c r="P5" t="s">
        <v>65</v>
      </c>
    </row>
    <row r="6" spans="1:16" x14ac:dyDescent="0.25">
      <c r="A6" t="s">
        <v>22</v>
      </c>
      <c r="B6">
        <v>153.55000000000001</v>
      </c>
      <c r="C6">
        <v>23.85</v>
      </c>
      <c r="D6">
        <v>568.09</v>
      </c>
      <c r="E6">
        <v>92.76</v>
      </c>
      <c r="F6">
        <v>1E-4</v>
      </c>
      <c r="G6">
        <v>2.0000000000000001E-4</v>
      </c>
      <c r="H6" t="s">
        <v>32</v>
      </c>
      <c r="I6">
        <f t="shared" si="0"/>
        <v>3.699706935851514</v>
      </c>
      <c r="J6" t="s">
        <v>33</v>
      </c>
      <c r="K6" t="s">
        <v>34</v>
      </c>
      <c r="L6" t="s">
        <v>35</v>
      </c>
      <c r="M6" t="s">
        <v>36</v>
      </c>
      <c r="N6" t="s">
        <v>37</v>
      </c>
      <c r="O6" t="s">
        <v>38</v>
      </c>
      <c r="P6" t="s">
        <v>39</v>
      </c>
    </row>
    <row r="7" spans="1:16" x14ac:dyDescent="0.25">
      <c r="A7" t="s">
        <v>23</v>
      </c>
      <c r="B7">
        <v>19972.240000000002</v>
      </c>
      <c r="C7">
        <v>5642.73</v>
      </c>
      <c r="D7">
        <v>2632.46</v>
      </c>
      <c r="E7">
        <v>1384.48</v>
      </c>
      <c r="F7">
        <v>4.0000000000000002E-4</v>
      </c>
      <c r="G7">
        <v>6.6666666666666697E-4</v>
      </c>
      <c r="H7" t="s">
        <v>47</v>
      </c>
      <c r="I7">
        <f t="shared" si="0"/>
        <v>7.586911102162996</v>
      </c>
      <c r="J7" t="s">
        <v>33</v>
      </c>
      <c r="K7" t="s">
        <v>55</v>
      </c>
      <c r="L7" t="s">
        <v>56</v>
      </c>
      <c r="M7" t="s">
        <v>66</v>
      </c>
      <c r="N7" t="s">
        <v>67</v>
      </c>
      <c r="O7" t="s">
        <v>68</v>
      </c>
      <c r="P7" t="s">
        <v>69</v>
      </c>
    </row>
    <row r="8" spans="1:16" x14ac:dyDescent="0.25">
      <c r="A8" t="s">
        <v>24</v>
      </c>
      <c r="B8">
        <v>11937.13</v>
      </c>
      <c r="C8">
        <v>2120.09</v>
      </c>
      <c r="D8">
        <v>2976.23</v>
      </c>
      <c r="E8">
        <v>1179.47</v>
      </c>
      <c r="F8">
        <v>6.9999999999999999E-4</v>
      </c>
      <c r="G8">
        <v>1E-3</v>
      </c>
      <c r="H8" t="s">
        <v>47</v>
      </c>
      <c r="I8">
        <f t="shared" si="0"/>
        <v>4.0108224162783115</v>
      </c>
      <c r="J8" t="s">
        <v>33</v>
      </c>
      <c r="K8" t="s">
        <v>70</v>
      </c>
      <c r="L8" t="s">
        <v>71</v>
      </c>
      <c r="M8" t="s">
        <v>72</v>
      </c>
      <c r="N8" t="s">
        <v>73</v>
      </c>
      <c r="O8" t="s">
        <v>74</v>
      </c>
      <c r="P8" t="s">
        <v>75</v>
      </c>
    </row>
    <row r="9" spans="1:16" x14ac:dyDescent="0.25">
      <c r="A9" t="s">
        <v>25</v>
      </c>
      <c r="B9">
        <v>93.28</v>
      </c>
      <c r="C9">
        <v>26.14</v>
      </c>
      <c r="D9">
        <v>465.73</v>
      </c>
      <c r="E9">
        <v>150.29</v>
      </c>
      <c r="F9">
        <v>7.9000000000000008E-3</v>
      </c>
      <c r="G9">
        <v>8.7777777777777802E-3</v>
      </c>
      <c r="H9" t="s">
        <v>32</v>
      </c>
      <c r="I9">
        <f t="shared" si="0"/>
        <v>4.9928173241852489</v>
      </c>
      <c r="J9" t="s">
        <v>33</v>
      </c>
      <c r="K9" t="s">
        <v>76</v>
      </c>
      <c r="L9" t="s">
        <v>77</v>
      </c>
      <c r="M9" t="s">
        <v>78</v>
      </c>
      <c r="N9" t="s">
        <v>79</v>
      </c>
      <c r="O9" t="s">
        <v>80</v>
      </c>
      <c r="P9" t="s">
        <v>81</v>
      </c>
    </row>
    <row r="10" spans="1:16" x14ac:dyDescent="0.25">
      <c r="A10" t="s">
        <v>26</v>
      </c>
      <c r="B10">
        <v>837.73</v>
      </c>
      <c r="C10">
        <v>126.74</v>
      </c>
      <c r="D10">
        <v>7300.17</v>
      </c>
      <c r="E10">
        <v>2854.2</v>
      </c>
      <c r="F10">
        <v>0.45290000000000002</v>
      </c>
      <c r="G10">
        <v>0.45290000000000002</v>
      </c>
      <c r="H10" t="s">
        <v>32</v>
      </c>
      <c r="I10">
        <f t="shared" si="0"/>
        <v>8.7142277344729209</v>
      </c>
      <c r="J10" t="s">
        <v>33</v>
      </c>
      <c r="K10" t="s">
        <v>34</v>
      </c>
      <c r="L10" t="s">
        <v>35</v>
      </c>
      <c r="M10" t="s">
        <v>82</v>
      </c>
      <c r="N10" t="s">
        <v>83</v>
      </c>
      <c r="O10" t="s">
        <v>84</v>
      </c>
      <c r="P10" t="s">
        <v>85</v>
      </c>
    </row>
    <row r="11" spans="1:16" x14ac:dyDescent="0.25">
      <c r="A11" t="s">
        <v>27</v>
      </c>
      <c r="B11">
        <v>232.27</v>
      </c>
      <c r="C11">
        <v>82.59</v>
      </c>
      <c r="D11">
        <v>1049.3399999999999</v>
      </c>
      <c r="E11">
        <v>196.35</v>
      </c>
      <c r="F11">
        <v>3.2000000000000002E-3</v>
      </c>
      <c r="G11">
        <v>4.0000000000000001E-3</v>
      </c>
      <c r="H11" t="s">
        <v>32</v>
      </c>
      <c r="I11">
        <f t="shared" si="0"/>
        <v>4.517759504025487</v>
      </c>
      <c r="J11" t="s">
        <v>33</v>
      </c>
      <c r="K11" t="s">
        <v>34</v>
      </c>
      <c r="L11" t="s">
        <v>35</v>
      </c>
      <c r="M11" t="s">
        <v>86</v>
      </c>
      <c r="N11" t="s">
        <v>87</v>
      </c>
      <c r="O11" t="s">
        <v>88</v>
      </c>
      <c r="P11" t="s">
        <v>89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142B2-487E-4AA6-8A6D-63AB2C9CB61B}">
  <dimension ref="A1:F14"/>
  <sheetViews>
    <sheetView zoomScale="115" zoomScaleNormal="115" workbookViewId="0"/>
  </sheetViews>
  <sheetFormatPr defaultRowHeight="13.8" x14ac:dyDescent="0.25"/>
  <cols>
    <col min="1" max="1" width="29.44140625" bestFit="1" customWidth="1"/>
    <col min="2" max="6" width="12.44140625" customWidth="1"/>
  </cols>
  <sheetData>
    <row r="1" spans="1:6" x14ac:dyDescent="0.25">
      <c r="A1" s="1" t="s">
        <v>5</v>
      </c>
      <c r="B1" s="1" t="s">
        <v>90</v>
      </c>
      <c r="C1" s="1" t="s">
        <v>28</v>
      </c>
      <c r="D1" s="1" t="s">
        <v>29</v>
      </c>
      <c r="E1" s="1" t="s">
        <v>30</v>
      </c>
      <c r="F1" s="1" t="s">
        <v>31</v>
      </c>
    </row>
    <row r="2" spans="1:6" x14ac:dyDescent="0.25">
      <c r="A2" t="s">
        <v>6</v>
      </c>
      <c r="B2">
        <f>AVERAGE(C2,E2)</f>
        <v>47.707750000000004</v>
      </c>
      <c r="C2">
        <v>53.1526</v>
      </c>
      <c r="D2">
        <v>8.3056999999999999</v>
      </c>
      <c r="E2">
        <v>42.262900000000002</v>
      </c>
      <c r="F2">
        <v>8.0573999999999995</v>
      </c>
    </row>
    <row r="3" spans="1:6" x14ac:dyDescent="0.25">
      <c r="A3" t="s">
        <v>96</v>
      </c>
      <c r="B3">
        <f t="shared" ref="B3:B14" si="0">AVERAGE(C3,E3)</f>
        <v>116.3986</v>
      </c>
      <c r="C3">
        <v>123.056</v>
      </c>
      <c r="D3">
        <v>26.978000000000002</v>
      </c>
      <c r="E3">
        <v>109.74120000000001</v>
      </c>
      <c r="F3">
        <v>38.991999999999997</v>
      </c>
    </row>
    <row r="4" spans="1:6" x14ac:dyDescent="0.25">
      <c r="A4" t="s">
        <v>7</v>
      </c>
      <c r="B4">
        <f t="shared" si="0"/>
        <v>6.5250500000000002</v>
      </c>
      <c r="C4">
        <v>6.9974999999999996</v>
      </c>
      <c r="D4">
        <v>1.2978000000000001</v>
      </c>
      <c r="E4">
        <v>6.0526</v>
      </c>
      <c r="F4">
        <v>1.9618</v>
      </c>
    </row>
    <row r="5" spans="1:6" x14ac:dyDescent="0.25">
      <c r="A5" t="s">
        <v>8</v>
      </c>
      <c r="B5">
        <f t="shared" si="0"/>
        <v>2.5114000000000001</v>
      </c>
      <c r="C5">
        <v>2.7258</v>
      </c>
      <c r="D5">
        <v>0.49680000000000002</v>
      </c>
      <c r="E5">
        <v>2.2970000000000002</v>
      </c>
      <c r="F5">
        <v>0.76719999999999999</v>
      </c>
    </row>
    <row r="6" spans="1:6" x14ac:dyDescent="0.25">
      <c r="A6" t="s">
        <v>9</v>
      </c>
      <c r="B6">
        <f t="shared" si="0"/>
        <v>73.384749999999997</v>
      </c>
      <c r="C6">
        <v>98.462599999999995</v>
      </c>
      <c r="D6">
        <v>15.0509</v>
      </c>
      <c r="E6">
        <v>48.306899999999999</v>
      </c>
      <c r="F6">
        <v>11.852</v>
      </c>
    </row>
    <row r="7" spans="1:6" x14ac:dyDescent="0.25">
      <c r="A7" t="s">
        <v>10</v>
      </c>
      <c r="B7">
        <f t="shared" si="0"/>
        <v>10.372450000000001</v>
      </c>
      <c r="C7">
        <v>10.205500000000001</v>
      </c>
      <c r="D7">
        <v>2.8605</v>
      </c>
      <c r="E7">
        <v>10.539400000000001</v>
      </c>
      <c r="F7">
        <v>3.823</v>
      </c>
    </row>
    <row r="8" spans="1:6" x14ac:dyDescent="0.25">
      <c r="A8" t="s">
        <v>11</v>
      </c>
      <c r="B8">
        <f t="shared" si="0"/>
        <v>240.54050000000001</v>
      </c>
      <c r="C8">
        <v>235.76089999999999</v>
      </c>
      <c r="D8">
        <v>24.412299999999998</v>
      </c>
      <c r="E8">
        <v>245.3201</v>
      </c>
      <c r="F8">
        <v>27.573399999999999</v>
      </c>
    </row>
    <row r="9" spans="1:6" x14ac:dyDescent="0.25">
      <c r="A9" t="s">
        <v>12</v>
      </c>
      <c r="B9">
        <f t="shared" si="0"/>
        <v>12.69285</v>
      </c>
      <c r="C9">
        <v>15.3979</v>
      </c>
      <c r="D9">
        <v>2.2625000000000002</v>
      </c>
      <c r="E9">
        <v>9.9878</v>
      </c>
      <c r="F9">
        <v>0.68</v>
      </c>
    </row>
    <row r="10" spans="1:6" x14ac:dyDescent="0.25">
      <c r="A10" t="s">
        <v>92</v>
      </c>
      <c r="B10">
        <f t="shared" si="0"/>
        <v>632.8143</v>
      </c>
      <c r="C10">
        <v>336.60210000000001</v>
      </c>
      <c r="D10">
        <v>40.179400000000001</v>
      </c>
      <c r="E10">
        <v>929.02650000000006</v>
      </c>
      <c r="F10">
        <v>135.3845</v>
      </c>
    </row>
    <row r="11" spans="1:6" x14ac:dyDescent="0.25">
      <c r="A11" t="s">
        <v>15</v>
      </c>
      <c r="B11">
        <f t="shared" si="0"/>
        <v>10.1439</v>
      </c>
      <c r="C11">
        <v>6.3807999999999998</v>
      </c>
      <c r="D11">
        <v>0.79279999999999995</v>
      </c>
      <c r="E11">
        <v>13.907</v>
      </c>
      <c r="F11">
        <v>2.8168000000000002</v>
      </c>
    </row>
    <row r="12" spans="1:6" x14ac:dyDescent="0.25">
      <c r="A12" t="s">
        <v>93</v>
      </c>
      <c r="B12">
        <f t="shared" si="0"/>
        <v>15.579750000000001</v>
      </c>
      <c r="C12">
        <v>19.703299999999999</v>
      </c>
      <c r="D12">
        <v>4.1479999999999997</v>
      </c>
      <c r="E12">
        <v>11.456200000000001</v>
      </c>
      <c r="F12">
        <v>1.7270000000000001</v>
      </c>
    </row>
    <row r="13" spans="1:6" x14ac:dyDescent="0.25">
      <c r="A13" t="s">
        <v>94</v>
      </c>
      <c r="B13">
        <f t="shared" si="0"/>
        <v>64.699250000000006</v>
      </c>
      <c r="C13">
        <v>32.630899999999997</v>
      </c>
      <c r="D13">
        <v>7.5919999999999996</v>
      </c>
      <c r="E13">
        <v>96.767600000000002</v>
      </c>
      <c r="F13">
        <v>24.248999999999999</v>
      </c>
    </row>
    <row r="14" spans="1:6" x14ac:dyDescent="0.25">
      <c r="A14" t="s">
        <v>95</v>
      </c>
      <c r="B14">
        <f t="shared" si="0"/>
        <v>38.108499999999999</v>
      </c>
      <c r="C14">
        <v>15.1313</v>
      </c>
      <c r="D14">
        <v>2.786</v>
      </c>
      <c r="E14">
        <v>61.085700000000003</v>
      </c>
      <c r="F14">
        <v>9.6440000000000001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enzyme_results in metagenome</vt:lpstr>
      <vt:lpstr>microorganisms_results in MG</vt:lpstr>
      <vt:lpstr>enzyme_results in 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liqiushuang</dc:creator>
  <cp:lastModifiedBy>liqiushuang</cp:lastModifiedBy>
  <dcterms:created xsi:type="dcterms:W3CDTF">2015-06-05T18:19:34Z</dcterms:created>
  <dcterms:modified xsi:type="dcterms:W3CDTF">2023-04-17T14:41:26Z</dcterms:modified>
</cp:coreProperties>
</file>