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upstate0-my.sharepoint.com/personal/reynoler_upstate_edu/Documents/Documents/My Papers/Effects of Tick Saliva on Heartland Virus Infection in a Mouse Model/Revisions/New Figures/"/>
    </mc:Choice>
  </mc:AlternateContent>
  <xr:revisionPtr revIDLastSave="0" documentId="8_{50B438AC-1F64-463B-95DA-88F20645F6D3}" xr6:coauthVersionLast="47" xr6:coauthVersionMax="47" xr10:uidLastSave="{00000000-0000-0000-0000-000000000000}"/>
  <bookViews>
    <workbookView xWindow="330" yWindow="830" windowWidth="38040" windowHeight="20170" activeTab="4" xr2:uid="{00000000-000D-0000-FFFF-FFFF00000000}"/>
  </bookViews>
  <sheets>
    <sheet name="S1. Observations" sheetId="3" r:id="rId1"/>
    <sheet name="S2. Hematology" sheetId="6" r:id="rId2"/>
    <sheet name="S3. Chemistry" sheetId="5" r:id="rId3"/>
    <sheet name="S4. Liver Pathology" sheetId="2" r:id="rId4"/>
    <sheet name="S5. Spleen Pathology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20" i="1" l="1"/>
  <c r="AH19" i="1"/>
  <c r="AH18" i="1"/>
  <c r="AH17" i="1"/>
  <c r="AG20" i="1"/>
  <c r="AG19" i="1"/>
  <c r="AG18" i="1"/>
  <c r="AG17" i="1"/>
  <c r="AH9" i="1"/>
  <c r="AH8" i="1"/>
  <c r="AH7" i="1"/>
  <c r="AH6" i="1"/>
  <c r="AG11" i="1"/>
  <c r="AG10" i="1"/>
  <c r="AG9" i="1"/>
  <c r="AG8" i="1"/>
  <c r="AG7" i="1"/>
  <c r="AG6" i="1"/>
  <c r="E68" i="6"/>
  <c r="F68" i="6"/>
  <c r="G68" i="6"/>
  <c r="H68" i="6"/>
  <c r="I68" i="6"/>
  <c r="J68" i="6"/>
  <c r="K68" i="6"/>
  <c r="L68" i="6"/>
  <c r="M68" i="6"/>
  <c r="N68" i="6"/>
  <c r="O68" i="6"/>
  <c r="P68" i="6"/>
  <c r="Q68" i="6"/>
  <c r="R68" i="6"/>
  <c r="S68" i="6"/>
  <c r="T68" i="6"/>
  <c r="U68" i="6"/>
  <c r="V68" i="6"/>
  <c r="W68" i="6"/>
  <c r="X68" i="6"/>
  <c r="E69" i="6"/>
  <c r="F69" i="6"/>
  <c r="G69" i="6"/>
  <c r="H69" i="6"/>
  <c r="I69" i="6"/>
  <c r="J69" i="6"/>
  <c r="K69" i="6"/>
  <c r="L69" i="6"/>
  <c r="M69" i="6"/>
  <c r="N69" i="6"/>
  <c r="O69" i="6"/>
  <c r="P69" i="6"/>
  <c r="Q69" i="6"/>
  <c r="R69" i="6"/>
  <c r="S69" i="6"/>
  <c r="T69" i="6"/>
  <c r="U69" i="6"/>
  <c r="V69" i="6"/>
  <c r="W69" i="6"/>
  <c r="X69" i="6"/>
  <c r="E70" i="6"/>
  <c r="F70" i="6"/>
  <c r="G70" i="6"/>
  <c r="H70" i="6"/>
  <c r="I70" i="6"/>
  <c r="J70" i="6"/>
  <c r="K70" i="6"/>
  <c r="L70" i="6"/>
  <c r="M70" i="6"/>
  <c r="N70" i="6"/>
  <c r="O70" i="6"/>
  <c r="P70" i="6"/>
  <c r="Q70" i="6"/>
  <c r="R70" i="6"/>
  <c r="S70" i="6"/>
  <c r="T70" i="6"/>
  <c r="U70" i="6"/>
  <c r="V70" i="6"/>
  <c r="W70" i="6"/>
  <c r="X70" i="6"/>
  <c r="E71" i="6"/>
  <c r="F71" i="6"/>
  <c r="G71" i="6"/>
  <c r="H71" i="6"/>
  <c r="I71" i="6"/>
  <c r="J71" i="6"/>
  <c r="K71" i="6"/>
  <c r="L71" i="6"/>
  <c r="M71" i="6"/>
  <c r="N71" i="6"/>
  <c r="O71" i="6"/>
  <c r="P71" i="6"/>
  <c r="Q71" i="6"/>
  <c r="R71" i="6"/>
  <c r="S71" i="6"/>
  <c r="T71" i="6"/>
  <c r="U71" i="6"/>
  <c r="V71" i="6"/>
  <c r="W71" i="6"/>
  <c r="X71" i="6"/>
  <c r="E72" i="6"/>
  <c r="F72" i="6"/>
  <c r="G72" i="6"/>
  <c r="H72" i="6"/>
  <c r="I72" i="6"/>
  <c r="J72" i="6"/>
  <c r="K72" i="6"/>
  <c r="L72" i="6"/>
  <c r="M72" i="6"/>
  <c r="N72" i="6"/>
  <c r="O72" i="6"/>
  <c r="P72" i="6"/>
  <c r="Q72" i="6"/>
  <c r="R72" i="6"/>
  <c r="S72" i="6"/>
  <c r="T72" i="6"/>
  <c r="U72" i="6"/>
  <c r="V72" i="6"/>
  <c r="W72" i="6"/>
  <c r="X72" i="6"/>
  <c r="E73" i="6"/>
  <c r="F73" i="6"/>
  <c r="G73" i="6"/>
  <c r="H73" i="6"/>
  <c r="I73" i="6"/>
  <c r="J73" i="6"/>
  <c r="K73" i="6"/>
  <c r="L73" i="6"/>
  <c r="M73" i="6"/>
  <c r="N73" i="6"/>
  <c r="O73" i="6"/>
  <c r="P73" i="6"/>
  <c r="Q73" i="6"/>
  <c r="R73" i="6"/>
  <c r="S73" i="6"/>
  <c r="T73" i="6"/>
  <c r="U73" i="6"/>
  <c r="V73" i="6"/>
  <c r="W73" i="6"/>
  <c r="X73" i="6"/>
  <c r="D73" i="6"/>
  <c r="D72" i="6"/>
  <c r="D71" i="6"/>
  <c r="D70" i="6"/>
  <c r="D69" i="6"/>
  <c r="D68" i="6"/>
  <c r="E59" i="6"/>
  <c r="F59" i="6"/>
  <c r="G59" i="6"/>
  <c r="H59" i="6"/>
  <c r="I59" i="6"/>
  <c r="J59" i="6"/>
  <c r="K59" i="6"/>
  <c r="L59" i="6"/>
  <c r="M59" i="6"/>
  <c r="N59" i="6"/>
  <c r="O59" i="6"/>
  <c r="P59" i="6"/>
  <c r="Q59" i="6"/>
  <c r="R59" i="6"/>
  <c r="S59" i="6"/>
  <c r="T59" i="6"/>
  <c r="U59" i="6"/>
  <c r="V59" i="6"/>
  <c r="W59" i="6"/>
  <c r="X59" i="6"/>
  <c r="E60" i="6"/>
  <c r="F60" i="6"/>
  <c r="G60" i="6"/>
  <c r="H60" i="6"/>
  <c r="I60" i="6"/>
  <c r="J60" i="6"/>
  <c r="K60" i="6"/>
  <c r="L60" i="6"/>
  <c r="M60" i="6"/>
  <c r="N60" i="6"/>
  <c r="O60" i="6"/>
  <c r="P60" i="6"/>
  <c r="Q60" i="6"/>
  <c r="R60" i="6"/>
  <c r="S60" i="6"/>
  <c r="T60" i="6"/>
  <c r="U60" i="6"/>
  <c r="V60" i="6"/>
  <c r="W60" i="6"/>
  <c r="X60" i="6"/>
  <c r="E61" i="6"/>
  <c r="F61" i="6"/>
  <c r="G61" i="6"/>
  <c r="H61" i="6"/>
  <c r="I61" i="6"/>
  <c r="J61" i="6"/>
  <c r="K61" i="6"/>
  <c r="L61" i="6"/>
  <c r="M61" i="6"/>
  <c r="N61" i="6"/>
  <c r="O61" i="6"/>
  <c r="P61" i="6"/>
  <c r="Q61" i="6"/>
  <c r="R61" i="6"/>
  <c r="S61" i="6"/>
  <c r="T61" i="6"/>
  <c r="U61" i="6"/>
  <c r="V61" i="6"/>
  <c r="W61" i="6"/>
  <c r="X61" i="6"/>
  <c r="E62" i="6"/>
  <c r="F62" i="6"/>
  <c r="G62" i="6"/>
  <c r="H62" i="6"/>
  <c r="I62" i="6"/>
  <c r="J62" i="6"/>
  <c r="K62" i="6"/>
  <c r="L62" i="6"/>
  <c r="M62" i="6"/>
  <c r="N62" i="6"/>
  <c r="O62" i="6"/>
  <c r="P62" i="6"/>
  <c r="Q62" i="6"/>
  <c r="R62" i="6"/>
  <c r="S62" i="6"/>
  <c r="T62" i="6"/>
  <c r="U62" i="6"/>
  <c r="V62" i="6"/>
  <c r="W62" i="6"/>
  <c r="X62" i="6"/>
  <c r="E63" i="6"/>
  <c r="F63" i="6"/>
  <c r="G63" i="6"/>
  <c r="H63" i="6"/>
  <c r="I63" i="6"/>
  <c r="J63" i="6"/>
  <c r="K63" i="6"/>
  <c r="L63" i="6"/>
  <c r="M63" i="6"/>
  <c r="N63" i="6"/>
  <c r="O63" i="6"/>
  <c r="P63" i="6"/>
  <c r="Q63" i="6"/>
  <c r="R63" i="6"/>
  <c r="S63" i="6"/>
  <c r="T63" i="6"/>
  <c r="U63" i="6"/>
  <c r="V63" i="6"/>
  <c r="W63" i="6"/>
  <c r="X63" i="6"/>
  <c r="E64" i="6"/>
  <c r="F64" i="6"/>
  <c r="G64" i="6"/>
  <c r="H64" i="6"/>
  <c r="I64" i="6"/>
  <c r="J64" i="6"/>
  <c r="K64" i="6"/>
  <c r="L64" i="6"/>
  <c r="M64" i="6"/>
  <c r="N64" i="6"/>
  <c r="O64" i="6"/>
  <c r="P64" i="6"/>
  <c r="Q64" i="6"/>
  <c r="R64" i="6"/>
  <c r="S64" i="6"/>
  <c r="T64" i="6"/>
  <c r="U64" i="6"/>
  <c r="V64" i="6"/>
  <c r="W64" i="6"/>
  <c r="X64" i="6"/>
  <c r="D64" i="6"/>
  <c r="D63" i="6"/>
  <c r="D62" i="6"/>
  <c r="D61" i="6"/>
  <c r="D60" i="6"/>
  <c r="D59" i="6"/>
  <c r="E50" i="6"/>
  <c r="F50" i="6"/>
  <c r="G50" i="6"/>
  <c r="H50" i="6"/>
  <c r="I50" i="6"/>
  <c r="J50" i="6"/>
  <c r="K50" i="6"/>
  <c r="L50" i="6"/>
  <c r="M50" i="6"/>
  <c r="N50" i="6"/>
  <c r="O50" i="6"/>
  <c r="P50" i="6"/>
  <c r="Q50" i="6"/>
  <c r="R50" i="6"/>
  <c r="S50" i="6"/>
  <c r="T50" i="6"/>
  <c r="U50" i="6"/>
  <c r="V50" i="6"/>
  <c r="W50" i="6"/>
  <c r="X50" i="6"/>
  <c r="E51" i="6"/>
  <c r="F51" i="6"/>
  <c r="G51" i="6"/>
  <c r="H51" i="6"/>
  <c r="I51" i="6"/>
  <c r="J51" i="6"/>
  <c r="K51" i="6"/>
  <c r="L51" i="6"/>
  <c r="M51" i="6"/>
  <c r="N51" i="6"/>
  <c r="O51" i="6"/>
  <c r="P51" i="6"/>
  <c r="Q51" i="6"/>
  <c r="R51" i="6"/>
  <c r="S51" i="6"/>
  <c r="T51" i="6"/>
  <c r="U51" i="6"/>
  <c r="V51" i="6"/>
  <c r="W51" i="6"/>
  <c r="X51" i="6"/>
  <c r="E52" i="6"/>
  <c r="F52" i="6"/>
  <c r="G52" i="6"/>
  <c r="H52" i="6"/>
  <c r="I52" i="6"/>
  <c r="J52" i="6"/>
  <c r="K52" i="6"/>
  <c r="L52" i="6"/>
  <c r="M52" i="6"/>
  <c r="N52" i="6"/>
  <c r="O52" i="6"/>
  <c r="P52" i="6"/>
  <c r="Q52" i="6"/>
  <c r="R52" i="6"/>
  <c r="S52" i="6"/>
  <c r="T52" i="6"/>
  <c r="U52" i="6"/>
  <c r="V52" i="6"/>
  <c r="W52" i="6"/>
  <c r="X52" i="6"/>
  <c r="E53" i="6"/>
  <c r="F53" i="6"/>
  <c r="G53" i="6"/>
  <c r="H53" i="6"/>
  <c r="I53" i="6"/>
  <c r="J53" i="6"/>
  <c r="K53" i="6"/>
  <c r="L53" i="6"/>
  <c r="M53" i="6"/>
  <c r="N53" i="6"/>
  <c r="O53" i="6"/>
  <c r="P53" i="6"/>
  <c r="Q53" i="6"/>
  <c r="R53" i="6"/>
  <c r="S53" i="6"/>
  <c r="T53" i="6"/>
  <c r="U53" i="6"/>
  <c r="V53" i="6"/>
  <c r="W53" i="6"/>
  <c r="X53" i="6"/>
  <c r="E54" i="6"/>
  <c r="F54" i="6"/>
  <c r="G54" i="6"/>
  <c r="H54" i="6"/>
  <c r="I54" i="6"/>
  <c r="J54" i="6"/>
  <c r="K54" i="6"/>
  <c r="L54" i="6"/>
  <c r="M54" i="6"/>
  <c r="N54" i="6"/>
  <c r="O54" i="6"/>
  <c r="P54" i="6"/>
  <c r="Q54" i="6"/>
  <c r="R54" i="6"/>
  <c r="S54" i="6"/>
  <c r="T54" i="6"/>
  <c r="U54" i="6"/>
  <c r="V54" i="6"/>
  <c r="W54" i="6"/>
  <c r="X54" i="6"/>
  <c r="E55" i="6"/>
  <c r="F55" i="6"/>
  <c r="G55" i="6"/>
  <c r="H55" i="6"/>
  <c r="I55" i="6"/>
  <c r="J55" i="6"/>
  <c r="K55" i="6"/>
  <c r="L55" i="6"/>
  <c r="M55" i="6"/>
  <c r="N55" i="6"/>
  <c r="O55" i="6"/>
  <c r="P55" i="6"/>
  <c r="Q55" i="6"/>
  <c r="R55" i="6"/>
  <c r="S55" i="6"/>
  <c r="T55" i="6"/>
  <c r="U55" i="6"/>
  <c r="V55" i="6"/>
  <c r="W55" i="6"/>
  <c r="X55" i="6"/>
  <c r="D55" i="6"/>
  <c r="D54" i="6"/>
  <c r="D53" i="6"/>
  <c r="D52" i="6"/>
  <c r="D51" i="6"/>
  <c r="D50" i="6"/>
  <c r="N15" i="1" l="1"/>
  <c r="N14" i="1"/>
  <c r="N12" i="1"/>
  <c r="N13" i="1"/>
  <c r="N10" i="1"/>
  <c r="N11" i="1"/>
  <c r="N27" i="1"/>
  <c r="N26" i="1"/>
  <c r="N9" i="1"/>
  <c r="N8" i="1"/>
  <c r="AF11" i="1" l="1"/>
  <c r="AF10" i="1"/>
  <c r="AF20" i="1"/>
  <c r="AF19" i="1"/>
  <c r="AF9" i="1"/>
  <c r="AF8" i="1"/>
  <c r="N24" i="1"/>
  <c r="N23" i="1"/>
  <c r="N22" i="1"/>
  <c r="AF18" i="1" l="1"/>
  <c r="AF17" i="1"/>
  <c r="N6" i="1"/>
  <c r="N7" i="1"/>
  <c r="N20" i="1"/>
  <c r="N21" i="1"/>
  <c r="AF16" i="1" l="1"/>
  <c r="AF15" i="1"/>
  <c r="AF7" i="1"/>
  <c r="AF6" i="1"/>
</calcChain>
</file>

<file path=xl/sharedStrings.xml><?xml version="1.0" encoding="utf-8"?>
<sst xmlns="http://schemas.openxmlformats.org/spreadsheetml/2006/main" count="586" uniqueCount="173">
  <si>
    <t>Supplementary Table S1. Clinical Scoring Criteria</t>
  </si>
  <si>
    <t>Parameter</t>
  </si>
  <si>
    <t>Degree of Parameter</t>
  </si>
  <si>
    <t>Possible Score</t>
  </si>
  <si>
    <t>Appearance</t>
  </si>
  <si>
    <t>Normal (smooth coat, eyes/nose clear)</t>
  </si>
  <si>
    <t>Reduced grooming</t>
  </si>
  <si>
    <t>Dull/rough coat and/or ocular/nasal discharge</t>
  </si>
  <si>
    <t>No grooming, piloerection, hunched posture</t>
  </si>
  <si>
    <t>Body Condition</t>
  </si>
  <si>
    <t>Normal</t>
  </si>
  <si>
    <t>Vertebrae and/or pelvis beginning to show</t>
  </si>
  <si>
    <t>Vertebrae and/or dorsal pelvis beginning to show and thin in abdomen</t>
  </si>
  <si>
    <t>Vertebrae, dorsal pelvis, and/or ribs prevalent and thin in abdomen</t>
  </si>
  <si>
    <t>Natural Behavior (home cage)</t>
  </si>
  <si>
    <t>Minor changes, less peer interaction</t>
  </si>
  <si>
    <t>Little peer interaction, less mobile and alert, isolated</t>
  </si>
  <si>
    <t>No peer interaction, vocalization, self-mutilation*, restless, still</t>
  </si>
  <si>
    <t>Provoked Behavior</t>
  </si>
  <si>
    <t>Subdued but normal when stimulated</t>
  </si>
  <si>
    <t>Subdued even when stimulated, lethargic</t>
  </si>
  <si>
    <t>Unresponsive when stimulated*, moribund*, prostrate*</t>
  </si>
  <si>
    <t>Cumulative Score</t>
  </si>
  <si>
    <t>Score of 0 - 5 = No intervention</t>
  </si>
  <si>
    <t>Score of &gt; 6 = More frequent monitoring</t>
  </si>
  <si>
    <t>Score of 8 - 10 = Contact PI for possible euthanasia</t>
  </si>
  <si>
    <t>Score of ≥ 11 = Euthanasia</t>
  </si>
  <si>
    <t>* Observation requires humane euthanasia</t>
  </si>
  <si>
    <t>Supplementary Table S2. Hematology Results</t>
  </si>
  <si>
    <t>Day</t>
  </si>
  <si>
    <t>Group</t>
  </si>
  <si>
    <t>Animal</t>
  </si>
  <si>
    <t>WBC</t>
  </si>
  <si>
    <t>NEUT</t>
  </si>
  <si>
    <t>LYMPH</t>
  </si>
  <si>
    <t>MONO</t>
  </si>
  <si>
    <t>EOS</t>
  </si>
  <si>
    <t>BASO</t>
  </si>
  <si>
    <t>nRBCs</t>
  </si>
  <si>
    <t>NEUT %</t>
  </si>
  <si>
    <t>LYMPH %</t>
  </si>
  <si>
    <t>MONO %</t>
  </si>
  <si>
    <t>EOS %</t>
  </si>
  <si>
    <t>BASO %</t>
  </si>
  <si>
    <t>RBC</t>
  </si>
  <si>
    <t>HGB</t>
  </si>
  <si>
    <t>HCT</t>
  </si>
  <si>
    <t>MCV</t>
  </si>
  <si>
    <t>MCH</t>
  </si>
  <si>
    <t>MCHC</t>
  </si>
  <si>
    <t>RDW</t>
  </si>
  <si>
    <t>PLT</t>
  </si>
  <si>
    <t>MPV</t>
  </si>
  <si>
    <t>Unit of Measurement</t>
  </si>
  <si>
    <t>Abbreviation</t>
  </si>
  <si>
    <t>Control</t>
  </si>
  <si>
    <t>K/uL</t>
  </si>
  <si>
    <t xml:space="preserve">White Blood Cells </t>
  </si>
  <si>
    <t>Neutrophils</t>
  </si>
  <si>
    <t>Lymphocytes</t>
  </si>
  <si>
    <t>Monocytes</t>
  </si>
  <si>
    <t>HRTV</t>
  </si>
  <si>
    <t>Eosinophils</t>
  </si>
  <si>
    <t>Basophils</t>
  </si>
  <si>
    <t>nucleated Red Blood Cells</t>
  </si>
  <si>
    <t>M/uL</t>
  </si>
  <si>
    <t>Red Blood Cells</t>
  </si>
  <si>
    <t>g/dL</t>
  </si>
  <si>
    <t>Hemoglobin</t>
  </si>
  <si>
    <t>%</t>
  </si>
  <si>
    <t>Hematocrit</t>
  </si>
  <si>
    <t>fL</t>
  </si>
  <si>
    <t>Mean Corpuscular Volume</t>
  </si>
  <si>
    <t>HRTV + SGE</t>
  </si>
  <si>
    <t>pg</t>
  </si>
  <si>
    <t>Mean Corpuscular Hemoglobin</t>
  </si>
  <si>
    <t>Mean Corpuscular Hemoglobin Concentration</t>
  </si>
  <si>
    <t>Red Cell Distribution Width</t>
  </si>
  <si>
    <t>Platelets</t>
  </si>
  <si>
    <t>Mean Platelet Volume</t>
  </si>
  <si>
    <t>Insufficient Sample</t>
  </si>
  <si>
    <t>High</t>
  </si>
  <si>
    <t>Average</t>
  </si>
  <si>
    <t>SD</t>
  </si>
  <si>
    <t>Supplementary Table S3. Serum Chemistry Results</t>
  </si>
  <si>
    <t>BUN</t>
  </si>
  <si>
    <t>CRE</t>
  </si>
  <si>
    <t>ALT</t>
  </si>
  <si>
    <t>ALP</t>
  </si>
  <si>
    <t>AST</t>
  </si>
  <si>
    <t>TBIL</t>
  </si>
  <si>
    <t>GLU</t>
  </si>
  <si>
    <t>CA</t>
  </si>
  <si>
    <t>TP</t>
  </si>
  <si>
    <t>ALB</t>
  </si>
  <si>
    <t>GLOB</t>
  </si>
  <si>
    <t>NA+</t>
  </si>
  <si>
    <t>K+</t>
  </si>
  <si>
    <t>CL-</t>
  </si>
  <si>
    <t>TCO2</t>
  </si>
  <si>
    <t>&gt; 8.5</t>
  </si>
  <si>
    <t>mg/dL</t>
  </si>
  <si>
    <t>Blood Urea Nitrogen</t>
  </si>
  <si>
    <t>Creatine</t>
  </si>
  <si>
    <t>u/L</t>
  </si>
  <si>
    <t>Alanine transaminase</t>
  </si>
  <si>
    <t>Alkaline phosphatase</t>
  </si>
  <si>
    <t>&gt;2000</t>
  </si>
  <si>
    <t>&gt;8.5</t>
  </si>
  <si>
    <t>Aspartate aminotransferase</t>
  </si>
  <si>
    <t>HEM</t>
  </si>
  <si>
    <t>Total Bilirubin</t>
  </si>
  <si>
    <t>Glucose</t>
  </si>
  <si>
    <t>Calcium</t>
  </si>
  <si>
    <t>&lt;0.2</t>
  </si>
  <si>
    <t>Total Protein</t>
  </si>
  <si>
    <t>Albumin</t>
  </si>
  <si>
    <t>Globulin</t>
  </si>
  <si>
    <t>mmol/L</t>
  </si>
  <si>
    <t>Sodium</t>
  </si>
  <si>
    <t>Potassium</t>
  </si>
  <si>
    <t>Chlorine</t>
  </si>
  <si>
    <t>Total CO2</t>
  </si>
  <si>
    <t>Hemolysis</t>
  </si>
  <si>
    <t>S</t>
  </si>
  <si>
    <t>Supplementary Table S4. Liver Pathology Scoring</t>
  </si>
  <si>
    <t>Pathology</t>
  </si>
  <si>
    <t>Portal mixed inflammation</t>
  </si>
  <si>
    <t>Lymphocytes/ nRBCs</t>
  </si>
  <si>
    <t>Granuloma-like lobular lesions</t>
  </si>
  <si>
    <t>Megakaryocytes</t>
  </si>
  <si>
    <t>Sinusoidal cellularity</t>
  </si>
  <si>
    <t>1+</t>
  </si>
  <si>
    <t>2+</t>
  </si>
  <si>
    <t>0-1+</t>
  </si>
  <si>
    <t>1+ (rare)</t>
  </si>
  <si>
    <t>1-2+</t>
  </si>
  <si>
    <t>2-3+</t>
  </si>
  <si>
    <t>Score</t>
  </si>
  <si>
    <t>Severity</t>
  </si>
  <si>
    <t>None</t>
  </si>
  <si>
    <t>Mild/Occasional</t>
  </si>
  <si>
    <t>Moderate</t>
  </si>
  <si>
    <t>3+</t>
  </si>
  <si>
    <t>Severe/Frequent</t>
  </si>
  <si>
    <t>Supplementary Table S5. Spleen Pathology and Viral Antigen Scoring</t>
  </si>
  <si>
    <r>
      <t>PALS Diameter Measurement (</t>
    </r>
    <r>
      <rPr>
        <sz val="12"/>
        <color theme="1"/>
        <rFont val="Calibri"/>
        <family val="2"/>
      </rPr>
      <t>µ</t>
    </r>
    <r>
      <rPr>
        <sz val="12"/>
        <color theme="1"/>
        <rFont val="Times New Roman"/>
        <family val="1"/>
      </rPr>
      <t>m)</t>
    </r>
  </si>
  <si>
    <t>Viral Antigen</t>
  </si>
  <si>
    <t>Hematopoiesis Score</t>
  </si>
  <si>
    <t>Viral Antigen Score</t>
  </si>
  <si>
    <t>Hematopoiesis</t>
  </si>
  <si>
    <t>GC</t>
  </si>
  <si>
    <t>GC/4x Field</t>
  </si>
  <si>
    <t>Antigen</t>
  </si>
  <si>
    <t>Note</t>
  </si>
  <si>
    <t>PALS</t>
  </si>
  <si>
    <t>Present</t>
  </si>
  <si>
    <t>Poor stain</t>
  </si>
  <si>
    <t>NA</t>
  </si>
  <si>
    <t>Absent</t>
  </si>
  <si>
    <t>Negative</t>
  </si>
  <si>
    <t xml:space="preserve">Large amount of pals are fused and tough to accurately measure </t>
  </si>
  <si>
    <t>Positive</t>
  </si>
  <si>
    <t>Increase</t>
  </si>
  <si>
    <t>positive</t>
  </si>
  <si>
    <t>Appears decreased but staining and knife marks make it impossible to accurately measure</t>
  </si>
  <si>
    <t xml:space="preserve">Positive </t>
  </si>
  <si>
    <t>Excluded from PALS Average and SD calculations</t>
  </si>
  <si>
    <t>GC - Germinal Center</t>
  </si>
  <si>
    <t>Increased</t>
  </si>
  <si>
    <t>Mild</t>
  </si>
  <si>
    <t>Greatly Increased</t>
  </si>
  <si>
    <t>Severe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</si>
</sst>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2" fillId="2" borderId="0" xfId="0" applyFont="1" applyFill="1"/>
    <xf numFmtId="0" fontId="0" fillId="2" borderId="0" xfId="0" applyFill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indent="4"/>
    </xf>
    <xf numFmtId="0" fontId="1" fillId="2" borderId="0" xfId="0" applyFont="1" applyFill="1" applyAlignment="1">
      <alignment vertical="center"/>
    </xf>
    <xf numFmtId="0" fontId="5" fillId="2" borderId="0" xfId="0" applyFont="1" applyFill="1"/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vertical="center" wrapText="1"/>
    </xf>
    <xf numFmtId="0" fontId="7" fillId="2" borderId="0" xfId="0" applyFont="1" applyFill="1"/>
    <xf numFmtId="0" fontId="2" fillId="2" borderId="0" xfId="0" applyFont="1" applyFill="1" applyAlignment="1">
      <alignment horizontal="center" vertical="center" wrapText="1"/>
    </xf>
    <xf numFmtId="0" fontId="2" fillId="2" borderId="1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2" fontId="2" fillId="2" borderId="11" xfId="0" applyNumberFormat="1" applyFont="1" applyFill="1" applyBorder="1" applyAlignment="1">
      <alignment horizontal="center"/>
    </xf>
    <xf numFmtId="2" fontId="2" fillId="2" borderId="12" xfId="0" applyNumberFormat="1" applyFont="1" applyFill="1" applyBorder="1" applyAlignment="1">
      <alignment horizontal="center"/>
    </xf>
    <xf numFmtId="2" fontId="2" fillId="2" borderId="0" xfId="0" applyNumberFormat="1" applyFont="1" applyFill="1" applyAlignment="1">
      <alignment horizontal="center"/>
    </xf>
    <xf numFmtId="164" fontId="2" fillId="2" borderId="11" xfId="0" applyNumberFormat="1" applyFont="1" applyFill="1" applyBorder="1" applyAlignment="1">
      <alignment horizontal="center"/>
    </xf>
    <xf numFmtId="164" fontId="2" fillId="2" borderId="12" xfId="0" applyNumberFormat="1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center"/>
    </xf>
    <xf numFmtId="2" fontId="2" fillId="2" borderId="18" xfId="0" applyNumberFormat="1" applyFont="1" applyFill="1" applyBorder="1" applyAlignment="1">
      <alignment horizontal="center"/>
    </xf>
    <xf numFmtId="2" fontId="2" fillId="2" borderId="19" xfId="0" applyNumberFormat="1" applyFont="1" applyFill="1" applyBorder="1" applyAlignment="1">
      <alignment horizontal="center"/>
    </xf>
    <xf numFmtId="164" fontId="2" fillId="2" borderId="16" xfId="0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horizontal="center"/>
    </xf>
    <xf numFmtId="164" fontId="2" fillId="2" borderId="13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21" xfId="0" applyFont="1" applyFill="1" applyBorder="1" applyAlignment="1">
      <alignment horizontal="center"/>
    </xf>
    <xf numFmtId="0" fontId="2" fillId="2" borderId="22" xfId="0" applyFont="1" applyFill="1" applyBorder="1"/>
    <xf numFmtId="0" fontId="2" fillId="2" borderId="13" xfId="0" applyFont="1" applyFill="1" applyBorder="1"/>
    <xf numFmtId="0" fontId="2" fillId="2" borderId="17" xfId="0" applyFont="1" applyFill="1" applyBorder="1"/>
    <xf numFmtId="2" fontId="2" fillId="2" borderId="22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2" fillId="2" borderId="10" xfId="0" applyFont="1" applyFill="1" applyBorder="1"/>
    <xf numFmtId="2" fontId="2" fillId="2" borderId="23" xfId="0" applyNumberFormat="1" applyFont="1" applyFill="1" applyBorder="1" applyAlignment="1">
      <alignment horizontal="center"/>
    </xf>
    <xf numFmtId="1" fontId="2" fillId="2" borderId="23" xfId="0" applyNumberFormat="1" applyFont="1" applyFill="1" applyBorder="1" applyAlignment="1">
      <alignment horizontal="center"/>
    </xf>
    <xf numFmtId="1" fontId="2" fillId="2" borderId="22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4" fontId="2" fillId="2" borderId="23" xfId="0" applyNumberFormat="1" applyFont="1" applyFill="1" applyBorder="1" applyAlignment="1">
      <alignment horizontal="center"/>
    </xf>
    <xf numFmtId="164" fontId="2" fillId="2" borderId="22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64" fontId="2" fillId="2" borderId="2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6" fillId="2" borderId="0" xfId="0" applyFont="1" applyFill="1" applyAlignment="1">
      <alignment horizontal="right"/>
    </xf>
    <xf numFmtId="0" fontId="2" fillId="2" borderId="14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164" fontId="6" fillId="2" borderId="14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164" fontId="6" fillId="2" borderId="15" xfId="0" applyNumberFormat="1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164" fontId="6" fillId="2" borderId="22" xfId="0" applyNumberFormat="1" applyFont="1" applyFill="1" applyBorder="1" applyAlignment="1">
      <alignment horizontal="center"/>
    </xf>
    <xf numFmtId="0" fontId="0" fillId="2" borderId="0" xfId="0" applyFill="1" applyAlignment="1">
      <alignment horizontal="left"/>
    </xf>
    <xf numFmtId="0" fontId="2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2" fillId="2" borderId="17" xfId="0" applyFont="1" applyFill="1" applyBorder="1" applyAlignment="1">
      <alignment horizontal="left" wrapText="1"/>
    </xf>
    <xf numFmtId="1" fontId="2" fillId="2" borderId="0" xfId="0" applyNumberFormat="1" applyFont="1" applyFill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164" fontId="2" fillId="2" borderId="15" xfId="0" applyNumberFormat="1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2" fontId="2" fillId="2" borderId="18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164" fontId="2" fillId="2" borderId="19" xfId="0" applyNumberFormat="1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 vertical="center"/>
    </xf>
    <xf numFmtId="1" fontId="2" fillId="2" borderId="14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2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 wrapText="1"/>
    </xf>
    <xf numFmtId="1" fontId="2" fillId="2" borderId="17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201C8-AB8D-4C4F-95D0-7C6E3A86830D}">
  <dimension ref="A1:AG128"/>
  <sheetViews>
    <sheetView workbookViewId="0">
      <selection activeCell="L13" sqref="L13"/>
    </sheetView>
  </sheetViews>
  <sheetFormatPr defaultRowHeight="14.5" x14ac:dyDescent="0.35"/>
  <cols>
    <col min="1" max="1" width="23.7265625" customWidth="1"/>
    <col min="2" max="2" width="41.453125" customWidth="1"/>
    <col min="3" max="3" width="16.1796875" customWidth="1"/>
  </cols>
  <sheetData>
    <row r="1" spans="1:33" ht="15.5" x14ac:dyDescent="0.35">
      <c r="A1" s="17" t="s">
        <v>0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3" ht="16" thickBot="1" x14ac:dyDescent="0.4">
      <c r="A2" s="1"/>
      <c r="B2" s="1"/>
      <c r="C2" s="1"/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34.5" customHeight="1" thickBot="1" x14ac:dyDescent="0.4">
      <c r="A3" s="3" t="s">
        <v>1</v>
      </c>
      <c r="B3" s="4" t="s">
        <v>2</v>
      </c>
      <c r="C3" s="5" t="s">
        <v>3</v>
      </c>
      <c r="D3" s="1"/>
      <c r="E3" s="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 ht="23.5" customHeight="1" thickBot="1" x14ac:dyDescent="0.4">
      <c r="A4" s="80" t="s">
        <v>4</v>
      </c>
      <c r="B4" s="6" t="s">
        <v>5</v>
      </c>
      <c r="C4" s="7">
        <v>0</v>
      </c>
      <c r="D4" s="1"/>
      <c r="E4" s="1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</row>
    <row r="5" spans="1:33" ht="23.5" customHeight="1" thickBot="1" x14ac:dyDescent="0.4">
      <c r="A5" s="81"/>
      <c r="B5" s="6" t="s">
        <v>6</v>
      </c>
      <c r="C5" s="7">
        <v>1</v>
      </c>
      <c r="D5" s="1"/>
      <c r="E5" s="1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  <row r="6" spans="1:33" ht="23.5" customHeight="1" thickBot="1" x14ac:dyDescent="0.4">
      <c r="A6" s="81"/>
      <c r="B6" s="6" t="s">
        <v>7</v>
      </c>
      <c r="C6" s="7">
        <v>2</v>
      </c>
      <c r="D6" s="1"/>
      <c r="E6" s="1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33" ht="23.5" customHeight="1" thickBot="1" x14ac:dyDescent="0.4">
      <c r="A7" s="82"/>
      <c r="B7" s="8" t="s">
        <v>8</v>
      </c>
      <c r="C7" s="9">
        <v>3</v>
      </c>
      <c r="D7" s="1"/>
      <c r="E7" s="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3" ht="23.5" customHeight="1" thickBot="1" x14ac:dyDescent="0.4">
      <c r="A8" s="83" t="s">
        <v>9</v>
      </c>
      <c r="B8" s="10" t="s">
        <v>10</v>
      </c>
      <c r="C8" s="11">
        <v>0</v>
      </c>
      <c r="D8" s="1"/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3" ht="23.5" customHeight="1" thickBot="1" x14ac:dyDescent="0.4">
      <c r="A9" s="84"/>
      <c r="B9" s="6" t="s">
        <v>11</v>
      </c>
      <c r="C9" s="7">
        <v>1</v>
      </c>
      <c r="D9" s="1"/>
      <c r="E9" s="1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3" ht="31" customHeight="1" thickBot="1" x14ac:dyDescent="0.4">
      <c r="A10" s="84"/>
      <c r="B10" s="6" t="s">
        <v>12</v>
      </c>
      <c r="C10" s="7">
        <v>2</v>
      </c>
      <c r="D10" s="1"/>
      <c r="E10" s="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3" ht="31" customHeight="1" thickBot="1" x14ac:dyDescent="0.4">
      <c r="A11" s="85"/>
      <c r="B11" s="8" t="s">
        <v>13</v>
      </c>
      <c r="C11" s="9">
        <v>3</v>
      </c>
      <c r="D11" s="1"/>
      <c r="E11" s="1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3" ht="23.5" customHeight="1" thickBot="1" x14ac:dyDescent="0.4">
      <c r="A12" s="86" t="s">
        <v>14</v>
      </c>
      <c r="B12" s="10" t="s">
        <v>10</v>
      </c>
      <c r="C12" s="11">
        <v>0</v>
      </c>
      <c r="D12" s="1"/>
      <c r="E12" s="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3" ht="23.5" customHeight="1" thickBot="1" x14ac:dyDescent="0.4">
      <c r="A13" s="84"/>
      <c r="B13" s="6" t="s">
        <v>15</v>
      </c>
      <c r="C13" s="7">
        <v>1</v>
      </c>
      <c r="D13" s="1"/>
      <c r="E13" s="1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3" ht="31" customHeight="1" thickBot="1" x14ac:dyDescent="0.4">
      <c r="A14" s="84"/>
      <c r="B14" s="6" t="s">
        <v>16</v>
      </c>
      <c r="C14" s="7">
        <v>2</v>
      </c>
      <c r="D14" s="1"/>
      <c r="E14" s="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31" customHeight="1" thickBot="1" x14ac:dyDescent="0.4">
      <c r="A15" s="87"/>
      <c r="B15" s="6" t="s">
        <v>17</v>
      </c>
      <c r="C15" s="7">
        <v>3</v>
      </c>
      <c r="D15" s="1"/>
      <c r="E15" s="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ht="23.5" customHeight="1" thickBot="1" x14ac:dyDescent="0.4">
      <c r="A16" s="83" t="s">
        <v>18</v>
      </c>
      <c r="B16" s="6" t="s">
        <v>10</v>
      </c>
      <c r="C16" s="7">
        <v>0</v>
      </c>
      <c r="D16" s="1"/>
      <c r="E16" s="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 ht="23.5" customHeight="1" thickBot="1" x14ac:dyDescent="0.4">
      <c r="A17" s="84"/>
      <c r="B17" s="6" t="s">
        <v>19</v>
      </c>
      <c r="C17" s="7">
        <v>1</v>
      </c>
      <c r="D17" s="1"/>
      <c r="E17" s="1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 ht="23.5" customHeight="1" thickBot="1" x14ac:dyDescent="0.4">
      <c r="A18" s="84"/>
      <c r="B18" s="6" t="s">
        <v>20</v>
      </c>
      <c r="C18" s="7">
        <v>2</v>
      </c>
      <c r="D18" s="1"/>
      <c r="E18" s="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 ht="31" customHeight="1" thickBot="1" x14ac:dyDescent="0.4">
      <c r="A19" s="87"/>
      <c r="B19" s="6" t="s">
        <v>21</v>
      </c>
      <c r="C19" s="7">
        <v>3</v>
      </c>
      <c r="D19" s="1"/>
      <c r="E19" s="1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 ht="16" thickBot="1" x14ac:dyDescent="0.4">
      <c r="A20" s="1"/>
      <c r="B20" s="1"/>
      <c r="C20" s="12"/>
      <c r="D20" s="1"/>
      <c r="E20" s="1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 ht="30" customHeight="1" thickBot="1" x14ac:dyDescent="0.4">
      <c r="A21" s="88" t="s">
        <v>22</v>
      </c>
      <c r="B21" s="13" t="s">
        <v>23</v>
      </c>
      <c r="C21" s="12"/>
      <c r="D21" s="1"/>
      <c r="E21" s="1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spans="1:33" ht="30" customHeight="1" thickBot="1" x14ac:dyDescent="0.4">
      <c r="A22" s="89"/>
      <c r="B22" s="14" t="s">
        <v>24</v>
      </c>
      <c r="C22" s="12"/>
      <c r="D22" s="1"/>
      <c r="E22" s="1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1:33" ht="30" customHeight="1" thickBot="1" x14ac:dyDescent="0.4">
      <c r="A23" s="89"/>
      <c r="B23" s="14" t="s">
        <v>25</v>
      </c>
      <c r="C23" s="12"/>
      <c r="D23" s="1"/>
      <c r="E23" s="1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1:33" ht="30" customHeight="1" thickBot="1" x14ac:dyDescent="0.4">
      <c r="A24" s="90"/>
      <c r="B24" s="14" t="s">
        <v>26</v>
      </c>
      <c r="C24" s="12"/>
      <c r="D24" s="1"/>
      <c r="E24" s="1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15.5" x14ac:dyDescent="0.35">
      <c r="A25" s="15"/>
      <c r="B25" s="1"/>
      <c r="C25" s="1"/>
      <c r="D25" s="1"/>
      <c r="E25" s="1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5" x14ac:dyDescent="0.35">
      <c r="A26" s="15" t="s">
        <v>27</v>
      </c>
      <c r="B26" s="1"/>
      <c r="C26" s="1"/>
      <c r="D26" s="1"/>
      <c r="E26" s="1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5" x14ac:dyDescent="0.35">
      <c r="A27" s="16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5" x14ac:dyDescent="0.35">
      <c r="A28" s="1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</sheetData>
  <mergeCells count="5">
    <mergeCell ref="A4:A7"/>
    <mergeCell ref="A8:A11"/>
    <mergeCell ref="A12:A15"/>
    <mergeCell ref="A16:A19"/>
    <mergeCell ref="A21:A2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974BD-DA0B-4CFA-894A-46940311D8AF}">
  <dimension ref="A1:BQ259"/>
  <sheetViews>
    <sheetView workbookViewId="0">
      <selection activeCell="E50" sqref="E50"/>
    </sheetView>
  </sheetViews>
  <sheetFormatPr defaultRowHeight="14.5" x14ac:dyDescent="0.35"/>
  <cols>
    <col min="1" max="1" width="8.7265625" style="2"/>
    <col min="4" max="24" width="10.1796875" customWidth="1"/>
    <col min="26" max="26" width="19.1796875" customWidth="1"/>
    <col min="27" max="27" width="3.81640625" customWidth="1"/>
    <col min="29" max="29" width="6.26953125" customWidth="1"/>
  </cols>
  <sheetData>
    <row r="1" spans="1:69" ht="15.5" x14ac:dyDescent="0.35">
      <c r="A1" s="17" t="s">
        <v>28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</row>
    <row r="2" spans="1:69" ht="15.5" x14ac:dyDescent="0.3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1:69" ht="15.5" x14ac:dyDescent="0.35">
      <c r="B3" s="1"/>
      <c r="C3" s="1"/>
      <c r="D3" s="91" t="s">
        <v>1</v>
      </c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1"/>
      <c r="Z3" s="1"/>
      <c r="AA3" s="1"/>
      <c r="AB3" s="1"/>
      <c r="AC3" s="1"/>
      <c r="AD3" s="1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1:69" ht="15.5" x14ac:dyDescent="0.35">
      <c r="A4" s="24" t="s">
        <v>29</v>
      </c>
      <c r="B4" s="24" t="s">
        <v>30</v>
      </c>
      <c r="C4" s="24" t="s">
        <v>31</v>
      </c>
      <c r="D4" s="24" t="s">
        <v>32</v>
      </c>
      <c r="E4" s="24" t="s">
        <v>33</v>
      </c>
      <c r="F4" s="24" t="s">
        <v>34</v>
      </c>
      <c r="G4" s="24" t="s">
        <v>35</v>
      </c>
      <c r="H4" s="24" t="s">
        <v>36</v>
      </c>
      <c r="I4" s="24" t="s">
        <v>37</v>
      </c>
      <c r="J4" s="24" t="s">
        <v>38</v>
      </c>
      <c r="K4" s="24" t="s">
        <v>39</v>
      </c>
      <c r="L4" s="24" t="s">
        <v>40</v>
      </c>
      <c r="M4" s="24" t="s">
        <v>41</v>
      </c>
      <c r="N4" s="24" t="s">
        <v>42</v>
      </c>
      <c r="O4" s="24" t="s">
        <v>43</v>
      </c>
      <c r="P4" s="24" t="s">
        <v>44</v>
      </c>
      <c r="Q4" s="24" t="s">
        <v>45</v>
      </c>
      <c r="R4" s="24" t="s">
        <v>46</v>
      </c>
      <c r="S4" s="24" t="s">
        <v>47</v>
      </c>
      <c r="T4" s="24" t="s">
        <v>48</v>
      </c>
      <c r="U4" s="24" t="s">
        <v>49</v>
      </c>
      <c r="V4" s="24" t="s">
        <v>50</v>
      </c>
      <c r="W4" s="24" t="s">
        <v>51</v>
      </c>
      <c r="X4" s="24" t="s">
        <v>52</v>
      </c>
      <c r="Y4" s="1"/>
      <c r="Z4" s="22" t="s">
        <v>53</v>
      </c>
      <c r="AA4" s="1"/>
      <c r="AB4" s="22" t="s">
        <v>54</v>
      </c>
      <c r="AC4" s="1"/>
      <c r="AD4" s="22" t="s">
        <v>1</v>
      </c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1:69" ht="15.5" x14ac:dyDescent="0.35">
      <c r="A5" s="92">
        <v>0</v>
      </c>
      <c r="B5" s="96" t="s">
        <v>55</v>
      </c>
      <c r="C5" s="25">
        <v>151</v>
      </c>
      <c r="D5" s="27">
        <v>1.28</v>
      </c>
      <c r="E5" s="27">
        <v>0.18</v>
      </c>
      <c r="F5" s="27">
        <v>0.98</v>
      </c>
      <c r="G5" s="27">
        <v>0.06</v>
      </c>
      <c r="H5" s="27">
        <v>0.05</v>
      </c>
      <c r="I5" s="27">
        <v>0.01</v>
      </c>
      <c r="J5" s="25">
        <v>0</v>
      </c>
      <c r="K5" s="27">
        <v>13.73</v>
      </c>
      <c r="L5" s="27">
        <v>76.66</v>
      </c>
      <c r="M5" s="27">
        <v>5.03</v>
      </c>
      <c r="N5" s="27">
        <v>3.92</v>
      </c>
      <c r="O5" s="27">
        <v>0.66</v>
      </c>
      <c r="P5" s="27">
        <v>2.5099999999999998</v>
      </c>
      <c r="Q5" s="30">
        <v>3.9</v>
      </c>
      <c r="R5" s="30">
        <v>16.5</v>
      </c>
      <c r="S5" s="30">
        <v>65.599999999999994</v>
      </c>
      <c r="T5" s="30">
        <v>15.5</v>
      </c>
      <c r="U5" s="30">
        <v>23.6</v>
      </c>
      <c r="V5" s="30">
        <v>34.200000000000003</v>
      </c>
      <c r="W5" s="25">
        <v>282</v>
      </c>
      <c r="X5" s="35">
        <v>5.5</v>
      </c>
      <c r="Y5" s="1"/>
      <c r="Z5" s="20" t="s">
        <v>56</v>
      </c>
      <c r="AA5" s="1"/>
      <c r="AB5" s="20" t="s">
        <v>32</v>
      </c>
      <c r="AC5" s="1"/>
      <c r="AD5" s="1" t="s">
        <v>57</v>
      </c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1:69" ht="15.5" x14ac:dyDescent="0.35">
      <c r="A6" s="93"/>
      <c r="B6" s="102"/>
      <c r="C6" s="26">
        <v>152</v>
      </c>
      <c r="D6" s="28">
        <v>4.16</v>
      </c>
      <c r="E6" s="28">
        <v>0.65</v>
      </c>
      <c r="F6" s="28">
        <v>3.26</v>
      </c>
      <c r="G6" s="28">
        <v>0.2</v>
      </c>
      <c r="H6" s="28">
        <v>0.04</v>
      </c>
      <c r="I6" s="28">
        <v>0.02</v>
      </c>
      <c r="J6" s="26">
        <v>0</v>
      </c>
      <c r="K6" s="28">
        <v>15.59</v>
      </c>
      <c r="L6" s="28">
        <v>78.25</v>
      </c>
      <c r="M6" s="28">
        <v>4.75</v>
      </c>
      <c r="N6" s="28">
        <v>0.97</v>
      </c>
      <c r="O6" s="28">
        <v>0.44</v>
      </c>
      <c r="P6" s="28">
        <v>6.21</v>
      </c>
      <c r="Q6" s="31">
        <v>11</v>
      </c>
      <c r="R6" s="31">
        <v>38.9</v>
      </c>
      <c r="S6" s="31">
        <v>62.6</v>
      </c>
      <c r="T6" s="31">
        <v>17.7</v>
      </c>
      <c r="U6" s="31">
        <v>28.3</v>
      </c>
      <c r="V6" s="31">
        <v>18.2</v>
      </c>
      <c r="W6" s="26">
        <v>407</v>
      </c>
      <c r="X6" s="32">
        <v>5.2</v>
      </c>
      <c r="Y6" s="1"/>
      <c r="Z6" s="20" t="s">
        <v>56</v>
      </c>
      <c r="AA6" s="1"/>
      <c r="AB6" s="20" t="s">
        <v>33</v>
      </c>
      <c r="AC6" s="1"/>
      <c r="AD6" s="1" t="s">
        <v>58</v>
      </c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1:69" ht="15.5" x14ac:dyDescent="0.35">
      <c r="A7" s="93"/>
      <c r="B7" s="102"/>
      <c r="C7" s="26">
        <v>153</v>
      </c>
      <c r="D7" s="28">
        <v>4.5</v>
      </c>
      <c r="E7" s="28">
        <v>0.91</v>
      </c>
      <c r="F7" s="28">
        <v>3.46</v>
      </c>
      <c r="G7" s="28">
        <v>0.08</v>
      </c>
      <c r="H7" s="28">
        <v>0.04</v>
      </c>
      <c r="I7" s="28">
        <v>0.01</v>
      </c>
      <c r="J7" s="26">
        <v>0</v>
      </c>
      <c r="K7" s="28">
        <v>20.21</v>
      </c>
      <c r="L7" s="28">
        <v>76.819999999999993</v>
      </c>
      <c r="M7" s="28">
        <v>1.81</v>
      </c>
      <c r="N7" s="28">
        <v>0.93</v>
      </c>
      <c r="O7" s="28">
        <v>0.24</v>
      </c>
      <c r="P7" s="28">
        <v>7.34</v>
      </c>
      <c r="Q7" s="31">
        <v>12.6</v>
      </c>
      <c r="R7" s="31">
        <v>46.9</v>
      </c>
      <c r="S7" s="31">
        <v>63.9</v>
      </c>
      <c r="T7" s="31">
        <v>17.2</v>
      </c>
      <c r="U7" s="31">
        <v>26.9</v>
      </c>
      <c r="V7" s="31">
        <v>17.899999999999999</v>
      </c>
      <c r="W7" s="26">
        <v>587</v>
      </c>
      <c r="X7" s="32">
        <v>5.5</v>
      </c>
      <c r="Y7" s="1"/>
      <c r="Z7" s="20" t="s">
        <v>56</v>
      </c>
      <c r="AA7" s="1"/>
      <c r="AB7" s="20" t="s">
        <v>34</v>
      </c>
      <c r="AC7" s="1"/>
      <c r="AD7" s="1" t="s">
        <v>59</v>
      </c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1:69" ht="15.5" x14ac:dyDescent="0.35">
      <c r="A8" s="93"/>
      <c r="B8" s="97"/>
      <c r="C8" s="36">
        <v>154</v>
      </c>
      <c r="D8" s="37">
        <v>2.68</v>
      </c>
      <c r="E8" s="37">
        <v>0.62</v>
      </c>
      <c r="F8" s="37">
        <v>1.98</v>
      </c>
      <c r="G8" s="37">
        <v>0.06</v>
      </c>
      <c r="H8" s="37">
        <v>0.01</v>
      </c>
      <c r="I8" s="36">
        <v>0</v>
      </c>
      <c r="J8" s="36">
        <v>0</v>
      </c>
      <c r="K8" s="37">
        <v>23.21</v>
      </c>
      <c r="L8" s="37">
        <v>73.98</v>
      </c>
      <c r="M8" s="37">
        <v>2.38</v>
      </c>
      <c r="N8" s="37">
        <v>0.31</v>
      </c>
      <c r="O8" s="37">
        <v>0.13</v>
      </c>
      <c r="P8" s="37">
        <v>5.01</v>
      </c>
      <c r="Q8" s="38">
        <v>8.6999999999999993</v>
      </c>
      <c r="R8" s="38">
        <v>32.200000000000003</v>
      </c>
      <c r="S8" s="38">
        <v>64.2</v>
      </c>
      <c r="T8" s="38">
        <v>17.399999999999999</v>
      </c>
      <c r="U8" s="38">
        <v>27</v>
      </c>
      <c r="V8" s="38">
        <v>25.2</v>
      </c>
      <c r="W8" s="36">
        <v>634</v>
      </c>
      <c r="X8" s="39">
        <v>4.8</v>
      </c>
      <c r="Y8" s="1"/>
      <c r="Z8" s="20" t="s">
        <v>56</v>
      </c>
      <c r="AA8" s="1"/>
      <c r="AB8" s="20" t="s">
        <v>35</v>
      </c>
      <c r="AC8" s="1"/>
      <c r="AD8" s="1" t="s">
        <v>60</v>
      </c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1:69" ht="15.5" x14ac:dyDescent="0.35">
      <c r="A9" s="93"/>
      <c r="B9" s="96" t="s">
        <v>61</v>
      </c>
      <c r="C9" s="25">
        <v>301</v>
      </c>
      <c r="D9" s="27">
        <v>2.56</v>
      </c>
      <c r="E9" s="27">
        <v>0.66</v>
      </c>
      <c r="F9" s="27">
        <v>1.81</v>
      </c>
      <c r="G9" s="27">
        <v>0.09</v>
      </c>
      <c r="H9" s="25">
        <v>0</v>
      </c>
      <c r="I9" s="25">
        <v>0</v>
      </c>
      <c r="J9" s="25">
        <v>0</v>
      </c>
      <c r="K9" s="27">
        <v>25.65</v>
      </c>
      <c r="L9" s="27">
        <v>70.680000000000007</v>
      </c>
      <c r="M9" s="27">
        <v>3.44</v>
      </c>
      <c r="N9" s="27">
        <v>0.17</v>
      </c>
      <c r="O9" s="27">
        <v>0.06</v>
      </c>
      <c r="P9" s="27">
        <v>7.74</v>
      </c>
      <c r="Q9" s="30">
        <v>14.2</v>
      </c>
      <c r="R9" s="30">
        <v>51.5</v>
      </c>
      <c r="S9" s="30">
        <v>66.5</v>
      </c>
      <c r="T9" s="30">
        <v>18.3</v>
      </c>
      <c r="U9" s="30">
        <v>27.6</v>
      </c>
      <c r="V9" s="30">
        <v>22.2</v>
      </c>
      <c r="W9" s="25">
        <v>464</v>
      </c>
      <c r="X9" s="35">
        <v>4</v>
      </c>
      <c r="Y9" s="1"/>
      <c r="Z9" s="20" t="s">
        <v>56</v>
      </c>
      <c r="AA9" s="1"/>
      <c r="AB9" s="20" t="s">
        <v>36</v>
      </c>
      <c r="AC9" s="1"/>
      <c r="AD9" s="1" t="s">
        <v>62</v>
      </c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1:69" ht="15.5" x14ac:dyDescent="0.35">
      <c r="A10" s="93"/>
      <c r="B10" s="102"/>
      <c r="C10" s="26">
        <v>302</v>
      </c>
      <c r="D10" s="28">
        <v>2.5</v>
      </c>
      <c r="E10" s="28">
        <v>0.48</v>
      </c>
      <c r="F10" s="28">
        <v>1.93</v>
      </c>
      <c r="G10" s="28">
        <v>0.09</v>
      </c>
      <c r="H10" s="26">
        <v>0</v>
      </c>
      <c r="I10" s="26">
        <v>0</v>
      </c>
      <c r="J10" s="26">
        <v>0</v>
      </c>
      <c r="K10" s="28">
        <v>19.12</v>
      </c>
      <c r="L10" s="28">
        <v>77.09</v>
      </c>
      <c r="M10" s="28">
        <v>3.6</v>
      </c>
      <c r="N10" s="26">
        <v>0</v>
      </c>
      <c r="O10" s="28">
        <v>0.18</v>
      </c>
      <c r="P10" s="28">
        <v>5.04</v>
      </c>
      <c r="Q10" s="31">
        <v>9.1</v>
      </c>
      <c r="R10" s="31">
        <v>32.9</v>
      </c>
      <c r="S10" s="31">
        <v>65.2</v>
      </c>
      <c r="T10" s="31">
        <v>18.100000000000001</v>
      </c>
      <c r="U10" s="31">
        <v>27.7</v>
      </c>
      <c r="V10" s="31">
        <v>21.7</v>
      </c>
      <c r="W10" s="26">
        <v>208</v>
      </c>
      <c r="X10" s="32">
        <v>4.8</v>
      </c>
      <c r="Y10" s="1"/>
      <c r="Z10" s="20" t="s">
        <v>56</v>
      </c>
      <c r="AA10" s="1"/>
      <c r="AB10" s="20" t="s">
        <v>37</v>
      </c>
      <c r="AC10" s="1"/>
      <c r="AD10" s="1" t="s">
        <v>63</v>
      </c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1:69" ht="15.5" x14ac:dyDescent="0.35">
      <c r="A11" s="93"/>
      <c r="B11" s="102"/>
      <c r="C11" s="26">
        <v>303</v>
      </c>
      <c r="D11" s="28">
        <v>3.92</v>
      </c>
      <c r="E11" s="28">
        <v>0.92</v>
      </c>
      <c r="F11" s="28">
        <v>2.92</v>
      </c>
      <c r="G11" s="28">
        <v>0.08</v>
      </c>
      <c r="H11" s="26">
        <v>0</v>
      </c>
      <c r="I11" s="26">
        <v>0</v>
      </c>
      <c r="J11" s="26">
        <v>0</v>
      </c>
      <c r="K11" s="28">
        <v>23.39</v>
      </c>
      <c r="L11" s="28">
        <v>74.38</v>
      </c>
      <c r="M11" s="28">
        <v>2.13</v>
      </c>
      <c r="N11" s="28">
        <v>0.1</v>
      </c>
      <c r="O11" s="26">
        <v>0</v>
      </c>
      <c r="P11" s="28">
        <v>7.81</v>
      </c>
      <c r="Q11" s="31">
        <v>14.3</v>
      </c>
      <c r="R11" s="31">
        <v>52.2</v>
      </c>
      <c r="S11" s="31">
        <v>66.8</v>
      </c>
      <c r="T11" s="31">
        <v>18.3</v>
      </c>
      <c r="U11" s="31">
        <v>27.4</v>
      </c>
      <c r="V11" s="31">
        <v>20.7</v>
      </c>
      <c r="W11" s="26">
        <v>512</v>
      </c>
      <c r="X11" s="32">
        <v>4.0999999999999996</v>
      </c>
      <c r="Y11" s="1"/>
      <c r="Z11" s="20" t="s">
        <v>56</v>
      </c>
      <c r="AA11" s="1"/>
      <c r="AB11" s="20" t="s">
        <v>38</v>
      </c>
      <c r="AC11" s="1"/>
      <c r="AD11" s="1" t="s">
        <v>64</v>
      </c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1:69" ht="15.5" x14ac:dyDescent="0.35">
      <c r="A12" s="93"/>
      <c r="B12" s="102"/>
      <c r="C12" s="26">
        <v>304</v>
      </c>
      <c r="D12" s="28">
        <v>4.3600000000000003</v>
      </c>
      <c r="E12" s="28">
        <v>0.78</v>
      </c>
      <c r="F12" s="28">
        <v>3.43</v>
      </c>
      <c r="G12" s="28">
        <v>0.13</v>
      </c>
      <c r="H12" s="28">
        <v>0.03</v>
      </c>
      <c r="I12" s="26">
        <v>0</v>
      </c>
      <c r="J12" s="26">
        <v>0</v>
      </c>
      <c r="K12" s="28">
        <v>17.84</v>
      </c>
      <c r="L12" s="28">
        <v>78.680000000000007</v>
      </c>
      <c r="M12" s="28">
        <v>2.9</v>
      </c>
      <c r="N12" s="28">
        <v>0.57999999999999996</v>
      </c>
      <c r="O12" s="26">
        <v>0</v>
      </c>
      <c r="P12" s="28">
        <v>5.38</v>
      </c>
      <c r="Q12" s="31">
        <v>9.6</v>
      </c>
      <c r="R12" s="31">
        <v>34.799999999999997</v>
      </c>
      <c r="S12" s="31">
        <v>64.599999999999994</v>
      </c>
      <c r="T12" s="31">
        <v>17.8</v>
      </c>
      <c r="U12" s="31">
        <v>27.6</v>
      </c>
      <c r="V12" s="31">
        <v>22.5</v>
      </c>
      <c r="W12" s="26">
        <v>595</v>
      </c>
      <c r="X12" s="32">
        <v>4.9000000000000004</v>
      </c>
      <c r="Y12" s="1"/>
      <c r="Z12" s="20" t="s">
        <v>65</v>
      </c>
      <c r="AA12" s="1"/>
      <c r="AB12" s="20" t="s">
        <v>44</v>
      </c>
      <c r="AC12" s="1"/>
      <c r="AD12" s="1" t="s">
        <v>66</v>
      </c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1:69" ht="15.5" x14ac:dyDescent="0.35">
      <c r="A13" s="93"/>
      <c r="B13" s="102"/>
      <c r="C13" s="26">
        <v>305</v>
      </c>
      <c r="D13" s="28">
        <v>4.74</v>
      </c>
      <c r="E13" s="28">
        <v>0.83</v>
      </c>
      <c r="F13" s="28">
        <v>3.8</v>
      </c>
      <c r="G13" s="28">
        <v>0.1</v>
      </c>
      <c r="H13" s="28">
        <v>0.01</v>
      </c>
      <c r="I13" s="26">
        <v>0</v>
      </c>
      <c r="J13" s="26">
        <v>0</v>
      </c>
      <c r="K13" s="28">
        <v>17.510000000000002</v>
      </c>
      <c r="L13" s="28">
        <v>80.19</v>
      </c>
      <c r="M13" s="28">
        <v>2.17</v>
      </c>
      <c r="N13" s="28">
        <v>0.11</v>
      </c>
      <c r="O13" s="28">
        <v>0.04</v>
      </c>
      <c r="P13" s="28">
        <v>6.99</v>
      </c>
      <c r="Q13" s="31">
        <v>12.5</v>
      </c>
      <c r="R13" s="31">
        <v>45.6</v>
      </c>
      <c r="S13" s="31">
        <v>65.3</v>
      </c>
      <c r="T13" s="31">
        <v>17.899999999999999</v>
      </c>
      <c r="U13" s="31">
        <v>27.4</v>
      </c>
      <c r="V13" s="31">
        <v>21.2</v>
      </c>
      <c r="W13" s="26">
        <v>648</v>
      </c>
      <c r="X13" s="32">
        <v>4.7</v>
      </c>
      <c r="Y13" s="1"/>
      <c r="Z13" s="20" t="s">
        <v>67</v>
      </c>
      <c r="AA13" s="1"/>
      <c r="AB13" s="20" t="s">
        <v>45</v>
      </c>
      <c r="AC13" s="1"/>
      <c r="AD13" s="1" t="s">
        <v>68</v>
      </c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1:69" ht="15.5" x14ac:dyDescent="0.35">
      <c r="A14" s="93"/>
      <c r="B14" s="102"/>
      <c r="C14" s="26">
        <v>401</v>
      </c>
      <c r="D14" s="28">
        <v>1.74</v>
      </c>
      <c r="E14" s="28">
        <v>0.11</v>
      </c>
      <c r="F14" s="28">
        <v>1.49</v>
      </c>
      <c r="G14" s="28">
        <v>0.13</v>
      </c>
      <c r="H14" s="28">
        <v>0.01</v>
      </c>
      <c r="I14" s="28">
        <v>0.01</v>
      </c>
      <c r="J14" s="26">
        <v>0</v>
      </c>
      <c r="K14" s="28">
        <v>6.08</v>
      </c>
      <c r="L14" s="28">
        <v>85.43</v>
      </c>
      <c r="M14" s="28">
        <v>7.53</v>
      </c>
      <c r="N14" s="28">
        <v>0.59</v>
      </c>
      <c r="O14" s="28">
        <v>0.38</v>
      </c>
      <c r="P14" s="28">
        <v>3.3</v>
      </c>
      <c r="Q14" s="31">
        <v>6.7</v>
      </c>
      <c r="R14" s="31">
        <v>20.8</v>
      </c>
      <c r="S14" s="31">
        <v>63.1</v>
      </c>
      <c r="T14" s="31">
        <v>20.3</v>
      </c>
      <c r="U14" s="31">
        <v>32.200000000000003</v>
      </c>
      <c r="V14" s="31">
        <v>24.2</v>
      </c>
      <c r="W14" s="26">
        <v>267</v>
      </c>
      <c r="X14" s="32">
        <v>5.9</v>
      </c>
      <c r="Y14" s="1"/>
      <c r="Z14" s="20" t="s">
        <v>69</v>
      </c>
      <c r="AA14" s="1"/>
      <c r="AB14" s="20" t="s">
        <v>46</v>
      </c>
      <c r="AC14" s="1"/>
      <c r="AD14" s="1" t="s">
        <v>70</v>
      </c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1:69" ht="15.5" x14ac:dyDescent="0.35">
      <c r="A15" s="93"/>
      <c r="B15" s="97"/>
      <c r="C15" s="36">
        <v>402</v>
      </c>
      <c r="D15" s="37">
        <v>2.66</v>
      </c>
      <c r="E15" s="37">
        <v>0.51</v>
      </c>
      <c r="F15" s="37">
        <v>2.08</v>
      </c>
      <c r="G15" s="37">
        <v>0.05</v>
      </c>
      <c r="H15" s="37">
        <v>0.02</v>
      </c>
      <c r="I15" s="37">
        <v>0.01</v>
      </c>
      <c r="J15" s="36">
        <v>0</v>
      </c>
      <c r="K15" s="37">
        <v>19</v>
      </c>
      <c r="L15" s="37">
        <v>78.06</v>
      </c>
      <c r="M15" s="37">
        <v>1.89</v>
      </c>
      <c r="N15" s="37">
        <v>0.61</v>
      </c>
      <c r="O15" s="37">
        <v>0.44</v>
      </c>
      <c r="P15" s="37">
        <v>5.57</v>
      </c>
      <c r="Q15" s="38">
        <v>10.199999999999999</v>
      </c>
      <c r="R15" s="38">
        <v>36.700000000000003</v>
      </c>
      <c r="S15" s="38">
        <v>65.900000000000006</v>
      </c>
      <c r="T15" s="38">
        <v>18.3</v>
      </c>
      <c r="U15" s="38">
        <v>27.8</v>
      </c>
      <c r="V15" s="38">
        <v>21</v>
      </c>
      <c r="W15" s="36">
        <v>367</v>
      </c>
      <c r="X15" s="39">
        <v>4.8</v>
      </c>
      <c r="Y15" s="1"/>
      <c r="Z15" s="20" t="s">
        <v>71</v>
      </c>
      <c r="AA15" s="1"/>
      <c r="AB15" s="20" t="s">
        <v>47</v>
      </c>
      <c r="AC15" s="1"/>
      <c r="AD15" s="1" t="s">
        <v>72</v>
      </c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1:69" ht="15.65" customHeight="1" x14ac:dyDescent="0.35">
      <c r="A16" s="93"/>
      <c r="B16" s="101" t="s">
        <v>73</v>
      </c>
      <c r="C16" s="26">
        <v>306</v>
      </c>
      <c r="D16" s="28">
        <v>4.3</v>
      </c>
      <c r="E16" s="28">
        <v>0.71</v>
      </c>
      <c r="F16" s="28">
        <v>3.48</v>
      </c>
      <c r="G16" s="28">
        <v>0.1</v>
      </c>
      <c r="H16" s="28">
        <v>0.01</v>
      </c>
      <c r="I16" s="26">
        <v>0</v>
      </c>
      <c r="J16" s="26">
        <v>0</v>
      </c>
      <c r="K16" s="28">
        <v>16.55</v>
      </c>
      <c r="L16" s="28">
        <v>80.94</v>
      </c>
      <c r="M16" s="28">
        <v>2.21</v>
      </c>
      <c r="N16" s="28">
        <v>0.28999999999999998</v>
      </c>
      <c r="O16" s="28">
        <v>0.02</v>
      </c>
      <c r="P16" s="28">
        <v>6.67</v>
      </c>
      <c r="Q16" s="31">
        <v>12.3</v>
      </c>
      <c r="R16" s="31">
        <v>43.6</v>
      </c>
      <c r="S16" s="31">
        <v>65.400000000000006</v>
      </c>
      <c r="T16" s="31">
        <v>18.399999999999999</v>
      </c>
      <c r="U16" s="31">
        <v>28.2</v>
      </c>
      <c r="V16" s="31">
        <v>26.2</v>
      </c>
      <c r="W16" s="26">
        <v>776</v>
      </c>
      <c r="X16" s="32">
        <v>4.5</v>
      </c>
      <c r="Y16" s="1"/>
      <c r="Z16" s="20" t="s">
        <v>74</v>
      </c>
      <c r="AA16" s="1"/>
      <c r="AB16" s="20" t="s">
        <v>48</v>
      </c>
      <c r="AC16" s="1"/>
      <c r="AD16" s="1" t="s">
        <v>75</v>
      </c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1:69" ht="15.5" x14ac:dyDescent="0.35">
      <c r="A17" s="93"/>
      <c r="B17" s="101"/>
      <c r="C17" s="26">
        <v>307</v>
      </c>
      <c r="D17" s="28">
        <v>2.66</v>
      </c>
      <c r="E17" s="28">
        <v>0.5</v>
      </c>
      <c r="F17" s="28">
        <v>1.92</v>
      </c>
      <c r="G17" s="28">
        <v>0.11</v>
      </c>
      <c r="H17" s="28">
        <v>0.1</v>
      </c>
      <c r="I17" s="28">
        <v>0.03</v>
      </c>
      <c r="J17" s="26">
        <v>0</v>
      </c>
      <c r="K17" s="28">
        <v>18.71</v>
      </c>
      <c r="L17" s="28">
        <v>72.319999999999993</v>
      </c>
      <c r="M17" s="28">
        <v>4.1500000000000004</v>
      </c>
      <c r="N17" s="28">
        <v>3.73</v>
      </c>
      <c r="O17" s="28">
        <v>1.0900000000000001</v>
      </c>
      <c r="P17" s="28">
        <v>3.29</v>
      </c>
      <c r="Q17" s="31">
        <v>5.6</v>
      </c>
      <c r="R17" s="31">
        <v>20.5</v>
      </c>
      <c r="S17" s="31">
        <v>62.3</v>
      </c>
      <c r="T17" s="31">
        <v>17</v>
      </c>
      <c r="U17" s="31">
        <v>27.3</v>
      </c>
      <c r="V17" s="31">
        <v>25.9</v>
      </c>
      <c r="W17" s="26">
        <v>293</v>
      </c>
      <c r="X17" s="32">
        <v>5.6</v>
      </c>
      <c r="Y17" s="1"/>
      <c r="Z17" s="20" t="s">
        <v>56</v>
      </c>
      <c r="AA17" s="1"/>
      <c r="AB17" s="20" t="s">
        <v>49</v>
      </c>
      <c r="AC17" s="1"/>
      <c r="AD17" s="1" t="s">
        <v>76</v>
      </c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1:69" ht="15.5" x14ac:dyDescent="0.35">
      <c r="A18" s="93"/>
      <c r="B18" s="101"/>
      <c r="C18" s="26">
        <v>308</v>
      </c>
      <c r="D18" s="28">
        <v>1.94</v>
      </c>
      <c r="E18" s="28">
        <v>0.18</v>
      </c>
      <c r="F18" s="28">
        <v>1.66</v>
      </c>
      <c r="G18" s="28">
        <v>0.06</v>
      </c>
      <c r="H18" s="28">
        <v>0.03</v>
      </c>
      <c r="I18" s="28">
        <v>0.01</v>
      </c>
      <c r="J18" s="26">
        <v>0</v>
      </c>
      <c r="K18" s="28">
        <v>9.2100000000000009</v>
      </c>
      <c r="L18" s="28">
        <v>85.47</v>
      </c>
      <c r="M18" s="28">
        <v>3.34</v>
      </c>
      <c r="N18" s="28">
        <v>1.48</v>
      </c>
      <c r="O18" s="28">
        <v>0.48</v>
      </c>
      <c r="P18" s="28">
        <v>2.2799999999999998</v>
      </c>
      <c r="Q18" s="31">
        <v>3.7</v>
      </c>
      <c r="R18" s="31">
        <v>15</v>
      </c>
      <c r="S18" s="31">
        <v>66</v>
      </c>
      <c r="T18" s="31">
        <v>16.2</v>
      </c>
      <c r="U18" s="31">
        <v>24.7</v>
      </c>
      <c r="V18" s="31">
        <v>30.5</v>
      </c>
      <c r="W18" s="26">
        <v>357</v>
      </c>
      <c r="X18" s="32">
        <v>5.3</v>
      </c>
      <c r="Y18" s="1"/>
      <c r="Z18" s="20" t="s">
        <v>56</v>
      </c>
      <c r="AA18" s="1"/>
      <c r="AB18" s="20" t="s">
        <v>50</v>
      </c>
      <c r="AC18" s="1"/>
      <c r="AD18" s="1" t="s">
        <v>77</v>
      </c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</row>
    <row r="19" spans="1:69" ht="15.5" x14ac:dyDescent="0.35">
      <c r="A19" s="93"/>
      <c r="B19" s="101"/>
      <c r="C19" s="26">
        <v>309</v>
      </c>
      <c r="D19" s="28">
        <v>2.7</v>
      </c>
      <c r="E19" s="28">
        <v>0.33</v>
      </c>
      <c r="F19" s="28">
        <v>2.1800000000000002</v>
      </c>
      <c r="G19" s="28">
        <v>0.15</v>
      </c>
      <c r="H19" s="28">
        <v>0.03</v>
      </c>
      <c r="I19" s="26">
        <v>0</v>
      </c>
      <c r="J19" s="26">
        <v>0</v>
      </c>
      <c r="K19" s="28">
        <v>12.22</v>
      </c>
      <c r="L19" s="28">
        <v>80.92</v>
      </c>
      <c r="M19" s="28">
        <v>5.73</v>
      </c>
      <c r="N19" s="28">
        <v>0.96</v>
      </c>
      <c r="O19" s="28">
        <v>0.17</v>
      </c>
      <c r="P19" s="28">
        <v>4.1399999999999997</v>
      </c>
      <c r="Q19" s="31">
        <v>7.7</v>
      </c>
      <c r="R19" s="31">
        <v>27.2</v>
      </c>
      <c r="S19" s="31">
        <v>65.7</v>
      </c>
      <c r="T19" s="31">
        <v>18.600000000000001</v>
      </c>
      <c r="U19" s="31">
        <v>28.3</v>
      </c>
      <c r="V19" s="31">
        <v>25.4</v>
      </c>
      <c r="W19" s="26">
        <v>322</v>
      </c>
      <c r="X19" s="32">
        <v>5.0999999999999996</v>
      </c>
      <c r="Y19" s="1"/>
      <c r="Z19" s="20" t="s">
        <v>56</v>
      </c>
      <c r="AA19" s="1"/>
      <c r="AB19" s="20" t="s">
        <v>51</v>
      </c>
      <c r="AC19" s="1"/>
      <c r="AD19" s="1" t="s">
        <v>78</v>
      </c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</row>
    <row r="20" spans="1:69" ht="15.5" x14ac:dyDescent="0.35">
      <c r="A20" s="93"/>
      <c r="B20" s="101"/>
      <c r="C20" s="26">
        <v>310</v>
      </c>
      <c r="D20" s="28">
        <v>4.5999999999999996</v>
      </c>
      <c r="E20" s="28">
        <v>0.98</v>
      </c>
      <c r="F20" s="28">
        <v>3.5</v>
      </c>
      <c r="G20" s="28">
        <v>0.1</v>
      </c>
      <c r="H20" s="28">
        <v>0.02</v>
      </c>
      <c r="I20" s="26">
        <v>0</v>
      </c>
      <c r="J20" s="26">
        <v>0</v>
      </c>
      <c r="K20" s="28">
        <v>21.4</v>
      </c>
      <c r="L20" s="28">
        <v>76.02</v>
      </c>
      <c r="M20" s="28">
        <v>2.13</v>
      </c>
      <c r="N20" s="28">
        <v>0.41</v>
      </c>
      <c r="O20" s="28">
        <v>0.03</v>
      </c>
      <c r="P20" s="28">
        <v>7.74</v>
      </c>
      <c r="Q20" s="31">
        <v>14.3</v>
      </c>
      <c r="R20" s="31">
        <v>50.8</v>
      </c>
      <c r="S20" s="31">
        <v>65.599999999999994</v>
      </c>
      <c r="T20" s="31">
        <v>18.5</v>
      </c>
      <c r="U20" s="31">
        <v>28.1</v>
      </c>
      <c r="V20" s="31">
        <v>24.9</v>
      </c>
      <c r="W20" s="26">
        <v>646</v>
      </c>
      <c r="X20" s="32">
        <v>4</v>
      </c>
      <c r="Y20" s="1"/>
      <c r="Z20" s="20" t="s">
        <v>71</v>
      </c>
      <c r="AA20" s="1"/>
      <c r="AB20" s="20" t="s">
        <v>52</v>
      </c>
      <c r="AC20" s="1"/>
      <c r="AD20" s="1" t="s">
        <v>79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</row>
    <row r="21" spans="1:69" ht="15.5" x14ac:dyDescent="0.35">
      <c r="A21" s="93"/>
      <c r="B21" s="101"/>
      <c r="C21" s="26">
        <v>406</v>
      </c>
      <c r="D21" s="28">
        <v>1.58</v>
      </c>
      <c r="E21" s="28">
        <v>0.27</v>
      </c>
      <c r="F21" s="28">
        <v>1.21</v>
      </c>
      <c r="G21" s="28">
        <v>0.06</v>
      </c>
      <c r="H21" s="28">
        <v>0.03</v>
      </c>
      <c r="I21" s="28">
        <v>0.01</v>
      </c>
      <c r="J21" s="26">
        <v>0</v>
      </c>
      <c r="K21" s="28">
        <v>17.38</v>
      </c>
      <c r="L21" s="28">
        <v>76.67</v>
      </c>
      <c r="M21" s="28">
        <v>3.67</v>
      </c>
      <c r="N21" s="28">
        <v>1.64</v>
      </c>
      <c r="O21" s="28">
        <v>0.64</v>
      </c>
      <c r="P21" s="28">
        <v>3.99</v>
      </c>
      <c r="Q21" s="31">
        <v>6.9</v>
      </c>
      <c r="R21" s="31">
        <v>25.7</v>
      </c>
      <c r="S21" s="31">
        <v>64.3</v>
      </c>
      <c r="T21" s="31">
        <v>17.3</v>
      </c>
      <c r="U21" s="31">
        <v>26.8</v>
      </c>
      <c r="V21" s="31">
        <v>22.1</v>
      </c>
      <c r="W21" s="26">
        <v>283</v>
      </c>
      <c r="X21" s="32">
        <v>5.5</v>
      </c>
      <c r="Y21" s="1"/>
      <c r="Z21" s="1"/>
      <c r="AA21" s="1"/>
      <c r="AB21" s="1"/>
      <c r="AC21" s="1"/>
      <c r="AD21" s="1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</row>
    <row r="22" spans="1:69" ht="15.5" x14ac:dyDescent="0.35">
      <c r="A22" s="93"/>
      <c r="B22" s="101"/>
      <c r="C22" s="26">
        <v>407</v>
      </c>
      <c r="D22" s="28">
        <v>3.44</v>
      </c>
      <c r="E22" s="28">
        <v>0.63</v>
      </c>
      <c r="F22" s="28">
        <v>2.62</v>
      </c>
      <c r="G22" s="28">
        <v>0.14000000000000001</v>
      </c>
      <c r="H22" s="28">
        <v>0.04</v>
      </c>
      <c r="I22" s="28">
        <v>0.01</v>
      </c>
      <c r="J22" s="26">
        <v>0</v>
      </c>
      <c r="K22" s="28">
        <v>18.32</v>
      </c>
      <c r="L22" s="28">
        <v>76.14</v>
      </c>
      <c r="M22" s="28">
        <v>4.1100000000000003</v>
      </c>
      <c r="N22" s="28">
        <v>1.1100000000000001</v>
      </c>
      <c r="O22" s="28">
        <v>0.32</v>
      </c>
      <c r="P22" s="28">
        <v>6.58</v>
      </c>
      <c r="Q22" s="31">
        <v>11.2</v>
      </c>
      <c r="R22" s="31">
        <v>42.2</v>
      </c>
      <c r="S22" s="31">
        <v>64.099999999999994</v>
      </c>
      <c r="T22" s="31">
        <v>17</v>
      </c>
      <c r="U22" s="31">
        <v>26.5</v>
      </c>
      <c r="V22" s="31">
        <v>24.3</v>
      </c>
      <c r="W22" s="26">
        <v>801</v>
      </c>
      <c r="X22" s="32">
        <v>5.2</v>
      </c>
      <c r="Y22" s="1"/>
      <c r="Z22" s="1"/>
      <c r="AA22" s="1"/>
      <c r="AB22" s="1"/>
      <c r="AC22" s="1"/>
      <c r="AD22" s="1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</row>
    <row r="23" spans="1:69" ht="15.5" x14ac:dyDescent="0.35">
      <c r="A23" s="19"/>
      <c r="B23" s="23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1"/>
      <c r="Z23" s="1"/>
      <c r="AA23" s="1"/>
      <c r="AB23" s="1"/>
      <c r="AC23" s="1"/>
      <c r="AD23" s="1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</row>
    <row r="24" spans="1:69" ht="15.5" x14ac:dyDescent="0.35">
      <c r="A24" s="20"/>
      <c r="B24" s="20"/>
      <c r="C24" s="20"/>
      <c r="D24" s="91" t="s">
        <v>1</v>
      </c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1"/>
      <c r="Z24" s="1"/>
      <c r="AA24" s="1"/>
      <c r="AB24" s="1"/>
      <c r="AC24" s="1"/>
      <c r="AD24" s="1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</row>
    <row r="25" spans="1:69" ht="15.5" x14ac:dyDescent="0.35">
      <c r="A25" s="24" t="s">
        <v>29</v>
      </c>
      <c r="B25" s="24" t="s">
        <v>30</v>
      </c>
      <c r="C25" s="24" t="s">
        <v>31</v>
      </c>
      <c r="D25" s="24" t="s">
        <v>32</v>
      </c>
      <c r="E25" s="24" t="s">
        <v>33</v>
      </c>
      <c r="F25" s="24" t="s">
        <v>34</v>
      </c>
      <c r="G25" s="24" t="s">
        <v>35</v>
      </c>
      <c r="H25" s="24" t="s">
        <v>36</v>
      </c>
      <c r="I25" s="24" t="s">
        <v>37</v>
      </c>
      <c r="J25" s="24" t="s">
        <v>38</v>
      </c>
      <c r="K25" s="24" t="s">
        <v>39</v>
      </c>
      <c r="L25" s="24" t="s">
        <v>40</v>
      </c>
      <c r="M25" s="24" t="s">
        <v>41</v>
      </c>
      <c r="N25" s="24" t="s">
        <v>42</v>
      </c>
      <c r="O25" s="24" t="s">
        <v>43</v>
      </c>
      <c r="P25" s="24" t="s">
        <v>44</v>
      </c>
      <c r="Q25" s="24" t="s">
        <v>45</v>
      </c>
      <c r="R25" s="24" t="s">
        <v>46</v>
      </c>
      <c r="S25" s="24" t="s">
        <v>47</v>
      </c>
      <c r="T25" s="24" t="s">
        <v>48</v>
      </c>
      <c r="U25" s="24" t="s">
        <v>49</v>
      </c>
      <c r="V25" s="24" t="s">
        <v>50</v>
      </c>
      <c r="W25" s="24" t="s">
        <v>51</v>
      </c>
      <c r="X25" s="24" t="s">
        <v>52</v>
      </c>
      <c r="Y25" s="1"/>
      <c r="Z25" s="1"/>
      <c r="AA25" s="1"/>
      <c r="AB25" s="1"/>
      <c r="AC25" s="1"/>
      <c r="AD25" s="1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</row>
    <row r="26" spans="1:69" ht="15.5" x14ac:dyDescent="0.35">
      <c r="A26" s="92">
        <v>3</v>
      </c>
      <c r="B26" s="96" t="s">
        <v>55</v>
      </c>
      <c r="C26" s="25">
        <v>153</v>
      </c>
      <c r="D26" s="27">
        <v>1.32</v>
      </c>
      <c r="E26" s="27">
        <v>0.28999999999999998</v>
      </c>
      <c r="F26" s="27">
        <v>0.84</v>
      </c>
      <c r="G26" s="33">
        <v>0.14000000000000001</v>
      </c>
      <c r="H26" s="27">
        <v>0.04</v>
      </c>
      <c r="I26" s="40">
        <v>0.01</v>
      </c>
      <c r="J26" s="25">
        <v>0</v>
      </c>
      <c r="K26" s="40">
        <v>21.79</v>
      </c>
      <c r="L26" s="27">
        <v>64</v>
      </c>
      <c r="M26" s="40">
        <v>10.6</v>
      </c>
      <c r="N26" s="27">
        <v>2.83</v>
      </c>
      <c r="O26" s="40">
        <v>0.78</v>
      </c>
      <c r="P26" s="27">
        <v>8.99</v>
      </c>
      <c r="Q26" s="35">
        <v>16.600000000000001</v>
      </c>
      <c r="R26" s="30">
        <v>53.2</v>
      </c>
      <c r="S26" s="35">
        <v>59.2</v>
      </c>
      <c r="T26" s="30">
        <v>18.5</v>
      </c>
      <c r="U26" s="35">
        <v>31.2</v>
      </c>
      <c r="V26" s="30">
        <v>24.5</v>
      </c>
      <c r="W26" s="25">
        <v>541</v>
      </c>
      <c r="X26" s="35">
        <v>5.3</v>
      </c>
      <c r="Y26" s="1"/>
      <c r="Z26" s="1"/>
      <c r="AA26" s="1"/>
      <c r="AB26" s="1"/>
      <c r="AC26" s="1"/>
      <c r="AD26" s="1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</row>
    <row r="27" spans="1:69" ht="15.5" x14ac:dyDescent="0.35">
      <c r="A27" s="93"/>
      <c r="B27" s="97"/>
      <c r="C27" s="36">
        <v>154</v>
      </c>
      <c r="D27" s="37">
        <v>2.78</v>
      </c>
      <c r="E27" s="37">
        <v>0.69</v>
      </c>
      <c r="F27" s="37">
        <v>1.9</v>
      </c>
      <c r="G27" s="41">
        <v>0.16</v>
      </c>
      <c r="H27" s="37">
        <v>0.02</v>
      </c>
      <c r="I27" s="42">
        <v>0</v>
      </c>
      <c r="J27" s="36">
        <v>0</v>
      </c>
      <c r="K27" s="42">
        <v>24.8</v>
      </c>
      <c r="L27" s="37">
        <v>68.510000000000005</v>
      </c>
      <c r="M27" s="42">
        <v>5.82</v>
      </c>
      <c r="N27" s="37">
        <v>0.71</v>
      </c>
      <c r="O27" s="42">
        <v>0.17</v>
      </c>
      <c r="P27" s="37">
        <v>9.8699999999999992</v>
      </c>
      <c r="Q27" s="39">
        <v>18.3</v>
      </c>
      <c r="R27" s="38">
        <v>64.2</v>
      </c>
      <c r="S27" s="39">
        <v>65</v>
      </c>
      <c r="T27" s="38">
        <v>18.5</v>
      </c>
      <c r="U27" s="39">
        <v>28.5</v>
      </c>
      <c r="V27" s="38">
        <v>25.2</v>
      </c>
      <c r="W27" s="36">
        <v>294</v>
      </c>
      <c r="X27" s="39">
        <v>4.3</v>
      </c>
      <c r="Y27" s="1"/>
      <c r="Z27" s="1"/>
      <c r="AA27" s="1"/>
      <c r="AB27" s="1"/>
      <c r="AC27" s="1"/>
      <c r="AD27" s="1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</row>
    <row r="28" spans="1:69" ht="15.5" x14ac:dyDescent="0.35">
      <c r="A28" s="93"/>
      <c r="B28" s="96" t="s">
        <v>61</v>
      </c>
      <c r="C28" s="25">
        <v>304</v>
      </c>
      <c r="D28" s="99" t="s">
        <v>80</v>
      </c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"/>
      <c r="Z28" s="1"/>
      <c r="AA28" s="1"/>
      <c r="AB28" s="1"/>
      <c r="AC28" s="1"/>
      <c r="AD28" s="1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.5" x14ac:dyDescent="0.35">
      <c r="A29" s="93"/>
      <c r="B29" s="102"/>
      <c r="C29" s="26">
        <v>305</v>
      </c>
      <c r="D29" s="28">
        <v>4.5199999999999996</v>
      </c>
      <c r="E29" s="28">
        <v>1.73</v>
      </c>
      <c r="F29" s="28">
        <v>2.17</v>
      </c>
      <c r="G29" s="34">
        <v>0.51</v>
      </c>
      <c r="H29" s="28">
        <v>0.09</v>
      </c>
      <c r="I29" s="29">
        <v>0.02</v>
      </c>
      <c r="J29" s="26">
        <v>0</v>
      </c>
      <c r="K29" s="29">
        <v>38.25</v>
      </c>
      <c r="L29" s="28">
        <v>48.11</v>
      </c>
      <c r="M29" s="29">
        <v>11.24</v>
      </c>
      <c r="N29" s="28">
        <v>1.91</v>
      </c>
      <c r="O29" s="29">
        <v>0.5</v>
      </c>
      <c r="P29" s="28">
        <v>5.68</v>
      </c>
      <c r="Q29" s="32">
        <v>10.4</v>
      </c>
      <c r="R29" s="31">
        <v>37.700000000000003</v>
      </c>
      <c r="S29" s="32">
        <v>66.400000000000006</v>
      </c>
      <c r="T29" s="31">
        <v>18.3</v>
      </c>
      <c r="U29" s="32">
        <v>27.6</v>
      </c>
      <c r="V29" s="31">
        <v>20.5</v>
      </c>
      <c r="W29" s="26">
        <v>435</v>
      </c>
      <c r="X29" s="32">
        <v>5.3</v>
      </c>
      <c r="Y29" s="1"/>
      <c r="Z29" s="1"/>
      <c r="AA29" s="1"/>
      <c r="AB29" s="1"/>
      <c r="AC29" s="1"/>
      <c r="AD29" s="1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</row>
    <row r="30" spans="1:69" ht="15.5" x14ac:dyDescent="0.35">
      <c r="A30" s="93"/>
      <c r="B30" s="102"/>
      <c r="C30" s="26">
        <v>401</v>
      </c>
      <c r="D30" s="28">
        <v>3.52</v>
      </c>
      <c r="E30" s="28">
        <v>1.55</v>
      </c>
      <c r="F30" s="28">
        <v>1.77</v>
      </c>
      <c r="G30" s="34">
        <v>0.12</v>
      </c>
      <c r="H30" s="28">
        <v>0.09</v>
      </c>
      <c r="I30" s="29">
        <v>0.01</v>
      </c>
      <c r="J30" s="26">
        <v>0</v>
      </c>
      <c r="K30" s="29">
        <v>43.9</v>
      </c>
      <c r="L30" s="28">
        <v>50.15</v>
      </c>
      <c r="M30" s="29">
        <v>3.3</v>
      </c>
      <c r="N30" s="28">
        <v>2.48</v>
      </c>
      <c r="O30" s="29">
        <v>0.17</v>
      </c>
      <c r="P30" s="28">
        <v>5.81</v>
      </c>
      <c r="Q30" s="32">
        <v>10.3</v>
      </c>
      <c r="R30" s="31">
        <v>37.200000000000003</v>
      </c>
      <c r="S30" s="32">
        <v>64</v>
      </c>
      <c r="T30" s="31">
        <v>17.7</v>
      </c>
      <c r="U30" s="32">
        <v>27.7</v>
      </c>
      <c r="V30" s="31">
        <v>20.9</v>
      </c>
      <c r="W30" s="26">
        <v>295</v>
      </c>
      <c r="X30" s="32">
        <v>5.3</v>
      </c>
      <c r="Y30" s="1"/>
      <c r="Z30" s="1"/>
      <c r="AA30" s="1"/>
      <c r="AB30" s="1"/>
      <c r="AC30" s="1"/>
      <c r="AD30" s="1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</row>
    <row r="31" spans="1:69" ht="15.5" x14ac:dyDescent="0.35">
      <c r="A31" s="93"/>
      <c r="B31" s="97"/>
      <c r="C31" s="36">
        <v>402</v>
      </c>
      <c r="D31" s="37">
        <v>5.64</v>
      </c>
      <c r="E31" s="37">
        <v>3.68</v>
      </c>
      <c r="F31" s="37">
        <v>1.81</v>
      </c>
      <c r="G31" s="41">
        <v>0.12</v>
      </c>
      <c r="H31" s="37">
        <v>0.02</v>
      </c>
      <c r="I31" s="42">
        <v>0.01</v>
      </c>
      <c r="J31" s="36">
        <v>0</v>
      </c>
      <c r="K31" s="42">
        <v>65.209999999999994</v>
      </c>
      <c r="L31" s="37">
        <v>32.090000000000003</v>
      </c>
      <c r="M31" s="42">
        <v>2.1800000000000002</v>
      </c>
      <c r="N31" s="37">
        <v>0.41</v>
      </c>
      <c r="O31" s="42">
        <v>0.11</v>
      </c>
      <c r="P31" s="37">
        <v>7.62</v>
      </c>
      <c r="Q31" s="39">
        <v>13.8</v>
      </c>
      <c r="R31" s="38">
        <v>50.2</v>
      </c>
      <c r="S31" s="39">
        <v>65.900000000000006</v>
      </c>
      <c r="T31" s="38">
        <v>18.100000000000001</v>
      </c>
      <c r="U31" s="39">
        <v>27.5</v>
      </c>
      <c r="V31" s="38">
        <v>20.399999999999999</v>
      </c>
      <c r="W31" s="36">
        <v>359</v>
      </c>
      <c r="X31" s="39">
        <v>4.2</v>
      </c>
      <c r="Y31" s="1"/>
      <c r="Z31" s="1"/>
      <c r="AA31" s="1"/>
      <c r="AB31" s="1"/>
      <c r="AC31" s="1"/>
      <c r="AD31" s="1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</row>
    <row r="32" spans="1:69" ht="15.5" x14ac:dyDescent="0.35">
      <c r="A32" s="93"/>
      <c r="B32" s="101" t="s">
        <v>73</v>
      </c>
      <c r="C32" s="26">
        <v>309</v>
      </c>
      <c r="D32" s="28">
        <v>3.58</v>
      </c>
      <c r="E32" s="28">
        <v>2.2400000000000002</v>
      </c>
      <c r="F32" s="28">
        <v>1.04</v>
      </c>
      <c r="G32" s="34">
        <v>0.17</v>
      </c>
      <c r="H32" s="28">
        <v>0.08</v>
      </c>
      <c r="I32" s="29">
        <v>0.04</v>
      </c>
      <c r="J32" s="26">
        <v>0</v>
      </c>
      <c r="K32" s="29">
        <v>62.7</v>
      </c>
      <c r="L32" s="28">
        <v>29.14</v>
      </c>
      <c r="M32" s="29">
        <v>4.8600000000000003</v>
      </c>
      <c r="N32" s="28">
        <v>2.15</v>
      </c>
      <c r="O32" s="29">
        <v>1.1599999999999999</v>
      </c>
      <c r="P32" s="28">
        <v>6.85</v>
      </c>
      <c r="Q32" s="32">
        <v>12.1</v>
      </c>
      <c r="R32" s="31">
        <v>43.2</v>
      </c>
      <c r="S32" s="32">
        <v>63.1</v>
      </c>
      <c r="T32" s="31">
        <v>17.7</v>
      </c>
      <c r="U32" s="32">
        <v>28</v>
      </c>
      <c r="V32" s="31">
        <v>22.9</v>
      </c>
      <c r="W32" s="26">
        <v>349</v>
      </c>
      <c r="X32" s="32">
        <v>5.2</v>
      </c>
      <c r="Y32" s="1"/>
      <c r="Z32" s="1"/>
      <c r="AA32" s="1"/>
      <c r="AB32" s="1"/>
      <c r="AC32" s="1"/>
      <c r="AD32" s="1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</row>
    <row r="33" spans="1:69" ht="15.5" x14ac:dyDescent="0.35">
      <c r="A33" s="93"/>
      <c r="B33" s="101"/>
      <c r="C33" s="26">
        <v>310</v>
      </c>
      <c r="D33" s="28">
        <v>4.0599999999999996</v>
      </c>
      <c r="E33" s="28">
        <v>2.76</v>
      </c>
      <c r="F33" s="28">
        <v>0.95</v>
      </c>
      <c r="G33" s="34">
        <v>0.08</v>
      </c>
      <c r="H33" s="28">
        <v>0.2</v>
      </c>
      <c r="I33" s="29">
        <v>7.0000000000000007E-2</v>
      </c>
      <c r="J33" s="26">
        <v>0</v>
      </c>
      <c r="K33" s="29">
        <v>67.900000000000006</v>
      </c>
      <c r="L33" s="28">
        <v>23.4</v>
      </c>
      <c r="M33" s="29">
        <v>2.0499999999999998</v>
      </c>
      <c r="N33" s="28">
        <v>4.84</v>
      </c>
      <c r="O33" s="29">
        <v>1.8</v>
      </c>
      <c r="P33" s="28">
        <v>4.9000000000000004</v>
      </c>
      <c r="Q33" s="32">
        <v>8.8000000000000007</v>
      </c>
      <c r="R33" s="31">
        <v>32.9</v>
      </c>
      <c r="S33" s="32">
        <v>67.2</v>
      </c>
      <c r="T33" s="31">
        <v>18</v>
      </c>
      <c r="U33" s="32">
        <v>26.7</v>
      </c>
      <c r="V33" s="31">
        <v>25.9</v>
      </c>
      <c r="W33" s="26">
        <v>488</v>
      </c>
      <c r="X33" s="32">
        <v>5.4</v>
      </c>
      <c r="Y33" s="1"/>
      <c r="Z33" s="1"/>
      <c r="AA33" s="1"/>
      <c r="AB33" s="1"/>
      <c r="AC33" s="1"/>
      <c r="AD33" s="1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</row>
    <row r="34" spans="1:69" ht="15.5" x14ac:dyDescent="0.35">
      <c r="A34" s="93"/>
      <c r="B34" s="101"/>
      <c r="C34" s="26">
        <v>406</v>
      </c>
      <c r="D34" s="28">
        <v>7.54</v>
      </c>
      <c r="E34" s="28">
        <v>5.69</v>
      </c>
      <c r="F34" s="28">
        <v>1.49</v>
      </c>
      <c r="G34" s="34">
        <v>0.22</v>
      </c>
      <c r="H34" s="28">
        <v>0.12</v>
      </c>
      <c r="I34" s="29">
        <v>0.02</v>
      </c>
      <c r="J34" s="26">
        <v>0</v>
      </c>
      <c r="K34" s="29">
        <v>75.53</v>
      </c>
      <c r="L34" s="28">
        <v>19.72</v>
      </c>
      <c r="M34" s="29">
        <v>2.88</v>
      </c>
      <c r="N34" s="28">
        <v>1.64</v>
      </c>
      <c r="O34" s="29">
        <v>0.23</v>
      </c>
      <c r="P34" s="28">
        <v>4.9000000000000004</v>
      </c>
      <c r="Q34" s="32">
        <v>9.1999999999999993</v>
      </c>
      <c r="R34" s="31">
        <v>33.700000000000003</v>
      </c>
      <c r="S34" s="32">
        <v>68.7</v>
      </c>
      <c r="T34" s="31">
        <v>18.8</v>
      </c>
      <c r="U34" s="32">
        <v>27.3</v>
      </c>
      <c r="V34" s="31">
        <v>23.2</v>
      </c>
      <c r="W34" s="26">
        <v>386</v>
      </c>
      <c r="X34" s="32">
        <v>5</v>
      </c>
      <c r="Y34" s="1"/>
      <c r="Z34" s="1"/>
      <c r="AA34" s="1"/>
      <c r="AB34" s="1"/>
      <c r="AC34" s="1"/>
      <c r="AD34" s="1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</row>
    <row r="35" spans="1:69" ht="15.5" x14ac:dyDescent="0.35">
      <c r="A35" s="93"/>
      <c r="B35" s="101"/>
      <c r="C35" s="26">
        <v>407</v>
      </c>
      <c r="D35" s="28">
        <v>2.36</v>
      </c>
      <c r="E35" s="28">
        <v>1.8</v>
      </c>
      <c r="F35" s="28">
        <v>0.48</v>
      </c>
      <c r="G35" s="34">
        <v>0.04</v>
      </c>
      <c r="H35" s="28">
        <v>0.04</v>
      </c>
      <c r="I35" s="29">
        <v>0.01</v>
      </c>
      <c r="J35" s="26">
        <v>0</v>
      </c>
      <c r="K35" s="29">
        <v>76.06</v>
      </c>
      <c r="L35" s="28">
        <v>20.22</v>
      </c>
      <c r="M35" s="29">
        <v>1.7</v>
      </c>
      <c r="N35" s="28">
        <v>1.55</v>
      </c>
      <c r="O35" s="29">
        <v>0.47</v>
      </c>
      <c r="P35" s="28">
        <v>4.8600000000000003</v>
      </c>
      <c r="Q35" s="32">
        <v>8.6999999999999993</v>
      </c>
      <c r="R35" s="31">
        <v>33.1</v>
      </c>
      <c r="S35" s="32">
        <v>68.099999999999994</v>
      </c>
      <c r="T35" s="31">
        <v>17.899999999999999</v>
      </c>
      <c r="U35" s="32">
        <v>26.3</v>
      </c>
      <c r="V35" s="31">
        <v>26.1</v>
      </c>
      <c r="W35" s="26">
        <v>303</v>
      </c>
      <c r="X35" s="32">
        <v>5.2</v>
      </c>
      <c r="Y35" s="1"/>
      <c r="Z35" s="1"/>
      <c r="AA35" s="1"/>
      <c r="AB35" s="1"/>
      <c r="AC35" s="1"/>
      <c r="AD35" s="1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</row>
    <row r="36" spans="1:69" ht="15.5" x14ac:dyDescent="0.3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1"/>
      <c r="Z36" s="1"/>
      <c r="AA36" s="1"/>
      <c r="AB36" s="1"/>
      <c r="AC36" s="1"/>
      <c r="AD36" s="1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</row>
    <row r="37" spans="1:69" ht="15.5" x14ac:dyDescent="0.35">
      <c r="A37" s="20"/>
      <c r="B37" s="20"/>
      <c r="C37" s="20"/>
      <c r="D37" s="91" t="s">
        <v>1</v>
      </c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1"/>
      <c r="Z37" s="1"/>
      <c r="AA37" s="1"/>
      <c r="AB37" s="1"/>
      <c r="AC37" s="1"/>
      <c r="AD37" s="1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</row>
    <row r="38" spans="1:69" ht="15.5" x14ac:dyDescent="0.35">
      <c r="A38" s="24" t="s">
        <v>29</v>
      </c>
      <c r="B38" s="24" t="s">
        <v>30</v>
      </c>
      <c r="C38" s="24" t="s">
        <v>31</v>
      </c>
      <c r="D38" s="24" t="s">
        <v>32</v>
      </c>
      <c r="E38" s="24" t="s">
        <v>33</v>
      </c>
      <c r="F38" s="24" t="s">
        <v>34</v>
      </c>
      <c r="G38" s="24" t="s">
        <v>35</v>
      </c>
      <c r="H38" s="24" t="s">
        <v>36</v>
      </c>
      <c r="I38" s="24" t="s">
        <v>37</v>
      </c>
      <c r="J38" s="24" t="s">
        <v>38</v>
      </c>
      <c r="K38" s="24" t="s">
        <v>39</v>
      </c>
      <c r="L38" s="24" t="s">
        <v>40</v>
      </c>
      <c r="M38" s="24" t="s">
        <v>41</v>
      </c>
      <c r="N38" s="24" t="s">
        <v>42</v>
      </c>
      <c r="O38" s="24" t="s">
        <v>43</v>
      </c>
      <c r="P38" s="24" t="s">
        <v>44</v>
      </c>
      <c r="Q38" s="24" t="s">
        <v>45</v>
      </c>
      <c r="R38" s="24" t="s">
        <v>46</v>
      </c>
      <c r="S38" s="24" t="s">
        <v>47</v>
      </c>
      <c r="T38" s="24" t="s">
        <v>48</v>
      </c>
      <c r="U38" s="24" t="s">
        <v>49</v>
      </c>
      <c r="V38" s="24" t="s">
        <v>50</v>
      </c>
      <c r="W38" s="24" t="s">
        <v>51</v>
      </c>
      <c r="X38" s="24" t="s">
        <v>52</v>
      </c>
      <c r="Y38" s="1"/>
      <c r="Z38" s="1"/>
      <c r="AA38" s="1"/>
      <c r="AB38" s="1"/>
      <c r="AC38" s="1"/>
      <c r="AD38" s="1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</row>
    <row r="39" spans="1:69" ht="15.5" x14ac:dyDescent="0.35">
      <c r="A39" s="92">
        <v>8</v>
      </c>
      <c r="B39" s="96" t="s">
        <v>55</v>
      </c>
      <c r="C39" s="25">
        <v>151</v>
      </c>
      <c r="D39" s="27">
        <v>2.1</v>
      </c>
      <c r="E39" s="27">
        <v>0.49</v>
      </c>
      <c r="F39" s="27">
        <v>1.34</v>
      </c>
      <c r="G39" s="33">
        <v>0.15</v>
      </c>
      <c r="H39" s="27">
        <v>0.09</v>
      </c>
      <c r="I39" s="40">
        <v>0.02</v>
      </c>
      <c r="J39" s="25">
        <v>0</v>
      </c>
      <c r="K39" s="40">
        <v>23.5</v>
      </c>
      <c r="L39" s="27">
        <v>63.68</v>
      </c>
      <c r="M39" s="40">
        <v>7.29</v>
      </c>
      <c r="N39" s="27">
        <v>4.47</v>
      </c>
      <c r="O39" s="40">
        <v>1.06</v>
      </c>
      <c r="P39" s="27">
        <v>7.52</v>
      </c>
      <c r="Q39" s="35">
        <v>11.9</v>
      </c>
      <c r="R39" s="30">
        <v>42</v>
      </c>
      <c r="S39" s="35">
        <v>55.8</v>
      </c>
      <c r="T39" s="30">
        <v>15.8</v>
      </c>
      <c r="U39" s="35">
        <v>28.3</v>
      </c>
      <c r="V39" s="30">
        <v>21.1</v>
      </c>
      <c r="W39" s="25">
        <v>184</v>
      </c>
      <c r="X39" s="35">
        <v>5.3</v>
      </c>
      <c r="Y39" s="1"/>
      <c r="Z39" s="1"/>
      <c r="AA39" s="1"/>
      <c r="AB39" s="1"/>
      <c r="AC39" s="1"/>
      <c r="AD39" s="1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</row>
    <row r="40" spans="1:69" ht="15.5" x14ac:dyDescent="0.35">
      <c r="A40" s="93"/>
      <c r="B40" s="97"/>
      <c r="C40" s="36">
        <v>152</v>
      </c>
      <c r="D40" s="37">
        <v>4.8</v>
      </c>
      <c r="E40" s="37">
        <v>1.1299999999999999</v>
      </c>
      <c r="F40" s="37">
        <v>3.29</v>
      </c>
      <c r="G40" s="41">
        <v>0.17</v>
      </c>
      <c r="H40" s="37">
        <v>0.17</v>
      </c>
      <c r="I40" s="42">
        <v>0.04</v>
      </c>
      <c r="J40" s="36">
        <v>0</v>
      </c>
      <c r="K40" s="42">
        <v>23.51</v>
      </c>
      <c r="L40" s="37">
        <v>68.44</v>
      </c>
      <c r="M40" s="42">
        <v>3.61</v>
      </c>
      <c r="N40" s="37">
        <v>3.63</v>
      </c>
      <c r="O40" s="42">
        <v>0.81</v>
      </c>
      <c r="P40" s="37">
        <v>7.48</v>
      </c>
      <c r="Q40" s="39">
        <v>12.7</v>
      </c>
      <c r="R40" s="38">
        <v>45.7</v>
      </c>
      <c r="S40" s="39">
        <v>61.1</v>
      </c>
      <c r="T40" s="38">
        <v>17</v>
      </c>
      <c r="U40" s="39">
        <v>27.8</v>
      </c>
      <c r="V40" s="38">
        <v>18</v>
      </c>
      <c r="W40" s="36">
        <v>411</v>
      </c>
      <c r="X40" s="39">
        <v>5.2</v>
      </c>
      <c r="Y40" s="1"/>
      <c r="Z40" s="1"/>
      <c r="AA40" s="1"/>
      <c r="AB40" s="1"/>
      <c r="AC40" s="1"/>
      <c r="AD40" s="1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</row>
    <row r="41" spans="1:69" ht="15.5" x14ac:dyDescent="0.35">
      <c r="A41" s="93"/>
      <c r="B41" s="96" t="s">
        <v>61</v>
      </c>
      <c r="C41" s="25">
        <v>301</v>
      </c>
      <c r="D41" s="27">
        <v>12.32</v>
      </c>
      <c r="E41" s="27">
        <v>3.22</v>
      </c>
      <c r="F41" s="27">
        <v>8.24</v>
      </c>
      <c r="G41" s="33">
        <v>0.77</v>
      </c>
      <c r="H41" s="27">
        <v>0.08</v>
      </c>
      <c r="I41" s="40">
        <v>0.01</v>
      </c>
      <c r="J41" s="25">
        <v>0</v>
      </c>
      <c r="K41" s="40">
        <v>26.15</v>
      </c>
      <c r="L41" s="27">
        <v>66.91</v>
      </c>
      <c r="M41" s="40">
        <v>6.24</v>
      </c>
      <c r="N41" s="27">
        <v>0.62</v>
      </c>
      <c r="O41" s="40">
        <v>0.08</v>
      </c>
      <c r="P41" s="27">
        <v>5.88</v>
      </c>
      <c r="Q41" s="35">
        <v>10.5</v>
      </c>
      <c r="R41" s="30">
        <v>36.5</v>
      </c>
      <c r="S41" s="35">
        <v>62</v>
      </c>
      <c r="T41" s="30">
        <v>17.899999999999999</v>
      </c>
      <c r="U41" s="35">
        <v>28.8</v>
      </c>
      <c r="V41" s="30">
        <v>24.9</v>
      </c>
      <c r="W41" s="25">
        <v>292</v>
      </c>
      <c r="X41" s="35">
        <v>5.3</v>
      </c>
      <c r="Y41" s="1"/>
      <c r="Z41" s="1"/>
      <c r="AA41" s="1"/>
      <c r="AB41" s="1"/>
      <c r="AC41" s="1"/>
      <c r="AD41" s="1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</row>
    <row r="42" spans="1:69" ht="15.5" x14ac:dyDescent="0.35">
      <c r="A42" s="93"/>
      <c r="B42" s="102"/>
      <c r="C42" s="26">
        <v>302</v>
      </c>
      <c r="D42" s="28">
        <v>3.98</v>
      </c>
      <c r="E42" s="28">
        <v>0.28000000000000003</v>
      </c>
      <c r="F42" s="28">
        <v>3.46</v>
      </c>
      <c r="G42" s="34">
        <v>0.22</v>
      </c>
      <c r="H42" s="28">
        <v>0.02</v>
      </c>
      <c r="I42" s="20">
        <v>0</v>
      </c>
      <c r="J42" s="26">
        <v>0</v>
      </c>
      <c r="K42" s="29">
        <v>7</v>
      </c>
      <c r="L42" s="28">
        <v>87.03</v>
      </c>
      <c r="M42" s="29">
        <v>5.57</v>
      </c>
      <c r="N42" s="28">
        <v>0.4</v>
      </c>
      <c r="O42" s="29">
        <v>0</v>
      </c>
      <c r="P42" s="28">
        <v>1.84</v>
      </c>
      <c r="Q42" s="32">
        <v>3.1</v>
      </c>
      <c r="R42" s="31">
        <v>10.7</v>
      </c>
      <c r="S42" s="32">
        <v>58.1</v>
      </c>
      <c r="T42" s="31">
        <v>16.8</v>
      </c>
      <c r="U42" s="32">
        <v>29</v>
      </c>
      <c r="V42" s="31">
        <v>27.8</v>
      </c>
      <c r="W42" s="26">
        <v>173</v>
      </c>
      <c r="X42" s="32">
        <v>5.7</v>
      </c>
      <c r="Y42" s="1"/>
      <c r="Z42" s="1"/>
      <c r="AA42" s="1"/>
      <c r="AB42" s="1"/>
      <c r="AC42" s="1"/>
      <c r="AD42" s="1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</row>
    <row r="43" spans="1:69" ht="15.5" x14ac:dyDescent="0.35">
      <c r="A43" s="93"/>
      <c r="B43" s="97"/>
      <c r="C43" s="36">
        <v>303</v>
      </c>
      <c r="D43" s="37">
        <v>22.04</v>
      </c>
      <c r="E43" s="37">
        <v>7.4</v>
      </c>
      <c r="F43" s="37">
        <v>12.19</v>
      </c>
      <c r="G43" s="41">
        <v>2.2200000000000002</v>
      </c>
      <c r="H43" s="37">
        <v>0.21</v>
      </c>
      <c r="I43" s="42">
        <v>0.02</v>
      </c>
      <c r="J43" s="36">
        <v>0</v>
      </c>
      <c r="K43" s="42">
        <v>33.590000000000003</v>
      </c>
      <c r="L43" s="37">
        <v>55.3</v>
      </c>
      <c r="M43" s="42">
        <v>10.050000000000001</v>
      </c>
      <c r="N43" s="37">
        <v>0.96</v>
      </c>
      <c r="O43" s="42">
        <v>0.1</v>
      </c>
      <c r="P43" s="37">
        <v>7.08</v>
      </c>
      <c r="Q43" s="39">
        <v>12.7</v>
      </c>
      <c r="R43" s="38">
        <v>44.7</v>
      </c>
      <c r="S43" s="39">
        <v>63.2</v>
      </c>
      <c r="T43" s="38">
        <v>17.899999999999999</v>
      </c>
      <c r="U43" s="39">
        <v>28.4</v>
      </c>
      <c r="V43" s="38">
        <v>22.9</v>
      </c>
      <c r="W43" s="36">
        <v>861</v>
      </c>
      <c r="X43" s="39">
        <v>5.0999999999999996</v>
      </c>
      <c r="Y43" s="1"/>
      <c r="Z43" s="1"/>
      <c r="AA43" s="1"/>
      <c r="AB43" s="1"/>
      <c r="AC43" s="1"/>
      <c r="AD43" s="1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</row>
    <row r="44" spans="1:69" ht="15.65" customHeight="1" x14ac:dyDescent="0.35">
      <c r="A44" s="93"/>
      <c r="B44" s="101" t="s">
        <v>73</v>
      </c>
      <c r="C44" s="26">
        <v>306</v>
      </c>
      <c r="D44" s="28">
        <v>30.64</v>
      </c>
      <c r="E44" s="28">
        <v>14.57</v>
      </c>
      <c r="F44" s="28">
        <v>10.41</v>
      </c>
      <c r="G44" s="34">
        <v>4.8499999999999996</v>
      </c>
      <c r="H44" s="28">
        <v>0.78</v>
      </c>
      <c r="I44" s="29">
        <v>0.03</v>
      </c>
      <c r="J44" s="26">
        <v>0</v>
      </c>
      <c r="K44" s="29">
        <v>47.55</v>
      </c>
      <c r="L44" s="28">
        <v>33.96</v>
      </c>
      <c r="M44" s="29">
        <v>15.83</v>
      </c>
      <c r="N44" s="28">
        <v>2.54</v>
      </c>
      <c r="O44" s="29">
        <v>0.11</v>
      </c>
      <c r="P44" s="28">
        <v>4.84</v>
      </c>
      <c r="Q44" s="32">
        <v>10.1</v>
      </c>
      <c r="R44" s="31">
        <v>33.799999999999997</v>
      </c>
      <c r="S44" s="32">
        <v>69.900000000000006</v>
      </c>
      <c r="T44" s="31">
        <v>20.9</v>
      </c>
      <c r="U44" s="32">
        <v>29.9</v>
      </c>
      <c r="V44" s="31">
        <v>31.3</v>
      </c>
      <c r="W44" s="26">
        <v>746</v>
      </c>
      <c r="X44" s="32">
        <v>4.7</v>
      </c>
      <c r="Y44" s="1"/>
      <c r="Z44" s="1"/>
      <c r="AA44" s="1"/>
      <c r="AB44" s="1"/>
      <c r="AC44" s="1"/>
      <c r="AD44" s="1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</row>
    <row r="45" spans="1:69" ht="15.5" x14ac:dyDescent="0.35">
      <c r="A45" s="93"/>
      <c r="B45" s="101"/>
      <c r="C45" s="26">
        <v>307</v>
      </c>
      <c r="D45" s="28">
        <v>20.6</v>
      </c>
      <c r="E45" s="28">
        <v>9.34</v>
      </c>
      <c r="F45" s="28">
        <v>9.5299999999999994</v>
      </c>
      <c r="G45" s="34">
        <v>1.55</v>
      </c>
      <c r="H45" s="28">
        <v>0.14000000000000001</v>
      </c>
      <c r="I45" s="29">
        <v>0.04</v>
      </c>
      <c r="J45" s="26">
        <v>0</v>
      </c>
      <c r="K45" s="29">
        <v>45.35</v>
      </c>
      <c r="L45" s="28">
        <v>46.24</v>
      </c>
      <c r="M45" s="29">
        <v>7.54</v>
      </c>
      <c r="N45" s="28">
        <v>0.67</v>
      </c>
      <c r="O45" s="29">
        <v>0.2</v>
      </c>
      <c r="P45" s="28">
        <v>6.83</v>
      </c>
      <c r="Q45" s="32">
        <v>14</v>
      </c>
      <c r="R45" s="31">
        <v>48.4</v>
      </c>
      <c r="S45" s="32">
        <v>70.8</v>
      </c>
      <c r="T45" s="31">
        <v>20.5</v>
      </c>
      <c r="U45" s="32">
        <v>28.9</v>
      </c>
      <c r="V45" s="31">
        <v>30.8</v>
      </c>
      <c r="W45" s="26">
        <v>759</v>
      </c>
      <c r="X45" s="32">
        <v>5.4</v>
      </c>
      <c r="Y45" s="1"/>
      <c r="Z45" s="1"/>
      <c r="AA45" s="1"/>
      <c r="AB45" s="1"/>
      <c r="AC45" s="1"/>
      <c r="AD45" s="1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</row>
    <row r="46" spans="1:69" ht="15.5" x14ac:dyDescent="0.35">
      <c r="A46" s="93"/>
      <c r="B46" s="101"/>
      <c r="C46" s="26">
        <v>308</v>
      </c>
      <c r="D46" s="28">
        <v>13.9</v>
      </c>
      <c r="E46" s="28">
        <v>5.74</v>
      </c>
      <c r="F46" s="28">
        <v>7.14</v>
      </c>
      <c r="G46" s="34">
        <v>0.95</v>
      </c>
      <c r="H46" s="28">
        <v>0.06</v>
      </c>
      <c r="I46" s="20">
        <v>0</v>
      </c>
      <c r="J46" s="26">
        <v>0</v>
      </c>
      <c r="K46" s="29">
        <v>41.32</v>
      </c>
      <c r="L46" s="28">
        <v>51.37</v>
      </c>
      <c r="M46" s="29">
        <v>6.84</v>
      </c>
      <c r="N46" s="28">
        <v>0.43</v>
      </c>
      <c r="O46" s="29">
        <v>0.03</v>
      </c>
      <c r="P46" s="28">
        <v>14.96</v>
      </c>
      <c r="Q46" s="32">
        <v>11.1</v>
      </c>
      <c r="R46" s="31" t="s">
        <v>81</v>
      </c>
      <c r="S46" s="32">
        <v>69</v>
      </c>
      <c r="T46" s="31">
        <v>7.4</v>
      </c>
      <c r="U46" s="32">
        <v>10.8</v>
      </c>
      <c r="V46" s="31">
        <v>34.200000000000003</v>
      </c>
      <c r="W46" s="26">
        <v>2702</v>
      </c>
      <c r="X46" s="32">
        <v>5.9</v>
      </c>
      <c r="Y46" s="1"/>
      <c r="Z46" s="1"/>
      <c r="AA46" s="1"/>
      <c r="AB46" s="1"/>
      <c r="AC46" s="1"/>
      <c r="AD46" s="1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</row>
    <row r="47" spans="1:69" ht="15.5" x14ac:dyDescent="0.35">
      <c r="A47" s="1"/>
      <c r="B47" s="2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</row>
    <row r="48" spans="1:69" ht="15.5" x14ac:dyDescent="0.35">
      <c r="B48" s="1"/>
      <c r="C48" s="1"/>
      <c r="D48" s="91" t="s">
        <v>1</v>
      </c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  <c r="W48" s="91"/>
      <c r="X48" s="91"/>
      <c r="Y48" s="1"/>
      <c r="Z48" s="1"/>
      <c r="AA48" s="1"/>
      <c r="AB48" s="1"/>
      <c r="AC48" s="1"/>
      <c r="AD48" s="1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</row>
    <row r="49" spans="1:69" ht="15.5" x14ac:dyDescent="0.35">
      <c r="A49" s="24" t="s">
        <v>29</v>
      </c>
      <c r="B49" s="24" t="s">
        <v>30</v>
      </c>
      <c r="C49" s="24"/>
      <c r="D49" s="24" t="s">
        <v>32</v>
      </c>
      <c r="E49" s="24" t="s">
        <v>33</v>
      </c>
      <c r="F49" s="24" t="s">
        <v>34</v>
      </c>
      <c r="G49" s="24" t="s">
        <v>35</v>
      </c>
      <c r="H49" s="24" t="s">
        <v>36</v>
      </c>
      <c r="I49" s="24" t="s">
        <v>37</v>
      </c>
      <c r="J49" s="24" t="s">
        <v>38</v>
      </c>
      <c r="K49" s="24" t="s">
        <v>39</v>
      </c>
      <c r="L49" s="24" t="s">
        <v>40</v>
      </c>
      <c r="M49" s="24" t="s">
        <v>41</v>
      </c>
      <c r="N49" s="24" t="s">
        <v>42</v>
      </c>
      <c r="O49" s="24" t="s">
        <v>43</v>
      </c>
      <c r="P49" s="24" t="s">
        <v>44</v>
      </c>
      <c r="Q49" s="24" t="s">
        <v>45</v>
      </c>
      <c r="R49" s="24" t="s">
        <v>46</v>
      </c>
      <c r="S49" s="24" t="s">
        <v>47</v>
      </c>
      <c r="T49" s="24" t="s">
        <v>48</v>
      </c>
      <c r="U49" s="24" t="s">
        <v>49</v>
      </c>
      <c r="V49" s="24" t="s">
        <v>50</v>
      </c>
      <c r="W49" s="24" t="s">
        <v>51</v>
      </c>
      <c r="X49" s="44" t="s">
        <v>52</v>
      </c>
      <c r="Y49" s="1"/>
      <c r="Z49" s="1"/>
      <c r="AA49" s="1"/>
      <c r="AB49" s="1"/>
      <c r="AC49" s="1"/>
      <c r="AD49" s="1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</row>
    <row r="50" spans="1:69" ht="15.5" x14ac:dyDescent="0.35">
      <c r="A50" s="92">
        <v>0</v>
      </c>
      <c r="B50" s="94" t="s">
        <v>55</v>
      </c>
      <c r="C50" s="50" t="s">
        <v>82</v>
      </c>
      <c r="D50" s="51">
        <f>AVERAGE(D5:D8)</f>
        <v>3.1550000000000002</v>
      </c>
      <c r="E50" s="51">
        <f t="shared" ref="E50:X50" si="0">AVERAGE(E5:E8)</f>
        <v>0.59000000000000008</v>
      </c>
      <c r="F50" s="51">
        <f t="shared" si="0"/>
        <v>2.42</v>
      </c>
      <c r="G50" s="51">
        <f t="shared" si="0"/>
        <v>0.1</v>
      </c>
      <c r="H50" s="51">
        <f t="shared" si="0"/>
        <v>3.5000000000000003E-2</v>
      </c>
      <c r="I50" s="51">
        <f t="shared" si="0"/>
        <v>0.01</v>
      </c>
      <c r="J50" s="52">
        <f t="shared" si="0"/>
        <v>0</v>
      </c>
      <c r="K50" s="51">
        <f t="shared" si="0"/>
        <v>18.185000000000002</v>
      </c>
      <c r="L50" s="51">
        <f t="shared" si="0"/>
        <v>76.427499999999995</v>
      </c>
      <c r="M50" s="51">
        <f t="shared" si="0"/>
        <v>3.4925000000000006</v>
      </c>
      <c r="N50" s="51">
        <f t="shared" si="0"/>
        <v>1.5324999999999998</v>
      </c>
      <c r="O50" s="51">
        <f t="shared" si="0"/>
        <v>0.36750000000000005</v>
      </c>
      <c r="P50" s="51">
        <f t="shared" si="0"/>
        <v>5.2675000000000001</v>
      </c>
      <c r="Q50" s="55">
        <f t="shared" si="0"/>
        <v>9.0500000000000007</v>
      </c>
      <c r="R50" s="55">
        <f t="shared" si="0"/>
        <v>33.625</v>
      </c>
      <c r="S50" s="55">
        <f t="shared" si="0"/>
        <v>64.075000000000003</v>
      </c>
      <c r="T50" s="55">
        <f t="shared" si="0"/>
        <v>16.950000000000003</v>
      </c>
      <c r="U50" s="55">
        <f t="shared" si="0"/>
        <v>26.450000000000003</v>
      </c>
      <c r="V50" s="55">
        <f t="shared" si="0"/>
        <v>23.875000000000004</v>
      </c>
      <c r="W50" s="52">
        <f t="shared" si="0"/>
        <v>477.5</v>
      </c>
      <c r="X50" s="58">
        <f t="shared" si="0"/>
        <v>5.25</v>
      </c>
      <c r="Y50" s="1"/>
      <c r="Z50" s="1"/>
      <c r="AA50" s="1"/>
      <c r="AB50" s="1"/>
      <c r="AC50" s="1"/>
      <c r="AD50" s="1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</row>
    <row r="51" spans="1:69" ht="15.5" x14ac:dyDescent="0.35">
      <c r="A51" s="93"/>
      <c r="B51" s="95"/>
      <c r="C51" s="45" t="s">
        <v>83</v>
      </c>
      <c r="D51" s="48">
        <f>_xlfn.STDEV.P(D5:D8)</f>
        <v>1.2806541297321457</v>
      </c>
      <c r="E51" s="48">
        <f t="shared" ref="E51:X51" si="1">_xlfn.STDEV.P(E5:E8)</f>
        <v>0.26220221204253785</v>
      </c>
      <c r="F51" s="48">
        <f t="shared" si="1"/>
        <v>1.0067770358922576</v>
      </c>
      <c r="G51" s="48">
        <f t="shared" si="1"/>
        <v>5.8309518948453008E-2</v>
      </c>
      <c r="H51" s="48">
        <f t="shared" si="1"/>
        <v>1.4999999999999998E-2</v>
      </c>
      <c r="I51" s="48">
        <f t="shared" si="1"/>
        <v>7.0710678118654762E-3</v>
      </c>
      <c r="J51" s="53">
        <f t="shared" si="1"/>
        <v>0</v>
      </c>
      <c r="K51" s="48">
        <f t="shared" si="1"/>
        <v>3.7393950045428452</v>
      </c>
      <c r="L51" s="48">
        <f t="shared" si="1"/>
        <v>1.5427147338377221</v>
      </c>
      <c r="M51" s="48">
        <f t="shared" si="1"/>
        <v>1.4154217569332457</v>
      </c>
      <c r="N51" s="48">
        <f t="shared" si="1"/>
        <v>1.4030391120706507</v>
      </c>
      <c r="O51" s="48">
        <f t="shared" si="1"/>
        <v>0.20216020874544019</v>
      </c>
      <c r="P51" s="48">
        <f t="shared" si="1"/>
        <v>1.7926011129082786</v>
      </c>
      <c r="Q51" s="56">
        <f t="shared" si="1"/>
        <v>3.2806249404648482</v>
      </c>
      <c r="R51" s="56">
        <f t="shared" si="1"/>
        <v>11.17304233411831</v>
      </c>
      <c r="S51" s="56">
        <f t="shared" si="1"/>
        <v>1.0662434056068035</v>
      </c>
      <c r="T51" s="56">
        <f t="shared" si="1"/>
        <v>0.85586213843118408</v>
      </c>
      <c r="U51" s="56">
        <f t="shared" si="1"/>
        <v>1.7356554957709778</v>
      </c>
      <c r="V51" s="56">
        <f t="shared" si="1"/>
        <v>6.6382885595611061</v>
      </c>
      <c r="W51" s="53">
        <f t="shared" si="1"/>
        <v>141.13203038290067</v>
      </c>
      <c r="X51" s="39">
        <f t="shared" si="1"/>
        <v>0.28722813232690153</v>
      </c>
      <c r="Y51" s="1"/>
      <c r="Z51" s="1"/>
      <c r="AA51" s="1"/>
      <c r="AB51" s="1"/>
      <c r="AC51" s="1"/>
      <c r="AD51" s="1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</row>
    <row r="52" spans="1:69" ht="15.5" x14ac:dyDescent="0.35">
      <c r="A52" s="93"/>
      <c r="B52" s="96" t="s">
        <v>61</v>
      </c>
      <c r="C52" s="50" t="s">
        <v>82</v>
      </c>
      <c r="D52" s="51">
        <f>AVERAGE(D9:D15)</f>
        <v>3.2114285714285709</v>
      </c>
      <c r="E52" s="51">
        <f t="shared" ref="E52:X52" si="2">AVERAGE(E9:E15)</f>
        <v>0.61285714285714288</v>
      </c>
      <c r="F52" s="51">
        <f t="shared" si="2"/>
        <v>2.4942857142857142</v>
      </c>
      <c r="G52" s="51">
        <f t="shared" si="2"/>
        <v>9.5714285714285724E-2</v>
      </c>
      <c r="H52" s="51">
        <f t="shared" si="2"/>
        <v>0.01</v>
      </c>
      <c r="I52" s="51">
        <f t="shared" si="2"/>
        <v>2.8571428571428571E-3</v>
      </c>
      <c r="J52" s="52">
        <f t="shared" si="2"/>
        <v>0</v>
      </c>
      <c r="K52" s="51">
        <f t="shared" si="2"/>
        <v>18.37</v>
      </c>
      <c r="L52" s="51">
        <f t="shared" si="2"/>
        <v>77.787142857142854</v>
      </c>
      <c r="M52" s="51">
        <f t="shared" si="2"/>
        <v>3.38</v>
      </c>
      <c r="N52" s="51">
        <f t="shared" si="2"/>
        <v>0.30857142857142855</v>
      </c>
      <c r="O52" s="51">
        <f t="shared" si="2"/>
        <v>0.15714285714285711</v>
      </c>
      <c r="P52" s="51">
        <f t="shared" si="2"/>
        <v>5.9757142857142851</v>
      </c>
      <c r="Q52" s="55">
        <f t="shared" si="2"/>
        <v>10.942857142857141</v>
      </c>
      <c r="R52" s="55">
        <f t="shared" si="2"/>
        <v>39.214285714285722</v>
      </c>
      <c r="S52" s="55">
        <f t="shared" si="2"/>
        <v>65.342857142857156</v>
      </c>
      <c r="T52" s="55">
        <f t="shared" si="2"/>
        <v>18.428571428571427</v>
      </c>
      <c r="U52" s="55">
        <f t="shared" si="2"/>
        <v>28.24285714285714</v>
      </c>
      <c r="V52" s="55">
        <f t="shared" si="2"/>
        <v>21.928571428571427</v>
      </c>
      <c r="W52" s="52">
        <f t="shared" si="2"/>
        <v>437.28571428571428</v>
      </c>
      <c r="X52" s="58">
        <f t="shared" si="2"/>
        <v>4.742857142857142</v>
      </c>
      <c r="Y52" s="1"/>
      <c r="Z52" s="1"/>
      <c r="AA52" s="1"/>
      <c r="AB52" s="1"/>
      <c r="AC52" s="1"/>
      <c r="AD52" s="1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</row>
    <row r="53" spans="1:69" ht="15.5" x14ac:dyDescent="0.35">
      <c r="A53" s="93"/>
      <c r="B53" s="97"/>
      <c r="C53" s="45" t="s">
        <v>83</v>
      </c>
      <c r="D53" s="48">
        <f>_xlfn.STDEV.P(D9:D15)</f>
        <v>1.0390576578450943</v>
      </c>
      <c r="E53" s="48">
        <f t="shared" ref="E53:X53" si="3">_xlfn.STDEV.P(E9:E15)</f>
        <v>0.25431781498827033</v>
      </c>
      <c r="F53" s="48">
        <f t="shared" si="3"/>
        <v>0.82189427792242964</v>
      </c>
      <c r="G53" s="48">
        <f t="shared" si="3"/>
        <v>2.6108095546424352E-2</v>
      </c>
      <c r="H53" s="48">
        <f t="shared" si="3"/>
        <v>1.0690449676496976E-2</v>
      </c>
      <c r="I53" s="48">
        <f t="shared" si="3"/>
        <v>4.5175395145262559E-3</v>
      </c>
      <c r="J53" s="53">
        <f t="shared" si="3"/>
        <v>0</v>
      </c>
      <c r="K53" s="48">
        <f t="shared" si="3"/>
        <v>5.747332300418039</v>
      </c>
      <c r="L53" s="48">
        <f t="shared" si="3"/>
        <v>4.2705761213404534</v>
      </c>
      <c r="M53" s="48">
        <f t="shared" si="3"/>
        <v>1.8028390309255489</v>
      </c>
      <c r="N53" s="48">
        <f t="shared" si="3"/>
        <v>0.2510223991956877</v>
      </c>
      <c r="O53" s="48">
        <f t="shared" si="3"/>
        <v>0.17018597270669064</v>
      </c>
      <c r="P53" s="48">
        <f t="shared" si="3"/>
        <v>1.5147169197374075</v>
      </c>
      <c r="Q53" s="56">
        <f t="shared" si="3"/>
        <v>2.6201729184252307</v>
      </c>
      <c r="R53" s="56">
        <f t="shared" si="3"/>
        <v>10.454722592675294</v>
      </c>
      <c r="S53" s="56">
        <f t="shared" si="3"/>
        <v>1.1574073771730911</v>
      </c>
      <c r="T53" s="56">
        <f t="shared" si="3"/>
        <v>0.78688224879545232</v>
      </c>
      <c r="U53" s="56">
        <f t="shared" si="3"/>
        <v>1.6211610855513792</v>
      </c>
      <c r="V53" s="56">
        <f t="shared" si="3"/>
        <v>1.1028719466067876</v>
      </c>
      <c r="W53" s="53">
        <f t="shared" si="3"/>
        <v>152.16505538931287</v>
      </c>
      <c r="X53" s="39">
        <f t="shared" si="3"/>
        <v>0.57782138331876465</v>
      </c>
      <c r="Y53" s="1"/>
      <c r="Z53" s="1"/>
      <c r="AA53" s="1"/>
      <c r="AB53" s="1"/>
      <c r="AC53" s="1"/>
      <c r="AD53" s="1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</row>
    <row r="54" spans="1:69" ht="15.5" x14ac:dyDescent="0.35">
      <c r="A54" s="93"/>
      <c r="B54" s="98" t="s">
        <v>73</v>
      </c>
      <c r="C54" s="50" t="s">
        <v>82</v>
      </c>
      <c r="D54" s="51">
        <f>AVERAGE(D16:D22)</f>
        <v>3.0314285714285716</v>
      </c>
      <c r="E54" s="51">
        <f t="shared" ref="E54:X54" si="4">AVERAGE(E16:E22)</f>
        <v>0.51428571428571435</v>
      </c>
      <c r="F54" s="51">
        <f t="shared" si="4"/>
        <v>2.367142857142857</v>
      </c>
      <c r="G54" s="51">
        <f t="shared" si="4"/>
        <v>0.10285714285714287</v>
      </c>
      <c r="H54" s="51">
        <f t="shared" si="4"/>
        <v>3.7142857142857144E-2</v>
      </c>
      <c r="I54" s="51">
        <f t="shared" si="4"/>
        <v>8.5714285714285719E-3</v>
      </c>
      <c r="J54" s="52">
        <f t="shared" si="4"/>
        <v>0</v>
      </c>
      <c r="K54" s="51">
        <f t="shared" si="4"/>
        <v>16.255714285714284</v>
      </c>
      <c r="L54" s="51">
        <f t="shared" si="4"/>
        <v>78.354285714285723</v>
      </c>
      <c r="M54" s="51">
        <f t="shared" si="4"/>
        <v>3.6199999999999997</v>
      </c>
      <c r="N54" s="51">
        <f t="shared" si="4"/>
        <v>1.3742857142857141</v>
      </c>
      <c r="O54" s="51">
        <f t="shared" si="4"/>
        <v>0.39285714285714285</v>
      </c>
      <c r="P54" s="51">
        <f t="shared" si="4"/>
        <v>4.9557142857142855</v>
      </c>
      <c r="Q54" s="55">
        <f t="shared" si="4"/>
        <v>8.8142857142857132</v>
      </c>
      <c r="R54" s="55">
        <f t="shared" si="4"/>
        <v>32.142857142857146</v>
      </c>
      <c r="S54" s="55">
        <f t="shared" si="4"/>
        <v>64.771428571428572</v>
      </c>
      <c r="T54" s="55">
        <f t="shared" si="4"/>
        <v>17.571428571428569</v>
      </c>
      <c r="U54" s="55">
        <f t="shared" si="4"/>
        <v>27.12857142857143</v>
      </c>
      <c r="V54" s="55">
        <f t="shared" si="4"/>
        <v>25.614285714285717</v>
      </c>
      <c r="W54" s="52">
        <f t="shared" si="4"/>
        <v>496.85714285714283</v>
      </c>
      <c r="X54" s="58">
        <f t="shared" si="4"/>
        <v>5.0285714285714294</v>
      </c>
      <c r="Y54" s="1"/>
      <c r="Z54" s="1"/>
      <c r="AA54" s="1"/>
      <c r="AB54" s="1"/>
      <c r="AC54" s="1"/>
      <c r="AD54" s="1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</row>
    <row r="55" spans="1:69" ht="15.5" x14ac:dyDescent="0.35">
      <c r="A55" s="93"/>
      <c r="B55" s="98"/>
      <c r="C55" s="43" t="s">
        <v>83</v>
      </c>
      <c r="D55" s="49">
        <f>_xlfn.STDEV.P(D16:D22)</f>
        <v>1.0543979808596065</v>
      </c>
      <c r="E55" s="49">
        <f t="shared" ref="E55:X55" si="5">_xlfn.STDEV.P(E16:E22)</f>
        <v>0.26026673915466797</v>
      </c>
      <c r="F55" s="49">
        <f t="shared" si="5"/>
        <v>0.81589064893551033</v>
      </c>
      <c r="G55" s="49">
        <f t="shared" si="5"/>
        <v>3.2387954425013202E-2</v>
      </c>
      <c r="H55" s="49">
        <f t="shared" si="5"/>
        <v>2.7105237087157535E-2</v>
      </c>
      <c r="I55" s="49">
        <f t="shared" si="5"/>
        <v>9.8974331861078711E-3</v>
      </c>
      <c r="J55" s="54">
        <f t="shared" si="5"/>
        <v>0</v>
      </c>
      <c r="K55" s="49">
        <f t="shared" si="5"/>
        <v>3.8550184625937636</v>
      </c>
      <c r="L55" s="49">
        <f t="shared" si="5"/>
        <v>4.0267599777448071</v>
      </c>
      <c r="M55" s="49">
        <f t="shared" si="5"/>
        <v>1.1502918884228612</v>
      </c>
      <c r="N55" s="49">
        <f t="shared" si="5"/>
        <v>1.0675854886191569</v>
      </c>
      <c r="O55" s="49">
        <f t="shared" si="5"/>
        <v>0.3546311679846012</v>
      </c>
      <c r="P55" s="49">
        <f t="shared" si="5"/>
        <v>1.8845754136664099</v>
      </c>
      <c r="Q55" s="57">
        <f t="shared" si="5"/>
        <v>3.5722856114532529</v>
      </c>
      <c r="R55" s="57">
        <f t="shared" si="5"/>
        <v>12.397448717130374</v>
      </c>
      <c r="S55" s="57">
        <f t="shared" si="5"/>
        <v>1.2091487982570774</v>
      </c>
      <c r="T55" s="57">
        <f t="shared" si="5"/>
        <v>0.86307471239961253</v>
      </c>
      <c r="U55" s="57">
        <f t="shared" si="5"/>
        <v>1.188894186946468</v>
      </c>
      <c r="V55" s="57">
        <f t="shared" si="5"/>
        <v>2.3582248598884537</v>
      </c>
      <c r="W55" s="54">
        <f t="shared" si="5"/>
        <v>217.15526280351878</v>
      </c>
      <c r="X55" s="32">
        <f t="shared" si="5"/>
        <v>0.53375833406483641</v>
      </c>
      <c r="Y55" s="1"/>
      <c r="Z55" s="1"/>
      <c r="AA55" s="1"/>
      <c r="AB55" s="1"/>
      <c r="AC55" s="1"/>
      <c r="AD55" s="1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</row>
    <row r="56" spans="1:69" ht="15.5" x14ac:dyDescent="0.35">
      <c r="B56" s="2"/>
      <c r="C56" s="2"/>
      <c r="D56" s="2"/>
      <c r="E56" s="2"/>
      <c r="F56" s="2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</row>
    <row r="57" spans="1:69" ht="15.5" x14ac:dyDescent="0.35">
      <c r="B57" s="1"/>
      <c r="C57" s="1"/>
      <c r="D57" s="91" t="s">
        <v>1</v>
      </c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1"/>
      <c r="Z57" s="1"/>
      <c r="AA57" s="1"/>
      <c r="AB57" s="1"/>
      <c r="AC57" s="1"/>
      <c r="AD57" s="1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</row>
    <row r="58" spans="1:69" ht="15.5" x14ac:dyDescent="0.35">
      <c r="A58" s="24" t="s">
        <v>29</v>
      </c>
      <c r="B58" s="24" t="s">
        <v>30</v>
      </c>
      <c r="C58" s="24"/>
      <c r="D58" s="24" t="s">
        <v>32</v>
      </c>
      <c r="E58" s="24" t="s">
        <v>33</v>
      </c>
      <c r="F58" s="24" t="s">
        <v>34</v>
      </c>
      <c r="G58" s="24" t="s">
        <v>35</v>
      </c>
      <c r="H58" s="24" t="s">
        <v>36</v>
      </c>
      <c r="I58" s="24" t="s">
        <v>37</v>
      </c>
      <c r="J58" s="24" t="s">
        <v>38</v>
      </c>
      <c r="K58" s="24" t="s">
        <v>39</v>
      </c>
      <c r="L58" s="24" t="s">
        <v>40</v>
      </c>
      <c r="M58" s="24" t="s">
        <v>41</v>
      </c>
      <c r="N58" s="24" t="s">
        <v>42</v>
      </c>
      <c r="O58" s="24" t="s">
        <v>43</v>
      </c>
      <c r="P58" s="24" t="s">
        <v>44</v>
      </c>
      <c r="Q58" s="24" t="s">
        <v>45</v>
      </c>
      <c r="R58" s="24" t="s">
        <v>46</v>
      </c>
      <c r="S58" s="24" t="s">
        <v>47</v>
      </c>
      <c r="T58" s="24" t="s">
        <v>48</v>
      </c>
      <c r="U58" s="24" t="s">
        <v>49</v>
      </c>
      <c r="V58" s="24" t="s">
        <v>50</v>
      </c>
      <c r="W58" s="24" t="s">
        <v>51</v>
      </c>
      <c r="X58" s="44" t="s">
        <v>52</v>
      </c>
      <c r="Y58" s="1"/>
      <c r="Z58" s="1"/>
      <c r="AA58" s="1"/>
      <c r="AB58" s="1"/>
      <c r="AC58" s="1"/>
      <c r="AD58" s="1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</row>
    <row r="59" spans="1:69" ht="15.5" x14ac:dyDescent="0.35">
      <c r="A59" s="92">
        <v>3</v>
      </c>
      <c r="B59" s="94" t="s">
        <v>55</v>
      </c>
      <c r="C59" s="50" t="s">
        <v>82</v>
      </c>
      <c r="D59" s="51">
        <f>AVERAGE(D26:D27)</f>
        <v>2.0499999999999998</v>
      </c>
      <c r="E59" s="51">
        <f t="shared" ref="E59:X59" si="6">AVERAGE(E26:E27)</f>
        <v>0.49</v>
      </c>
      <c r="F59" s="51">
        <f t="shared" si="6"/>
        <v>1.3699999999999999</v>
      </c>
      <c r="G59" s="51">
        <f t="shared" si="6"/>
        <v>0.15000000000000002</v>
      </c>
      <c r="H59" s="51">
        <f t="shared" si="6"/>
        <v>0.03</v>
      </c>
      <c r="I59" s="51">
        <f t="shared" si="6"/>
        <v>5.0000000000000001E-3</v>
      </c>
      <c r="J59" s="52">
        <f t="shared" si="6"/>
        <v>0</v>
      </c>
      <c r="K59" s="51">
        <f t="shared" si="6"/>
        <v>23.295000000000002</v>
      </c>
      <c r="L59" s="51">
        <f t="shared" si="6"/>
        <v>66.254999999999995</v>
      </c>
      <c r="M59" s="51">
        <f t="shared" si="6"/>
        <v>8.2100000000000009</v>
      </c>
      <c r="N59" s="51">
        <f t="shared" si="6"/>
        <v>1.77</v>
      </c>
      <c r="O59" s="51">
        <f t="shared" si="6"/>
        <v>0.47500000000000003</v>
      </c>
      <c r="P59" s="51">
        <f t="shared" si="6"/>
        <v>9.43</v>
      </c>
      <c r="Q59" s="55">
        <f t="shared" si="6"/>
        <v>17.450000000000003</v>
      </c>
      <c r="R59" s="55">
        <f t="shared" si="6"/>
        <v>58.7</v>
      </c>
      <c r="S59" s="55">
        <f t="shared" si="6"/>
        <v>62.1</v>
      </c>
      <c r="T59" s="55">
        <f t="shared" si="6"/>
        <v>18.5</v>
      </c>
      <c r="U59" s="55">
        <f t="shared" si="6"/>
        <v>29.85</v>
      </c>
      <c r="V59" s="55">
        <f t="shared" si="6"/>
        <v>24.85</v>
      </c>
      <c r="W59" s="52">
        <f t="shared" si="6"/>
        <v>417.5</v>
      </c>
      <c r="X59" s="58">
        <f t="shared" si="6"/>
        <v>4.8</v>
      </c>
      <c r="Y59" s="1"/>
      <c r="Z59" s="1"/>
      <c r="AA59" s="1"/>
      <c r="AB59" s="1"/>
      <c r="AC59" s="1"/>
      <c r="AD59" s="1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</row>
    <row r="60" spans="1:69" ht="15.5" x14ac:dyDescent="0.35">
      <c r="A60" s="93"/>
      <c r="B60" s="95"/>
      <c r="C60" s="45" t="s">
        <v>83</v>
      </c>
      <c r="D60" s="48">
        <f>_xlfn.STDEV.P(D26:D27)</f>
        <v>0.72999999999999976</v>
      </c>
      <c r="E60" s="48">
        <f t="shared" ref="E60:X60" si="7">_xlfn.STDEV.P(E26:E27)</f>
        <v>0.19999999999999996</v>
      </c>
      <c r="F60" s="48">
        <f t="shared" si="7"/>
        <v>0.53000000000000014</v>
      </c>
      <c r="G60" s="48">
        <f t="shared" si="7"/>
        <v>9.999999999999995E-3</v>
      </c>
      <c r="H60" s="48">
        <f t="shared" si="7"/>
        <v>1.0000000000000002E-2</v>
      </c>
      <c r="I60" s="48">
        <f t="shared" si="7"/>
        <v>5.0000000000000001E-3</v>
      </c>
      <c r="J60" s="53">
        <f t="shared" si="7"/>
        <v>0</v>
      </c>
      <c r="K60" s="48">
        <f t="shared" si="7"/>
        <v>1.5050000000000008</v>
      </c>
      <c r="L60" s="48">
        <f t="shared" si="7"/>
        <v>2.2550000000000026</v>
      </c>
      <c r="M60" s="48">
        <f t="shared" si="7"/>
        <v>2.3899999999999983</v>
      </c>
      <c r="N60" s="48">
        <f t="shared" si="7"/>
        <v>1.0599999999999998</v>
      </c>
      <c r="O60" s="48">
        <f t="shared" si="7"/>
        <v>0.30500000000000005</v>
      </c>
      <c r="P60" s="48">
        <f t="shared" si="7"/>
        <v>0.4399999999999995</v>
      </c>
      <c r="Q60" s="56">
        <f t="shared" si="7"/>
        <v>0.84999999999999964</v>
      </c>
      <c r="R60" s="56">
        <f t="shared" si="7"/>
        <v>5.5</v>
      </c>
      <c r="S60" s="56">
        <f t="shared" si="7"/>
        <v>2.8999999999999986</v>
      </c>
      <c r="T60" s="56">
        <f t="shared" si="7"/>
        <v>0</v>
      </c>
      <c r="U60" s="56">
        <f t="shared" si="7"/>
        <v>1.3499999999999996</v>
      </c>
      <c r="V60" s="56">
        <f t="shared" si="7"/>
        <v>0.34999999999999964</v>
      </c>
      <c r="W60" s="53">
        <f t="shared" si="7"/>
        <v>123.5</v>
      </c>
      <c r="X60" s="39">
        <f t="shared" si="7"/>
        <v>0.5</v>
      </c>
      <c r="Y60" s="1"/>
      <c r="Z60" s="1"/>
      <c r="AA60" s="1"/>
      <c r="AB60" s="1"/>
      <c r="AC60" s="1"/>
      <c r="AD60" s="1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</row>
    <row r="61" spans="1:69" ht="15.5" x14ac:dyDescent="0.35">
      <c r="A61" s="93"/>
      <c r="B61" s="96" t="s">
        <v>61</v>
      </c>
      <c r="C61" s="50" t="s">
        <v>82</v>
      </c>
      <c r="D61" s="51">
        <f>AVERAGE(D29:D31)</f>
        <v>4.5599999999999996</v>
      </c>
      <c r="E61" s="51">
        <f t="shared" ref="E61:X61" si="8">AVERAGE(E29:E31)</f>
        <v>2.3200000000000003</v>
      </c>
      <c r="F61" s="51">
        <f t="shared" si="8"/>
        <v>1.9166666666666667</v>
      </c>
      <c r="G61" s="51">
        <f t="shared" si="8"/>
        <v>0.25</v>
      </c>
      <c r="H61" s="51">
        <f t="shared" si="8"/>
        <v>6.6666666666666666E-2</v>
      </c>
      <c r="I61" s="51">
        <f t="shared" si="8"/>
        <v>1.3333333333333334E-2</v>
      </c>
      <c r="J61" s="52">
        <f t="shared" si="8"/>
        <v>0</v>
      </c>
      <c r="K61" s="51">
        <f t="shared" si="8"/>
        <v>49.120000000000005</v>
      </c>
      <c r="L61" s="51">
        <f t="shared" si="8"/>
        <v>43.449999999999996</v>
      </c>
      <c r="M61" s="51">
        <f t="shared" si="8"/>
        <v>5.5733333333333333</v>
      </c>
      <c r="N61" s="51">
        <f t="shared" si="8"/>
        <v>1.5999999999999999</v>
      </c>
      <c r="O61" s="51">
        <f t="shared" si="8"/>
        <v>0.26</v>
      </c>
      <c r="P61" s="51">
        <f t="shared" si="8"/>
        <v>6.37</v>
      </c>
      <c r="Q61" s="55">
        <f t="shared" si="8"/>
        <v>11.5</v>
      </c>
      <c r="R61" s="55">
        <f t="shared" si="8"/>
        <v>41.7</v>
      </c>
      <c r="S61" s="55">
        <f t="shared" si="8"/>
        <v>65.433333333333337</v>
      </c>
      <c r="T61" s="55">
        <f t="shared" si="8"/>
        <v>18.033333333333335</v>
      </c>
      <c r="U61" s="55">
        <f t="shared" si="8"/>
        <v>27.599999999999998</v>
      </c>
      <c r="V61" s="55">
        <f t="shared" si="8"/>
        <v>20.599999999999998</v>
      </c>
      <c r="W61" s="52">
        <f t="shared" si="8"/>
        <v>363</v>
      </c>
      <c r="X61" s="58">
        <f t="shared" si="8"/>
        <v>4.9333333333333336</v>
      </c>
      <c r="Y61" s="1"/>
      <c r="Z61" s="1"/>
      <c r="AA61" s="1"/>
      <c r="AB61" s="1"/>
      <c r="AC61" s="1"/>
      <c r="AD61" s="1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</row>
    <row r="62" spans="1:69" ht="15.5" x14ac:dyDescent="0.35">
      <c r="A62" s="93"/>
      <c r="B62" s="97"/>
      <c r="C62" s="45" t="s">
        <v>83</v>
      </c>
      <c r="D62" s="48">
        <f>_xlfn.STDEV.P(D29:D31)</f>
        <v>0.86594842032690511</v>
      </c>
      <c r="E62" s="48">
        <f t="shared" ref="E62:X62" si="9">_xlfn.STDEV.P(E29:E31)</f>
        <v>0.96446876569435847</v>
      </c>
      <c r="F62" s="48">
        <f t="shared" si="9"/>
        <v>0.17987650084309384</v>
      </c>
      <c r="G62" s="48">
        <f t="shared" si="9"/>
        <v>0.1838477631085024</v>
      </c>
      <c r="H62" s="48">
        <f t="shared" si="9"/>
        <v>3.2998316455372226E-2</v>
      </c>
      <c r="I62" s="48">
        <f t="shared" si="9"/>
        <v>4.7140452079103183E-3</v>
      </c>
      <c r="J62" s="53">
        <f t="shared" si="9"/>
        <v>0</v>
      </c>
      <c r="K62" s="48">
        <f t="shared" si="9"/>
        <v>11.608809872965695</v>
      </c>
      <c r="L62" s="48">
        <f t="shared" si="9"/>
        <v>8.0757909829316628</v>
      </c>
      <c r="M62" s="48">
        <f t="shared" si="9"/>
        <v>4.0329421297884034</v>
      </c>
      <c r="N62" s="48">
        <f t="shared" si="9"/>
        <v>0.87304066342868636</v>
      </c>
      <c r="O62" s="48">
        <f t="shared" si="9"/>
        <v>0.17146428199482244</v>
      </c>
      <c r="P62" s="48">
        <f t="shared" si="9"/>
        <v>0.88547539020950039</v>
      </c>
      <c r="Q62" s="56">
        <f t="shared" si="9"/>
        <v>1.6268579122549962</v>
      </c>
      <c r="R62" s="56">
        <f t="shared" si="9"/>
        <v>6.0138728508895554</v>
      </c>
      <c r="S62" s="56">
        <f t="shared" si="9"/>
        <v>1.0338708279513906</v>
      </c>
      <c r="T62" s="56">
        <f t="shared" si="9"/>
        <v>0.24944382578493013</v>
      </c>
      <c r="U62" s="56">
        <f t="shared" si="9"/>
        <v>8.1649658092772318E-2</v>
      </c>
      <c r="V62" s="56">
        <f t="shared" si="9"/>
        <v>0.21602468994692847</v>
      </c>
      <c r="W62" s="53">
        <f t="shared" si="9"/>
        <v>57.22470329033316</v>
      </c>
      <c r="X62" s="39">
        <f t="shared" si="9"/>
        <v>0.51854497287013046</v>
      </c>
      <c r="Y62" s="1"/>
      <c r="Z62" s="1"/>
      <c r="AA62" s="1"/>
      <c r="AB62" s="1"/>
      <c r="AC62" s="1"/>
      <c r="AD62" s="1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</row>
    <row r="63" spans="1:69" ht="15.5" x14ac:dyDescent="0.35">
      <c r="A63" s="93"/>
      <c r="B63" s="98" t="s">
        <v>73</v>
      </c>
      <c r="C63" s="50" t="s">
        <v>82</v>
      </c>
      <c r="D63" s="51">
        <f>AVERAGE(D32:D35)</f>
        <v>4.3849999999999998</v>
      </c>
      <c r="E63" s="51">
        <f t="shared" ref="E63:X63" si="10">AVERAGE(E32:E35)</f>
        <v>3.1225000000000005</v>
      </c>
      <c r="F63" s="51">
        <f t="shared" si="10"/>
        <v>0.99</v>
      </c>
      <c r="G63" s="51">
        <f t="shared" si="10"/>
        <v>0.1275</v>
      </c>
      <c r="H63" s="51">
        <f t="shared" si="10"/>
        <v>0.11</v>
      </c>
      <c r="I63" s="51">
        <f t="shared" si="10"/>
        <v>3.5000000000000003E-2</v>
      </c>
      <c r="J63" s="52">
        <f t="shared" si="10"/>
        <v>0</v>
      </c>
      <c r="K63" s="51">
        <f t="shared" si="10"/>
        <v>70.547500000000014</v>
      </c>
      <c r="L63" s="51">
        <f t="shared" si="10"/>
        <v>23.119999999999997</v>
      </c>
      <c r="M63" s="51">
        <f t="shared" si="10"/>
        <v>2.8724999999999996</v>
      </c>
      <c r="N63" s="51">
        <f t="shared" si="10"/>
        <v>2.5450000000000004</v>
      </c>
      <c r="O63" s="51">
        <f t="shared" si="10"/>
        <v>0.91500000000000004</v>
      </c>
      <c r="P63" s="51">
        <f t="shared" si="10"/>
        <v>5.3774999999999995</v>
      </c>
      <c r="Q63" s="55">
        <f t="shared" si="10"/>
        <v>9.6999999999999993</v>
      </c>
      <c r="R63" s="55">
        <f t="shared" si="10"/>
        <v>35.725000000000001</v>
      </c>
      <c r="S63" s="55">
        <f t="shared" si="10"/>
        <v>66.775000000000006</v>
      </c>
      <c r="T63" s="55">
        <f t="shared" si="10"/>
        <v>18.100000000000001</v>
      </c>
      <c r="U63" s="55">
        <f t="shared" si="10"/>
        <v>27.074999999999999</v>
      </c>
      <c r="V63" s="55">
        <f t="shared" si="10"/>
        <v>24.524999999999999</v>
      </c>
      <c r="W63" s="52">
        <f t="shared" si="10"/>
        <v>381.5</v>
      </c>
      <c r="X63" s="58">
        <f t="shared" si="10"/>
        <v>5.2</v>
      </c>
      <c r="Y63" s="1"/>
      <c r="Z63" s="1"/>
      <c r="AA63" s="1"/>
      <c r="AB63" s="1"/>
      <c r="AC63" s="1"/>
      <c r="AD63" s="1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</row>
    <row r="64" spans="1:69" ht="15.5" x14ac:dyDescent="0.35">
      <c r="A64" s="93"/>
      <c r="B64" s="98"/>
      <c r="C64" s="43" t="s">
        <v>83</v>
      </c>
      <c r="D64" s="49">
        <f>_xlfn.STDEV.P(D32:D35)</f>
        <v>1.9240777011337147</v>
      </c>
      <c r="E64" s="49">
        <f t="shared" ref="E64:X64" si="11">_xlfn.STDEV.P(E32:E35)</f>
        <v>1.5207954333177083</v>
      </c>
      <c r="F64" s="49">
        <f t="shared" si="11"/>
        <v>0.35853870083995137</v>
      </c>
      <c r="G64" s="49">
        <f t="shared" si="11"/>
        <v>7.1195154329490709E-2</v>
      </c>
      <c r="H64" s="49">
        <f t="shared" si="11"/>
        <v>5.9160797830996169E-2</v>
      </c>
      <c r="I64" s="49">
        <f t="shared" si="11"/>
        <v>2.2912878474779203E-2</v>
      </c>
      <c r="J64" s="54">
        <f t="shared" si="11"/>
        <v>0</v>
      </c>
      <c r="K64" s="49">
        <f t="shared" si="11"/>
        <v>5.5633954335459554</v>
      </c>
      <c r="L64" s="49">
        <f t="shared" si="11"/>
        <v>3.7512931103820808</v>
      </c>
      <c r="M64" s="49">
        <f t="shared" si="11"/>
        <v>1.2248954036978028</v>
      </c>
      <c r="N64" s="49">
        <f t="shared" si="11"/>
        <v>1.3446282013999253</v>
      </c>
      <c r="O64" s="49">
        <f t="shared" si="11"/>
        <v>0.61451200151014151</v>
      </c>
      <c r="P64" s="49">
        <f t="shared" si="11"/>
        <v>0.85030509230511397</v>
      </c>
      <c r="Q64" s="57">
        <f t="shared" si="11"/>
        <v>1.3982131454109608</v>
      </c>
      <c r="R64" s="57">
        <f t="shared" si="11"/>
        <v>4.3257224830079188</v>
      </c>
      <c r="S64" s="57">
        <f t="shared" si="11"/>
        <v>2.1878928218722229</v>
      </c>
      <c r="T64" s="57">
        <f t="shared" si="11"/>
        <v>0.41833001326703845</v>
      </c>
      <c r="U64" s="57">
        <f t="shared" si="11"/>
        <v>0.64177488264967175</v>
      </c>
      <c r="V64" s="57">
        <f t="shared" si="11"/>
        <v>1.4804982269492934</v>
      </c>
      <c r="W64" s="54">
        <f t="shared" si="11"/>
        <v>68.156070896142481</v>
      </c>
      <c r="X64" s="32">
        <f t="shared" si="11"/>
        <v>0.14142135623730964</v>
      </c>
      <c r="Y64" s="1"/>
      <c r="Z64" s="1"/>
      <c r="AA64" s="1"/>
      <c r="AB64" s="1"/>
      <c r="AC64" s="1"/>
      <c r="AD64" s="1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</row>
    <row r="65" spans="1:69" ht="15.5" x14ac:dyDescent="0.35">
      <c r="B65" s="2"/>
      <c r="C65" s="2"/>
      <c r="D65" s="2"/>
      <c r="E65" s="2"/>
      <c r="F65" s="2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</row>
    <row r="66" spans="1:69" ht="15.5" x14ac:dyDescent="0.35">
      <c r="B66" s="1"/>
      <c r="C66" s="1"/>
      <c r="D66" s="91" t="s">
        <v>1</v>
      </c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1"/>
      <c r="W66" s="91"/>
      <c r="X66" s="91"/>
      <c r="Y66" s="1"/>
      <c r="Z66" s="1"/>
      <c r="AA66" s="1"/>
      <c r="AB66" s="1"/>
      <c r="AC66" s="1"/>
      <c r="AD66" s="1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</row>
    <row r="67" spans="1:69" ht="15.5" x14ac:dyDescent="0.35">
      <c r="A67" s="24" t="s">
        <v>29</v>
      </c>
      <c r="B67" s="24" t="s">
        <v>30</v>
      </c>
      <c r="C67" s="24"/>
      <c r="D67" s="24" t="s">
        <v>32</v>
      </c>
      <c r="E67" s="24" t="s">
        <v>33</v>
      </c>
      <c r="F67" s="24" t="s">
        <v>34</v>
      </c>
      <c r="G67" s="24" t="s">
        <v>35</v>
      </c>
      <c r="H67" s="24" t="s">
        <v>36</v>
      </c>
      <c r="I67" s="24" t="s">
        <v>37</v>
      </c>
      <c r="J67" s="24" t="s">
        <v>38</v>
      </c>
      <c r="K67" s="24" t="s">
        <v>39</v>
      </c>
      <c r="L67" s="24" t="s">
        <v>40</v>
      </c>
      <c r="M67" s="24" t="s">
        <v>41</v>
      </c>
      <c r="N67" s="24" t="s">
        <v>42</v>
      </c>
      <c r="O67" s="24" t="s">
        <v>43</v>
      </c>
      <c r="P67" s="24" t="s">
        <v>44</v>
      </c>
      <c r="Q67" s="24" t="s">
        <v>45</v>
      </c>
      <c r="R67" s="24" t="s">
        <v>46</v>
      </c>
      <c r="S67" s="24" t="s">
        <v>47</v>
      </c>
      <c r="T67" s="24" t="s">
        <v>48</v>
      </c>
      <c r="U67" s="24" t="s">
        <v>49</v>
      </c>
      <c r="V67" s="24" t="s">
        <v>50</v>
      </c>
      <c r="W67" s="24" t="s">
        <v>51</v>
      </c>
      <c r="X67" s="44" t="s">
        <v>52</v>
      </c>
      <c r="Y67" s="1"/>
      <c r="Z67" s="1"/>
      <c r="AA67" s="1"/>
      <c r="AB67" s="1"/>
      <c r="AC67" s="1"/>
      <c r="AD67" s="1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</row>
    <row r="68" spans="1:69" ht="15.5" x14ac:dyDescent="0.35">
      <c r="A68" s="92">
        <v>8</v>
      </c>
      <c r="B68" s="94" t="s">
        <v>55</v>
      </c>
      <c r="C68" s="50" t="s">
        <v>82</v>
      </c>
      <c r="D68" s="51">
        <f>AVERAGE(D39:D40)</f>
        <v>3.45</v>
      </c>
      <c r="E68" s="51">
        <f t="shared" ref="E68:X68" si="12">AVERAGE(E39:E40)</f>
        <v>0.80999999999999994</v>
      </c>
      <c r="F68" s="51">
        <f t="shared" si="12"/>
        <v>2.3149999999999999</v>
      </c>
      <c r="G68" s="51">
        <f t="shared" si="12"/>
        <v>0.16</v>
      </c>
      <c r="H68" s="51">
        <f t="shared" si="12"/>
        <v>0.13</v>
      </c>
      <c r="I68" s="51">
        <f t="shared" si="12"/>
        <v>0.03</v>
      </c>
      <c r="J68" s="52">
        <f t="shared" si="12"/>
        <v>0</v>
      </c>
      <c r="K68" s="51">
        <f t="shared" si="12"/>
        <v>23.505000000000003</v>
      </c>
      <c r="L68" s="51">
        <f t="shared" si="12"/>
        <v>66.06</v>
      </c>
      <c r="M68" s="51">
        <f t="shared" si="12"/>
        <v>5.45</v>
      </c>
      <c r="N68" s="51">
        <f t="shared" si="12"/>
        <v>4.05</v>
      </c>
      <c r="O68" s="51">
        <f t="shared" si="12"/>
        <v>0.93500000000000005</v>
      </c>
      <c r="P68" s="51">
        <f t="shared" si="12"/>
        <v>7.5</v>
      </c>
      <c r="Q68" s="55">
        <f t="shared" si="12"/>
        <v>12.3</v>
      </c>
      <c r="R68" s="55">
        <f t="shared" si="12"/>
        <v>43.85</v>
      </c>
      <c r="S68" s="55">
        <f t="shared" si="12"/>
        <v>58.45</v>
      </c>
      <c r="T68" s="55">
        <f t="shared" si="12"/>
        <v>16.399999999999999</v>
      </c>
      <c r="U68" s="55">
        <f t="shared" si="12"/>
        <v>28.05</v>
      </c>
      <c r="V68" s="55">
        <f t="shared" si="12"/>
        <v>19.55</v>
      </c>
      <c r="W68" s="52">
        <f t="shared" si="12"/>
        <v>297.5</v>
      </c>
      <c r="X68" s="58">
        <f t="shared" si="12"/>
        <v>5.25</v>
      </c>
      <c r="Y68" s="1"/>
      <c r="Z68" s="1"/>
      <c r="AA68" s="1"/>
      <c r="AB68" s="1"/>
      <c r="AC68" s="1"/>
      <c r="AD68" s="1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</row>
    <row r="69" spans="1:69" ht="15.5" x14ac:dyDescent="0.35">
      <c r="A69" s="93"/>
      <c r="B69" s="95"/>
      <c r="C69" s="45" t="s">
        <v>83</v>
      </c>
      <c r="D69" s="48">
        <f>_xlfn.STDEV.P(D39:D40)</f>
        <v>1.3499999999999992</v>
      </c>
      <c r="E69" s="48">
        <f t="shared" ref="E69:X69" si="13">_xlfn.STDEV.P(E39:E40)</f>
        <v>0.3199999999999999</v>
      </c>
      <c r="F69" s="48">
        <f t="shared" si="13"/>
        <v>0.9750000000000002</v>
      </c>
      <c r="G69" s="48">
        <f t="shared" si="13"/>
        <v>1.0000000000000009E-2</v>
      </c>
      <c r="H69" s="48">
        <f t="shared" si="13"/>
        <v>4.0000000000000008E-2</v>
      </c>
      <c r="I69" s="48">
        <f t="shared" si="13"/>
        <v>1.0000000000000002E-2</v>
      </c>
      <c r="J69" s="53">
        <f t="shared" si="13"/>
        <v>0</v>
      </c>
      <c r="K69" s="48">
        <f t="shared" si="13"/>
        <v>5.0000000000007816E-3</v>
      </c>
      <c r="L69" s="48">
        <f t="shared" si="13"/>
        <v>2.379999999999999</v>
      </c>
      <c r="M69" s="48">
        <f t="shared" si="13"/>
        <v>1.839999999999999</v>
      </c>
      <c r="N69" s="48">
        <f t="shared" si="13"/>
        <v>0.41999999999999699</v>
      </c>
      <c r="O69" s="48">
        <f t="shared" si="13"/>
        <v>0.125</v>
      </c>
      <c r="P69" s="48">
        <f t="shared" si="13"/>
        <v>1.9999999999999574E-2</v>
      </c>
      <c r="Q69" s="56">
        <f t="shared" si="13"/>
        <v>0.39999999999999947</v>
      </c>
      <c r="R69" s="56">
        <f t="shared" si="13"/>
        <v>1.8500000000000014</v>
      </c>
      <c r="S69" s="56">
        <f t="shared" si="13"/>
        <v>2.6500000000000021</v>
      </c>
      <c r="T69" s="56">
        <f t="shared" si="13"/>
        <v>0.59999999999999964</v>
      </c>
      <c r="U69" s="56">
        <f t="shared" si="13"/>
        <v>0.25</v>
      </c>
      <c r="V69" s="56">
        <f t="shared" si="13"/>
        <v>1.5500000000000007</v>
      </c>
      <c r="W69" s="53">
        <f t="shared" si="13"/>
        <v>113.5</v>
      </c>
      <c r="X69" s="39">
        <f t="shared" si="13"/>
        <v>4.9999999999999822E-2</v>
      </c>
      <c r="Y69" s="1"/>
      <c r="Z69" s="1"/>
      <c r="AA69" s="1"/>
      <c r="AB69" s="1"/>
      <c r="AC69" s="1"/>
      <c r="AD69" s="1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</row>
    <row r="70" spans="1:69" ht="15.5" x14ac:dyDescent="0.35">
      <c r="A70" s="93"/>
      <c r="B70" s="96" t="s">
        <v>61</v>
      </c>
      <c r="C70" s="50" t="s">
        <v>82</v>
      </c>
      <c r="D70" s="51">
        <f>AVERAGE(D41:D43)</f>
        <v>12.780000000000001</v>
      </c>
      <c r="E70" s="51">
        <f t="shared" ref="E70:X70" si="14">AVERAGE(E41:E43)</f>
        <v>3.6333333333333333</v>
      </c>
      <c r="F70" s="51">
        <f t="shared" si="14"/>
        <v>7.9633333333333338</v>
      </c>
      <c r="G70" s="51">
        <f t="shared" si="14"/>
        <v>1.07</v>
      </c>
      <c r="H70" s="51">
        <f t="shared" si="14"/>
        <v>0.10333333333333333</v>
      </c>
      <c r="I70" s="51">
        <f t="shared" si="14"/>
        <v>0.01</v>
      </c>
      <c r="J70" s="52">
        <f t="shared" si="14"/>
        <v>0</v>
      </c>
      <c r="K70" s="51">
        <f t="shared" si="14"/>
        <v>22.24666666666667</v>
      </c>
      <c r="L70" s="51">
        <f t="shared" si="14"/>
        <v>69.74666666666667</v>
      </c>
      <c r="M70" s="51">
        <f t="shared" si="14"/>
        <v>7.2866666666666662</v>
      </c>
      <c r="N70" s="51">
        <f t="shared" si="14"/>
        <v>0.66</v>
      </c>
      <c r="O70" s="51">
        <f t="shared" si="14"/>
        <v>0.06</v>
      </c>
      <c r="P70" s="51">
        <f t="shared" si="14"/>
        <v>4.9333333333333336</v>
      </c>
      <c r="Q70" s="55">
        <f t="shared" si="14"/>
        <v>8.7666666666666657</v>
      </c>
      <c r="R70" s="55">
        <f t="shared" si="14"/>
        <v>30.633333333333336</v>
      </c>
      <c r="S70" s="55">
        <f t="shared" si="14"/>
        <v>61.1</v>
      </c>
      <c r="T70" s="55">
        <f t="shared" si="14"/>
        <v>17.533333333333335</v>
      </c>
      <c r="U70" s="55">
        <f t="shared" si="14"/>
        <v>28.733333333333331</v>
      </c>
      <c r="V70" s="55">
        <f t="shared" si="14"/>
        <v>25.2</v>
      </c>
      <c r="W70" s="52">
        <f t="shared" si="14"/>
        <v>442</v>
      </c>
      <c r="X70" s="58">
        <f t="shared" si="14"/>
        <v>5.3666666666666671</v>
      </c>
      <c r="Y70" s="1"/>
      <c r="Z70" s="1"/>
      <c r="AA70" s="1"/>
      <c r="AB70" s="1"/>
      <c r="AC70" s="1"/>
      <c r="AD70" s="1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</row>
    <row r="71" spans="1:69" ht="15.5" x14ac:dyDescent="0.35">
      <c r="A71" s="93"/>
      <c r="B71" s="97"/>
      <c r="C71" s="45" t="s">
        <v>83</v>
      </c>
      <c r="D71" s="48">
        <f>_xlfn.STDEV.P(D41:D43)</f>
        <v>7.3801355001110887</v>
      </c>
      <c r="E71" s="48">
        <f t="shared" ref="E71:X71" si="15">_xlfn.STDEV.P(E41:E43)</f>
        <v>2.9213847553666894</v>
      </c>
      <c r="F71" s="48">
        <f t="shared" si="15"/>
        <v>3.5693728051609011</v>
      </c>
      <c r="G71" s="48">
        <f t="shared" si="15"/>
        <v>0.84360338232291776</v>
      </c>
      <c r="H71" s="48">
        <f t="shared" si="15"/>
        <v>7.9302515022468767E-2</v>
      </c>
      <c r="I71" s="48">
        <f t="shared" si="15"/>
        <v>8.1649658092772612E-3</v>
      </c>
      <c r="J71" s="53">
        <f t="shared" si="15"/>
        <v>0</v>
      </c>
      <c r="K71" s="48">
        <f t="shared" si="15"/>
        <v>11.200715254938949</v>
      </c>
      <c r="L71" s="48">
        <f t="shared" si="15"/>
        <v>13.108095039156337</v>
      </c>
      <c r="M71" s="48">
        <f t="shared" si="15"/>
        <v>1.9730236243446839</v>
      </c>
      <c r="N71" s="48">
        <f t="shared" si="15"/>
        <v>0.23036203390894655</v>
      </c>
      <c r="O71" s="48">
        <f t="shared" si="15"/>
        <v>4.3204937989385746E-2</v>
      </c>
      <c r="P71" s="48">
        <f t="shared" si="15"/>
        <v>2.241507429288502</v>
      </c>
      <c r="Q71" s="56">
        <f t="shared" si="15"/>
        <v>4.1063636251825324</v>
      </c>
      <c r="R71" s="56">
        <f t="shared" si="15"/>
        <v>14.487082368632944</v>
      </c>
      <c r="S71" s="56">
        <f t="shared" si="15"/>
        <v>2.1771541057077242</v>
      </c>
      <c r="T71" s="56">
        <f t="shared" si="15"/>
        <v>0.51854497287013379</v>
      </c>
      <c r="U71" s="56">
        <f t="shared" si="15"/>
        <v>0.24944382578493013</v>
      </c>
      <c r="V71" s="56">
        <f t="shared" si="15"/>
        <v>2.0116328359486157</v>
      </c>
      <c r="W71" s="53">
        <f t="shared" si="15"/>
        <v>300.23435290896788</v>
      </c>
      <c r="X71" s="39">
        <f t="shared" si="15"/>
        <v>0.24944382578492963</v>
      </c>
      <c r="Y71" s="1"/>
      <c r="Z71" s="1"/>
      <c r="AA71" s="1"/>
      <c r="AB71" s="1"/>
      <c r="AC71" s="1"/>
      <c r="AD71" s="1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</row>
    <row r="72" spans="1:69" ht="15.5" x14ac:dyDescent="0.35">
      <c r="A72" s="93"/>
      <c r="B72" s="98" t="s">
        <v>73</v>
      </c>
      <c r="C72" s="50" t="s">
        <v>82</v>
      </c>
      <c r="D72" s="51">
        <f>AVERAGE(D44:D46)</f>
        <v>21.713333333333335</v>
      </c>
      <c r="E72" s="51">
        <f t="shared" ref="E72:X72" si="16">AVERAGE(E44:E46)</f>
        <v>9.8833333333333329</v>
      </c>
      <c r="F72" s="51">
        <f t="shared" si="16"/>
        <v>9.0266666666666655</v>
      </c>
      <c r="G72" s="51">
        <f t="shared" si="16"/>
        <v>2.4499999999999997</v>
      </c>
      <c r="H72" s="51">
        <f t="shared" si="16"/>
        <v>0.32666666666666666</v>
      </c>
      <c r="I72" s="51">
        <f t="shared" si="16"/>
        <v>2.3333333333333334E-2</v>
      </c>
      <c r="J72" s="52">
        <f t="shared" si="16"/>
        <v>0</v>
      </c>
      <c r="K72" s="51">
        <f t="shared" si="16"/>
        <v>44.74</v>
      </c>
      <c r="L72" s="51">
        <f t="shared" si="16"/>
        <v>43.856666666666662</v>
      </c>
      <c r="M72" s="51">
        <f t="shared" si="16"/>
        <v>10.07</v>
      </c>
      <c r="N72" s="51">
        <f t="shared" si="16"/>
        <v>1.2133333333333334</v>
      </c>
      <c r="O72" s="51">
        <f t="shared" si="16"/>
        <v>0.11333333333333333</v>
      </c>
      <c r="P72" s="51">
        <f t="shared" si="16"/>
        <v>8.8766666666666669</v>
      </c>
      <c r="Q72" s="55">
        <f t="shared" si="16"/>
        <v>11.733333333333334</v>
      </c>
      <c r="R72" s="55">
        <f t="shared" si="16"/>
        <v>41.099999999999994</v>
      </c>
      <c r="S72" s="55">
        <f t="shared" si="16"/>
        <v>69.899999999999991</v>
      </c>
      <c r="T72" s="55">
        <f t="shared" si="16"/>
        <v>16.266666666666666</v>
      </c>
      <c r="U72" s="55">
        <f t="shared" si="16"/>
        <v>23.2</v>
      </c>
      <c r="V72" s="55">
        <f t="shared" si="16"/>
        <v>32.1</v>
      </c>
      <c r="W72" s="52">
        <f t="shared" si="16"/>
        <v>1402.3333333333333</v>
      </c>
      <c r="X72" s="58">
        <f t="shared" si="16"/>
        <v>5.333333333333333</v>
      </c>
      <c r="Y72" s="1"/>
      <c r="Z72" s="1"/>
      <c r="AA72" s="1"/>
      <c r="AB72" s="1"/>
      <c r="AC72" s="1"/>
      <c r="AD72" s="1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</row>
    <row r="73" spans="1:69" ht="15.5" x14ac:dyDescent="0.35">
      <c r="A73" s="93"/>
      <c r="B73" s="98"/>
      <c r="C73" s="43" t="s">
        <v>83</v>
      </c>
      <c r="D73" s="49">
        <f>_xlfn.STDEV.P(D44:D46)</f>
        <v>6.8792699871102299</v>
      </c>
      <c r="E73" s="49">
        <f t="shared" ref="E73:X73" si="17">_xlfn.STDEV.P(E44:E46)</f>
        <v>3.6252478842449167</v>
      </c>
      <c r="F73" s="49">
        <f t="shared" si="17"/>
        <v>1.3816013253548338</v>
      </c>
      <c r="G73" s="49">
        <f t="shared" si="17"/>
        <v>1.7146428199482244</v>
      </c>
      <c r="H73" s="49">
        <f t="shared" si="17"/>
        <v>0.3222145592958553</v>
      </c>
      <c r="I73" s="49">
        <f t="shared" si="17"/>
        <v>1.6996731711975945E-2</v>
      </c>
      <c r="J73" s="54">
        <f t="shared" si="17"/>
        <v>0</v>
      </c>
      <c r="K73" s="49">
        <f t="shared" si="17"/>
        <v>2.5797028252623715</v>
      </c>
      <c r="L73" s="49">
        <f t="shared" si="17"/>
        <v>7.3046666970886109</v>
      </c>
      <c r="M73" s="49">
        <f t="shared" si="17"/>
        <v>4.0829482811648079</v>
      </c>
      <c r="N73" s="49">
        <f t="shared" si="17"/>
        <v>0.943197870132361</v>
      </c>
      <c r="O73" s="49">
        <f t="shared" si="17"/>
        <v>6.944222218666557E-2</v>
      </c>
      <c r="P73" s="49">
        <f t="shared" si="17"/>
        <v>4.3776122360127889</v>
      </c>
      <c r="Q73" s="57">
        <f t="shared" si="17"/>
        <v>1.6539514973406924</v>
      </c>
      <c r="R73" s="57">
        <f t="shared" si="17"/>
        <v>7.3000000000000282</v>
      </c>
      <c r="S73" s="57">
        <f t="shared" si="17"/>
        <v>0.73484692283495223</v>
      </c>
      <c r="T73" s="57">
        <f t="shared" si="17"/>
        <v>6.271806402907826</v>
      </c>
      <c r="U73" s="57">
        <f t="shared" si="17"/>
        <v>8.7776230647406344</v>
      </c>
      <c r="V73" s="57">
        <f t="shared" si="17"/>
        <v>1.4988884770611419</v>
      </c>
      <c r="W73" s="54">
        <f t="shared" si="17"/>
        <v>919.01843773065229</v>
      </c>
      <c r="X73" s="32">
        <f t="shared" si="17"/>
        <v>0.4921607686744468</v>
      </c>
      <c r="Y73" s="1"/>
      <c r="Z73" s="1"/>
      <c r="AA73" s="1"/>
      <c r="AB73" s="1"/>
      <c r="AC73" s="1"/>
      <c r="AD73" s="1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</row>
    <row r="74" spans="1:69" ht="15.5" x14ac:dyDescent="0.3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</row>
    <row r="75" spans="1:69" ht="15.5" x14ac:dyDescent="0.3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</row>
    <row r="76" spans="1:69" ht="15.5" x14ac:dyDescent="0.3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</row>
    <row r="77" spans="1:69" ht="15.5" x14ac:dyDescent="0.3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</row>
    <row r="78" spans="1:69" ht="15.5" x14ac:dyDescent="0.3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</row>
    <row r="79" spans="1:69" ht="15.5" x14ac:dyDescent="0.3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</row>
    <row r="80" spans="1:69" ht="15.5" x14ac:dyDescent="0.3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</row>
    <row r="81" spans="2:69" ht="15.5" x14ac:dyDescent="0.3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</row>
    <row r="82" spans="2:69" ht="15.5" x14ac:dyDescent="0.3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</row>
    <row r="83" spans="2:69" ht="15.5" x14ac:dyDescent="0.3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</row>
    <row r="84" spans="2:69" ht="15.5" x14ac:dyDescent="0.3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</row>
    <row r="85" spans="2:69" ht="15.5" x14ac:dyDescent="0.3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</row>
    <row r="86" spans="2:69" ht="15.5" x14ac:dyDescent="0.3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</row>
    <row r="87" spans="2:69" ht="15.5" x14ac:dyDescent="0.3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</row>
    <row r="88" spans="2:69" ht="15.5" x14ac:dyDescent="0.3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</row>
    <row r="89" spans="2:69" ht="15.5" x14ac:dyDescent="0.3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</row>
    <row r="90" spans="2:69" ht="15.5" x14ac:dyDescent="0.3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</row>
    <row r="91" spans="2:69" ht="15.5" x14ac:dyDescent="0.3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</row>
    <row r="92" spans="2:69" ht="15.5" x14ac:dyDescent="0.3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</row>
    <row r="93" spans="2:69" ht="15.5" x14ac:dyDescent="0.3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</row>
    <row r="94" spans="2:69" ht="15.5" x14ac:dyDescent="0.3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</row>
    <row r="95" spans="2:69" ht="15.5" x14ac:dyDescent="0.3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</row>
    <row r="96" spans="2:69" ht="15.5" x14ac:dyDescent="0.3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</row>
    <row r="97" spans="2:69" ht="15.5" x14ac:dyDescent="0.3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</row>
    <row r="98" spans="2:69" ht="15.5" x14ac:dyDescent="0.3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</row>
    <row r="99" spans="2:69" ht="15.5" x14ac:dyDescent="0.3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</row>
    <row r="100" spans="2:69" ht="15.5" x14ac:dyDescent="0.3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</row>
    <row r="101" spans="2:69" ht="15.5" x14ac:dyDescent="0.3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</row>
    <row r="102" spans="2:69" ht="15.5" x14ac:dyDescent="0.3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</row>
    <row r="103" spans="2:69" ht="15.5" x14ac:dyDescent="0.3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</row>
    <row r="104" spans="2:69" ht="15.5" x14ac:dyDescent="0.3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</row>
    <row r="105" spans="2:69" ht="15.5" x14ac:dyDescent="0.3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</row>
    <row r="106" spans="2:69" ht="15.5" x14ac:dyDescent="0.3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</row>
    <row r="107" spans="2:69" ht="15.5" x14ac:dyDescent="0.3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</row>
    <row r="108" spans="2:69" ht="15.5" x14ac:dyDescent="0.3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</row>
    <row r="109" spans="2:69" ht="15.5" x14ac:dyDescent="0.3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</row>
    <row r="110" spans="2:69" ht="15.5" x14ac:dyDescent="0.3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</row>
    <row r="111" spans="2:69" ht="15.5" x14ac:dyDescent="0.3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</row>
    <row r="112" spans="2:69" ht="15.5" x14ac:dyDescent="0.3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</row>
    <row r="113" spans="2:69" ht="15.5" x14ac:dyDescent="0.3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</row>
    <row r="114" spans="2:69" ht="15.5" x14ac:dyDescent="0.3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</row>
    <row r="115" spans="2:69" ht="15.5" x14ac:dyDescent="0.3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</row>
    <row r="116" spans="2:69" ht="15.5" x14ac:dyDescent="0.3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</row>
    <row r="117" spans="2:69" ht="15.5" x14ac:dyDescent="0.3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</row>
    <row r="118" spans="2:69" ht="15.5" x14ac:dyDescent="0.3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</row>
    <row r="119" spans="2:69" ht="15.5" x14ac:dyDescent="0.3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</row>
    <row r="120" spans="2:69" ht="15.5" x14ac:dyDescent="0.3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</row>
    <row r="121" spans="2:69" ht="15.5" x14ac:dyDescent="0.3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</row>
    <row r="122" spans="2:69" ht="15.5" x14ac:dyDescent="0.3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</row>
    <row r="123" spans="2:69" ht="15.5" x14ac:dyDescent="0.3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</row>
    <row r="124" spans="2:69" ht="15.5" x14ac:dyDescent="0.3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</row>
    <row r="125" spans="2:69" ht="15.5" x14ac:dyDescent="0.3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</row>
    <row r="126" spans="2:69" ht="15.5" x14ac:dyDescent="0.3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</row>
    <row r="127" spans="2:69" ht="15.5" x14ac:dyDescent="0.3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</row>
    <row r="128" spans="2:69" ht="15.5" x14ac:dyDescent="0.3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</row>
    <row r="129" spans="2:69" ht="15.5" x14ac:dyDescent="0.3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</row>
    <row r="130" spans="2:69" ht="15.5" x14ac:dyDescent="0.3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</row>
    <row r="131" spans="2:69" ht="15.5" x14ac:dyDescent="0.3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</row>
    <row r="132" spans="2:69" ht="15.5" x14ac:dyDescent="0.3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</row>
    <row r="133" spans="2:69" ht="15.5" x14ac:dyDescent="0.3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</row>
    <row r="134" spans="2:69" ht="15.5" x14ac:dyDescent="0.3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</row>
    <row r="135" spans="2:69" ht="15.5" x14ac:dyDescent="0.3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</row>
    <row r="136" spans="2:69" ht="15.5" x14ac:dyDescent="0.3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</row>
    <row r="137" spans="2:69" ht="15.5" x14ac:dyDescent="0.3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</row>
    <row r="138" spans="2:69" ht="15.5" x14ac:dyDescent="0.3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</row>
    <row r="139" spans="2:69" ht="15.5" x14ac:dyDescent="0.3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</row>
    <row r="140" spans="2:69" ht="15.5" x14ac:dyDescent="0.3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</row>
    <row r="141" spans="2:69" ht="15.5" x14ac:dyDescent="0.3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</row>
    <row r="142" spans="2:69" ht="15.5" x14ac:dyDescent="0.3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</row>
    <row r="143" spans="2:69" ht="15.5" x14ac:dyDescent="0.3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</row>
    <row r="144" spans="2:69" ht="15.5" x14ac:dyDescent="0.3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</row>
    <row r="145" spans="2:69" ht="15.5" x14ac:dyDescent="0.3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</row>
    <row r="146" spans="2:69" ht="15.5" x14ac:dyDescent="0.3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</row>
    <row r="147" spans="2:69" ht="15.5" x14ac:dyDescent="0.3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</row>
    <row r="148" spans="2:69" ht="15.5" x14ac:dyDescent="0.3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</row>
    <row r="149" spans="2:69" ht="15.5" x14ac:dyDescent="0.3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</row>
    <row r="150" spans="2:69" ht="15.5" x14ac:dyDescent="0.3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</row>
    <row r="151" spans="2:69" ht="15.5" x14ac:dyDescent="0.3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</row>
    <row r="152" spans="2:69" ht="15.5" x14ac:dyDescent="0.3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</row>
    <row r="153" spans="2:69" ht="15.5" x14ac:dyDescent="0.3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</row>
    <row r="154" spans="2:69" ht="15.5" x14ac:dyDescent="0.3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</row>
    <row r="155" spans="2:69" ht="15.5" x14ac:dyDescent="0.3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</row>
    <row r="156" spans="2:69" ht="15.5" x14ac:dyDescent="0.3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</row>
    <row r="157" spans="2:69" ht="15.5" x14ac:dyDescent="0.3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</row>
    <row r="158" spans="2:69" ht="15.5" x14ac:dyDescent="0.3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</row>
    <row r="159" spans="2:69" ht="15.5" x14ac:dyDescent="0.3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</row>
    <row r="160" spans="2:69" ht="15.5" x14ac:dyDescent="0.3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</row>
    <row r="161" spans="2:69" ht="15.5" x14ac:dyDescent="0.3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</row>
    <row r="162" spans="2:69" ht="15.5" x14ac:dyDescent="0.3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</row>
    <row r="163" spans="2:69" ht="15.5" x14ac:dyDescent="0.3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</row>
    <row r="164" spans="2:69" ht="15.5" x14ac:dyDescent="0.3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</row>
    <row r="165" spans="2:69" ht="15.5" x14ac:dyDescent="0.3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</row>
    <row r="166" spans="2:69" ht="15.5" x14ac:dyDescent="0.3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</row>
    <row r="167" spans="2:69" ht="15.5" x14ac:dyDescent="0.3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</row>
    <row r="168" spans="2:69" ht="15.5" x14ac:dyDescent="0.3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</row>
    <row r="169" spans="2:69" ht="15.5" x14ac:dyDescent="0.3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</row>
    <row r="170" spans="2:69" ht="15.5" x14ac:dyDescent="0.3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</row>
    <row r="171" spans="2:69" ht="15.5" x14ac:dyDescent="0.3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2"/>
      <c r="AA171" s="2"/>
      <c r="AB171" s="2"/>
      <c r="AC171" s="1"/>
      <c r="AD171" s="1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</row>
    <row r="172" spans="2:69" ht="15.5" x14ac:dyDescent="0.3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2"/>
      <c r="AA172" s="2"/>
      <c r="AB172" s="2"/>
      <c r="AC172" s="1"/>
      <c r="AD172" s="1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</row>
    <row r="173" spans="2:69" ht="15.5" x14ac:dyDescent="0.35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2"/>
      <c r="AA173" s="2"/>
      <c r="AB173" s="2"/>
      <c r="AC173" s="2"/>
      <c r="AD173" s="1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</row>
    <row r="174" spans="2:69" ht="15.5" x14ac:dyDescent="0.3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2"/>
      <c r="AA174" s="2"/>
      <c r="AB174" s="2"/>
      <c r="AC174" s="2"/>
      <c r="AD174" s="1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</row>
    <row r="175" spans="2:69" x14ac:dyDescent="0.3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</row>
    <row r="176" spans="2:69" x14ac:dyDescent="0.3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</row>
    <row r="177" spans="2:69" x14ac:dyDescent="0.3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</row>
    <row r="178" spans="2:69" x14ac:dyDescent="0.3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</row>
    <row r="179" spans="2:69" x14ac:dyDescent="0.3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</row>
    <row r="180" spans="2:69" x14ac:dyDescent="0.3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</row>
    <row r="181" spans="2:69" x14ac:dyDescent="0.3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</row>
    <row r="182" spans="2:69" x14ac:dyDescent="0.3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</row>
    <row r="183" spans="2:69" x14ac:dyDescent="0.3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</row>
    <row r="184" spans="2:69" x14ac:dyDescent="0.3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</row>
    <row r="185" spans="2:69" x14ac:dyDescent="0.3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</row>
    <row r="186" spans="2:69" x14ac:dyDescent="0.3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</row>
    <row r="187" spans="2:69" x14ac:dyDescent="0.3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</row>
    <row r="188" spans="2:69" x14ac:dyDescent="0.3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</row>
    <row r="189" spans="2:69" x14ac:dyDescent="0.3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</row>
    <row r="190" spans="2:69" x14ac:dyDescent="0.3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</row>
    <row r="191" spans="2:69" x14ac:dyDescent="0.3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</row>
    <row r="192" spans="2:69" x14ac:dyDescent="0.3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</row>
    <row r="193" spans="2:69" x14ac:dyDescent="0.3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</row>
    <row r="194" spans="2:69" x14ac:dyDescent="0.3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</row>
    <row r="195" spans="2:69" x14ac:dyDescent="0.3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</row>
    <row r="196" spans="2:69" x14ac:dyDescent="0.3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</row>
    <row r="197" spans="2:69" x14ac:dyDescent="0.3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</row>
    <row r="198" spans="2:69" x14ac:dyDescent="0.3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</row>
    <row r="199" spans="2:69" x14ac:dyDescent="0.3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</row>
    <row r="200" spans="2:69" x14ac:dyDescent="0.3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</row>
    <row r="201" spans="2:69" x14ac:dyDescent="0.3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</row>
    <row r="202" spans="2:69" x14ac:dyDescent="0.3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</row>
    <row r="203" spans="2:69" x14ac:dyDescent="0.3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</row>
    <row r="204" spans="2:69" x14ac:dyDescent="0.3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</row>
    <row r="205" spans="2:69" x14ac:dyDescent="0.3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</row>
    <row r="206" spans="2:69" x14ac:dyDescent="0.3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</row>
    <row r="207" spans="2:69" x14ac:dyDescent="0.3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</row>
    <row r="208" spans="2:69" x14ac:dyDescent="0.3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</row>
    <row r="209" spans="2:69" x14ac:dyDescent="0.3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</row>
    <row r="210" spans="2:69" x14ac:dyDescent="0.3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</row>
    <row r="211" spans="2:69" x14ac:dyDescent="0.3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</row>
    <row r="212" spans="2:69" x14ac:dyDescent="0.3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</row>
    <row r="213" spans="2:69" x14ac:dyDescent="0.3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</row>
    <row r="214" spans="2:69" x14ac:dyDescent="0.3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</row>
    <row r="215" spans="2:69" x14ac:dyDescent="0.3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</row>
    <row r="216" spans="2:69" x14ac:dyDescent="0.3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</row>
    <row r="217" spans="2:69" x14ac:dyDescent="0.3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</row>
    <row r="218" spans="2:69" x14ac:dyDescent="0.3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</row>
    <row r="219" spans="2:69" x14ac:dyDescent="0.3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</row>
    <row r="220" spans="2:69" x14ac:dyDescent="0.3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</row>
    <row r="221" spans="2:69" x14ac:dyDescent="0.3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</row>
    <row r="222" spans="2:69" x14ac:dyDescent="0.3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</row>
    <row r="223" spans="2:69" x14ac:dyDescent="0.3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</row>
    <row r="224" spans="2:69" x14ac:dyDescent="0.3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</row>
    <row r="225" spans="2:69" x14ac:dyDescent="0.3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</row>
    <row r="226" spans="2:69" x14ac:dyDescent="0.3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</row>
    <row r="227" spans="2:69" x14ac:dyDescent="0.3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</row>
    <row r="228" spans="2:69" x14ac:dyDescent="0.3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</row>
    <row r="229" spans="2:69" x14ac:dyDescent="0.3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</row>
    <row r="230" spans="2:69" x14ac:dyDescent="0.3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</row>
    <row r="231" spans="2:69" x14ac:dyDescent="0.3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</row>
    <row r="232" spans="2:69" x14ac:dyDescent="0.3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</row>
    <row r="233" spans="2:69" x14ac:dyDescent="0.3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</row>
    <row r="234" spans="2:69" x14ac:dyDescent="0.3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</row>
    <row r="235" spans="2:69" x14ac:dyDescent="0.3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</row>
    <row r="236" spans="2:69" x14ac:dyDescent="0.3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</row>
    <row r="237" spans="2:69" x14ac:dyDescent="0.3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</row>
    <row r="238" spans="2:69" x14ac:dyDescent="0.3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</row>
    <row r="239" spans="2:69" x14ac:dyDescent="0.3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</row>
    <row r="240" spans="2:69" x14ac:dyDescent="0.3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</row>
    <row r="241" spans="2:69" x14ac:dyDescent="0.3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</row>
    <row r="242" spans="2:69" x14ac:dyDescent="0.3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</row>
    <row r="243" spans="2:69" x14ac:dyDescent="0.3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</row>
    <row r="244" spans="2:69" x14ac:dyDescent="0.3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</row>
    <row r="245" spans="2:69" x14ac:dyDescent="0.3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</row>
    <row r="246" spans="2:69" x14ac:dyDescent="0.3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</row>
    <row r="247" spans="2:69" x14ac:dyDescent="0.3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</row>
    <row r="248" spans="2:69" x14ac:dyDescent="0.3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</row>
    <row r="249" spans="2:69" x14ac:dyDescent="0.3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</row>
    <row r="250" spans="2:69" x14ac:dyDescent="0.3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</row>
    <row r="251" spans="2:69" x14ac:dyDescent="0.3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</row>
    <row r="252" spans="2:69" x14ac:dyDescent="0.3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</row>
    <row r="253" spans="2:69" x14ac:dyDescent="0.3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</row>
    <row r="254" spans="2:69" x14ac:dyDescent="0.3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</row>
    <row r="255" spans="2:69" x14ac:dyDescent="0.3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</row>
    <row r="256" spans="2:69" x14ac:dyDescent="0.3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</row>
    <row r="257" spans="2:69" x14ac:dyDescent="0.3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</row>
    <row r="258" spans="2:69" x14ac:dyDescent="0.3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</row>
    <row r="259" spans="2:69" x14ac:dyDescent="0.3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</row>
  </sheetData>
  <mergeCells count="31">
    <mergeCell ref="B39:B40"/>
    <mergeCell ref="B41:B43"/>
    <mergeCell ref="B44:B46"/>
    <mergeCell ref="A26:A35"/>
    <mergeCell ref="A39:A46"/>
    <mergeCell ref="B16:B22"/>
    <mergeCell ref="A5:A22"/>
    <mergeCell ref="B26:B27"/>
    <mergeCell ref="B28:B31"/>
    <mergeCell ref="B32:B35"/>
    <mergeCell ref="B5:B8"/>
    <mergeCell ref="B9:B15"/>
    <mergeCell ref="D3:X3"/>
    <mergeCell ref="D24:X24"/>
    <mergeCell ref="D37:X37"/>
    <mergeCell ref="D28:X28"/>
    <mergeCell ref="D48:X48"/>
    <mergeCell ref="B54:B55"/>
    <mergeCell ref="A50:A55"/>
    <mergeCell ref="D57:X57"/>
    <mergeCell ref="A59:A64"/>
    <mergeCell ref="B59:B60"/>
    <mergeCell ref="B61:B62"/>
    <mergeCell ref="B63:B64"/>
    <mergeCell ref="B50:B51"/>
    <mergeCell ref="B52:B53"/>
    <mergeCell ref="D66:X66"/>
    <mergeCell ref="A68:A73"/>
    <mergeCell ref="B68:B69"/>
    <mergeCell ref="B70:B71"/>
    <mergeCell ref="B72:B73"/>
  </mergeCells>
  <pageMargins left="0.7" right="0.7" top="0.75" bottom="0.75" header="0.3" footer="0.3"/>
  <pageSetup orientation="portrait" r:id="rId1"/>
  <ignoredErrors>
    <ignoredError sqref="D50:X55 D61:X64 D68:X73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D74A8-CCB2-45A7-8332-56FC345A418A}">
  <dimension ref="A1:BC810"/>
  <sheetViews>
    <sheetView workbookViewId="0">
      <selection activeCell="J15" sqref="J15"/>
    </sheetView>
  </sheetViews>
  <sheetFormatPr defaultRowHeight="14.5" x14ac:dyDescent="0.35"/>
  <cols>
    <col min="4" max="4" width="13.81640625" customWidth="1"/>
    <col min="21" max="21" width="15.54296875" customWidth="1"/>
  </cols>
  <sheetData>
    <row r="1" spans="1:55" ht="15.5" x14ac:dyDescent="0.35">
      <c r="A1" s="17" t="s">
        <v>84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</row>
    <row r="2" spans="1:5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</row>
    <row r="3" spans="1:55" ht="15" customHeight="1" x14ac:dyDescent="0.35">
      <c r="A3" s="2"/>
      <c r="B3" s="2"/>
      <c r="C3" s="2"/>
      <c r="D3" s="104" t="s">
        <v>1</v>
      </c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</row>
    <row r="4" spans="1:55" ht="15.5" x14ac:dyDescent="0.35">
      <c r="A4" s="24" t="s">
        <v>29</v>
      </c>
      <c r="B4" s="24" t="s">
        <v>30</v>
      </c>
      <c r="C4" s="24" t="s">
        <v>31</v>
      </c>
      <c r="D4" s="60" t="s">
        <v>85</v>
      </c>
      <c r="E4" s="60" t="s">
        <v>86</v>
      </c>
      <c r="F4" s="60" t="s">
        <v>87</v>
      </c>
      <c r="G4" s="60" t="s">
        <v>88</v>
      </c>
      <c r="H4" s="60" t="s">
        <v>89</v>
      </c>
      <c r="I4" s="60" t="s">
        <v>90</v>
      </c>
      <c r="J4" s="60" t="s">
        <v>91</v>
      </c>
      <c r="K4" s="60" t="s">
        <v>92</v>
      </c>
      <c r="L4" s="60" t="s">
        <v>93</v>
      </c>
      <c r="M4" s="60" t="s">
        <v>94</v>
      </c>
      <c r="N4" s="60" t="s">
        <v>95</v>
      </c>
      <c r="O4" s="60" t="s">
        <v>96</v>
      </c>
      <c r="P4" s="60" t="s">
        <v>97</v>
      </c>
      <c r="Q4" s="60" t="s">
        <v>98</v>
      </c>
      <c r="R4" s="60" t="s">
        <v>99</v>
      </c>
      <c r="S4" s="2"/>
      <c r="T4" s="22" t="s">
        <v>53</v>
      </c>
      <c r="U4" s="1"/>
      <c r="V4" s="22" t="s">
        <v>54</v>
      </c>
      <c r="W4" s="1"/>
      <c r="X4" s="22" t="s">
        <v>1</v>
      </c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</row>
    <row r="5" spans="1:55" ht="15.5" x14ac:dyDescent="0.35">
      <c r="A5" s="93">
        <v>3</v>
      </c>
      <c r="B5" s="96" t="s">
        <v>55</v>
      </c>
      <c r="C5" s="67">
        <v>153</v>
      </c>
      <c r="D5" s="65">
        <v>40</v>
      </c>
      <c r="E5" s="66">
        <v>0.7</v>
      </c>
      <c r="F5" s="65">
        <v>586</v>
      </c>
      <c r="G5" s="65">
        <v>142</v>
      </c>
      <c r="H5" s="65">
        <v>1990</v>
      </c>
      <c r="I5" s="66">
        <v>0.2</v>
      </c>
      <c r="J5" s="65">
        <v>204</v>
      </c>
      <c r="K5" s="66">
        <v>12.4</v>
      </c>
      <c r="L5" s="66">
        <v>4.4000000000000004</v>
      </c>
      <c r="M5" s="66">
        <v>4</v>
      </c>
      <c r="N5" s="66">
        <v>0.3</v>
      </c>
      <c r="O5" s="65">
        <v>146</v>
      </c>
      <c r="P5" s="66" t="s">
        <v>100</v>
      </c>
      <c r="Q5" s="65">
        <v>110</v>
      </c>
      <c r="R5" s="68">
        <v>9</v>
      </c>
      <c r="S5" s="2"/>
      <c r="T5" s="61" t="s">
        <v>101</v>
      </c>
      <c r="U5" s="1"/>
      <c r="V5" s="20" t="s">
        <v>85</v>
      </c>
      <c r="W5" s="1"/>
      <c r="X5" s="1" t="s">
        <v>102</v>
      </c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</row>
    <row r="6" spans="1:55" ht="15.5" x14ac:dyDescent="0.35">
      <c r="A6" s="93"/>
      <c r="B6" s="97"/>
      <c r="C6" s="69">
        <v>154</v>
      </c>
      <c r="D6" s="103" t="s">
        <v>80</v>
      </c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2"/>
      <c r="T6" s="61" t="s">
        <v>101</v>
      </c>
      <c r="U6" s="1"/>
      <c r="V6" s="20" t="s">
        <v>86</v>
      </c>
      <c r="W6" s="1"/>
      <c r="X6" s="1" t="s">
        <v>103</v>
      </c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</row>
    <row r="7" spans="1:55" ht="15.5" x14ac:dyDescent="0.35">
      <c r="A7" s="93"/>
      <c r="B7" s="96" t="s">
        <v>61</v>
      </c>
      <c r="C7" s="67">
        <v>304</v>
      </c>
      <c r="D7" s="105" t="s">
        <v>80</v>
      </c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2"/>
      <c r="T7" s="61" t="s">
        <v>104</v>
      </c>
      <c r="U7" s="1"/>
      <c r="V7" s="20" t="s">
        <v>87</v>
      </c>
      <c r="W7" s="1"/>
      <c r="X7" s="1" t="s">
        <v>105</v>
      </c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</row>
    <row r="8" spans="1:55" ht="15.5" x14ac:dyDescent="0.35">
      <c r="A8" s="93"/>
      <c r="B8" s="102"/>
      <c r="C8" s="62">
        <v>305</v>
      </c>
      <c r="D8" s="63">
        <v>30</v>
      </c>
      <c r="E8" s="64">
        <v>0.5</v>
      </c>
      <c r="F8" s="63">
        <v>246</v>
      </c>
      <c r="G8" s="63">
        <v>177</v>
      </c>
      <c r="H8" s="63">
        <v>665</v>
      </c>
      <c r="I8" s="64">
        <v>0.4</v>
      </c>
      <c r="J8" s="63">
        <v>29</v>
      </c>
      <c r="K8" s="64">
        <v>10.6</v>
      </c>
      <c r="L8" s="64">
        <v>4.5</v>
      </c>
      <c r="M8" s="64">
        <v>3.3</v>
      </c>
      <c r="N8" s="64">
        <v>1.2</v>
      </c>
      <c r="O8" s="63">
        <v>147</v>
      </c>
      <c r="P8" s="64">
        <v>7.7</v>
      </c>
      <c r="Q8" s="63">
        <v>123</v>
      </c>
      <c r="R8" s="59">
        <v>14</v>
      </c>
      <c r="S8" s="2"/>
      <c r="T8" s="61" t="s">
        <v>104</v>
      </c>
      <c r="U8" s="1"/>
      <c r="V8" s="20" t="s">
        <v>88</v>
      </c>
      <c r="W8" s="1"/>
      <c r="X8" s="1" t="s">
        <v>106</v>
      </c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</row>
    <row r="9" spans="1:55" ht="15.5" x14ac:dyDescent="0.35">
      <c r="A9" s="93"/>
      <c r="B9" s="102"/>
      <c r="C9" s="62">
        <v>401</v>
      </c>
      <c r="D9" s="63">
        <v>30</v>
      </c>
      <c r="E9" s="64">
        <v>0.2</v>
      </c>
      <c r="F9" s="63">
        <v>608</v>
      </c>
      <c r="G9" s="63">
        <v>81</v>
      </c>
      <c r="H9" s="63" t="s">
        <v>107</v>
      </c>
      <c r="I9" s="64">
        <v>0.5</v>
      </c>
      <c r="J9" s="63">
        <v>79</v>
      </c>
      <c r="K9" s="64">
        <v>12.8</v>
      </c>
      <c r="L9" s="64">
        <v>4.3</v>
      </c>
      <c r="M9" s="64">
        <v>3.1</v>
      </c>
      <c r="N9" s="64">
        <v>1.2</v>
      </c>
      <c r="O9" s="63">
        <v>145</v>
      </c>
      <c r="P9" s="64" t="s">
        <v>108</v>
      </c>
      <c r="Q9" s="63">
        <v>103</v>
      </c>
      <c r="R9" s="59">
        <v>10</v>
      </c>
      <c r="S9" s="2"/>
      <c r="T9" s="61" t="s">
        <v>104</v>
      </c>
      <c r="U9" s="1"/>
      <c r="V9" s="20" t="s">
        <v>89</v>
      </c>
      <c r="W9" s="1"/>
      <c r="X9" s="1" t="s">
        <v>109</v>
      </c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</row>
    <row r="10" spans="1:55" ht="15.5" x14ac:dyDescent="0.35">
      <c r="A10" s="93"/>
      <c r="B10" s="97"/>
      <c r="C10" s="69">
        <v>402</v>
      </c>
      <c r="D10" s="70">
        <v>36</v>
      </c>
      <c r="E10" s="71">
        <v>0.4</v>
      </c>
      <c r="F10" s="70">
        <v>444</v>
      </c>
      <c r="G10" s="70">
        <v>125</v>
      </c>
      <c r="H10" s="70">
        <v>1038</v>
      </c>
      <c r="I10" s="71">
        <v>0.3</v>
      </c>
      <c r="J10" s="70">
        <v>102</v>
      </c>
      <c r="K10" s="71">
        <v>12</v>
      </c>
      <c r="L10" s="71">
        <v>4.3</v>
      </c>
      <c r="M10" s="71">
        <v>3.8</v>
      </c>
      <c r="N10" s="71">
        <v>0.6</v>
      </c>
      <c r="O10" s="70">
        <v>148</v>
      </c>
      <c r="P10" s="71" t="s">
        <v>110</v>
      </c>
      <c r="Q10" s="70">
        <v>113</v>
      </c>
      <c r="R10" s="60">
        <v>9</v>
      </c>
      <c r="S10" s="2"/>
      <c r="T10" s="61" t="s">
        <v>101</v>
      </c>
      <c r="U10" s="1"/>
      <c r="V10" s="20" t="s">
        <v>90</v>
      </c>
      <c r="W10" s="1"/>
      <c r="X10" s="1" t="s">
        <v>111</v>
      </c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</row>
    <row r="11" spans="1:55" ht="15.5" x14ac:dyDescent="0.35">
      <c r="A11" s="93"/>
      <c r="B11" s="98" t="s">
        <v>73</v>
      </c>
      <c r="C11" s="62">
        <v>309</v>
      </c>
      <c r="D11" s="105" t="s">
        <v>80</v>
      </c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2"/>
      <c r="T11" s="61" t="s">
        <v>101</v>
      </c>
      <c r="U11" s="1"/>
      <c r="V11" s="20" t="s">
        <v>91</v>
      </c>
      <c r="W11" s="1"/>
      <c r="X11" s="1" t="s">
        <v>112</v>
      </c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</row>
    <row r="12" spans="1:55" ht="15.5" x14ac:dyDescent="0.35">
      <c r="A12" s="93"/>
      <c r="B12" s="98"/>
      <c r="C12" s="62">
        <v>310</v>
      </c>
      <c r="D12" s="63">
        <v>35</v>
      </c>
      <c r="E12" s="64">
        <v>0.3</v>
      </c>
      <c r="F12" s="63">
        <v>88</v>
      </c>
      <c r="G12" s="63">
        <v>70</v>
      </c>
      <c r="H12" s="63">
        <v>308</v>
      </c>
      <c r="I12" s="64">
        <v>0.3</v>
      </c>
      <c r="J12" s="63">
        <v>35</v>
      </c>
      <c r="K12" s="64">
        <v>10.5</v>
      </c>
      <c r="L12" s="64">
        <v>4.9000000000000004</v>
      </c>
      <c r="M12" s="64">
        <v>2.6</v>
      </c>
      <c r="N12" s="64">
        <v>2.2999999999999998</v>
      </c>
      <c r="O12" s="63">
        <v>143</v>
      </c>
      <c r="P12" s="64">
        <v>6.9</v>
      </c>
      <c r="Q12" s="63">
        <v>111</v>
      </c>
      <c r="R12" s="59">
        <v>11</v>
      </c>
      <c r="S12" s="2"/>
      <c r="T12" s="61" t="s">
        <v>101</v>
      </c>
      <c r="U12" s="1"/>
      <c r="V12" s="20" t="s">
        <v>92</v>
      </c>
      <c r="W12" s="1"/>
      <c r="X12" s="1" t="s">
        <v>113</v>
      </c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</row>
    <row r="13" spans="1:55" ht="15.5" x14ac:dyDescent="0.35">
      <c r="A13" s="93"/>
      <c r="B13" s="98"/>
      <c r="C13" s="62">
        <v>406</v>
      </c>
      <c r="D13" s="63">
        <v>30</v>
      </c>
      <c r="E13" s="64" t="s">
        <v>114</v>
      </c>
      <c r="F13" s="63">
        <v>61</v>
      </c>
      <c r="G13" s="63">
        <v>76</v>
      </c>
      <c r="H13" s="63">
        <v>242</v>
      </c>
      <c r="I13" s="64">
        <v>0.3</v>
      </c>
      <c r="J13" s="63">
        <v>73</v>
      </c>
      <c r="K13" s="64">
        <v>11</v>
      </c>
      <c r="L13" s="64">
        <v>5</v>
      </c>
      <c r="M13" s="64">
        <v>2.8</v>
      </c>
      <c r="N13" s="64">
        <v>2.2000000000000002</v>
      </c>
      <c r="O13" s="63">
        <v>146</v>
      </c>
      <c r="P13" s="64">
        <v>7.5</v>
      </c>
      <c r="Q13" s="63">
        <v>110</v>
      </c>
      <c r="R13" s="59">
        <v>12</v>
      </c>
      <c r="S13" s="2"/>
      <c r="T13" s="61" t="s">
        <v>67</v>
      </c>
      <c r="U13" s="1"/>
      <c r="V13" s="20" t="s">
        <v>93</v>
      </c>
      <c r="W13" s="1"/>
      <c r="X13" s="1" t="s">
        <v>115</v>
      </c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</row>
    <row r="14" spans="1:55" ht="15.5" x14ac:dyDescent="0.35">
      <c r="A14" s="93"/>
      <c r="B14" s="98"/>
      <c r="C14" s="62">
        <v>407</v>
      </c>
      <c r="D14" s="107" t="s">
        <v>80</v>
      </c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2"/>
      <c r="T14" s="61" t="s">
        <v>67</v>
      </c>
      <c r="U14" s="1"/>
      <c r="V14" s="20" t="s">
        <v>94</v>
      </c>
      <c r="W14" s="1"/>
      <c r="X14" s="1" t="s">
        <v>116</v>
      </c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</row>
    <row r="15" spans="1:55" ht="15.5" x14ac:dyDescent="0.35">
      <c r="A15" s="20"/>
      <c r="B15" s="20"/>
      <c r="C15" s="20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61" t="s">
        <v>67</v>
      </c>
      <c r="U15" s="1"/>
      <c r="V15" s="20" t="s">
        <v>95</v>
      </c>
      <c r="W15" s="1"/>
      <c r="X15" s="1" t="s">
        <v>117</v>
      </c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</row>
    <row r="16" spans="1:55" ht="15.5" x14ac:dyDescent="0.35">
      <c r="A16" s="20"/>
      <c r="B16" s="20"/>
      <c r="C16" s="20"/>
      <c r="D16" s="104" t="s">
        <v>1</v>
      </c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2"/>
      <c r="T16" s="61" t="s">
        <v>118</v>
      </c>
      <c r="U16" s="1"/>
      <c r="V16" s="20" t="s">
        <v>96</v>
      </c>
      <c r="W16" s="1"/>
      <c r="X16" s="1" t="s">
        <v>119</v>
      </c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</row>
    <row r="17" spans="1:55" ht="15.5" x14ac:dyDescent="0.35">
      <c r="A17" s="24" t="s">
        <v>29</v>
      </c>
      <c r="B17" s="24" t="s">
        <v>30</v>
      </c>
      <c r="C17" s="24" t="s">
        <v>31</v>
      </c>
      <c r="D17" s="60" t="s">
        <v>85</v>
      </c>
      <c r="E17" s="60" t="s">
        <v>86</v>
      </c>
      <c r="F17" s="60" t="s">
        <v>87</v>
      </c>
      <c r="G17" s="60" t="s">
        <v>88</v>
      </c>
      <c r="H17" s="60" t="s">
        <v>89</v>
      </c>
      <c r="I17" s="60" t="s">
        <v>90</v>
      </c>
      <c r="J17" s="60" t="s">
        <v>91</v>
      </c>
      <c r="K17" s="60" t="s">
        <v>92</v>
      </c>
      <c r="L17" s="60" t="s">
        <v>93</v>
      </c>
      <c r="M17" s="60" t="s">
        <v>94</v>
      </c>
      <c r="N17" s="60" t="s">
        <v>95</v>
      </c>
      <c r="O17" s="60" t="s">
        <v>96</v>
      </c>
      <c r="P17" s="60" t="s">
        <v>97</v>
      </c>
      <c r="Q17" s="60" t="s">
        <v>98</v>
      </c>
      <c r="R17" s="60" t="s">
        <v>99</v>
      </c>
      <c r="S17" s="2"/>
      <c r="T17" s="61" t="s">
        <v>118</v>
      </c>
      <c r="U17" s="1"/>
      <c r="V17" s="20" t="s">
        <v>97</v>
      </c>
      <c r="W17" s="1"/>
      <c r="X17" s="1" t="s">
        <v>120</v>
      </c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</row>
    <row r="18" spans="1:55" ht="15.5" x14ac:dyDescent="0.35">
      <c r="A18" s="93">
        <v>8</v>
      </c>
      <c r="B18" s="96" t="s">
        <v>55</v>
      </c>
      <c r="C18" s="67">
        <v>151</v>
      </c>
      <c r="D18" s="65">
        <v>27</v>
      </c>
      <c r="E18" s="66">
        <v>0.2</v>
      </c>
      <c r="F18" s="65">
        <v>189</v>
      </c>
      <c r="G18" s="65">
        <v>67</v>
      </c>
      <c r="H18" s="65">
        <v>735</v>
      </c>
      <c r="I18" s="66">
        <v>0.3</v>
      </c>
      <c r="J18" s="65">
        <v>164</v>
      </c>
      <c r="K18" s="66">
        <v>10.9</v>
      </c>
      <c r="L18" s="66">
        <v>4.5999999999999996</v>
      </c>
      <c r="M18" s="66">
        <v>4.4000000000000004</v>
      </c>
      <c r="N18" s="66">
        <v>0.2</v>
      </c>
      <c r="O18" s="65">
        <v>148</v>
      </c>
      <c r="P18" s="66" t="s">
        <v>110</v>
      </c>
      <c r="Q18" s="65">
        <v>103</v>
      </c>
      <c r="R18" s="68">
        <v>15</v>
      </c>
      <c r="S18" s="2"/>
      <c r="T18" s="61" t="s">
        <v>118</v>
      </c>
      <c r="U18" s="1"/>
      <c r="V18" s="20" t="s">
        <v>98</v>
      </c>
      <c r="W18" s="1"/>
      <c r="X18" s="1" t="s">
        <v>121</v>
      </c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</row>
    <row r="19" spans="1:55" ht="15.5" x14ac:dyDescent="0.35">
      <c r="A19" s="93"/>
      <c r="B19" s="97"/>
      <c r="C19" s="69">
        <v>152</v>
      </c>
      <c r="D19" s="70">
        <v>24</v>
      </c>
      <c r="E19" s="71">
        <v>0.3</v>
      </c>
      <c r="F19" s="70">
        <v>68</v>
      </c>
      <c r="G19" s="70">
        <v>95</v>
      </c>
      <c r="H19" s="70">
        <v>305</v>
      </c>
      <c r="I19" s="71">
        <v>0.3</v>
      </c>
      <c r="J19" s="70">
        <v>176</v>
      </c>
      <c r="K19" s="71">
        <v>11</v>
      </c>
      <c r="L19" s="71">
        <v>4.9000000000000004</v>
      </c>
      <c r="M19" s="71">
        <v>4.2</v>
      </c>
      <c r="N19" s="71">
        <v>0.7</v>
      </c>
      <c r="O19" s="70">
        <v>145</v>
      </c>
      <c r="P19" s="71">
        <v>6.5</v>
      </c>
      <c r="Q19" s="70">
        <v>103</v>
      </c>
      <c r="R19" s="60">
        <v>16</v>
      </c>
      <c r="S19" s="2"/>
      <c r="T19" s="61" t="s">
        <v>118</v>
      </c>
      <c r="U19" s="1"/>
      <c r="V19" s="20" t="s">
        <v>99</v>
      </c>
      <c r="W19" s="1"/>
      <c r="X19" s="1" t="s">
        <v>122</v>
      </c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</row>
    <row r="20" spans="1:55" ht="15.5" x14ac:dyDescent="0.35">
      <c r="A20" s="93"/>
      <c r="B20" s="96" t="s">
        <v>61</v>
      </c>
      <c r="C20" s="67">
        <v>301</v>
      </c>
      <c r="D20" s="65">
        <v>134</v>
      </c>
      <c r="E20" s="66">
        <v>0.9</v>
      </c>
      <c r="F20" s="65">
        <v>668</v>
      </c>
      <c r="G20" s="65">
        <v>29</v>
      </c>
      <c r="H20" s="65">
        <v>1891</v>
      </c>
      <c r="I20" s="66">
        <v>0.3</v>
      </c>
      <c r="J20" s="65">
        <v>148</v>
      </c>
      <c r="K20" s="66">
        <v>12.9</v>
      </c>
      <c r="L20" s="66">
        <v>4.5</v>
      </c>
      <c r="M20" s="66">
        <v>3.5</v>
      </c>
      <c r="N20" s="66">
        <v>0</v>
      </c>
      <c r="O20" s="65">
        <v>160</v>
      </c>
      <c r="P20" s="66">
        <v>8.6999999999999993</v>
      </c>
      <c r="Q20" s="65">
        <v>112</v>
      </c>
      <c r="R20" s="68">
        <v>10</v>
      </c>
      <c r="S20" s="2"/>
      <c r="T20" s="2"/>
      <c r="U20" s="2"/>
      <c r="V20" s="20" t="s">
        <v>110</v>
      </c>
      <c r="W20" s="1"/>
      <c r="X20" s="1" t="s">
        <v>123</v>
      </c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</row>
    <row r="21" spans="1:55" ht="15.5" x14ac:dyDescent="0.35">
      <c r="A21" s="93"/>
      <c r="B21" s="102"/>
      <c r="C21" s="62">
        <v>302</v>
      </c>
      <c r="D21" s="63">
        <v>21</v>
      </c>
      <c r="E21" s="64">
        <v>0.6</v>
      </c>
      <c r="F21" s="63">
        <v>78</v>
      </c>
      <c r="G21" s="63">
        <v>111</v>
      </c>
      <c r="H21" s="63">
        <v>280</v>
      </c>
      <c r="I21" s="64">
        <v>0.4</v>
      </c>
      <c r="J21" s="63">
        <v>170</v>
      </c>
      <c r="K21" s="64">
        <v>11.9</v>
      </c>
      <c r="L21" s="64">
        <v>4.8</v>
      </c>
      <c r="M21" s="64">
        <v>3.3</v>
      </c>
      <c r="N21" s="64">
        <v>1.5</v>
      </c>
      <c r="O21" s="63">
        <v>144</v>
      </c>
      <c r="P21" s="64">
        <v>6.4</v>
      </c>
      <c r="Q21" s="63">
        <v>108</v>
      </c>
      <c r="R21" s="59">
        <v>15</v>
      </c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</row>
    <row r="22" spans="1:55" ht="15.5" x14ac:dyDescent="0.35">
      <c r="A22" s="93"/>
      <c r="B22" s="97"/>
      <c r="C22" s="69">
        <v>303</v>
      </c>
      <c r="D22" s="103" t="s">
        <v>80</v>
      </c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</row>
    <row r="23" spans="1:55" ht="15.5" x14ac:dyDescent="0.35">
      <c r="A23" s="93"/>
      <c r="B23" s="98" t="s">
        <v>73</v>
      </c>
      <c r="C23" s="62">
        <v>306</v>
      </c>
      <c r="D23" s="63">
        <v>21</v>
      </c>
      <c r="E23" s="64">
        <v>0.3</v>
      </c>
      <c r="F23" s="63">
        <v>104</v>
      </c>
      <c r="G23" s="63">
        <v>30</v>
      </c>
      <c r="H23" s="63">
        <v>771</v>
      </c>
      <c r="I23" s="64">
        <v>0.7</v>
      </c>
      <c r="J23" s="63">
        <v>97</v>
      </c>
      <c r="K23" s="64">
        <v>12.5</v>
      </c>
      <c r="L23" s="64">
        <v>5.3</v>
      </c>
      <c r="M23" s="64">
        <v>3.2</v>
      </c>
      <c r="N23" s="64">
        <v>2.1</v>
      </c>
      <c r="O23" s="63">
        <v>149</v>
      </c>
      <c r="P23" s="64" t="s">
        <v>110</v>
      </c>
      <c r="Q23" s="63">
        <v>110</v>
      </c>
      <c r="R23" s="59">
        <v>11</v>
      </c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</row>
    <row r="24" spans="1:55" ht="15.5" x14ac:dyDescent="0.35">
      <c r="A24" s="93"/>
      <c r="B24" s="98"/>
      <c r="C24" s="62">
        <v>307</v>
      </c>
      <c r="D24" s="63">
        <v>72</v>
      </c>
      <c r="E24" s="64">
        <v>0.5</v>
      </c>
      <c r="F24" s="63">
        <v>913</v>
      </c>
      <c r="G24" s="63">
        <v>43</v>
      </c>
      <c r="H24" s="63">
        <v>2507</v>
      </c>
      <c r="I24" s="64">
        <v>0.5</v>
      </c>
      <c r="J24" s="63">
        <v>119</v>
      </c>
      <c r="K24" s="64">
        <v>13</v>
      </c>
      <c r="L24" s="64">
        <v>5</v>
      </c>
      <c r="M24" s="64">
        <v>3.5</v>
      </c>
      <c r="N24" s="64">
        <v>1.6</v>
      </c>
      <c r="O24" s="63">
        <v>152</v>
      </c>
      <c r="P24" s="64">
        <v>13.1</v>
      </c>
      <c r="Q24" s="63">
        <v>105</v>
      </c>
      <c r="R24" s="59">
        <v>11</v>
      </c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</row>
    <row r="25" spans="1:55" ht="15.5" x14ac:dyDescent="0.35">
      <c r="A25" s="93"/>
      <c r="B25" s="98"/>
      <c r="C25" s="62">
        <v>308</v>
      </c>
      <c r="D25" s="63">
        <v>27</v>
      </c>
      <c r="E25" s="64">
        <v>0.7</v>
      </c>
      <c r="F25" s="63">
        <v>2227</v>
      </c>
      <c r="G25" s="63">
        <v>38</v>
      </c>
      <c r="H25" s="63">
        <v>6</v>
      </c>
      <c r="I25" s="64">
        <v>0.5</v>
      </c>
      <c r="J25" s="63">
        <v>117</v>
      </c>
      <c r="K25" s="64">
        <v>12.1</v>
      </c>
      <c r="L25" s="64">
        <v>5</v>
      </c>
      <c r="M25" s="64">
        <v>3.9</v>
      </c>
      <c r="N25" s="64">
        <v>0</v>
      </c>
      <c r="O25" s="63">
        <v>151</v>
      </c>
      <c r="P25" s="64">
        <v>13</v>
      </c>
      <c r="Q25" s="63">
        <v>110</v>
      </c>
      <c r="R25" s="59">
        <v>8</v>
      </c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</row>
    <row r="26" spans="1:55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</row>
    <row r="27" spans="1:55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</row>
    <row r="28" spans="1:55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</row>
    <row r="29" spans="1:55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</row>
    <row r="30" spans="1:55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</row>
    <row r="31" spans="1:55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</row>
    <row r="32" spans="1:55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</row>
    <row r="33" spans="1:55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</row>
    <row r="34" spans="1:55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</row>
    <row r="35" spans="1:55" x14ac:dyDescent="0.35">
      <c r="A35" s="2"/>
      <c r="B35" s="2"/>
      <c r="C35" s="2"/>
      <c r="D35" s="2"/>
      <c r="E35" s="2"/>
      <c r="F35" s="2"/>
      <c r="G35" s="2"/>
      <c r="H35" s="2"/>
      <c r="I35" s="2"/>
      <c r="J35" s="2" t="s">
        <v>124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</row>
    <row r="36" spans="1:55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</row>
    <row r="37" spans="1:55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</row>
    <row r="38" spans="1:55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</row>
    <row r="39" spans="1:55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</row>
    <row r="40" spans="1:55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</row>
    <row r="41" spans="1:55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</row>
    <row r="42" spans="1:55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</row>
    <row r="43" spans="1:55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</row>
    <row r="44" spans="1:55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</row>
    <row r="45" spans="1:55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</row>
    <row r="46" spans="1:55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</row>
    <row r="47" spans="1:55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</row>
    <row r="48" spans="1:55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</row>
    <row r="49" spans="1:55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</row>
    <row r="50" spans="1:55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</row>
    <row r="51" spans="1:55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</row>
    <row r="52" spans="1:55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</row>
    <row r="53" spans="1:55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</row>
    <row r="54" spans="1:55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</row>
    <row r="55" spans="1:55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</row>
    <row r="56" spans="1:55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</row>
    <row r="57" spans="1:55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</row>
    <row r="58" spans="1:55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</row>
    <row r="59" spans="1:55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</row>
    <row r="60" spans="1:55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</row>
    <row r="61" spans="1:55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</row>
    <row r="62" spans="1:55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</row>
    <row r="63" spans="1:55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</row>
    <row r="64" spans="1:55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</row>
    <row r="65" spans="1:55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</row>
    <row r="66" spans="1:55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</row>
    <row r="67" spans="1:55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</row>
    <row r="68" spans="1:55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</row>
    <row r="69" spans="1:55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</row>
    <row r="70" spans="1:55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</row>
    <row r="71" spans="1:55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</row>
    <row r="72" spans="1:55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</row>
    <row r="73" spans="1:55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</row>
    <row r="74" spans="1:55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</row>
    <row r="75" spans="1:55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</row>
    <row r="76" spans="1:55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</row>
    <row r="77" spans="1:55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</row>
    <row r="78" spans="1:55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</row>
    <row r="79" spans="1:55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</row>
    <row r="80" spans="1:55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</row>
    <row r="81" spans="1:55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</row>
    <row r="82" spans="1:55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</row>
    <row r="83" spans="1:55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</row>
    <row r="84" spans="1:55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</row>
    <row r="85" spans="1:55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</row>
    <row r="86" spans="1:55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</row>
    <row r="87" spans="1:55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</row>
    <row r="88" spans="1:55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</row>
    <row r="89" spans="1:55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</row>
    <row r="90" spans="1:55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</row>
    <row r="91" spans="1:55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</row>
    <row r="92" spans="1:55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</row>
    <row r="93" spans="1:55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</row>
    <row r="94" spans="1:55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</row>
    <row r="95" spans="1:55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</row>
    <row r="96" spans="1:55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</row>
    <row r="97" spans="1:55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</row>
    <row r="98" spans="1:55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</row>
    <row r="99" spans="1:55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</row>
    <row r="100" spans="1:55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</row>
    <row r="101" spans="1:55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</row>
    <row r="102" spans="1:55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</row>
    <row r="103" spans="1:55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</row>
    <row r="104" spans="1:55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</row>
    <row r="105" spans="1:55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</row>
    <row r="106" spans="1:55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</row>
    <row r="107" spans="1:55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</row>
    <row r="108" spans="1:55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</row>
    <row r="109" spans="1:55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</row>
    <row r="110" spans="1:55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</row>
    <row r="111" spans="1:55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</row>
    <row r="112" spans="1:55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</row>
    <row r="113" spans="1:55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</row>
    <row r="114" spans="1:55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</row>
    <row r="115" spans="1:55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</row>
    <row r="116" spans="1:55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</row>
    <row r="117" spans="1:55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</row>
    <row r="118" spans="1:55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</row>
    <row r="119" spans="1:55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</row>
    <row r="120" spans="1:55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</row>
    <row r="121" spans="1:55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</row>
    <row r="122" spans="1:55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</row>
    <row r="123" spans="1:55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</row>
    <row r="124" spans="1:55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</row>
    <row r="125" spans="1:55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</row>
    <row r="126" spans="1:55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</row>
    <row r="127" spans="1:55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</row>
    <row r="128" spans="1:55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</row>
    <row r="129" spans="1:55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</row>
    <row r="130" spans="1:55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</row>
    <row r="131" spans="1:55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</row>
    <row r="132" spans="1:55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</row>
    <row r="133" spans="1:55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</row>
    <row r="134" spans="1:55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</row>
    <row r="135" spans="1:55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</row>
    <row r="136" spans="1:55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</row>
    <row r="137" spans="1:55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</row>
    <row r="138" spans="1:55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</row>
    <row r="139" spans="1:55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</row>
    <row r="140" spans="1:55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</row>
    <row r="141" spans="1:55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</row>
    <row r="142" spans="1:55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</row>
    <row r="143" spans="1:55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</row>
    <row r="144" spans="1:55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</row>
    <row r="145" spans="1:55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</row>
    <row r="146" spans="1:55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</row>
    <row r="147" spans="1:55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</row>
    <row r="148" spans="1:55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</row>
    <row r="149" spans="1:55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</row>
    <row r="150" spans="1:55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</row>
    <row r="151" spans="1:55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</row>
    <row r="152" spans="1:55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</row>
    <row r="153" spans="1:55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</row>
    <row r="154" spans="1:55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</row>
    <row r="155" spans="1:55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</row>
    <row r="156" spans="1:55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</row>
    <row r="157" spans="1:55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</row>
    <row r="158" spans="1:55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</row>
    <row r="159" spans="1:55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</row>
    <row r="160" spans="1:55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</row>
    <row r="161" spans="1:55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</row>
    <row r="162" spans="1:55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</row>
    <row r="163" spans="1:55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</row>
    <row r="164" spans="1:55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</row>
    <row r="165" spans="1:55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</row>
    <row r="166" spans="1:55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</row>
    <row r="167" spans="1:55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</row>
    <row r="168" spans="1:55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</row>
    <row r="169" spans="1:55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</row>
    <row r="170" spans="1:55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</row>
    <row r="171" spans="1:55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</row>
    <row r="172" spans="1:55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</row>
    <row r="173" spans="1:55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</row>
    <row r="174" spans="1:55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</row>
    <row r="175" spans="1:55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</row>
    <row r="176" spans="1:55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</row>
    <row r="177" spans="1:55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</row>
    <row r="178" spans="1:55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</row>
    <row r="179" spans="1:55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</row>
    <row r="180" spans="1:55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</row>
    <row r="181" spans="1:55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</row>
    <row r="182" spans="1:55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</row>
    <row r="183" spans="1:55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</row>
    <row r="184" spans="1:55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</row>
    <row r="185" spans="1:55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</row>
    <row r="186" spans="1:55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</row>
    <row r="187" spans="1:55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</row>
    <row r="188" spans="1:55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</row>
    <row r="189" spans="1:55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</row>
    <row r="190" spans="1:55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</row>
    <row r="191" spans="1:55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</row>
    <row r="192" spans="1:55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</row>
    <row r="193" spans="1:55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</row>
    <row r="194" spans="1:55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</row>
    <row r="195" spans="1:55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</row>
    <row r="196" spans="1:55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</row>
    <row r="197" spans="1:55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</row>
    <row r="198" spans="1:55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</row>
    <row r="199" spans="1:55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</row>
    <row r="200" spans="1:55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</row>
    <row r="201" spans="1:55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</row>
    <row r="202" spans="1:55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</row>
    <row r="203" spans="1:55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</row>
    <row r="204" spans="1:55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</row>
    <row r="205" spans="1:55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</row>
    <row r="206" spans="1:55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</row>
    <row r="207" spans="1:55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</row>
    <row r="208" spans="1:55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</row>
    <row r="209" spans="1:55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</row>
    <row r="210" spans="1:55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</row>
    <row r="211" spans="1:55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</row>
    <row r="212" spans="1:55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</row>
    <row r="213" spans="1:55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</row>
    <row r="214" spans="1:55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</row>
    <row r="215" spans="1:55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</row>
    <row r="216" spans="1:55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</row>
    <row r="217" spans="1:55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</row>
    <row r="218" spans="1:55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</row>
    <row r="219" spans="1:55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</row>
    <row r="220" spans="1:55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</row>
    <row r="221" spans="1:55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</row>
    <row r="222" spans="1:55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</row>
    <row r="223" spans="1:55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</row>
    <row r="224" spans="1:55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</row>
    <row r="225" spans="1:55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</row>
    <row r="226" spans="1:55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</row>
    <row r="227" spans="1:55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</row>
    <row r="228" spans="1:55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</row>
    <row r="229" spans="1:55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</row>
    <row r="230" spans="1:55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</row>
    <row r="231" spans="1:55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</row>
    <row r="232" spans="1:55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</row>
    <row r="233" spans="1:55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</row>
    <row r="234" spans="1:55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</row>
    <row r="235" spans="1:55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</row>
    <row r="236" spans="1:55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</row>
    <row r="237" spans="1:55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</row>
    <row r="238" spans="1:55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</row>
    <row r="239" spans="1:55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</row>
    <row r="240" spans="1:55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</row>
    <row r="241" spans="1:55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</row>
    <row r="242" spans="1:55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</row>
    <row r="243" spans="1:55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</row>
    <row r="244" spans="1:55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</row>
    <row r="245" spans="1:55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</row>
    <row r="246" spans="1:55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</row>
    <row r="247" spans="1:55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</row>
    <row r="248" spans="1:55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</row>
    <row r="249" spans="1:55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</row>
    <row r="250" spans="1:55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</row>
    <row r="251" spans="1:55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</row>
    <row r="252" spans="1:55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</row>
    <row r="253" spans="1:55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</row>
    <row r="254" spans="1:55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</row>
    <row r="255" spans="1:55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</row>
    <row r="256" spans="1:55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</row>
    <row r="257" spans="1:55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</row>
    <row r="258" spans="1:55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</row>
    <row r="259" spans="1:55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</row>
    <row r="260" spans="1:55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</row>
    <row r="261" spans="1:55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</row>
    <row r="262" spans="1:55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</row>
    <row r="263" spans="1:55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</row>
    <row r="264" spans="1:55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</row>
    <row r="265" spans="1:55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</row>
    <row r="266" spans="1:55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</row>
    <row r="267" spans="1:55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</row>
    <row r="268" spans="1:55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</row>
    <row r="269" spans="1:55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</row>
    <row r="270" spans="1:55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</row>
    <row r="271" spans="1:55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</row>
    <row r="272" spans="1:55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</row>
    <row r="273" spans="1:55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</row>
    <row r="274" spans="1:55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</row>
    <row r="275" spans="1:55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</row>
    <row r="276" spans="1:55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</row>
    <row r="277" spans="1:55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</row>
    <row r="278" spans="1:55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</row>
    <row r="279" spans="1:55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</row>
    <row r="280" spans="1:55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</row>
    <row r="281" spans="1:55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</row>
    <row r="282" spans="1:55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</row>
    <row r="283" spans="1:55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</row>
    <row r="284" spans="1:55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</row>
    <row r="285" spans="1:55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</row>
    <row r="286" spans="1:55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</row>
    <row r="287" spans="1:55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</row>
    <row r="288" spans="1:55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</row>
    <row r="289" spans="1:55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</row>
    <row r="290" spans="1:55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</row>
    <row r="291" spans="1:55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</row>
    <row r="292" spans="1:55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</row>
    <row r="293" spans="1:55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</row>
    <row r="294" spans="1:55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</row>
    <row r="295" spans="1:55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</row>
    <row r="296" spans="1:55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</row>
    <row r="297" spans="1:55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</row>
    <row r="298" spans="1:55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</row>
    <row r="299" spans="1:55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</row>
    <row r="300" spans="1:55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</row>
    <row r="301" spans="1:55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</row>
    <row r="302" spans="1:55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</row>
    <row r="303" spans="1:55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</row>
    <row r="304" spans="1:55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</row>
    <row r="305" spans="1:55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</row>
    <row r="306" spans="1:55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</row>
    <row r="307" spans="1:55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</row>
    <row r="308" spans="1:55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</row>
    <row r="309" spans="1:55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</row>
    <row r="310" spans="1:55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</row>
    <row r="311" spans="1:55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</row>
    <row r="312" spans="1:55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</row>
    <row r="313" spans="1:55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</row>
    <row r="314" spans="1:55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</row>
    <row r="315" spans="1:55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</row>
    <row r="316" spans="1:55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</row>
    <row r="317" spans="1:55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</row>
    <row r="318" spans="1:55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</row>
    <row r="319" spans="1:55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</row>
    <row r="320" spans="1:55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</row>
    <row r="321" spans="1:55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</row>
    <row r="322" spans="1:55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</row>
    <row r="323" spans="1:55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</row>
    <row r="324" spans="1:55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</row>
    <row r="325" spans="1:55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</row>
    <row r="326" spans="1:55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</row>
    <row r="327" spans="1:55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</row>
    <row r="328" spans="1:55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</row>
    <row r="329" spans="1:55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</row>
    <row r="330" spans="1:55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</row>
    <row r="331" spans="1:55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</row>
    <row r="332" spans="1:55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</row>
    <row r="333" spans="1:55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</row>
    <row r="334" spans="1:55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</row>
    <row r="335" spans="1:55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</row>
    <row r="336" spans="1:55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</row>
    <row r="337" spans="1:55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</row>
    <row r="338" spans="1:55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</row>
    <row r="339" spans="1:55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</row>
    <row r="340" spans="1:55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</row>
    <row r="341" spans="1:55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</row>
    <row r="342" spans="1:55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</row>
    <row r="343" spans="1:55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</row>
    <row r="344" spans="1:55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</row>
    <row r="345" spans="1:55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</row>
    <row r="346" spans="1:55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</row>
    <row r="347" spans="1:55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</row>
    <row r="348" spans="1:55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</row>
    <row r="349" spans="1:55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</row>
    <row r="350" spans="1:55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</row>
    <row r="351" spans="1:55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</row>
    <row r="352" spans="1:55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</row>
    <row r="353" spans="1:55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</row>
    <row r="354" spans="1:55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</row>
    <row r="355" spans="1:55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</row>
    <row r="356" spans="1:55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</row>
    <row r="357" spans="1:55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</row>
    <row r="358" spans="1:55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</row>
    <row r="359" spans="1:55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</row>
    <row r="360" spans="1:55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</row>
    <row r="361" spans="1:55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</row>
    <row r="362" spans="1:55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</row>
    <row r="363" spans="1:55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</row>
    <row r="364" spans="1:55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</row>
    <row r="365" spans="1:55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</row>
    <row r="366" spans="1:55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</row>
    <row r="367" spans="1:55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</row>
    <row r="368" spans="1:55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</row>
    <row r="369" spans="1:55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</row>
    <row r="370" spans="1:55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</row>
    <row r="371" spans="1:55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</row>
    <row r="372" spans="1:55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</row>
    <row r="373" spans="1:55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</row>
    <row r="374" spans="1:55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</row>
    <row r="375" spans="1:55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</row>
    <row r="376" spans="1:55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</row>
    <row r="377" spans="1:55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</row>
    <row r="378" spans="1:55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</row>
    <row r="379" spans="1:55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</row>
    <row r="380" spans="1:55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</row>
    <row r="381" spans="1:55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</row>
    <row r="382" spans="1:55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</row>
    <row r="383" spans="1:55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</row>
    <row r="384" spans="1:55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</row>
    <row r="385" spans="1:55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</row>
    <row r="386" spans="1:55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</row>
    <row r="387" spans="1:55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</row>
    <row r="388" spans="1:55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</row>
    <row r="389" spans="1:55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</row>
    <row r="390" spans="1:55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</row>
    <row r="391" spans="1:55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</row>
    <row r="392" spans="1:55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</row>
    <row r="393" spans="1:55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</row>
    <row r="394" spans="1:55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</row>
    <row r="395" spans="1:55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</row>
    <row r="396" spans="1:55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</row>
    <row r="397" spans="1:55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</row>
    <row r="398" spans="1:55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</row>
    <row r="399" spans="1:55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</row>
    <row r="400" spans="1:55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</row>
    <row r="401" spans="1:55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</row>
    <row r="402" spans="1:55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</row>
    <row r="403" spans="1:55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</row>
    <row r="404" spans="1:55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</row>
    <row r="405" spans="1:55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</row>
    <row r="406" spans="1:55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</row>
    <row r="407" spans="1:55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</row>
    <row r="408" spans="1:55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</row>
    <row r="409" spans="1:55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</row>
    <row r="410" spans="1:55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</row>
    <row r="411" spans="1:55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</row>
    <row r="412" spans="1:55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</row>
    <row r="413" spans="1:55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</row>
    <row r="414" spans="1:55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</row>
    <row r="415" spans="1:55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</row>
    <row r="416" spans="1:55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</row>
    <row r="417" spans="1:55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</row>
    <row r="418" spans="1:55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</row>
    <row r="419" spans="1:55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</row>
    <row r="420" spans="1:55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</row>
    <row r="421" spans="1:55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</row>
    <row r="422" spans="1:55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</row>
    <row r="423" spans="1:55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</row>
    <row r="424" spans="1:55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</row>
    <row r="425" spans="1:55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</row>
    <row r="426" spans="1:55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</row>
    <row r="427" spans="1:55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</row>
    <row r="428" spans="1:55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</row>
    <row r="429" spans="1:55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</row>
    <row r="430" spans="1:55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</row>
    <row r="431" spans="1:55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</row>
    <row r="432" spans="1:55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</row>
    <row r="433" spans="1:55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</row>
    <row r="434" spans="1:55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</row>
    <row r="435" spans="1:55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</row>
    <row r="436" spans="1:55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</row>
    <row r="437" spans="1:55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</row>
    <row r="438" spans="1:55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</row>
    <row r="439" spans="1:55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</row>
    <row r="440" spans="1:55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</row>
    <row r="441" spans="1:55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</row>
    <row r="442" spans="1:55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</row>
    <row r="443" spans="1:55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</row>
    <row r="444" spans="1:55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</row>
    <row r="445" spans="1:55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</row>
    <row r="446" spans="1:55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</row>
    <row r="447" spans="1:55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</row>
    <row r="448" spans="1:55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</row>
    <row r="449" spans="1:55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</row>
    <row r="450" spans="1:55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</row>
    <row r="451" spans="1:55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</row>
    <row r="452" spans="1:55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</row>
    <row r="453" spans="1:55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</row>
    <row r="454" spans="1:55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</row>
    <row r="455" spans="1:55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</row>
    <row r="456" spans="1:55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</row>
    <row r="457" spans="1:55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</row>
    <row r="458" spans="1:55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</row>
    <row r="459" spans="1:55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</row>
    <row r="460" spans="1:55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</row>
    <row r="461" spans="1:55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</row>
    <row r="462" spans="1:55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</row>
    <row r="463" spans="1:55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</row>
    <row r="464" spans="1:55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</row>
    <row r="465" spans="1:55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</row>
    <row r="466" spans="1:55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</row>
    <row r="467" spans="1:55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</row>
    <row r="468" spans="1:55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</row>
    <row r="469" spans="1:55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</row>
    <row r="470" spans="1:55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</row>
    <row r="471" spans="1:55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</row>
    <row r="472" spans="1:55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</row>
    <row r="473" spans="1:55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</row>
    <row r="474" spans="1:55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</row>
    <row r="475" spans="1:55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</row>
    <row r="476" spans="1:55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</row>
    <row r="477" spans="1:55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</row>
    <row r="478" spans="1:55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</row>
    <row r="479" spans="1:55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</row>
    <row r="480" spans="1:55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</row>
    <row r="481" spans="1:55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</row>
    <row r="482" spans="1:55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</row>
    <row r="483" spans="1:55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</row>
    <row r="484" spans="1:55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</row>
    <row r="485" spans="1:55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</row>
    <row r="486" spans="1:55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</row>
    <row r="487" spans="1:55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</row>
    <row r="488" spans="1:55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</row>
    <row r="489" spans="1:55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</row>
    <row r="490" spans="1:55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</row>
    <row r="491" spans="1:55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</row>
    <row r="492" spans="1:55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</row>
    <row r="493" spans="1:55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</row>
    <row r="494" spans="1:55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</row>
    <row r="495" spans="1:55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</row>
    <row r="496" spans="1:55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</row>
    <row r="497" spans="1:55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</row>
    <row r="498" spans="1:55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</row>
    <row r="499" spans="1:55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</row>
    <row r="500" spans="1:55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</row>
    <row r="501" spans="1:55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</row>
    <row r="502" spans="1:55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</row>
    <row r="503" spans="1:55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</row>
    <row r="504" spans="1:55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</row>
    <row r="505" spans="1:55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</row>
    <row r="506" spans="1:55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</row>
    <row r="507" spans="1:55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</row>
    <row r="508" spans="1:55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</row>
    <row r="509" spans="1:55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</row>
    <row r="510" spans="1:55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</row>
    <row r="511" spans="1:55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</row>
    <row r="512" spans="1:55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</row>
    <row r="513" spans="1:55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</row>
    <row r="514" spans="1:55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</row>
    <row r="515" spans="1:55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</row>
    <row r="516" spans="1:55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</row>
    <row r="517" spans="1:55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</row>
    <row r="518" spans="1:55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</row>
    <row r="519" spans="1:55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</row>
    <row r="520" spans="1:55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</row>
    <row r="521" spans="1:55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</row>
    <row r="522" spans="1:55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</row>
    <row r="523" spans="1:55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</row>
    <row r="524" spans="1:55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</row>
    <row r="525" spans="1:55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</row>
    <row r="526" spans="1:55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</row>
    <row r="527" spans="1:55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</row>
    <row r="528" spans="1:55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</row>
    <row r="529" spans="1:55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</row>
    <row r="530" spans="1:55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</row>
    <row r="531" spans="1:55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</row>
    <row r="532" spans="1:55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</row>
    <row r="533" spans="1:55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</row>
    <row r="534" spans="1:55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</row>
    <row r="535" spans="1:55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</row>
    <row r="536" spans="1:55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</row>
    <row r="537" spans="1:55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</row>
    <row r="538" spans="1:55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</row>
    <row r="539" spans="1:55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</row>
    <row r="540" spans="1:55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</row>
    <row r="541" spans="1:55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</row>
    <row r="542" spans="1:55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</row>
    <row r="543" spans="1:55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</row>
    <row r="544" spans="1:55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</row>
    <row r="545" spans="1:55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</row>
    <row r="546" spans="1:55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</row>
    <row r="547" spans="1:55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</row>
    <row r="548" spans="1:55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</row>
    <row r="549" spans="1:55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</row>
    <row r="550" spans="1:55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</row>
    <row r="551" spans="1:55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</row>
    <row r="552" spans="1:55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</row>
    <row r="553" spans="1:55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</row>
    <row r="554" spans="1:55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</row>
    <row r="555" spans="1:55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</row>
    <row r="556" spans="1:55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</row>
    <row r="557" spans="1:55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</row>
    <row r="558" spans="1:55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</row>
    <row r="559" spans="1:55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</row>
    <row r="560" spans="1:55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</row>
    <row r="561" spans="1:55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</row>
    <row r="562" spans="1:55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</row>
    <row r="563" spans="1:55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</row>
    <row r="564" spans="1:55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</row>
    <row r="565" spans="1:55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</row>
    <row r="566" spans="1:55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</row>
    <row r="567" spans="1:55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</row>
    <row r="568" spans="1:55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</row>
    <row r="569" spans="1:55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</row>
    <row r="570" spans="1:55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</row>
    <row r="571" spans="1:55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</row>
    <row r="572" spans="1:55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</row>
    <row r="573" spans="1:55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</row>
    <row r="574" spans="1:55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</row>
    <row r="575" spans="1:55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</row>
    <row r="576" spans="1:55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</row>
    <row r="577" spans="1:55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</row>
    <row r="578" spans="1:55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</row>
    <row r="579" spans="1:55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</row>
    <row r="580" spans="1:55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</row>
    <row r="581" spans="1:55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</row>
    <row r="582" spans="1:55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</row>
    <row r="583" spans="1:55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</row>
    <row r="584" spans="1:55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</row>
    <row r="585" spans="1:55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</row>
    <row r="586" spans="1:55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</row>
    <row r="587" spans="1:55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</row>
    <row r="588" spans="1:55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</row>
    <row r="589" spans="1:55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</row>
    <row r="590" spans="1:55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</row>
    <row r="591" spans="1:55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</row>
    <row r="592" spans="1:55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</row>
    <row r="593" spans="1:55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</row>
    <row r="594" spans="1:55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</row>
    <row r="595" spans="1:55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</row>
    <row r="596" spans="1:55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</row>
    <row r="597" spans="1:55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</row>
    <row r="598" spans="1:55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</row>
    <row r="599" spans="1:55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</row>
    <row r="600" spans="1:55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</row>
    <row r="601" spans="1:55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</row>
    <row r="602" spans="1:55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</row>
    <row r="603" spans="1:55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</row>
    <row r="604" spans="1:55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</row>
    <row r="605" spans="1:55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</row>
    <row r="606" spans="1:55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</row>
    <row r="607" spans="1:55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</row>
    <row r="608" spans="1:55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</row>
    <row r="609" spans="1:55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</row>
    <row r="610" spans="1:55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</row>
    <row r="611" spans="1:55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</row>
    <row r="612" spans="1:55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</row>
    <row r="613" spans="1:55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</row>
    <row r="614" spans="1:55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</row>
    <row r="615" spans="1:55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</row>
    <row r="616" spans="1:55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</row>
    <row r="617" spans="1:55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</row>
    <row r="618" spans="1:55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</row>
    <row r="619" spans="1:55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</row>
    <row r="620" spans="1:55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</row>
    <row r="621" spans="1:55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</row>
    <row r="622" spans="1:55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</row>
    <row r="623" spans="1:55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</row>
    <row r="624" spans="1:55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</row>
    <row r="625" spans="1:55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</row>
    <row r="626" spans="1:55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</row>
    <row r="627" spans="1:55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</row>
    <row r="628" spans="1:55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</row>
    <row r="629" spans="1:55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</row>
    <row r="630" spans="1:55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</row>
    <row r="631" spans="1:55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</row>
    <row r="632" spans="1:55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</row>
    <row r="633" spans="1:55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</row>
    <row r="634" spans="1:55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</row>
    <row r="635" spans="1:55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</row>
    <row r="636" spans="1:55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</row>
    <row r="637" spans="1:55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</row>
    <row r="638" spans="1:55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</row>
    <row r="639" spans="1:55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</row>
    <row r="640" spans="1:55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</row>
    <row r="641" spans="1:55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</row>
    <row r="642" spans="1:55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</row>
    <row r="643" spans="1:55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</row>
    <row r="644" spans="1:55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</row>
    <row r="645" spans="1:55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</row>
    <row r="646" spans="1:55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</row>
    <row r="647" spans="1:55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</row>
    <row r="648" spans="1:55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</row>
    <row r="649" spans="1:55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</row>
    <row r="650" spans="1:55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</row>
    <row r="651" spans="1:55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</row>
    <row r="652" spans="1:55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</row>
    <row r="653" spans="1:55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</row>
    <row r="654" spans="1:55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</row>
    <row r="655" spans="1:55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</row>
    <row r="656" spans="1:55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</row>
    <row r="657" spans="1:55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</row>
    <row r="658" spans="1:55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</row>
    <row r="659" spans="1:55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</row>
    <row r="660" spans="1:55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</row>
    <row r="661" spans="1:55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</row>
    <row r="662" spans="1:55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</row>
    <row r="663" spans="1:55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</row>
    <row r="664" spans="1:55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</row>
    <row r="665" spans="1:55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</row>
    <row r="666" spans="1:55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</row>
    <row r="667" spans="1:55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</row>
    <row r="668" spans="1:55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</row>
    <row r="669" spans="1:55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</row>
    <row r="670" spans="1:55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</row>
    <row r="671" spans="1:55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</row>
    <row r="672" spans="1:55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</row>
    <row r="673" spans="1:55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</row>
    <row r="674" spans="1:55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</row>
    <row r="675" spans="1:55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</row>
    <row r="676" spans="1:55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</row>
    <row r="677" spans="1:55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</row>
    <row r="678" spans="1:55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</row>
    <row r="679" spans="1:55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</row>
    <row r="680" spans="1:55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</row>
    <row r="681" spans="1:55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</row>
    <row r="682" spans="1:55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</row>
    <row r="683" spans="1:55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</row>
    <row r="684" spans="1:55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</row>
    <row r="685" spans="1:55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</row>
    <row r="686" spans="1:55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</row>
    <row r="687" spans="1:55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</row>
    <row r="688" spans="1:55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</row>
    <row r="689" spans="1:55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</row>
    <row r="690" spans="1:55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</row>
    <row r="691" spans="1:55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</row>
    <row r="692" spans="1:55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</row>
    <row r="693" spans="1:55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</row>
    <row r="694" spans="1:55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</row>
    <row r="695" spans="1:55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</row>
    <row r="696" spans="1:55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</row>
    <row r="697" spans="1:55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</row>
    <row r="698" spans="1:55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</row>
    <row r="699" spans="1:55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</row>
    <row r="700" spans="1:55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</row>
    <row r="701" spans="1:55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</row>
    <row r="702" spans="1:55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</row>
    <row r="703" spans="1:55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</row>
    <row r="704" spans="1:55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</row>
    <row r="705" spans="1:55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</row>
    <row r="706" spans="1:55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</row>
    <row r="707" spans="1:55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</row>
    <row r="708" spans="1:55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</row>
    <row r="709" spans="1:55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</row>
    <row r="710" spans="1:55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</row>
    <row r="711" spans="1:55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</row>
    <row r="712" spans="1:55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</row>
    <row r="713" spans="1:55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</row>
    <row r="714" spans="1:55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</row>
    <row r="715" spans="1:55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</row>
    <row r="716" spans="1:55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</row>
    <row r="717" spans="1:55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</row>
    <row r="718" spans="1:55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</row>
    <row r="719" spans="1:55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</row>
    <row r="720" spans="1:55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</row>
    <row r="721" spans="1:55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</row>
    <row r="722" spans="1:55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</row>
    <row r="723" spans="1:55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</row>
    <row r="724" spans="1:55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</row>
    <row r="725" spans="1:55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</row>
    <row r="726" spans="1:55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</row>
    <row r="727" spans="1:55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</row>
    <row r="728" spans="1:55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</row>
    <row r="729" spans="1:55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</row>
    <row r="730" spans="1:55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</row>
    <row r="731" spans="1:55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</row>
    <row r="732" spans="1:55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</row>
    <row r="733" spans="1:55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</row>
    <row r="734" spans="1:55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</row>
    <row r="735" spans="1:55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</row>
    <row r="736" spans="1:55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</row>
    <row r="737" spans="1:55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</row>
    <row r="738" spans="1:55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</row>
    <row r="739" spans="1:55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</row>
    <row r="740" spans="1:55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</row>
    <row r="741" spans="1:55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</row>
    <row r="742" spans="1:55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</row>
    <row r="743" spans="1:55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</row>
    <row r="744" spans="1:55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</row>
    <row r="745" spans="1:55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</row>
    <row r="746" spans="1:55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</row>
    <row r="747" spans="1:55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</row>
    <row r="748" spans="1:55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</row>
    <row r="749" spans="1:55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</row>
    <row r="750" spans="1:55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</row>
    <row r="751" spans="1:55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</row>
    <row r="752" spans="1:55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</row>
    <row r="753" spans="1:55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</row>
    <row r="754" spans="1:55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55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55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55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55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55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55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55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55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55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55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55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55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55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55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</sheetData>
  <mergeCells count="15">
    <mergeCell ref="D22:R22"/>
    <mergeCell ref="D3:R3"/>
    <mergeCell ref="D16:R16"/>
    <mergeCell ref="D6:R6"/>
    <mergeCell ref="D7:R7"/>
    <mergeCell ref="D11:R11"/>
    <mergeCell ref="D14:R14"/>
    <mergeCell ref="A5:A14"/>
    <mergeCell ref="A18:A25"/>
    <mergeCell ref="B18:B19"/>
    <mergeCell ref="B23:B25"/>
    <mergeCell ref="B5:B6"/>
    <mergeCell ref="B7:B10"/>
    <mergeCell ref="B11:B14"/>
    <mergeCell ref="B20:B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75"/>
  <sheetViews>
    <sheetView workbookViewId="0">
      <selection activeCell="F37" sqref="F37"/>
    </sheetView>
  </sheetViews>
  <sheetFormatPr defaultRowHeight="14.5" x14ac:dyDescent="0.35"/>
  <cols>
    <col min="4" max="4" width="13.7265625" customWidth="1"/>
    <col min="5" max="5" width="13.81640625" customWidth="1"/>
    <col min="6" max="6" width="18.453125" customWidth="1"/>
    <col min="7" max="7" width="16.26953125" customWidth="1"/>
    <col min="8" max="8" width="18.81640625" customWidth="1"/>
    <col min="9" max="9" width="16.1796875" customWidth="1"/>
    <col min="10" max="10" width="23.7265625" customWidth="1"/>
    <col min="11" max="11" width="19.81640625" customWidth="1"/>
    <col min="12" max="12" width="36.453125" customWidth="1"/>
  </cols>
  <sheetData>
    <row r="1" spans="1:24" ht="15.5" x14ac:dyDescent="0.35">
      <c r="A1" s="17" t="s">
        <v>125</v>
      </c>
      <c r="B1" s="17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5" x14ac:dyDescent="0.35">
      <c r="A3" s="2"/>
      <c r="B3" s="2"/>
      <c r="C3" s="2"/>
      <c r="D3" s="91" t="s">
        <v>126</v>
      </c>
      <c r="E3" s="91"/>
      <c r="F3" s="91"/>
      <c r="G3" s="91"/>
      <c r="H3" s="91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31" x14ac:dyDescent="0.35">
      <c r="A4" s="24" t="s">
        <v>29</v>
      </c>
      <c r="B4" s="24" t="s">
        <v>30</v>
      </c>
      <c r="C4" s="24" t="s">
        <v>31</v>
      </c>
      <c r="D4" s="75" t="s">
        <v>127</v>
      </c>
      <c r="E4" s="75" t="s">
        <v>128</v>
      </c>
      <c r="F4" s="75" t="s">
        <v>129</v>
      </c>
      <c r="G4" s="75" t="s">
        <v>130</v>
      </c>
      <c r="H4" s="75" t="s">
        <v>131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5" x14ac:dyDescent="0.35">
      <c r="A5" s="92">
        <v>3</v>
      </c>
      <c r="B5" s="96" t="s">
        <v>55</v>
      </c>
      <c r="C5" s="67">
        <v>153</v>
      </c>
      <c r="D5" s="67">
        <v>0</v>
      </c>
      <c r="E5" s="67">
        <v>0</v>
      </c>
      <c r="F5" s="67">
        <v>0</v>
      </c>
      <c r="G5" s="67">
        <v>0</v>
      </c>
      <c r="H5" s="67">
        <v>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5" x14ac:dyDescent="0.35">
      <c r="A6" s="93"/>
      <c r="B6" s="97"/>
      <c r="C6" s="69">
        <v>154</v>
      </c>
      <c r="D6" s="69">
        <v>0</v>
      </c>
      <c r="E6" s="69">
        <v>0</v>
      </c>
      <c r="F6" s="69">
        <v>0</v>
      </c>
      <c r="G6" s="69">
        <v>0</v>
      </c>
      <c r="H6" s="69">
        <v>0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5" x14ac:dyDescent="0.35">
      <c r="A7" s="93"/>
      <c r="B7" s="102" t="s">
        <v>61</v>
      </c>
      <c r="C7" s="62">
        <v>304</v>
      </c>
      <c r="D7" s="62">
        <v>0</v>
      </c>
      <c r="E7" s="62" t="s">
        <v>132</v>
      </c>
      <c r="F7" s="62" t="s">
        <v>132</v>
      </c>
      <c r="G7" s="62">
        <v>0</v>
      </c>
      <c r="H7" s="62" t="s">
        <v>132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5" x14ac:dyDescent="0.35">
      <c r="A8" s="93"/>
      <c r="B8" s="102"/>
      <c r="C8" s="62">
        <v>305</v>
      </c>
      <c r="D8" s="62">
        <v>0</v>
      </c>
      <c r="E8" s="62" t="s">
        <v>133</v>
      </c>
      <c r="F8" s="62" t="s">
        <v>132</v>
      </c>
      <c r="G8" s="62">
        <v>0</v>
      </c>
      <c r="H8" s="62" t="s">
        <v>132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5" x14ac:dyDescent="0.35">
      <c r="A9" s="93"/>
      <c r="B9" s="102"/>
      <c r="C9" s="62">
        <v>401</v>
      </c>
      <c r="D9" s="62">
        <v>0</v>
      </c>
      <c r="E9" s="62" t="s">
        <v>132</v>
      </c>
      <c r="F9" s="62" t="s">
        <v>132</v>
      </c>
      <c r="G9" s="62">
        <v>0</v>
      </c>
      <c r="H9" s="62" t="s">
        <v>132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5" x14ac:dyDescent="0.35">
      <c r="A10" s="93"/>
      <c r="B10" s="97"/>
      <c r="C10" s="69">
        <v>402</v>
      </c>
      <c r="D10" s="69">
        <v>0</v>
      </c>
      <c r="E10" s="69" t="s">
        <v>132</v>
      </c>
      <c r="F10" s="69">
        <v>0</v>
      </c>
      <c r="G10" s="69">
        <v>0</v>
      </c>
      <c r="H10" s="69" t="s">
        <v>134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5" x14ac:dyDescent="0.35">
      <c r="A11" s="93"/>
      <c r="B11" s="98" t="s">
        <v>73</v>
      </c>
      <c r="C11" s="62">
        <v>309</v>
      </c>
      <c r="D11" s="62" t="s">
        <v>134</v>
      </c>
      <c r="E11" s="62" t="s">
        <v>134</v>
      </c>
      <c r="F11" s="62" t="s">
        <v>134</v>
      </c>
      <c r="G11" s="62" t="s">
        <v>134</v>
      </c>
      <c r="H11" s="62">
        <v>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5" x14ac:dyDescent="0.35">
      <c r="A12" s="93"/>
      <c r="B12" s="98"/>
      <c r="C12" s="62">
        <v>310</v>
      </c>
      <c r="D12" s="62">
        <v>0</v>
      </c>
      <c r="E12" s="62">
        <v>0</v>
      </c>
      <c r="F12" s="62">
        <v>0</v>
      </c>
      <c r="G12" s="62" t="s">
        <v>134</v>
      </c>
      <c r="H12" s="62">
        <v>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5" x14ac:dyDescent="0.35">
      <c r="A13" s="93"/>
      <c r="B13" s="98"/>
      <c r="C13" s="62">
        <v>406</v>
      </c>
      <c r="D13" s="62">
        <v>0</v>
      </c>
      <c r="E13" s="62" t="s">
        <v>134</v>
      </c>
      <c r="F13" s="62">
        <v>0</v>
      </c>
      <c r="G13" s="62">
        <v>0</v>
      </c>
      <c r="H13" s="62" t="s">
        <v>134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5" x14ac:dyDescent="0.35">
      <c r="A14" s="93"/>
      <c r="B14" s="98"/>
      <c r="C14" s="62">
        <v>407</v>
      </c>
      <c r="D14" s="62">
        <v>0</v>
      </c>
      <c r="E14" s="62" t="s">
        <v>133</v>
      </c>
      <c r="F14" s="62">
        <v>0</v>
      </c>
      <c r="G14" s="62">
        <v>0</v>
      </c>
      <c r="H14" s="62" t="s">
        <v>134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8" ht="15.5" x14ac:dyDescent="0.35">
      <c r="A17" s="2"/>
      <c r="B17" s="2"/>
      <c r="C17" s="2"/>
      <c r="D17" s="91" t="s">
        <v>126</v>
      </c>
      <c r="E17" s="91"/>
      <c r="F17" s="91"/>
      <c r="G17" s="91"/>
      <c r="H17" s="91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8" ht="31" x14ac:dyDescent="0.35">
      <c r="A18" s="24" t="s">
        <v>29</v>
      </c>
      <c r="B18" s="24" t="s">
        <v>30</v>
      </c>
      <c r="C18" s="24" t="s">
        <v>31</v>
      </c>
      <c r="D18" s="75" t="s">
        <v>127</v>
      </c>
      <c r="E18" s="75" t="s">
        <v>128</v>
      </c>
      <c r="F18" s="75" t="s">
        <v>129</v>
      </c>
      <c r="G18" s="75" t="s">
        <v>130</v>
      </c>
      <c r="H18" s="75" t="s">
        <v>131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8" ht="15.5" x14ac:dyDescent="0.35">
      <c r="A19" s="92">
        <v>8</v>
      </c>
      <c r="B19" s="96" t="s">
        <v>55</v>
      </c>
      <c r="C19" s="67">
        <v>151</v>
      </c>
      <c r="D19" s="67">
        <v>0</v>
      </c>
      <c r="E19" s="67">
        <v>0</v>
      </c>
      <c r="F19" s="67">
        <v>0</v>
      </c>
      <c r="G19" s="67">
        <v>0</v>
      </c>
      <c r="H19" s="67">
        <v>0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AB19" s="18"/>
    </row>
    <row r="20" spans="1:28" ht="15.5" x14ac:dyDescent="0.35">
      <c r="A20" s="93"/>
      <c r="B20" s="97"/>
      <c r="C20" s="69">
        <v>152</v>
      </c>
      <c r="D20" s="69">
        <v>0</v>
      </c>
      <c r="E20" s="69">
        <v>0</v>
      </c>
      <c r="F20" s="69">
        <v>0</v>
      </c>
      <c r="G20" s="69">
        <v>0</v>
      </c>
      <c r="H20" s="69">
        <v>0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AB20" s="18"/>
    </row>
    <row r="21" spans="1:28" ht="15.5" x14ac:dyDescent="0.35">
      <c r="A21" s="93"/>
      <c r="B21" s="102" t="s">
        <v>61</v>
      </c>
      <c r="C21" s="62">
        <v>301</v>
      </c>
      <c r="D21" s="62">
        <v>0</v>
      </c>
      <c r="E21" s="62" t="s">
        <v>132</v>
      </c>
      <c r="F21" s="62">
        <v>0</v>
      </c>
      <c r="G21" s="62" t="s">
        <v>135</v>
      </c>
      <c r="H21" s="62" t="s">
        <v>134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AB21" s="18"/>
    </row>
    <row r="22" spans="1:28" ht="15.5" x14ac:dyDescent="0.35">
      <c r="A22" s="93"/>
      <c r="B22" s="102"/>
      <c r="C22" s="62">
        <v>302</v>
      </c>
      <c r="D22" s="62" t="s">
        <v>132</v>
      </c>
      <c r="E22" s="62" t="s">
        <v>136</v>
      </c>
      <c r="F22" s="62" t="s">
        <v>132</v>
      </c>
      <c r="G22" s="62">
        <v>0</v>
      </c>
      <c r="H22" s="62" t="s">
        <v>134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AB22" s="18"/>
    </row>
    <row r="23" spans="1:28" ht="15.5" x14ac:dyDescent="0.35">
      <c r="A23" s="93"/>
      <c r="B23" s="97"/>
      <c r="C23" s="69">
        <v>303</v>
      </c>
      <c r="D23" s="69" t="s">
        <v>132</v>
      </c>
      <c r="E23" s="69" t="s">
        <v>132</v>
      </c>
      <c r="F23" s="69">
        <v>0</v>
      </c>
      <c r="G23" s="69">
        <v>0</v>
      </c>
      <c r="H23" s="69" t="s">
        <v>134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AB23" s="18"/>
    </row>
    <row r="24" spans="1:28" ht="15.5" x14ac:dyDescent="0.35">
      <c r="A24" s="93"/>
      <c r="B24" s="98" t="s">
        <v>73</v>
      </c>
      <c r="C24" s="62">
        <v>306</v>
      </c>
      <c r="D24" s="62" t="s">
        <v>137</v>
      </c>
      <c r="E24" s="62" t="s">
        <v>133</v>
      </c>
      <c r="F24" s="62">
        <v>0</v>
      </c>
      <c r="G24" s="62">
        <v>0</v>
      </c>
      <c r="H24" s="62" t="s">
        <v>132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AB24" s="18"/>
    </row>
    <row r="25" spans="1:28" ht="15.5" x14ac:dyDescent="0.35">
      <c r="A25" s="93"/>
      <c r="B25" s="98"/>
      <c r="C25" s="62">
        <v>307</v>
      </c>
      <c r="D25" s="62" t="s">
        <v>133</v>
      </c>
      <c r="E25" s="62" t="s">
        <v>132</v>
      </c>
      <c r="F25" s="62" t="s">
        <v>132</v>
      </c>
      <c r="G25" s="62" t="s">
        <v>133</v>
      </c>
      <c r="H25" s="62" t="s">
        <v>132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AB25" s="18"/>
    </row>
    <row r="26" spans="1:28" ht="15.5" x14ac:dyDescent="0.35">
      <c r="A26" s="93"/>
      <c r="B26" s="98"/>
      <c r="C26" s="62">
        <v>308</v>
      </c>
      <c r="D26" s="62" t="s">
        <v>133</v>
      </c>
      <c r="E26" s="62" t="s">
        <v>132</v>
      </c>
      <c r="F26" s="62">
        <v>0</v>
      </c>
      <c r="G26" s="62" t="s">
        <v>132</v>
      </c>
      <c r="H26" s="62" t="s">
        <v>132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AB26" s="18"/>
    </row>
    <row r="27" spans="1:28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AB27" s="18"/>
    </row>
    <row r="28" spans="1:28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AB28" s="18"/>
    </row>
    <row r="29" spans="1:28" ht="15.5" x14ac:dyDescent="0.35">
      <c r="A29" s="74" t="s">
        <v>138</v>
      </c>
      <c r="B29" s="74" t="s">
        <v>139</v>
      </c>
      <c r="C29" s="20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AB29" s="18"/>
    </row>
    <row r="30" spans="1:28" ht="15.5" x14ac:dyDescent="0.35">
      <c r="A30" s="20">
        <v>0</v>
      </c>
      <c r="B30" s="73" t="s">
        <v>140</v>
      </c>
      <c r="C30" s="20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AB30" s="18"/>
    </row>
    <row r="31" spans="1:28" ht="15.5" x14ac:dyDescent="0.35">
      <c r="A31" s="20" t="s">
        <v>132</v>
      </c>
      <c r="B31" s="73" t="s">
        <v>141</v>
      </c>
      <c r="C31" s="20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AB31" s="18"/>
    </row>
    <row r="32" spans="1:28" ht="15.5" x14ac:dyDescent="0.35">
      <c r="A32" s="20" t="s">
        <v>133</v>
      </c>
      <c r="B32" s="73" t="s">
        <v>142</v>
      </c>
      <c r="C32" s="20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AB32" s="18"/>
    </row>
    <row r="33" spans="1:28" ht="15.5" x14ac:dyDescent="0.35">
      <c r="A33" s="20" t="s">
        <v>143</v>
      </c>
      <c r="B33" s="73" t="s">
        <v>144</v>
      </c>
      <c r="C33" s="20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AB33" s="18"/>
    </row>
    <row r="34" spans="1:28" ht="15.5" x14ac:dyDescent="0.35">
      <c r="A34" s="20"/>
      <c r="B34" s="20"/>
      <c r="C34" s="20"/>
      <c r="D34" s="72"/>
      <c r="E34" s="72"/>
      <c r="F34" s="72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18"/>
      <c r="Z34" s="18"/>
      <c r="AA34" s="18"/>
      <c r="AB34" s="18"/>
    </row>
    <row r="35" spans="1:28" x14ac:dyDescent="0.35">
      <c r="A35" s="2"/>
      <c r="B35" s="2"/>
      <c r="C35" s="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18"/>
      <c r="Z35" s="18"/>
      <c r="AA35" s="18"/>
      <c r="AB35" s="18"/>
    </row>
    <row r="36" spans="1:28" x14ac:dyDescent="0.35">
      <c r="A36" s="2"/>
      <c r="B36" s="2"/>
      <c r="C36" s="2"/>
      <c r="D36" s="72"/>
      <c r="E36" s="72"/>
      <c r="F36" s="72"/>
      <c r="G36" s="72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18"/>
      <c r="Z36" s="18"/>
      <c r="AA36" s="18"/>
      <c r="AB36" s="18"/>
    </row>
    <row r="37" spans="1:28" x14ac:dyDescent="0.35">
      <c r="A37" s="2"/>
      <c r="B37" s="2"/>
      <c r="C37" s="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18"/>
      <c r="Z37" s="18"/>
      <c r="AA37" s="18"/>
      <c r="AB37" s="18"/>
    </row>
    <row r="38" spans="1:28" x14ac:dyDescent="0.35">
      <c r="A38" s="2"/>
      <c r="B38" s="2"/>
      <c r="C38" s="2"/>
      <c r="D38" s="72"/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18"/>
      <c r="Z38" s="18"/>
      <c r="AA38" s="18"/>
      <c r="AB38" s="18"/>
    </row>
    <row r="39" spans="1:28" x14ac:dyDescent="0.35">
      <c r="A39" s="2"/>
      <c r="B39" s="2"/>
      <c r="C39" s="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18"/>
      <c r="Z39" s="18"/>
      <c r="AA39" s="18"/>
      <c r="AB39" s="18"/>
    </row>
    <row r="40" spans="1:28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8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8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8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8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8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8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8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8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</sheetData>
  <mergeCells count="10">
    <mergeCell ref="A19:A26"/>
    <mergeCell ref="B19:B20"/>
    <mergeCell ref="B21:B23"/>
    <mergeCell ref="B24:B26"/>
    <mergeCell ref="D3:H3"/>
    <mergeCell ref="D17:H17"/>
    <mergeCell ref="A5:A14"/>
    <mergeCell ref="B5:B6"/>
    <mergeCell ref="B7:B10"/>
    <mergeCell ref="B11:B1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2"/>
  <sheetViews>
    <sheetView tabSelected="1" topLeftCell="D1" workbookViewId="0">
      <selection activeCell="P39" sqref="P39"/>
    </sheetView>
  </sheetViews>
  <sheetFormatPr defaultRowHeight="14.5" x14ac:dyDescent="0.35"/>
  <cols>
    <col min="2" max="2" width="10.453125" customWidth="1"/>
    <col min="3" max="3" width="11.54296875" customWidth="1"/>
    <col min="4" max="12" width="8.7265625" customWidth="1"/>
    <col min="13" max="14" width="12.81640625" customWidth="1"/>
    <col min="15" max="15" width="15.81640625" customWidth="1"/>
    <col min="16" max="16" width="13.1796875" customWidth="1"/>
    <col min="17" max="17" width="14.453125" bestFit="1" customWidth="1"/>
    <col min="18" max="18" width="14.26953125" customWidth="1"/>
    <col min="19" max="19" width="10.453125" customWidth="1"/>
    <col min="27" max="27" width="4.1796875" customWidth="1"/>
    <col min="28" max="28" width="5.1796875" customWidth="1"/>
    <col min="33" max="33" width="13.7265625" customWidth="1"/>
    <col min="34" max="34" width="13.1796875" customWidth="1"/>
  </cols>
  <sheetData>
    <row r="1" spans="1:54" s="2" customFormat="1" ht="15.5" x14ac:dyDescent="0.35">
      <c r="A1" s="17" t="s">
        <v>145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54" s="2" customFormat="1" ht="15.5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</row>
    <row r="3" spans="1:54" s="2" customFormat="1" ht="15.5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</row>
    <row r="4" spans="1:54" s="2" customFormat="1" ht="15.5" x14ac:dyDescent="0.35">
      <c r="A4" s="1"/>
      <c r="B4" s="1"/>
      <c r="C4" s="1"/>
      <c r="D4" s="91" t="s">
        <v>146</v>
      </c>
      <c r="E4" s="91"/>
      <c r="F4" s="91"/>
      <c r="G4" s="91"/>
      <c r="H4" s="91"/>
      <c r="I4" s="91"/>
      <c r="J4" s="91"/>
      <c r="K4" s="91"/>
      <c r="L4" s="91"/>
      <c r="M4" s="91"/>
      <c r="N4" s="115"/>
      <c r="O4" s="116" t="s">
        <v>126</v>
      </c>
      <c r="P4" s="91"/>
      <c r="Q4" s="91"/>
      <c r="R4" s="115"/>
      <c r="S4" s="116" t="s">
        <v>147</v>
      </c>
      <c r="T4" s="115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20"/>
      <c r="AG4" s="109" t="s">
        <v>148</v>
      </c>
      <c r="AH4" s="109" t="s">
        <v>149</v>
      </c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54" ht="15.5" x14ac:dyDescent="0.35">
      <c r="A5" s="24" t="s">
        <v>29</v>
      </c>
      <c r="B5" s="24" t="s">
        <v>30</v>
      </c>
      <c r="C5" s="24" t="s">
        <v>31</v>
      </c>
      <c r="D5" s="44">
        <v>1</v>
      </c>
      <c r="E5" s="44">
        <v>2</v>
      </c>
      <c r="F5" s="44">
        <v>3</v>
      </c>
      <c r="G5" s="44">
        <v>4</v>
      </c>
      <c r="H5" s="44">
        <v>5</v>
      </c>
      <c r="I5" s="44">
        <v>6</v>
      </c>
      <c r="J5" s="44">
        <v>7</v>
      </c>
      <c r="K5" s="44">
        <v>8</v>
      </c>
      <c r="L5" s="44">
        <v>9</v>
      </c>
      <c r="M5" s="44">
        <v>10</v>
      </c>
      <c r="N5" s="79" t="s">
        <v>82</v>
      </c>
      <c r="O5" s="44" t="s">
        <v>150</v>
      </c>
      <c r="P5" s="44" t="s">
        <v>138</v>
      </c>
      <c r="Q5" s="44" t="s">
        <v>151</v>
      </c>
      <c r="R5" s="79" t="s">
        <v>152</v>
      </c>
      <c r="S5" s="44" t="s">
        <v>153</v>
      </c>
      <c r="T5" s="79" t="s">
        <v>138</v>
      </c>
      <c r="U5" s="47" t="s">
        <v>154</v>
      </c>
      <c r="V5" s="47"/>
      <c r="W5" s="47"/>
      <c r="X5" s="47"/>
      <c r="Y5" s="47"/>
      <c r="Z5" s="47"/>
      <c r="AA5" s="47"/>
      <c r="AB5" s="1"/>
      <c r="AC5" s="24" t="s">
        <v>29</v>
      </c>
      <c r="AD5" s="24" t="s">
        <v>30</v>
      </c>
      <c r="AE5" s="47"/>
      <c r="AF5" s="47" t="s">
        <v>155</v>
      </c>
      <c r="AG5" s="110"/>
      <c r="AH5" s="110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2"/>
      <c r="AX5" s="2"/>
      <c r="AY5" s="2"/>
      <c r="AZ5" s="2"/>
      <c r="BA5" s="2"/>
      <c r="BB5" s="2"/>
    </row>
    <row r="6" spans="1:54" ht="15.5" x14ac:dyDescent="0.35">
      <c r="A6" s="117">
        <v>3</v>
      </c>
      <c r="B6" s="119" t="s">
        <v>55</v>
      </c>
      <c r="C6" s="77">
        <v>153</v>
      </c>
      <c r="D6" s="78">
        <v>287.8</v>
      </c>
      <c r="E6" s="78">
        <v>382.2</v>
      </c>
      <c r="F6" s="78">
        <v>315.89999999999998</v>
      </c>
      <c r="G6" s="78">
        <v>227.2</v>
      </c>
      <c r="H6" s="78">
        <v>402.9</v>
      </c>
      <c r="I6" s="78">
        <v>432.9</v>
      </c>
      <c r="J6" s="78">
        <v>280.3</v>
      </c>
      <c r="K6" s="78">
        <v>298</v>
      </c>
      <c r="L6" s="78">
        <v>287.10000000000002</v>
      </c>
      <c r="M6" s="78">
        <v>384.1</v>
      </c>
      <c r="N6" s="78">
        <f t="shared" ref="N6:N15" si="0">AVERAGE(D6:M6)</f>
        <v>329.84000000000003</v>
      </c>
      <c r="O6" s="67" t="s">
        <v>10</v>
      </c>
      <c r="P6" s="67">
        <v>1</v>
      </c>
      <c r="Q6" s="67" t="s">
        <v>156</v>
      </c>
      <c r="R6" s="67">
        <v>2.5</v>
      </c>
      <c r="S6" s="67" t="s">
        <v>157</v>
      </c>
      <c r="T6" s="67" t="s">
        <v>158</v>
      </c>
      <c r="U6" s="1"/>
      <c r="V6" s="1"/>
      <c r="W6" s="1"/>
      <c r="X6" s="1"/>
      <c r="Y6" s="1"/>
      <c r="Z6" s="1"/>
      <c r="AA6" s="1"/>
      <c r="AB6" s="1"/>
      <c r="AC6" s="93">
        <v>3</v>
      </c>
      <c r="AD6" s="101" t="s">
        <v>55</v>
      </c>
      <c r="AE6" s="46" t="s">
        <v>82</v>
      </c>
      <c r="AF6" s="78">
        <f>AVERAGE(N6:N7)</f>
        <v>301.51499999999999</v>
      </c>
      <c r="AG6" s="78">
        <f>AVERAGE(P6:P7)</f>
        <v>1</v>
      </c>
      <c r="AH6" s="76">
        <f>AVERAGE(T7)</f>
        <v>0</v>
      </c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2"/>
      <c r="AX6" s="2"/>
      <c r="AY6" s="2"/>
      <c r="AZ6" s="2"/>
      <c r="BA6" s="2"/>
      <c r="BB6" s="2"/>
    </row>
    <row r="7" spans="1:54" ht="15.5" x14ac:dyDescent="0.35">
      <c r="A7" s="118"/>
      <c r="B7" s="120"/>
      <c r="C7" s="53">
        <v>154</v>
      </c>
      <c r="D7" s="56">
        <v>352.4</v>
      </c>
      <c r="E7" s="56">
        <v>210.7</v>
      </c>
      <c r="F7" s="56">
        <v>304.60000000000002</v>
      </c>
      <c r="G7" s="56">
        <v>225.1</v>
      </c>
      <c r="H7" s="56">
        <v>221.1</v>
      </c>
      <c r="I7" s="56">
        <v>279.3</v>
      </c>
      <c r="J7" s="56">
        <v>332.4</v>
      </c>
      <c r="K7" s="56">
        <v>371.5</v>
      </c>
      <c r="L7" s="56">
        <v>217.4</v>
      </c>
      <c r="M7" s="56">
        <v>217.4</v>
      </c>
      <c r="N7" s="56">
        <f t="shared" si="0"/>
        <v>273.19</v>
      </c>
      <c r="O7" s="69" t="s">
        <v>10</v>
      </c>
      <c r="P7" s="69">
        <v>1</v>
      </c>
      <c r="Q7" s="69" t="s">
        <v>159</v>
      </c>
      <c r="R7" s="69">
        <v>0</v>
      </c>
      <c r="S7" s="69" t="s">
        <v>160</v>
      </c>
      <c r="T7" s="69">
        <v>0</v>
      </c>
      <c r="U7" s="47" t="s">
        <v>161</v>
      </c>
      <c r="V7" s="47"/>
      <c r="W7" s="47"/>
      <c r="X7" s="47"/>
      <c r="Y7" s="47"/>
      <c r="Z7" s="47"/>
      <c r="AA7" s="47"/>
      <c r="AB7" s="1"/>
      <c r="AC7" s="93"/>
      <c r="AD7" s="95"/>
      <c r="AE7" s="45" t="s">
        <v>83</v>
      </c>
      <c r="AF7" s="38">
        <f>_xlfn.STDEV.P(N6:N7)</f>
        <v>28.325000000000017</v>
      </c>
      <c r="AG7" s="53">
        <f>STDEV(P6:P7)</f>
        <v>0</v>
      </c>
      <c r="AH7" s="123">
        <f>_xlfn.STDEV.P(T7)</f>
        <v>0</v>
      </c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2"/>
      <c r="AX7" s="2"/>
      <c r="AY7" s="2"/>
      <c r="AZ7" s="2"/>
      <c r="BA7" s="2"/>
      <c r="BB7" s="2"/>
    </row>
    <row r="8" spans="1:54" ht="15.5" x14ac:dyDescent="0.35">
      <c r="A8" s="118"/>
      <c r="B8" s="121" t="s">
        <v>61</v>
      </c>
      <c r="C8" s="54">
        <v>304</v>
      </c>
      <c r="D8" s="57">
        <v>246.8</v>
      </c>
      <c r="E8" s="57">
        <v>353.4</v>
      </c>
      <c r="F8" s="57">
        <v>238.3</v>
      </c>
      <c r="G8" s="57">
        <v>333.3</v>
      </c>
      <c r="H8" s="57">
        <v>191</v>
      </c>
      <c r="I8" s="57">
        <v>248.9</v>
      </c>
      <c r="J8" s="57">
        <v>248.9</v>
      </c>
      <c r="K8" s="57">
        <v>148.5</v>
      </c>
      <c r="L8" s="57">
        <v>239.6</v>
      </c>
      <c r="M8" s="57">
        <v>230.5</v>
      </c>
      <c r="N8" s="57">
        <f t="shared" si="0"/>
        <v>247.92000000000002</v>
      </c>
      <c r="O8" s="62" t="s">
        <v>10</v>
      </c>
      <c r="P8" s="62">
        <v>1</v>
      </c>
      <c r="Q8" s="62" t="s">
        <v>159</v>
      </c>
      <c r="R8" s="62">
        <v>0</v>
      </c>
      <c r="S8" s="62" t="s">
        <v>162</v>
      </c>
      <c r="T8" s="62">
        <v>2</v>
      </c>
      <c r="U8" s="1"/>
      <c r="V8" s="1"/>
      <c r="W8" s="1"/>
      <c r="X8" s="1"/>
      <c r="Y8" s="1"/>
      <c r="Z8" s="1"/>
      <c r="AA8" s="1"/>
      <c r="AB8" s="1"/>
      <c r="AC8" s="93"/>
      <c r="AD8" s="96" t="s">
        <v>61</v>
      </c>
      <c r="AE8" s="50" t="s">
        <v>82</v>
      </c>
      <c r="AF8" s="57">
        <f>AVERAGE(N8:N11)</f>
        <v>280.75</v>
      </c>
      <c r="AG8" s="57">
        <f>AVERAGE(P8:P11)</f>
        <v>1.75</v>
      </c>
      <c r="AH8" s="32">
        <f>AVERAGE(T8:T11)</f>
        <v>2</v>
      </c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2"/>
      <c r="AX8" s="2"/>
      <c r="AY8" s="2"/>
      <c r="AZ8" s="2"/>
      <c r="BA8" s="2"/>
      <c r="BB8" s="2"/>
    </row>
    <row r="9" spans="1:54" ht="15.5" x14ac:dyDescent="0.35">
      <c r="A9" s="118"/>
      <c r="B9" s="121"/>
      <c r="C9" s="54">
        <v>305</v>
      </c>
      <c r="D9" s="57">
        <v>246.2</v>
      </c>
      <c r="E9" s="57">
        <v>270.2</v>
      </c>
      <c r="F9" s="57">
        <v>196.1</v>
      </c>
      <c r="G9" s="57">
        <v>559.1</v>
      </c>
      <c r="H9" s="57">
        <v>512.5</v>
      </c>
      <c r="I9" s="57">
        <v>414.8</v>
      </c>
      <c r="J9" s="57">
        <v>385.9</v>
      </c>
      <c r="K9" s="57">
        <v>290.2</v>
      </c>
      <c r="L9" s="57">
        <v>342.9</v>
      </c>
      <c r="M9" s="57">
        <v>372.7</v>
      </c>
      <c r="N9" s="57">
        <f t="shared" si="0"/>
        <v>359.06</v>
      </c>
      <c r="O9" s="62" t="s">
        <v>163</v>
      </c>
      <c r="P9" s="62">
        <v>2</v>
      </c>
      <c r="Q9" s="62" t="s">
        <v>159</v>
      </c>
      <c r="R9" s="62">
        <v>0</v>
      </c>
      <c r="S9" s="62" t="s">
        <v>162</v>
      </c>
      <c r="T9" s="62">
        <v>2</v>
      </c>
      <c r="U9" s="1"/>
      <c r="V9" s="1"/>
      <c r="W9" s="1"/>
      <c r="X9" s="1"/>
      <c r="Y9" s="1"/>
      <c r="Z9" s="1"/>
      <c r="AA9" s="1"/>
      <c r="AB9" s="1"/>
      <c r="AC9" s="93"/>
      <c r="AD9" s="97"/>
      <c r="AE9" s="45" t="s">
        <v>83</v>
      </c>
      <c r="AF9" s="38">
        <f>_xlfn.STDEV.P(N8:N11)</f>
        <v>46.057469535353363</v>
      </c>
      <c r="AG9" s="56">
        <f>_xlfn.STDEV.P(P8:P11)</f>
        <v>0.4330127018922193</v>
      </c>
      <c r="AH9" s="123">
        <f>_xlfn.STDEV.P(T8:T11)</f>
        <v>0</v>
      </c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2"/>
      <c r="AX9" s="2"/>
      <c r="AY9" s="2"/>
      <c r="AZ9" s="2"/>
      <c r="BA9" s="2"/>
      <c r="BB9" s="2"/>
    </row>
    <row r="10" spans="1:54" ht="15.5" x14ac:dyDescent="0.35">
      <c r="A10" s="118"/>
      <c r="B10" s="121"/>
      <c r="C10" s="54">
        <v>401</v>
      </c>
      <c r="D10" s="57">
        <v>110.8</v>
      </c>
      <c r="E10" s="57">
        <v>211.9</v>
      </c>
      <c r="F10" s="57">
        <v>202.3</v>
      </c>
      <c r="G10" s="57">
        <v>294.8</v>
      </c>
      <c r="H10" s="57">
        <v>365.5</v>
      </c>
      <c r="I10" s="57">
        <v>271.60000000000002</v>
      </c>
      <c r="J10" s="57">
        <v>236.6</v>
      </c>
      <c r="K10" s="57">
        <v>184.2</v>
      </c>
      <c r="L10" s="57">
        <v>361.8</v>
      </c>
      <c r="M10" s="57">
        <v>230.9</v>
      </c>
      <c r="N10" s="57">
        <f t="shared" si="0"/>
        <v>247.04000000000002</v>
      </c>
      <c r="O10" s="62" t="s">
        <v>163</v>
      </c>
      <c r="P10" s="62">
        <v>2</v>
      </c>
      <c r="Q10" s="62" t="s">
        <v>159</v>
      </c>
      <c r="R10" s="62">
        <v>0</v>
      </c>
      <c r="S10" s="62" t="s">
        <v>162</v>
      </c>
      <c r="T10" s="62">
        <v>2</v>
      </c>
      <c r="U10" s="1"/>
      <c r="V10" s="1"/>
      <c r="W10" s="1"/>
      <c r="X10" s="1"/>
      <c r="Y10" s="1"/>
      <c r="Z10" s="1"/>
      <c r="AA10" s="1"/>
      <c r="AB10" s="1"/>
      <c r="AC10" s="93"/>
      <c r="AD10" s="98" t="s">
        <v>73</v>
      </c>
      <c r="AE10" s="50" t="s">
        <v>82</v>
      </c>
      <c r="AF10" s="57">
        <f>AVERAGE(N12:N15)</f>
        <v>282.98250000000002</v>
      </c>
      <c r="AG10" s="57">
        <f>AVERAGE(P12:P15)</f>
        <v>2.5</v>
      </c>
      <c r="AH10" s="32">
        <v>3</v>
      </c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2"/>
      <c r="AX10" s="2"/>
      <c r="AY10" s="2"/>
      <c r="AZ10" s="2"/>
      <c r="BA10" s="2"/>
      <c r="BB10" s="2"/>
    </row>
    <row r="11" spans="1:54" ht="15.5" x14ac:dyDescent="0.35">
      <c r="A11" s="118"/>
      <c r="B11" s="120"/>
      <c r="C11" s="53">
        <v>402</v>
      </c>
      <c r="D11" s="56">
        <v>395.9</v>
      </c>
      <c r="E11" s="56">
        <v>271.3</v>
      </c>
      <c r="F11" s="56">
        <v>196.4</v>
      </c>
      <c r="G11" s="56">
        <v>259.2</v>
      </c>
      <c r="H11" s="56">
        <v>236.3</v>
      </c>
      <c r="I11" s="56">
        <v>238.9</v>
      </c>
      <c r="J11" s="56">
        <v>198.9</v>
      </c>
      <c r="K11" s="56">
        <v>243.4</v>
      </c>
      <c r="L11" s="56">
        <v>291.60000000000002</v>
      </c>
      <c r="M11" s="56">
        <v>357.9</v>
      </c>
      <c r="N11" s="56">
        <f t="shared" si="0"/>
        <v>268.98</v>
      </c>
      <c r="O11" s="69" t="s">
        <v>163</v>
      </c>
      <c r="P11" s="69">
        <v>2</v>
      </c>
      <c r="Q11" s="69" t="s">
        <v>159</v>
      </c>
      <c r="R11" s="69">
        <v>0</v>
      </c>
      <c r="S11" s="69" t="s">
        <v>162</v>
      </c>
      <c r="T11" s="69">
        <v>2</v>
      </c>
      <c r="U11" s="47"/>
      <c r="V11" s="47"/>
      <c r="W11" s="47"/>
      <c r="X11" s="47"/>
      <c r="Y11" s="47"/>
      <c r="Z11" s="47"/>
      <c r="AA11" s="47"/>
      <c r="AB11" s="1"/>
      <c r="AC11" s="93"/>
      <c r="AD11" s="98"/>
      <c r="AE11" s="43" t="s">
        <v>83</v>
      </c>
      <c r="AF11" s="57">
        <f>_xlfn.STDEV.P(N12:N15)</f>
        <v>20.264383009359022</v>
      </c>
      <c r="AG11" s="57">
        <f>_xlfn.STDEV.P(P12:P15)</f>
        <v>0.5</v>
      </c>
      <c r="AH11" s="76">
        <v>0</v>
      </c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2"/>
      <c r="AX11" s="2"/>
      <c r="AY11" s="2"/>
      <c r="AZ11" s="2"/>
      <c r="BA11" s="2"/>
      <c r="BB11" s="2"/>
    </row>
    <row r="12" spans="1:54" ht="15.5" x14ac:dyDescent="0.35">
      <c r="A12" s="118"/>
      <c r="B12" s="122" t="s">
        <v>73</v>
      </c>
      <c r="C12" s="54">
        <v>309</v>
      </c>
      <c r="D12" s="57">
        <v>268</v>
      </c>
      <c r="E12" s="57">
        <v>254.7</v>
      </c>
      <c r="F12" s="57">
        <v>249.9</v>
      </c>
      <c r="G12" s="57">
        <v>183.2</v>
      </c>
      <c r="H12" s="57">
        <v>338.7</v>
      </c>
      <c r="I12" s="57">
        <v>381.9</v>
      </c>
      <c r="J12" s="57">
        <v>315.3</v>
      </c>
      <c r="K12" s="57">
        <v>260.2</v>
      </c>
      <c r="L12" s="57">
        <v>353.7</v>
      </c>
      <c r="M12" s="57">
        <v>358</v>
      </c>
      <c r="N12" s="57">
        <f t="shared" si="0"/>
        <v>296.36</v>
      </c>
      <c r="O12" s="62" t="s">
        <v>163</v>
      </c>
      <c r="P12" s="62">
        <v>3</v>
      </c>
      <c r="Q12" s="62" t="s">
        <v>159</v>
      </c>
      <c r="R12" s="62">
        <v>0</v>
      </c>
      <c r="S12" s="62" t="s">
        <v>162</v>
      </c>
      <c r="T12" s="62">
        <v>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20"/>
      <c r="AG12" s="20"/>
      <c r="AH12" s="20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2"/>
      <c r="AX12" s="2"/>
      <c r="AY12" s="2"/>
      <c r="AZ12" s="2"/>
      <c r="BA12" s="2"/>
      <c r="BB12" s="2"/>
    </row>
    <row r="13" spans="1:54" ht="15.5" x14ac:dyDescent="0.35">
      <c r="A13" s="118"/>
      <c r="B13" s="122"/>
      <c r="C13" s="54">
        <v>310</v>
      </c>
      <c r="D13" s="57">
        <v>279.8</v>
      </c>
      <c r="E13" s="57">
        <v>294.39999999999998</v>
      </c>
      <c r="F13" s="57">
        <v>388.7</v>
      </c>
      <c r="G13" s="57">
        <v>300.7</v>
      </c>
      <c r="H13" s="57">
        <v>307.89999999999998</v>
      </c>
      <c r="I13" s="57">
        <v>308.2</v>
      </c>
      <c r="J13" s="57">
        <v>271.5</v>
      </c>
      <c r="K13" s="57">
        <v>331.5</v>
      </c>
      <c r="L13" s="57">
        <v>275.10000000000002</v>
      </c>
      <c r="M13" s="57">
        <v>330.2</v>
      </c>
      <c r="N13" s="57">
        <f t="shared" si="0"/>
        <v>308.79999999999995</v>
      </c>
      <c r="O13" s="62" t="s">
        <v>163</v>
      </c>
      <c r="P13" s="62">
        <v>3</v>
      </c>
      <c r="Q13" s="62" t="s">
        <v>159</v>
      </c>
      <c r="R13" s="62">
        <v>0</v>
      </c>
      <c r="S13" s="62" t="s">
        <v>162</v>
      </c>
      <c r="T13" s="62">
        <v>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20"/>
      <c r="AG13" s="109" t="s">
        <v>148</v>
      </c>
      <c r="AH13" s="109" t="s">
        <v>149</v>
      </c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2"/>
      <c r="AX13" s="2"/>
      <c r="AY13" s="2"/>
      <c r="AZ13" s="2"/>
      <c r="BA13" s="2"/>
      <c r="BB13" s="2"/>
    </row>
    <row r="14" spans="1:54" ht="15.65" customHeight="1" x14ac:dyDescent="0.35">
      <c r="A14" s="118"/>
      <c r="B14" s="122"/>
      <c r="C14" s="54">
        <v>406</v>
      </c>
      <c r="D14" s="57">
        <v>221.5</v>
      </c>
      <c r="E14" s="57">
        <v>257.10000000000002</v>
      </c>
      <c r="F14" s="57">
        <v>321.39999999999998</v>
      </c>
      <c r="G14" s="57">
        <v>314.39999999999998</v>
      </c>
      <c r="H14" s="57">
        <v>328.1</v>
      </c>
      <c r="I14" s="57">
        <v>209.5</v>
      </c>
      <c r="J14" s="57">
        <v>234.7</v>
      </c>
      <c r="K14" s="57">
        <v>233.6</v>
      </c>
      <c r="L14" s="57">
        <v>226</v>
      </c>
      <c r="M14" s="57">
        <v>249.5</v>
      </c>
      <c r="N14" s="57">
        <f t="shared" si="0"/>
        <v>259.58000000000004</v>
      </c>
      <c r="O14" s="62" t="s">
        <v>163</v>
      </c>
      <c r="P14" s="62">
        <v>2</v>
      </c>
      <c r="Q14" s="62" t="s">
        <v>159</v>
      </c>
      <c r="R14" s="62">
        <v>0</v>
      </c>
      <c r="S14" s="62" t="s">
        <v>162</v>
      </c>
      <c r="T14" s="62">
        <v>3</v>
      </c>
      <c r="U14" s="1"/>
      <c r="V14" s="1"/>
      <c r="W14" s="1"/>
      <c r="X14" s="1"/>
      <c r="Y14" s="1"/>
      <c r="Z14" s="1"/>
      <c r="AA14" s="1"/>
      <c r="AB14" s="1"/>
      <c r="AC14" s="24" t="s">
        <v>29</v>
      </c>
      <c r="AD14" s="24" t="s">
        <v>30</v>
      </c>
      <c r="AE14" s="24"/>
      <c r="AF14" s="24" t="s">
        <v>155</v>
      </c>
      <c r="AG14" s="110"/>
      <c r="AH14" s="110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2"/>
      <c r="AX14" s="2"/>
      <c r="AY14" s="2"/>
      <c r="AZ14" s="2"/>
      <c r="BA14" s="2"/>
      <c r="BB14" s="2"/>
    </row>
    <row r="15" spans="1:54" ht="15.5" x14ac:dyDescent="0.35">
      <c r="A15" s="118"/>
      <c r="B15" s="122"/>
      <c r="C15" s="54">
        <v>407</v>
      </c>
      <c r="D15" s="57">
        <v>267.39999999999998</v>
      </c>
      <c r="E15" s="57">
        <v>340.7</v>
      </c>
      <c r="F15" s="57">
        <v>225.3</v>
      </c>
      <c r="G15" s="57">
        <v>252.9</v>
      </c>
      <c r="H15" s="57">
        <v>251.4</v>
      </c>
      <c r="I15" s="57">
        <v>301</v>
      </c>
      <c r="J15" s="57">
        <v>238.7</v>
      </c>
      <c r="K15" s="57">
        <v>274.39999999999998</v>
      </c>
      <c r="L15" s="57">
        <v>237.3</v>
      </c>
      <c r="M15" s="57">
        <v>282.8</v>
      </c>
      <c r="N15" s="57">
        <f t="shared" si="0"/>
        <v>267.19000000000005</v>
      </c>
      <c r="O15" s="62" t="s">
        <v>163</v>
      </c>
      <c r="P15" s="62">
        <v>2</v>
      </c>
      <c r="Q15" s="62" t="s">
        <v>159</v>
      </c>
      <c r="R15" s="62">
        <v>0</v>
      </c>
      <c r="S15" s="62" t="s">
        <v>162</v>
      </c>
      <c r="T15" s="62">
        <v>3</v>
      </c>
      <c r="U15" s="1"/>
      <c r="V15" s="1"/>
      <c r="W15" s="1"/>
      <c r="X15" s="1"/>
      <c r="Y15" s="1"/>
      <c r="Z15" s="1"/>
      <c r="AA15" s="1"/>
      <c r="AB15" s="1"/>
      <c r="AC15" s="93">
        <v>8</v>
      </c>
      <c r="AD15" s="101" t="s">
        <v>55</v>
      </c>
      <c r="AE15" s="46" t="s">
        <v>82</v>
      </c>
      <c r="AF15" s="78">
        <f>AVERAGE(N20:N21)</f>
        <v>317.875</v>
      </c>
      <c r="AG15" s="78">
        <v>1</v>
      </c>
      <c r="AH15" s="76">
        <v>0</v>
      </c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2"/>
      <c r="AX15" s="2"/>
      <c r="AY15" s="2"/>
      <c r="AZ15" s="2"/>
      <c r="BA15" s="2"/>
      <c r="BB15" s="2"/>
    </row>
    <row r="16" spans="1:54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93"/>
      <c r="AD16" s="95"/>
      <c r="AE16" s="45" t="s">
        <v>83</v>
      </c>
      <c r="AF16" s="38">
        <f>_xlfn.STDEV.P(N20:N21)</f>
        <v>9.3349999999999795</v>
      </c>
      <c r="AG16" s="53">
        <v>0</v>
      </c>
      <c r="AH16" s="123">
        <v>0</v>
      </c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2"/>
      <c r="AX16" s="2"/>
      <c r="AY16" s="2"/>
      <c r="AZ16" s="2"/>
      <c r="BA16" s="2"/>
      <c r="BB16" s="2"/>
    </row>
    <row r="17" spans="1:54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93"/>
      <c r="AD17" s="96" t="s">
        <v>61</v>
      </c>
      <c r="AE17" s="50" t="s">
        <v>82</v>
      </c>
      <c r="AF17" s="57">
        <f>AVERAGE(N22:N24)</f>
        <v>303.83999999999997</v>
      </c>
      <c r="AG17" s="57">
        <f>AVERAGE(P22:P24)</f>
        <v>2.3333333333333335</v>
      </c>
      <c r="AH17" s="32">
        <f>AVERAGE(T22:T24)</f>
        <v>1.6666666666666667</v>
      </c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2"/>
      <c r="AX17" s="2"/>
      <c r="AY17" s="2"/>
      <c r="AZ17" s="2"/>
      <c r="BA17" s="2"/>
      <c r="BB17" s="2"/>
    </row>
    <row r="18" spans="1:54" ht="15.5" x14ac:dyDescent="0.35">
      <c r="A18" s="1"/>
      <c r="B18" s="1"/>
      <c r="C18" s="1"/>
      <c r="D18" s="91" t="s">
        <v>146</v>
      </c>
      <c r="E18" s="91"/>
      <c r="F18" s="91"/>
      <c r="G18" s="91"/>
      <c r="H18" s="91"/>
      <c r="I18" s="91"/>
      <c r="J18" s="91"/>
      <c r="K18" s="91"/>
      <c r="L18" s="91"/>
      <c r="M18" s="91"/>
      <c r="N18" s="115"/>
      <c r="O18" s="116" t="s">
        <v>126</v>
      </c>
      <c r="P18" s="91"/>
      <c r="Q18" s="91"/>
      <c r="R18" s="115"/>
      <c r="S18" s="116" t="s">
        <v>147</v>
      </c>
      <c r="T18" s="115"/>
      <c r="U18" s="1"/>
      <c r="V18" s="1"/>
      <c r="W18" s="1"/>
      <c r="X18" s="1"/>
      <c r="Y18" s="1"/>
      <c r="Z18" s="1"/>
      <c r="AA18" s="1"/>
      <c r="AB18" s="1"/>
      <c r="AC18" s="93"/>
      <c r="AD18" s="97"/>
      <c r="AE18" s="45" t="s">
        <v>83</v>
      </c>
      <c r="AF18" s="38">
        <f>_xlfn.STDEV.P(N22:N24)</f>
        <v>30.851615840990036</v>
      </c>
      <c r="AG18" s="56">
        <f>_xlfn.STDEV.P(P22:P24)</f>
        <v>0.47140452079103168</v>
      </c>
      <c r="AH18" s="39">
        <f>_xlfn.STDEV.P(T22:T24)</f>
        <v>0.47140452079103168</v>
      </c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2"/>
      <c r="AX18" s="2"/>
      <c r="AY18" s="2"/>
      <c r="AZ18" s="2"/>
      <c r="BA18" s="2"/>
      <c r="BB18" s="2"/>
    </row>
    <row r="19" spans="1:54" ht="15.5" x14ac:dyDescent="0.35">
      <c r="A19" s="24" t="s">
        <v>29</v>
      </c>
      <c r="B19" s="24" t="s">
        <v>30</v>
      </c>
      <c r="C19" s="24" t="s">
        <v>31</v>
      </c>
      <c r="D19" s="44">
        <v>1</v>
      </c>
      <c r="E19" s="44">
        <v>2</v>
      </c>
      <c r="F19" s="44">
        <v>3</v>
      </c>
      <c r="G19" s="44">
        <v>4</v>
      </c>
      <c r="H19" s="44">
        <v>5</v>
      </c>
      <c r="I19" s="44">
        <v>6</v>
      </c>
      <c r="J19" s="44">
        <v>7</v>
      </c>
      <c r="K19" s="44">
        <v>8</v>
      </c>
      <c r="L19" s="44">
        <v>9</v>
      </c>
      <c r="M19" s="44">
        <v>10</v>
      </c>
      <c r="N19" s="79" t="s">
        <v>82</v>
      </c>
      <c r="O19" s="44" t="s">
        <v>150</v>
      </c>
      <c r="P19" s="44" t="s">
        <v>138</v>
      </c>
      <c r="Q19" s="44" t="s">
        <v>151</v>
      </c>
      <c r="R19" s="79" t="s">
        <v>152</v>
      </c>
      <c r="S19" s="44" t="s">
        <v>153</v>
      </c>
      <c r="T19" s="79" t="s">
        <v>138</v>
      </c>
      <c r="U19" s="47" t="s">
        <v>154</v>
      </c>
      <c r="V19" s="47"/>
      <c r="W19" s="47"/>
      <c r="X19" s="47"/>
      <c r="Y19" s="47"/>
      <c r="Z19" s="47"/>
      <c r="AA19" s="47"/>
      <c r="AB19" s="1"/>
      <c r="AC19" s="93"/>
      <c r="AD19" s="98" t="s">
        <v>73</v>
      </c>
      <c r="AE19" s="50" t="s">
        <v>82</v>
      </c>
      <c r="AF19" s="57">
        <f>AVERAGE(N26:N27)</f>
        <v>309.91500000000002</v>
      </c>
      <c r="AG19" s="57">
        <f>AVERAGE(P25:P27)</f>
        <v>2.3333333333333335</v>
      </c>
      <c r="AH19" s="32">
        <f>AVERAGE(T25:T27)</f>
        <v>1.3333333333333333</v>
      </c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2"/>
      <c r="AX19" s="2"/>
      <c r="AY19" s="2"/>
      <c r="AZ19" s="2"/>
      <c r="BA19" s="2"/>
      <c r="BB19" s="2"/>
    </row>
    <row r="20" spans="1:54" ht="15.5" x14ac:dyDescent="0.35">
      <c r="A20" s="92">
        <v>8</v>
      </c>
      <c r="B20" s="96" t="s">
        <v>55</v>
      </c>
      <c r="C20" s="67">
        <v>151</v>
      </c>
      <c r="D20" s="78">
        <v>296.7</v>
      </c>
      <c r="E20" s="78">
        <v>349.8</v>
      </c>
      <c r="F20" s="78">
        <v>256.8</v>
      </c>
      <c r="G20" s="78">
        <v>290.7</v>
      </c>
      <c r="H20" s="78">
        <v>389.6</v>
      </c>
      <c r="I20" s="78">
        <v>354.1</v>
      </c>
      <c r="J20" s="78">
        <v>344.1</v>
      </c>
      <c r="K20" s="78">
        <v>396</v>
      </c>
      <c r="L20" s="78">
        <v>321</v>
      </c>
      <c r="M20" s="78">
        <v>273.3</v>
      </c>
      <c r="N20" s="78">
        <f>AVERAGE(D20:M20)</f>
        <v>327.20999999999998</v>
      </c>
      <c r="O20" s="67" t="s">
        <v>10</v>
      </c>
      <c r="P20" s="67">
        <v>1</v>
      </c>
      <c r="Q20" s="67" t="s">
        <v>156</v>
      </c>
      <c r="R20" s="67">
        <v>3.5</v>
      </c>
      <c r="S20" s="67" t="s">
        <v>160</v>
      </c>
      <c r="T20" s="67">
        <v>0</v>
      </c>
      <c r="U20" s="1"/>
      <c r="V20" s="1"/>
      <c r="W20" s="1"/>
      <c r="X20" s="1"/>
      <c r="Y20" s="1"/>
      <c r="Z20" s="1"/>
      <c r="AA20" s="1"/>
      <c r="AB20" s="1"/>
      <c r="AC20" s="93"/>
      <c r="AD20" s="98"/>
      <c r="AE20" s="43" t="s">
        <v>83</v>
      </c>
      <c r="AF20" s="57">
        <f>_xlfn.STDEV.P(N26:N27)</f>
        <v>10.435000000000002</v>
      </c>
      <c r="AG20" s="57">
        <f>_xlfn.STDEV.P(P25:P27)</f>
        <v>0.47140452079103168</v>
      </c>
      <c r="AH20" s="32">
        <f>_xlfn.STDEV.P(T25:T27)</f>
        <v>0.47140452079103168</v>
      </c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2"/>
      <c r="AX20" s="2"/>
      <c r="AY20" s="2"/>
      <c r="AZ20" s="2"/>
      <c r="BA20" s="2"/>
      <c r="BB20" s="2"/>
    </row>
    <row r="21" spans="1:54" ht="15.5" x14ac:dyDescent="0.35">
      <c r="A21" s="93"/>
      <c r="B21" s="97"/>
      <c r="C21" s="69">
        <v>152</v>
      </c>
      <c r="D21" s="56">
        <v>333.4</v>
      </c>
      <c r="E21" s="56">
        <v>365</v>
      </c>
      <c r="F21" s="56">
        <v>318</v>
      </c>
      <c r="G21" s="56">
        <v>300</v>
      </c>
      <c r="H21" s="56">
        <v>336</v>
      </c>
      <c r="I21" s="56">
        <v>277</v>
      </c>
      <c r="J21" s="56">
        <v>346</v>
      </c>
      <c r="K21" s="56">
        <v>286</v>
      </c>
      <c r="L21" s="56">
        <v>291</v>
      </c>
      <c r="M21" s="56">
        <v>233</v>
      </c>
      <c r="N21" s="56">
        <f>AVERAGE(D21:M21)</f>
        <v>308.54000000000002</v>
      </c>
      <c r="O21" s="69" t="s">
        <v>10</v>
      </c>
      <c r="P21" s="69">
        <v>1</v>
      </c>
      <c r="Q21" s="69" t="s">
        <v>156</v>
      </c>
      <c r="R21" s="69">
        <v>4</v>
      </c>
      <c r="S21" s="69" t="s">
        <v>160</v>
      </c>
      <c r="T21" s="69">
        <v>0</v>
      </c>
      <c r="U21" s="47"/>
      <c r="V21" s="47"/>
      <c r="W21" s="47"/>
      <c r="X21" s="47"/>
      <c r="Y21" s="47"/>
      <c r="Z21" s="47"/>
      <c r="AA21" s="47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2"/>
      <c r="AX21" s="2"/>
      <c r="AY21" s="2"/>
      <c r="AZ21" s="2"/>
      <c r="BA21" s="2"/>
      <c r="BB21" s="2"/>
    </row>
    <row r="22" spans="1:54" ht="15.5" x14ac:dyDescent="0.35">
      <c r="A22" s="93"/>
      <c r="B22" s="102" t="s">
        <v>61</v>
      </c>
      <c r="C22" s="62">
        <v>301</v>
      </c>
      <c r="D22" s="57">
        <v>347.4</v>
      </c>
      <c r="E22" s="57">
        <v>336.9</v>
      </c>
      <c r="F22" s="57">
        <v>230.9</v>
      </c>
      <c r="G22" s="57">
        <v>291.3</v>
      </c>
      <c r="H22" s="57">
        <v>303.5</v>
      </c>
      <c r="I22" s="57">
        <v>340.1</v>
      </c>
      <c r="J22" s="57">
        <v>328.6</v>
      </c>
      <c r="K22" s="57">
        <v>356.7</v>
      </c>
      <c r="L22" s="57">
        <v>338.5</v>
      </c>
      <c r="M22" s="57">
        <v>328.2</v>
      </c>
      <c r="N22" s="57">
        <f>AVERAGE(D22:M22)</f>
        <v>320.20999999999992</v>
      </c>
      <c r="O22" s="62" t="s">
        <v>163</v>
      </c>
      <c r="P22" s="62">
        <v>2</v>
      </c>
      <c r="Q22" s="62" t="s">
        <v>159</v>
      </c>
      <c r="R22" s="62">
        <v>0</v>
      </c>
      <c r="S22" s="62" t="s">
        <v>162</v>
      </c>
      <c r="T22" s="62">
        <v>2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2"/>
      <c r="AX22" s="2"/>
      <c r="AY22" s="2"/>
      <c r="AZ22" s="2"/>
      <c r="BA22" s="2"/>
      <c r="BB22" s="2"/>
    </row>
    <row r="23" spans="1:54" ht="15.5" x14ac:dyDescent="0.35">
      <c r="A23" s="93"/>
      <c r="B23" s="102"/>
      <c r="C23" s="62">
        <v>302</v>
      </c>
      <c r="D23" s="57">
        <v>266.10000000000002</v>
      </c>
      <c r="E23" s="57">
        <v>277</v>
      </c>
      <c r="F23" s="57">
        <v>334.2</v>
      </c>
      <c r="G23" s="57">
        <v>327</v>
      </c>
      <c r="H23" s="57">
        <v>416</v>
      </c>
      <c r="I23" s="57">
        <v>228.9</v>
      </c>
      <c r="J23" s="57">
        <v>398.7</v>
      </c>
      <c r="K23" s="57">
        <v>243.8</v>
      </c>
      <c r="L23" s="57">
        <v>357.2</v>
      </c>
      <c r="M23" s="57">
        <v>457.9</v>
      </c>
      <c r="N23" s="57">
        <f>AVERAGE(D23:M23)</f>
        <v>330.68</v>
      </c>
      <c r="O23" s="62" t="s">
        <v>163</v>
      </c>
      <c r="P23" s="62">
        <v>3</v>
      </c>
      <c r="Q23" s="62" t="s">
        <v>159</v>
      </c>
      <c r="R23" s="62">
        <v>0</v>
      </c>
      <c r="S23" s="62" t="s">
        <v>162</v>
      </c>
      <c r="T23" s="62">
        <v>2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2"/>
      <c r="AX23" s="2"/>
      <c r="AY23" s="2"/>
      <c r="AZ23" s="2"/>
      <c r="BA23" s="2"/>
      <c r="BB23" s="2"/>
    </row>
    <row r="24" spans="1:54" ht="15.5" x14ac:dyDescent="0.35">
      <c r="A24" s="93"/>
      <c r="B24" s="97"/>
      <c r="C24" s="69">
        <v>303</v>
      </c>
      <c r="D24" s="56">
        <v>221.6</v>
      </c>
      <c r="E24" s="56">
        <v>245.4</v>
      </c>
      <c r="F24" s="56">
        <v>274.7</v>
      </c>
      <c r="G24" s="56">
        <v>238.6</v>
      </c>
      <c r="H24" s="56">
        <v>223.7</v>
      </c>
      <c r="I24" s="56">
        <v>205.3</v>
      </c>
      <c r="J24" s="56">
        <v>255</v>
      </c>
      <c r="K24" s="56">
        <v>342</v>
      </c>
      <c r="L24" s="56">
        <v>364.3</v>
      </c>
      <c r="M24" s="56">
        <v>235.7</v>
      </c>
      <c r="N24" s="56">
        <f>AVERAGE(D24:M24)</f>
        <v>260.63</v>
      </c>
      <c r="O24" s="69" t="s">
        <v>163</v>
      </c>
      <c r="P24" s="69">
        <v>2</v>
      </c>
      <c r="Q24" s="69" t="s">
        <v>159</v>
      </c>
      <c r="R24" s="69">
        <v>0</v>
      </c>
      <c r="S24" s="69" t="s">
        <v>164</v>
      </c>
      <c r="T24" s="69">
        <v>1</v>
      </c>
      <c r="U24" s="47"/>
      <c r="V24" s="47"/>
      <c r="W24" s="47"/>
      <c r="X24" s="47"/>
      <c r="Y24" s="47"/>
      <c r="Z24" s="47"/>
      <c r="AA24" s="47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2"/>
      <c r="AX24" s="2"/>
      <c r="AY24" s="2"/>
      <c r="AZ24" s="2"/>
      <c r="BA24" s="2"/>
      <c r="BB24" s="2"/>
    </row>
    <row r="25" spans="1:54" ht="15.5" x14ac:dyDescent="0.35">
      <c r="A25" s="93"/>
      <c r="B25" s="98" t="s">
        <v>73</v>
      </c>
      <c r="C25" s="62">
        <v>306</v>
      </c>
      <c r="D25" s="111" t="s">
        <v>165</v>
      </c>
      <c r="E25" s="112"/>
      <c r="F25" s="112"/>
      <c r="G25" s="112"/>
      <c r="H25" s="112"/>
      <c r="I25" s="112"/>
      <c r="J25" s="112"/>
      <c r="K25" s="112"/>
      <c r="L25" s="112"/>
      <c r="M25" s="112"/>
      <c r="N25" s="113"/>
      <c r="O25" s="62" t="s">
        <v>163</v>
      </c>
      <c r="P25" s="62">
        <v>2</v>
      </c>
      <c r="Q25" s="62" t="s">
        <v>159</v>
      </c>
      <c r="R25" s="62">
        <v>0</v>
      </c>
      <c r="S25" s="62" t="s">
        <v>166</v>
      </c>
      <c r="T25" s="62">
        <v>1</v>
      </c>
      <c r="U25" s="1" t="s">
        <v>167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2"/>
      <c r="AX25" s="2"/>
      <c r="AY25" s="2"/>
      <c r="AZ25" s="2"/>
      <c r="BA25" s="2"/>
      <c r="BB25" s="2"/>
    </row>
    <row r="26" spans="1:54" ht="15.5" x14ac:dyDescent="0.35">
      <c r="A26" s="93"/>
      <c r="B26" s="98"/>
      <c r="C26" s="62">
        <v>307</v>
      </c>
      <c r="D26" s="57">
        <v>393.3</v>
      </c>
      <c r="E26" s="57">
        <v>269.10000000000002</v>
      </c>
      <c r="F26" s="57">
        <v>402.3</v>
      </c>
      <c r="G26" s="57">
        <v>309.7</v>
      </c>
      <c r="H26" s="57">
        <v>257.2</v>
      </c>
      <c r="I26" s="57">
        <v>305.89999999999998</v>
      </c>
      <c r="J26" s="57">
        <v>275.5</v>
      </c>
      <c r="K26" s="57">
        <v>187.4</v>
      </c>
      <c r="L26" s="57">
        <v>304.89999999999998</v>
      </c>
      <c r="M26" s="57">
        <v>289.5</v>
      </c>
      <c r="N26" s="57">
        <f>AVERAGE(D26:M26)</f>
        <v>299.48</v>
      </c>
      <c r="O26" s="62" t="s">
        <v>163</v>
      </c>
      <c r="P26" s="62">
        <v>2</v>
      </c>
      <c r="Q26" s="62" t="s">
        <v>159</v>
      </c>
      <c r="R26" s="62">
        <v>0</v>
      </c>
      <c r="S26" s="62" t="s">
        <v>164</v>
      </c>
      <c r="T26" s="62">
        <v>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2"/>
      <c r="AX26" s="2"/>
      <c r="AY26" s="2"/>
      <c r="AZ26" s="2"/>
      <c r="BA26" s="2"/>
      <c r="BB26" s="2"/>
    </row>
    <row r="27" spans="1:54" ht="15.5" x14ac:dyDescent="0.35">
      <c r="A27" s="93"/>
      <c r="B27" s="98"/>
      <c r="C27" s="62">
        <v>308</v>
      </c>
      <c r="D27" s="57">
        <v>385.5</v>
      </c>
      <c r="E27" s="57">
        <v>296.39999999999998</v>
      </c>
      <c r="F27" s="57">
        <v>300.7</v>
      </c>
      <c r="G27" s="57">
        <v>240.8</v>
      </c>
      <c r="H27" s="57">
        <v>369.3</v>
      </c>
      <c r="I27" s="57">
        <v>290.5</v>
      </c>
      <c r="J27" s="57">
        <v>362.4</v>
      </c>
      <c r="K27" s="57">
        <v>347.9</v>
      </c>
      <c r="L27" s="57">
        <v>322.3</v>
      </c>
      <c r="M27" s="57">
        <v>287.7</v>
      </c>
      <c r="N27" s="57">
        <f>AVERAGE(D27:M27)</f>
        <v>320.35000000000002</v>
      </c>
      <c r="O27" s="62" t="s">
        <v>163</v>
      </c>
      <c r="P27" s="62">
        <v>3</v>
      </c>
      <c r="Q27" s="62" t="s">
        <v>159</v>
      </c>
      <c r="R27" s="62">
        <v>0</v>
      </c>
      <c r="S27" s="62" t="s">
        <v>162</v>
      </c>
      <c r="T27" s="62">
        <v>2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2"/>
      <c r="AX27" s="2"/>
      <c r="AY27" s="2"/>
      <c r="AZ27" s="2"/>
      <c r="BA27" s="2"/>
      <c r="BB27" s="2"/>
    </row>
    <row r="28" spans="1:54" ht="15.5" x14ac:dyDescent="0.35">
      <c r="A28" s="19"/>
      <c r="B28" s="23"/>
      <c r="C28" s="20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20"/>
      <c r="P28" s="20"/>
      <c r="Q28" s="20"/>
      <c r="R28" s="20"/>
      <c r="S28" s="20"/>
      <c r="T28" s="20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2"/>
      <c r="AX28" s="2"/>
      <c r="AY28" s="2"/>
      <c r="AZ28" s="2"/>
      <c r="BA28" s="2"/>
      <c r="BB28" s="2"/>
    </row>
    <row r="29" spans="1:54" ht="15.5" x14ac:dyDescent="0.35">
      <c r="A29" s="114" t="s">
        <v>148</v>
      </c>
      <c r="B29" s="114"/>
      <c r="C29" s="1"/>
      <c r="D29" s="114" t="s">
        <v>149</v>
      </c>
      <c r="E29" s="114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2"/>
      <c r="AX29" s="2"/>
      <c r="AY29" s="2"/>
      <c r="AZ29" s="2"/>
      <c r="BA29" s="2"/>
      <c r="BB29" s="2"/>
    </row>
    <row r="30" spans="1:54" ht="15.5" x14ac:dyDescent="0.35">
      <c r="A30" s="74" t="s">
        <v>138</v>
      </c>
      <c r="B30" s="74" t="s">
        <v>139</v>
      </c>
      <c r="C30" s="1"/>
      <c r="D30" s="74" t="s">
        <v>138</v>
      </c>
      <c r="E30" s="74" t="s">
        <v>139</v>
      </c>
      <c r="F30" s="1"/>
      <c r="G30" s="1" t="s">
        <v>168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2"/>
      <c r="AX30" s="2"/>
      <c r="AY30" s="2"/>
      <c r="AZ30" s="2"/>
      <c r="BA30" s="2"/>
      <c r="BB30" s="2"/>
    </row>
    <row r="31" spans="1:54" ht="15.5" x14ac:dyDescent="0.35">
      <c r="A31" s="20">
        <v>1</v>
      </c>
      <c r="B31" s="73" t="s">
        <v>10</v>
      </c>
      <c r="C31" s="1"/>
      <c r="D31" s="20">
        <v>0</v>
      </c>
      <c r="E31" s="73" t="s">
        <v>160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2"/>
      <c r="AX31" s="2"/>
      <c r="AY31" s="2"/>
      <c r="AZ31" s="2"/>
      <c r="BA31" s="2"/>
      <c r="BB31" s="2"/>
    </row>
    <row r="32" spans="1:54" ht="15.5" x14ac:dyDescent="0.35">
      <c r="A32" s="20">
        <v>2</v>
      </c>
      <c r="B32" s="73" t="s">
        <v>169</v>
      </c>
      <c r="C32" s="1"/>
      <c r="D32" s="20">
        <v>1</v>
      </c>
      <c r="E32" s="73" t="s">
        <v>170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2"/>
      <c r="AX32" s="2"/>
      <c r="AY32" s="2"/>
      <c r="AZ32" s="2"/>
      <c r="BA32" s="2"/>
      <c r="BB32" s="2"/>
    </row>
    <row r="33" spans="1:54" ht="15.5" x14ac:dyDescent="0.35">
      <c r="A33" s="20">
        <v>3</v>
      </c>
      <c r="B33" s="73" t="s">
        <v>171</v>
      </c>
      <c r="C33" s="1"/>
      <c r="D33" s="20">
        <v>2</v>
      </c>
      <c r="E33" s="73" t="s">
        <v>142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2"/>
      <c r="AX33" s="2"/>
      <c r="AY33" s="2"/>
      <c r="AZ33" s="2"/>
      <c r="BA33" s="2"/>
      <c r="BB33" s="2"/>
    </row>
    <row r="34" spans="1:54" ht="15.5" x14ac:dyDescent="0.35">
      <c r="A34" s="20"/>
      <c r="B34" s="73"/>
      <c r="C34" s="1"/>
      <c r="D34" s="20">
        <v>3</v>
      </c>
      <c r="E34" s="73" t="s">
        <v>172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2"/>
      <c r="AX34" s="2"/>
      <c r="AY34" s="2"/>
      <c r="AZ34" s="2"/>
      <c r="BA34" s="2"/>
      <c r="BB34" s="2"/>
    </row>
    <row r="35" spans="1:54" ht="15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2"/>
      <c r="AX35" s="2"/>
      <c r="AY35" s="2"/>
      <c r="AZ35" s="2"/>
      <c r="BA35" s="2"/>
      <c r="BB35" s="2"/>
    </row>
    <row r="36" spans="1:54" ht="15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2"/>
      <c r="AX36" s="2"/>
      <c r="AY36" s="2"/>
      <c r="AZ36" s="2"/>
      <c r="BA36" s="2"/>
      <c r="BB36" s="2"/>
    </row>
    <row r="37" spans="1:54" ht="15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2"/>
      <c r="AX37" s="2"/>
      <c r="AY37" s="2"/>
      <c r="AZ37" s="2"/>
      <c r="BA37" s="2"/>
      <c r="BB37" s="2"/>
    </row>
    <row r="38" spans="1:54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2"/>
      <c r="AX38" s="2"/>
      <c r="AY38" s="2"/>
      <c r="AZ38" s="2"/>
      <c r="BA38" s="2"/>
      <c r="BB38" s="2"/>
    </row>
    <row r="39" spans="1:54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2"/>
      <c r="AX39" s="2"/>
      <c r="AY39" s="2"/>
      <c r="AZ39" s="2"/>
      <c r="BA39" s="2"/>
      <c r="BB39" s="2"/>
    </row>
    <row r="40" spans="1:54" ht="15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2"/>
      <c r="AX40" s="2"/>
      <c r="AY40" s="2"/>
      <c r="AZ40" s="2"/>
      <c r="BA40" s="2"/>
      <c r="BB40" s="2"/>
    </row>
    <row r="41" spans="1:54" ht="15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2"/>
      <c r="AX41" s="2"/>
      <c r="AY41" s="2"/>
      <c r="AZ41" s="2"/>
      <c r="BA41" s="2"/>
      <c r="BB41" s="2"/>
    </row>
    <row r="42" spans="1:54" ht="15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2"/>
      <c r="AX42" s="2"/>
      <c r="AY42" s="2"/>
      <c r="AZ42" s="2"/>
      <c r="BA42" s="2"/>
      <c r="BB42" s="2"/>
    </row>
    <row r="43" spans="1:54" ht="15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2"/>
      <c r="AX43" s="2"/>
      <c r="AY43" s="2"/>
      <c r="AZ43" s="2"/>
      <c r="BA43" s="2"/>
      <c r="BB43" s="2"/>
    </row>
    <row r="44" spans="1:54" ht="15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2"/>
      <c r="AX44" s="2"/>
      <c r="AY44" s="2"/>
      <c r="AZ44" s="2"/>
      <c r="BA44" s="2"/>
      <c r="BB44" s="2"/>
    </row>
    <row r="45" spans="1:54" ht="15.5" x14ac:dyDescent="0.35">
      <c r="A45" s="1"/>
      <c r="B45" s="1"/>
      <c r="C45" s="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</row>
    <row r="46" spans="1:54" ht="15.5" x14ac:dyDescent="0.35">
      <c r="A46" s="1"/>
      <c r="B46" s="1"/>
      <c r="C46" s="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</row>
    <row r="47" spans="1:54" ht="15.5" x14ac:dyDescent="0.35">
      <c r="A47" s="1"/>
      <c r="B47" s="1"/>
      <c r="C47" s="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</row>
    <row r="48" spans="1:54" ht="15.5" x14ac:dyDescent="0.35">
      <c r="A48" s="1"/>
      <c r="B48" s="1"/>
      <c r="C48" s="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</row>
    <row r="49" spans="1:54" ht="15.5" x14ac:dyDescent="0.35">
      <c r="A49" s="1"/>
      <c r="B49" s="1"/>
      <c r="C49" s="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</row>
    <row r="50" spans="1:54" ht="15.5" x14ac:dyDescent="0.35">
      <c r="A50" s="1"/>
      <c r="B50" s="1"/>
      <c r="C50" s="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</row>
    <row r="51" spans="1:54" ht="15.5" x14ac:dyDescent="0.35">
      <c r="A51" s="1"/>
      <c r="B51" s="1"/>
      <c r="C51" s="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</row>
    <row r="52" spans="1:54" ht="15.5" x14ac:dyDescent="0.35">
      <c r="A52" s="1"/>
      <c r="B52" s="1"/>
      <c r="C52" s="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</row>
    <row r="53" spans="1:54" ht="15.5" x14ac:dyDescent="0.35">
      <c r="A53" s="1"/>
      <c r="B53" s="1"/>
      <c r="C53" s="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</row>
    <row r="54" spans="1:54" ht="15.5" x14ac:dyDescent="0.35">
      <c r="A54" s="1"/>
      <c r="B54" s="1"/>
      <c r="C54" s="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</row>
    <row r="55" spans="1:54" ht="15.5" x14ac:dyDescent="0.35">
      <c r="A55" s="1"/>
      <c r="B55" s="1"/>
      <c r="C55" s="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</row>
    <row r="56" spans="1:54" ht="15.5" x14ac:dyDescent="0.35">
      <c r="A56" s="1"/>
      <c r="B56" s="1"/>
      <c r="C56" s="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</row>
    <row r="57" spans="1:54" ht="15.5" x14ac:dyDescent="0.35">
      <c r="A57" s="1"/>
      <c r="B57" s="1"/>
      <c r="C57" s="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</row>
    <row r="58" spans="1:54" ht="15.5" x14ac:dyDescent="0.35">
      <c r="A58" s="1"/>
      <c r="B58" s="1"/>
      <c r="C58" s="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</row>
    <row r="59" spans="1:54" ht="15.5" x14ac:dyDescent="0.35">
      <c r="A59" s="1"/>
      <c r="B59" s="1"/>
      <c r="C59" s="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</row>
    <row r="60" spans="1:54" ht="15.5" x14ac:dyDescent="0.35">
      <c r="A60" s="1"/>
      <c r="B60" s="1"/>
      <c r="C60" s="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</row>
    <row r="61" spans="1:54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</row>
    <row r="62" spans="1:54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</row>
    <row r="63" spans="1:54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</row>
    <row r="64" spans="1:54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</row>
    <row r="65" spans="1:54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</row>
    <row r="66" spans="1:54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</row>
    <row r="67" spans="1:54" x14ac:dyDescent="0.35">
      <c r="A67" s="2"/>
      <c r="B67" s="2"/>
      <c r="C67" s="2"/>
    </row>
    <row r="68" spans="1:54" x14ac:dyDescent="0.35">
      <c r="A68" s="2"/>
      <c r="B68" s="2"/>
      <c r="C68" s="2"/>
    </row>
    <row r="69" spans="1:54" x14ac:dyDescent="0.35">
      <c r="A69" s="2"/>
      <c r="B69" s="2"/>
      <c r="C69" s="2"/>
    </row>
    <row r="70" spans="1:54" x14ac:dyDescent="0.35">
      <c r="A70" s="2"/>
      <c r="B70" s="2"/>
      <c r="C70" s="2"/>
    </row>
    <row r="71" spans="1:54" x14ac:dyDescent="0.35">
      <c r="A71" s="2"/>
      <c r="B71" s="2"/>
      <c r="C71" s="2"/>
    </row>
    <row r="72" spans="1:54" x14ac:dyDescent="0.35">
      <c r="A72" s="2"/>
      <c r="B72" s="2"/>
      <c r="C72" s="2"/>
    </row>
    <row r="73" spans="1:54" x14ac:dyDescent="0.35">
      <c r="A73" s="2"/>
      <c r="B73" s="2"/>
      <c r="C73" s="2"/>
    </row>
    <row r="74" spans="1:54" x14ac:dyDescent="0.35">
      <c r="A74" s="2"/>
      <c r="B74" s="2"/>
      <c r="C74" s="2"/>
    </row>
    <row r="75" spans="1:54" x14ac:dyDescent="0.35">
      <c r="A75" s="2"/>
      <c r="B75" s="2"/>
      <c r="C75" s="2"/>
    </row>
    <row r="76" spans="1:54" x14ac:dyDescent="0.35">
      <c r="A76" s="2"/>
      <c r="B76" s="2"/>
      <c r="C76" s="2"/>
    </row>
    <row r="77" spans="1:54" x14ac:dyDescent="0.35">
      <c r="A77" s="2"/>
      <c r="B77" s="2"/>
      <c r="C77" s="2"/>
    </row>
    <row r="78" spans="1:54" x14ac:dyDescent="0.35">
      <c r="A78" s="2"/>
      <c r="B78" s="2"/>
      <c r="C78" s="2"/>
    </row>
    <row r="79" spans="1:54" x14ac:dyDescent="0.35">
      <c r="A79" s="2"/>
      <c r="B79" s="2"/>
      <c r="C79" s="2"/>
    </row>
    <row r="80" spans="1:54" x14ac:dyDescent="0.35">
      <c r="A80" s="2"/>
      <c r="B80" s="2"/>
      <c r="C80" s="2"/>
    </row>
    <row r="81" spans="1:3" x14ac:dyDescent="0.35">
      <c r="A81" s="2"/>
      <c r="B81" s="2"/>
      <c r="C81" s="2"/>
    </row>
    <row r="82" spans="1:3" x14ac:dyDescent="0.35">
      <c r="A82" s="2"/>
      <c r="B82" s="2"/>
      <c r="C82" s="2"/>
    </row>
  </sheetData>
  <mergeCells count="29">
    <mergeCell ref="AG4:AG5"/>
    <mergeCell ref="AH4:AH5"/>
    <mergeCell ref="O4:R4"/>
    <mergeCell ref="S4:T4"/>
    <mergeCell ref="D4:N4"/>
    <mergeCell ref="AC6:AC11"/>
    <mergeCell ref="AD6:AD7"/>
    <mergeCell ref="AD8:AD9"/>
    <mergeCell ref="AD10:AD11"/>
    <mergeCell ref="AC15:AC20"/>
    <mergeCell ref="AD15:AD16"/>
    <mergeCell ref="AD17:AD18"/>
    <mergeCell ref="AD19:AD20"/>
    <mergeCell ref="AG13:AG14"/>
    <mergeCell ref="AH13:AH14"/>
    <mergeCell ref="D25:N25"/>
    <mergeCell ref="A29:B29"/>
    <mergeCell ref="D29:E29"/>
    <mergeCell ref="D18:N18"/>
    <mergeCell ref="O18:R18"/>
    <mergeCell ref="S18:T18"/>
    <mergeCell ref="A20:A27"/>
    <mergeCell ref="B20:B21"/>
    <mergeCell ref="B22:B24"/>
    <mergeCell ref="B25:B27"/>
    <mergeCell ref="A6:A15"/>
    <mergeCell ref="B6:B7"/>
    <mergeCell ref="B8:B11"/>
    <mergeCell ref="B12:B15"/>
  </mergeCells>
  <pageMargins left="0.7" right="0.7" top="0.75" bottom="0.75" header="0.3" footer="0.3"/>
  <ignoredErrors>
    <ignoredError sqref="N6:N15 N20:N24 N26:N27 AG6:AH12 AG14:AH20 AH13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A266899809BB489315DF3CFD4A0C4B" ma:contentTypeVersion="18" ma:contentTypeDescription="Create a new document." ma:contentTypeScope="" ma:versionID="f805435bb610bb2e084899de00fc4ec3">
  <xsd:schema xmlns:xsd="http://www.w3.org/2001/XMLSchema" xmlns:xs="http://www.w3.org/2001/XMLSchema" xmlns:p="http://schemas.microsoft.com/office/2006/metadata/properties" xmlns:ns1="http://schemas.microsoft.com/sharepoint/v3" xmlns:ns2="6eaa062d-c4fe-4b50-8eb5-e317e55e6e94" xmlns:ns3="9a13e4b5-8927-454b-b877-3ad6d6351d4b" targetNamespace="http://schemas.microsoft.com/office/2006/metadata/properties" ma:root="true" ma:fieldsID="7082249671f5bdd086e137e441289465" ns1:_="" ns2:_="" ns3:_="">
    <xsd:import namespace="http://schemas.microsoft.com/sharepoint/v3"/>
    <xsd:import namespace="6eaa062d-c4fe-4b50-8eb5-e317e55e6e94"/>
    <xsd:import namespace="9a13e4b5-8927-454b-b877-3ad6d6351d4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aa062d-c4fe-4b50-8eb5-e317e55e6e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69182d8e-9cc1-4730-92c9-ed09eaa341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13e4b5-8927-454b-b877-3ad6d6351d4b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04ab7fa1-59c2-4733-b03b-588bd67a0be2}" ma:internalName="TaxCatchAll" ma:showField="CatchAllData" ma:web="9a13e4b5-8927-454b-b877-3ad6d6351d4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a13e4b5-8927-454b-b877-3ad6d6351d4b" xsi:nil="true"/>
    <lcf76f155ced4ddcb4097134ff3c332f xmlns="6eaa062d-c4fe-4b50-8eb5-e317e55e6e94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1A30432-CAA4-41CC-9BFC-15ABDEA138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eaa062d-c4fe-4b50-8eb5-e317e55e6e94"/>
    <ds:schemaRef ds:uri="9a13e4b5-8927-454b-b877-3ad6d6351d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60D076-C5ED-457F-8666-956C1FDE8B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671B75-CB16-4DA6-AA22-7AE3A5CBE3C9}">
  <ds:schemaRefs>
    <ds:schemaRef ds:uri="http://schemas.microsoft.com/office/2006/metadata/properties"/>
    <ds:schemaRef ds:uri="http://schemas.microsoft.com/office/infopath/2007/PartnerControls"/>
    <ds:schemaRef ds:uri="9a13e4b5-8927-454b-b877-3ad6d6351d4b"/>
    <ds:schemaRef ds:uri="6eaa062d-c4fe-4b50-8eb5-e317e55e6e94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S1. Observations</vt:lpstr>
      <vt:lpstr>S2. Hematology</vt:lpstr>
      <vt:lpstr>S3. Chemistry</vt:lpstr>
      <vt:lpstr>S4. Liver Pathology</vt:lpstr>
      <vt:lpstr>S5. Spleen Pathology</vt:lpstr>
    </vt:vector>
  </TitlesOfParts>
  <Manager/>
  <Company>University of Texas Medical Branch - Galveston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UTMB</dc:creator>
  <cp:keywords/>
  <dc:description/>
  <cp:lastModifiedBy>Erin S. Reynolds</cp:lastModifiedBy>
  <cp:revision/>
  <dcterms:created xsi:type="dcterms:W3CDTF">2019-01-03T16:11:01Z</dcterms:created>
  <dcterms:modified xsi:type="dcterms:W3CDTF">2023-03-28T13:03:49Z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0x010100F1A266899809BB489315DF3CFD4A0C4B</vt:lpwstr>
  </property>
</Properties>
</file>