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Bioinformatique\FCCP_espece\resultat_script_python\Article\supplementarydata\"/>
    </mc:Choice>
  </mc:AlternateContent>
  <xr:revisionPtr revIDLastSave="0" documentId="13_ncr:1_{7FC7902C-233A-44B7-AF04-1F8667C30760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Sheet1" sheetId="1" r:id="rId1"/>
    <sheet name="Sheets 2" sheetId="2" r:id="rId2"/>
    <sheet name="Sheets 3" sheetId="3" r:id="rId3"/>
    <sheet name="Sheets 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3" i="4" l="1"/>
  <c r="F53" i="4"/>
  <c r="Q52" i="4"/>
  <c r="F52" i="4"/>
  <c r="Q51" i="4"/>
  <c r="P51" i="4"/>
  <c r="J51" i="4"/>
  <c r="F51" i="4"/>
  <c r="Q50" i="4"/>
  <c r="P50" i="4"/>
  <c r="J50" i="4"/>
  <c r="F50" i="4"/>
  <c r="Q49" i="4"/>
  <c r="P49" i="4"/>
  <c r="J49" i="4"/>
  <c r="F49" i="4"/>
  <c r="Q48" i="4"/>
  <c r="F48" i="4"/>
  <c r="Q47" i="4"/>
  <c r="P47" i="4"/>
  <c r="J47" i="4"/>
  <c r="F47" i="4"/>
  <c r="Q46" i="4"/>
  <c r="P46" i="4"/>
  <c r="J46" i="4"/>
  <c r="F46" i="4"/>
  <c r="F45" i="4"/>
  <c r="F44" i="4"/>
  <c r="P43" i="4"/>
  <c r="J43" i="4"/>
  <c r="F43" i="4"/>
  <c r="P42" i="4"/>
  <c r="J42" i="4"/>
  <c r="F42" i="4"/>
  <c r="P41" i="4"/>
  <c r="J41" i="4"/>
  <c r="F41" i="4"/>
  <c r="P40" i="4"/>
  <c r="J40" i="4"/>
  <c r="F40" i="4"/>
  <c r="Q39" i="4"/>
  <c r="F39" i="4"/>
  <c r="Q38" i="4"/>
  <c r="F38" i="4"/>
  <c r="Q37" i="4"/>
  <c r="F37" i="4"/>
  <c r="Q36" i="4"/>
  <c r="P36" i="4"/>
  <c r="J36" i="4"/>
  <c r="F36" i="4"/>
  <c r="Q35" i="4"/>
  <c r="F35" i="4"/>
  <c r="Q34" i="4"/>
  <c r="P34" i="4"/>
  <c r="J34" i="4"/>
  <c r="F34" i="4"/>
  <c r="Q33" i="4"/>
  <c r="P33" i="4"/>
  <c r="J33" i="4"/>
  <c r="F33" i="4"/>
  <c r="Q32" i="4"/>
  <c r="P32" i="4"/>
  <c r="J32" i="4"/>
  <c r="F32" i="4"/>
  <c r="Q31" i="4"/>
  <c r="P31" i="4"/>
  <c r="J31" i="4"/>
  <c r="F31" i="4"/>
  <c r="Q30" i="4"/>
  <c r="P30" i="4"/>
  <c r="J30" i="4"/>
  <c r="F30" i="4"/>
  <c r="Q29" i="4"/>
  <c r="F29" i="4"/>
  <c r="Q28" i="4"/>
  <c r="P28" i="4"/>
  <c r="J28" i="4"/>
  <c r="F28" i="4"/>
  <c r="Q27" i="4"/>
  <c r="P27" i="4"/>
  <c r="J27" i="4"/>
  <c r="F27" i="4"/>
  <c r="Q26" i="4"/>
  <c r="F26" i="4"/>
  <c r="Q25" i="4"/>
  <c r="P25" i="4"/>
  <c r="J25" i="4"/>
  <c r="F25" i="4"/>
  <c r="Q24" i="4"/>
  <c r="F24" i="4"/>
  <c r="Q23" i="4"/>
  <c r="F23" i="4"/>
  <c r="Q22" i="4"/>
  <c r="F22" i="4"/>
  <c r="P21" i="4"/>
  <c r="J21" i="4"/>
  <c r="F21" i="4"/>
  <c r="Q20" i="4"/>
  <c r="F20" i="4"/>
  <c r="Q19" i="4"/>
  <c r="F19" i="4"/>
  <c r="Q18" i="4"/>
  <c r="F18" i="4"/>
  <c r="Q17" i="4"/>
  <c r="F17" i="4"/>
  <c r="Q16" i="4"/>
  <c r="P16" i="4"/>
  <c r="J16" i="4"/>
  <c r="F16" i="4"/>
  <c r="Q15" i="4"/>
  <c r="P15" i="4"/>
  <c r="J15" i="4"/>
  <c r="F15" i="4"/>
  <c r="Q14" i="4"/>
  <c r="P14" i="4"/>
  <c r="J14" i="4"/>
  <c r="F14" i="4"/>
  <c r="Q13" i="4"/>
  <c r="P13" i="4"/>
  <c r="J13" i="4"/>
  <c r="F13" i="4"/>
  <c r="Q12" i="4"/>
  <c r="F12" i="4"/>
  <c r="Q11" i="4"/>
  <c r="F11" i="4"/>
  <c r="Q10" i="4"/>
  <c r="P10" i="4"/>
  <c r="J10" i="4"/>
  <c r="F10" i="4"/>
  <c r="Q9" i="4"/>
  <c r="P9" i="4"/>
  <c r="J9" i="4"/>
  <c r="F9" i="4"/>
  <c r="P8" i="4"/>
  <c r="J8" i="4"/>
  <c r="F8" i="4"/>
  <c r="P7" i="4"/>
  <c r="J7" i="4"/>
  <c r="F7" i="4"/>
  <c r="Q6" i="4"/>
  <c r="P6" i="4"/>
  <c r="J6" i="4"/>
  <c r="F6" i="4"/>
  <c r="Q5" i="4"/>
  <c r="P5" i="4"/>
  <c r="J5" i="4"/>
  <c r="F5" i="4"/>
  <c r="Q4" i="4"/>
  <c r="P4" i="4"/>
  <c r="J4" i="4"/>
  <c r="F4" i="4"/>
  <c r="Q3" i="4"/>
  <c r="P3" i="4"/>
  <c r="J3" i="4"/>
  <c r="F3" i="4"/>
  <c r="Q2" i="4"/>
  <c r="P2" i="4"/>
  <c r="J2" i="4"/>
  <c r="F2" i="4"/>
  <c r="K53" i="3"/>
  <c r="I53" i="3"/>
  <c r="D53" i="3"/>
  <c r="E53" i="3" s="1"/>
  <c r="I52" i="3"/>
  <c r="D52" i="3"/>
  <c r="E52" i="3" s="1"/>
  <c r="K51" i="3"/>
  <c r="I51" i="3"/>
  <c r="D51" i="3"/>
  <c r="E51" i="3" s="1"/>
  <c r="K50" i="3"/>
  <c r="I50" i="3"/>
  <c r="D50" i="3"/>
  <c r="E50" i="3" s="1"/>
  <c r="K49" i="3"/>
  <c r="I49" i="3"/>
  <c r="D49" i="3"/>
  <c r="E49" i="3" s="1"/>
  <c r="I48" i="3"/>
  <c r="D48" i="3"/>
  <c r="E48" i="3" s="1"/>
  <c r="I47" i="3"/>
  <c r="D47" i="3"/>
  <c r="E47" i="3" s="1"/>
  <c r="K46" i="3"/>
  <c r="I46" i="3"/>
  <c r="D46" i="3"/>
  <c r="E46" i="3" s="1"/>
  <c r="I45" i="3"/>
  <c r="D45" i="3"/>
  <c r="E45" i="3" s="1"/>
  <c r="K44" i="3"/>
  <c r="I44" i="3"/>
  <c r="D44" i="3"/>
  <c r="E44" i="3" s="1"/>
  <c r="K43" i="3"/>
  <c r="I43" i="3"/>
  <c r="D43" i="3"/>
  <c r="E43" i="3" s="1"/>
  <c r="K42" i="3"/>
  <c r="I42" i="3"/>
  <c r="D42" i="3"/>
  <c r="E42" i="3" s="1"/>
  <c r="K41" i="3"/>
  <c r="I41" i="3"/>
  <c r="D41" i="3"/>
  <c r="E41" i="3" s="1"/>
  <c r="K40" i="3"/>
  <c r="I40" i="3"/>
  <c r="D40" i="3"/>
  <c r="E40" i="3" s="1"/>
  <c r="K39" i="3"/>
  <c r="I39" i="3"/>
  <c r="D39" i="3"/>
  <c r="E39" i="3" s="1"/>
  <c r="K38" i="3"/>
  <c r="I38" i="3"/>
  <c r="D38" i="3"/>
  <c r="E38" i="3" s="1"/>
  <c r="I37" i="3"/>
  <c r="D37" i="3"/>
  <c r="E37" i="3" s="1"/>
  <c r="K36" i="3"/>
  <c r="I36" i="3"/>
  <c r="D36" i="3"/>
  <c r="E36" i="3" s="1"/>
  <c r="K35" i="3"/>
  <c r="I35" i="3"/>
  <c r="D35" i="3"/>
  <c r="E35" i="3" s="1"/>
  <c r="K34" i="3"/>
  <c r="I34" i="3"/>
  <c r="D34" i="3"/>
  <c r="E34" i="3" s="1"/>
  <c r="K33" i="3"/>
  <c r="I33" i="3"/>
  <c r="D33" i="3"/>
  <c r="E33" i="3" s="1"/>
  <c r="K32" i="3"/>
  <c r="I32" i="3"/>
  <c r="D32" i="3"/>
  <c r="E32" i="3" s="1"/>
  <c r="K31" i="3"/>
  <c r="I31" i="3"/>
  <c r="D31" i="3"/>
  <c r="E31" i="3" s="1"/>
  <c r="K30" i="3"/>
  <c r="I30" i="3"/>
  <c r="D30" i="3"/>
  <c r="E30" i="3" s="1"/>
  <c r="I29" i="3"/>
  <c r="D29" i="3"/>
  <c r="E29" i="3" s="1"/>
  <c r="K28" i="3"/>
  <c r="I28" i="3"/>
  <c r="D28" i="3"/>
  <c r="E28" i="3" s="1"/>
  <c r="K27" i="3"/>
  <c r="I27" i="3"/>
  <c r="D27" i="3"/>
  <c r="E27" i="3" s="1"/>
  <c r="K26" i="3"/>
  <c r="I26" i="3"/>
  <c r="D26" i="3"/>
  <c r="E26" i="3" s="1"/>
  <c r="K25" i="3"/>
  <c r="I25" i="3"/>
  <c r="D25" i="3"/>
  <c r="E25" i="3" s="1"/>
  <c r="K24" i="3"/>
  <c r="I24" i="3"/>
  <c r="D24" i="3"/>
  <c r="E24" i="3" s="1"/>
  <c r="I23" i="3"/>
  <c r="D23" i="3"/>
  <c r="E23" i="3" s="1"/>
  <c r="I22" i="3"/>
  <c r="D22" i="3"/>
  <c r="E22" i="3" s="1"/>
  <c r="K21" i="3"/>
  <c r="I21" i="3"/>
  <c r="D21" i="3"/>
  <c r="E21" i="3" s="1"/>
  <c r="I20" i="3"/>
  <c r="D20" i="3"/>
  <c r="E20" i="3" s="1"/>
  <c r="K19" i="3"/>
  <c r="I19" i="3"/>
  <c r="D19" i="3"/>
  <c r="E19" i="3" s="1"/>
  <c r="K18" i="3"/>
  <c r="I18" i="3"/>
  <c r="D18" i="3"/>
  <c r="E18" i="3" s="1"/>
  <c r="K17" i="3"/>
  <c r="I17" i="3"/>
  <c r="D17" i="3"/>
  <c r="E17" i="3" s="1"/>
  <c r="K16" i="3"/>
  <c r="I16" i="3"/>
  <c r="D16" i="3"/>
  <c r="E16" i="3" s="1"/>
  <c r="K15" i="3"/>
  <c r="I15" i="3"/>
  <c r="D15" i="3"/>
  <c r="E15" i="3" s="1"/>
  <c r="K14" i="3"/>
  <c r="I14" i="3"/>
  <c r="D14" i="3"/>
  <c r="E14" i="3" s="1"/>
  <c r="K13" i="3"/>
  <c r="I13" i="3"/>
  <c r="D13" i="3"/>
  <c r="E13" i="3" s="1"/>
  <c r="I12" i="3"/>
  <c r="D12" i="3"/>
  <c r="E12" i="3" s="1"/>
  <c r="I11" i="3"/>
  <c r="D11" i="3"/>
  <c r="E11" i="3" s="1"/>
  <c r="K10" i="3"/>
  <c r="I10" i="3"/>
  <c r="D10" i="3"/>
  <c r="E10" i="3" s="1"/>
  <c r="K9" i="3"/>
  <c r="I9" i="3"/>
  <c r="D9" i="3"/>
  <c r="E9" i="3" s="1"/>
  <c r="K8" i="3"/>
  <c r="I8" i="3"/>
  <c r="D8" i="3"/>
  <c r="E8" i="3" s="1"/>
  <c r="K7" i="3"/>
  <c r="I7" i="3"/>
  <c r="D7" i="3"/>
  <c r="E7" i="3" s="1"/>
  <c r="K6" i="3"/>
  <c r="I6" i="3"/>
  <c r="D6" i="3"/>
  <c r="E6" i="3" s="1"/>
  <c r="K5" i="3"/>
  <c r="I5" i="3"/>
  <c r="D5" i="3"/>
  <c r="E5" i="3" s="1"/>
  <c r="K4" i="3"/>
  <c r="I4" i="3"/>
  <c r="D4" i="3"/>
  <c r="E4" i="3" s="1"/>
  <c r="K3" i="3"/>
  <c r="I3" i="3"/>
  <c r="D3" i="3"/>
  <c r="E3" i="3" s="1"/>
  <c r="K2" i="3"/>
  <c r="I2" i="3"/>
  <c r="D2" i="3"/>
  <c r="E2" i="3" s="1"/>
  <c r="K53" i="2"/>
  <c r="I53" i="2"/>
  <c r="D53" i="2"/>
  <c r="E53" i="2" s="1"/>
  <c r="I52" i="2"/>
  <c r="D52" i="2"/>
  <c r="E52" i="2" s="1"/>
  <c r="K51" i="2"/>
  <c r="I51" i="2"/>
  <c r="E51" i="2"/>
  <c r="D51" i="2"/>
  <c r="K50" i="2"/>
  <c r="I50" i="2"/>
  <c r="D50" i="2"/>
  <c r="E50" i="2" s="1"/>
  <c r="K49" i="2"/>
  <c r="I49" i="2"/>
  <c r="E49" i="2"/>
  <c r="D49" i="2"/>
  <c r="I48" i="2"/>
  <c r="D48" i="2"/>
  <c r="E48" i="2" s="1"/>
  <c r="K47" i="2"/>
  <c r="I47" i="2"/>
  <c r="D47" i="2"/>
  <c r="E47" i="2" s="1"/>
  <c r="K46" i="2"/>
  <c r="I46" i="2"/>
  <c r="D46" i="2"/>
  <c r="E46" i="2" s="1"/>
  <c r="K45" i="2"/>
  <c r="I45" i="2"/>
  <c r="D45" i="2"/>
  <c r="E45" i="2" s="1"/>
  <c r="K44" i="2"/>
  <c r="I44" i="2"/>
  <c r="D44" i="2"/>
  <c r="E44" i="2" s="1"/>
  <c r="K43" i="2"/>
  <c r="I43" i="2"/>
  <c r="D43" i="2"/>
  <c r="E43" i="2" s="1"/>
  <c r="K42" i="2"/>
  <c r="I42" i="2"/>
  <c r="D42" i="2"/>
  <c r="E42" i="2" s="1"/>
  <c r="K41" i="2"/>
  <c r="I41" i="2"/>
  <c r="D41" i="2"/>
  <c r="E41" i="2" s="1"/>
  <c r="K40" i="2"/>
  <c r="I40" i="2"/>
  <c r="D40" i="2"/>
  <c r="E40" i="2" s="1"/>
  <c r="K39" i="2"/>
  <c r="I39" i="2"/>
  <c r="D39" i="2"/>
  <c r="E39" i="2" s="1"/>
  <c r="K38" i="2"/>
  <c r="I38" i="2"/>
  <c r="D38" i="2"/>
  <c r="E38" i="2" s="1"/>
  <c r="I37" i="2"/>
  <c r="E37" i="2"/>
  <c r="D37" i="2"/>
  <c r="K36" i="2"/>
  <c r="I36" i="2"/>
  <c r="D36" i="2"/>
  <c r="E36" i="2" s="1"/>
  <c r="K35" i="2"/>
  <c r="I35" i="2"/>
  <c r="E35" i="2"/>
  <c r="D35" i="2"/>
  <c r="K34" i="2"/>
  <c r="I34" i="2"/>
  <c r="D34" i="2"/>
  <c r="E34" i="2" s="1"/>
  <c r="K33" i="2"/>
  <c r="I33" i="2"/>
  <c r="E33" i="2"/>
  <c r="D33" i="2"/>
  <c r="K32" i="2"/>
  <c r="I32" i="2"/>
  <c r="D32" i="2"/>
  <c r="E32" i="2" s="1"/>
  <c r="K31" i="2"/>
  <c r="I31" i="2"/>
  <c r="E31" i="2"/>
  <c r="D31" i="2"/>
  <c r="K30" i="2"/>
  <c r="I30" i="2"/>
  <c r="D30" i="2"/>
  <c r="E30" i="2" s="1"/>
  <c r="K29" i="2"/>
  <c r="I29" i="2"/>
  <c r="E29" i="2"/>
  <c r="D29" i="2"/>
  <c r="K28" i="2"/>
  <c r="I28" i="2"/>
  <c r="D28" i="2"/>
  <c r="E28" i="2" s="1"/>
  <c r="K27" i="2"/>
  <c r="I27" i="2"/>
  <c r="E27" i="2"/>
  <c r="D27" i="2"/>
  <c r="K26" i="2"/>
  <c r="I26" i="2"/>
  <c r="D26" i="2"/>
  <c r="E26" i="2" s="1"/>
  <c r="K25" i="2"/>
  <c r="I25" i="2"/>
  <c r="E25" i="2"/>
  <c r="D25" i="2"/>
  <c r="K24" i="2"/>
  <c r="I24" i="2"/>
  <c r="D24" i="2"/>
  <c r="E24" i="2" s="1"/>
  <c r="I23" i="2"/>
  <c r="D23" i="2"/>
  <c r="E23" i="2" s="1"/>
  <c r="I22" i="2"/>
  <c r="E22" i="2"/>
  <c r="D22" i="2"/>
  <c r="K21" i="2"/>
  <c r="I21" i="2"/>
  <c r="D21" i="2"/>
  <c r="E21" i="2" s="1"/>
  <c r="I20" i="2"/>
  <c r="D20" i="2"/>
  <c r="E20" i="2" s="1"/>
  <c r="K19" i="2"/>
  <c r="I19" i="2"/>
  <c r="D19" i="2"/>
  <c r="E19" i="2" s="1"/>
  <c r="K18" i="2"/>
  <c r="I18" i="2"/>
  <c r="D18" i="2"/>
  <c r="E18" i="2" s="1"/>
  <c r="K17" i="2"/>
  <c r="I17" i="2"/>
  <c r="D17" i="2"/>
  <c r="E17" i="2" s="1"/>
  <c r="K16" i="2"/>
  <c r="I16" i="2"/>
  <c r="D16" i="2"/>
  <c r="E16" i="2" s="1"/>
  <c r="K15" i="2"/>
  <c r="I15" i="2"/>
  <c r="D15" i="2"/>
  <c r="E15" i="2" s="1"/>
  <c r="K14" i="2"/>
  <c r="I14" i="2"/>
  <c r="D14" i="2"/>
  <c r="E14" i="2" s="1"/>
  <c r="K13" i="2"/>
  <c r="I13" i="2"/>
  <c r="D13" i="2"/>
  <c r="E13" i="2" s="1"/>
  <c r="I12" i="2"/>
  <c r="E12" i="2"/>
  <c r="D12" i="2"/>
  <c r="I11" i="2"/>
  <c r="E11" i="2"/>
  <c r="D11" i="2"/>
  <c r="K10" i="2"/>
  <c r="I10" i="2"/>
  <c r="D10" i="2"/>
  <c r="E10" i="2" s="1"/>
  <c r="K9" i="2"/>
  <c r="I9" i="2"/>
  <c r="E9" i="2"/>
  <c r="D9" i="2"/>
  <c r="K8" i="2"/>
  <c r="I8" i="2"/>
  <c r="D8" i="2"/>
  <c r="E8" i="2" s="1"/>
  <c r="K7" i="2"/>
  <c r="I7" i="2"/>
  <c r="E7" i="2"/>
  <c r="D7" i="2"/>
  <c r="K6" i="2"/>
  <c r="I6" i="2"/>
  <c r="D6" i="2"/>
  <c r="E6" i="2" s="1"/>
  <c r="K5" i="2"/>
  <c r="I5" i="2"/>
  <c r="C5" i="2"/>
  <c r="D5" i="2" s="1"/>
  <c r="E5" i="2" s="1"/>
  <c r="K4" i="2"/>
  <c r="I4" i="2"/>
  <c r="E4" i="2"/>
  <c r="D4" i="2"/>
  <c r="K3" i="2"/>
  <c r="I3" i="2"/>
  <c r="D3" i="2"/>
  <c r="E3" i="2" s="1"/>
  <c r="K2" i="2"/>
  <c r="I2" i="2"/>
  <c r="E2" i="2"/>
  <c r="D2" i="2"/>
</calcChain>
</file>

<file path=xl/sharedStrings.xml><?xml version="1.0" encoding="utf-8"?>
<sst xmlns="http://schemas.openxmlformats.org/spreadsheetml/2006/main" count="907" uniqueCount="349">
  <si>
    <t>Specie</t>
  </si>
  <si>
    <t>A.lyrata</t>
  </si>
  <si>
    <t xml:space="preserve"> A.thaliana</t>
  </si>
  <si>
    <t>B.distachyon</t>
  </si>
  <si>
    <t>B.napus</t>
  </si>
  <si>
    <t>B.rapa</t>
  </si>
  <si>
    <t>B.vulgaris</t>
  </si>
  <si>
    <t>C.annuum</t>
  </si>
  <si>
    <t>C.arabica</t>
  </si>
  <si>
    <t>C.cajan</t>
  </si>
  <si>
    <t>C.clementina</t>
  </si>
  <si>
    <t>C.lanatus</t>
  </si>
  <si>
    <t>C.melo</t>
  </si>
  <si>
    <t>C.olitorius</t>
  </si>
  <si>
    <t xml:space="preserve"> C.sativa</t>
  </si>
  <si>
    <t>C.sativus</t>
  </si>
  <si>
    <t>C.sinensis</t>
  </si>
  <si>
    <t>Cannabis_sativa</t>
  </si>
  <si>
    <t xml:space="preserve"> E.grandis</t>
  </si>
  <si>
    <t xml:space="preserve"> E.guineensis</t>
  </si>
  <si>
    <t>F.vesca</t>
  </si>
  <si>
    <t>G.hirsutum</t>
  </si>
  <si>
    <t xml:space="preserve"> G.max</t>
  </si>
  <si>
    <t xml:space="preserve"> H.annuus</t>
  </si>
  <si>
    <t>J.curcas</t>
  </si>
  <si>
    <t>L.japonicus</t>
  </si>
  <si>
    <t xml:space="preserve"> L.sativa</t>
  </si>
  <si>
    <t>M.acuminata</t>
  </si>
  <si>
    <t>M.domestica</t>
  </si>
  <si>
    <t>M.esculenta</t>
  </si>
  <si>
    <t>M.truncatula</t>
  </si>
  <si>
    <t>O.brachyantha</t>
  </si>
  <si>
    <t>O.S.indica</t>
  </si>
  <si>
    <t>O.S.japonica</t>
  </si>
  <si>
    <t>P.dactylifera</t>
  </si>
  <si>
    <t>P.trichocarpa</t>
  </si>
  <si>
    <t>P.vera</t>
  </si>
  <si>
    <t>P.vulgaris</t>
  </si>
  <si>
    <t>R.argentea</t>
  </si>
  <si>
    <t>R.chinensis</t>
  </si>
  <si>
    <t>R.communis</t>
  </si>
  <si>
    <t>R.sativus</t>
  </si>
  <si>
    <t>S.bicolor</t>
  </si>
  <si>
    <t>S.italica</t>
  </si>
  <si>
    <t>S.latifolia</t>
  </si>
  <si>
    <t>S.lycopersicum</t>
  </si>
  <si>
    <t>S.pennellii</t>
  </si>
  <si>
    <t>S.tuberosum</t>
  </si>
  <si>
    <t>T.aestivum</t>
  </si>
  <si>
    <t>T.cacao</t>
  </si>
  <si>
    <t>V.macrocarpon</t>
  </si>
  <si>
    <t>V.vinifera</t>
  </si>
  <si>
    <t>Z.mays</t>
  </si>
  <si>
    <t>Protein count</t>
  </si>
  <si>
    <t>Mean (aa)</t>
  </si>
  <si>
    <t>Std. Deviation (aa)</t>
  </si>
  <si>
    <t>Minimum (aa)</t>
  </si>
  <si>
    <t>First quartile (aa)</t>
  </si>
  <si>
    <t>Median (aa)</t>
  </si>
  <si>
    <t>Third quartile (aa)</t>
  </si>
  <si>
    <t>Maximum (aa)</t>
  </si>
  <si>
    <t>Number of protein with NCC</t>
  </si>
  <si>
    <t>% of protein sequences with NCC</t>
  </si>
  <si>
    <r>
      <t>% of  proteins sequences</t>
    </r>
    <r>
      <rPr>
        <b/>
        <u/>
        <sz val="12"/>
        <color rgb="FFFF0000"/>
        <rFont val="Calibri"/>
        <family val="2"/>
        <scheme val="minor"/>
      </rPr>
      <t xml:space="preserve"> without</t>
    </r>
    <r>
      <rPr>
        <sz val="11"/>
        <color theme="1"/>
        <rFont val="Calibri"/>
        <family val="2"/>
        <scheme val="minor"/>
      </rPr>
      <t xml:space="preserve"> NCCs</t>
    </r>
  </si>
  <si>
    <t>maximum length of protein</t>
  </si>
  <si>
    <t>minimum length of protein</t>
  </si>
  <si>
    <t>Beta vulgaris</t>
  </si>
  <si>
    <t>451,2±194,7</t>
  </si>
  <si>
    <t>21,8±4,15</t>
  </si>
  <si>
    <t>Pistacia vera </t>
  </si>
  <si>
    <t>425,67±176,06</t>
  </si>
  <si>
    <t>23±3,61</t>
  </si>
  <si>
    <t>Arabidopsis lyrata</t>
  </si>
  <si>
    <r>
      <t>521</t>
    </r>
    <r>
      <rPr>
        <sz val="9"/>
        <color indexed="8"/>
        <rFont val="Calibri"/>
        <family val="2"/>
      </rPr>
      <t>±204,96</t>
    </r>
  </si>
  <si>
    <t>19,45±4,32</t>
  </si>
  <si>
    <t>Arabidopsis thaliana</t>
  </si>
  <si>
    <r>
      <t>742,68</t>
    </r>
    <r>
      <rPr>
        <sz val="9"/>
        <color indexed="8"/>
        <rFont val="Calibri"/>
        <family val="2"/>
      </rPr>
      <t>±741,56</t>
    </r>
  </si>
  <si>
    <t>21,61±4,61</t>
  </si>
  <si>
    <t>Brassica napus</t>
  </si>
  <si>
    <t>442,13±207,15</t>
  </si>
  <si>
    <t>20,6±4,45</t>
  </si>
  <si>
    <t>Brassica rapa</t>
  </si>
  <si>
    <t>477,65±228,51</t>
  </si>
  <si>
    <t>19,88±4,2</t>
  </si>
  <si>
    <t xml:space="preserve">Camelina sativa </t>
  </si>
  <si>
    <t>447,29±158,13</t>
  </si>
  <si>
    <t>20,57±5,02</t>
  </si>
  <si>
    <t>Raphanus sativus</t>
  </si>
  <si>
    <t>418,88±190,87</t>
  </si>
  <si>
    <t>22±5,73</t>
  </si>
  <si>
    <t>Cannabis sativa</t>
  </si>
  <si>
    <t>465,75±167,74</t>
  </si>
  <si>
    <t>22,38±5,4</t>
  </si>
  <si>
    <t>Silene latifolia</t>
  </si>
  <si>
    <t>±</t>
  </si>
  <si>
    <t>*</t>
  </si>
  <si>
    <t>Citrullus lanatus</t>
  </si>
  <si>
    <t>Cucumis melo</t>
  </si>
  <si>
    <t>364,43±138,59</t>
  </si>
  <si>
    <t>22,43±5,13</t>
  </si>
  <si>
    <t>Cucumis sativus</t>
  </si>
  <si>
    <t>494,83±152,88</t>
  </si>
  <si>
    <t>22,42±4,60</t>
  </si>
  <si>
    <t>Jatropha curcas</t>
  </si>
  <si>
    <t>479,75±145,71</t>
  </si>
  <si>
    <t>21,5±3</t>
  </si>
  <si>
    <t>Manihot esculenta</t>
  </si>
  <si>
    <t>408,86±145,62</t>
  </si>
  <si>
    <t>21,14±2,19</t>
  </si>
  <si>
    <t>Ricinus communis</t>
  </si>
  <si>
    <t>614,63±302,9</t>
  </si>
  <si>
    <t>18,75±3,62</t>
  </si>
  <si>
    <t xml:space="preserve">Cajanus cajan </t>
  </si>
  <si>
    <t>506±171,64</t>
  </si>
  <si>
    <t>22,11±5,11</t>
  </si>
  <si>
    <t>Glycine max</t>
  </si>
  <si>
    <t>418,2±195,55</t>
  </si>
  <si>
    <t>20,4±5,44</t>
  </si>
  <si>
    <t>Lotus japonicus</t>
  </si>
  <si>
    <t>Medicago truncatula</t>
  </si>
  <si>
    <t>384,67±218,41</t>
  </si>
  <si>
    <t>19,6±5,51</t>
  </si>
  <si>
    <t>Phaseolus vulgaris</t>
  </si>
  <si>
    <t>Corchorus olitorius</t>
  </si>
  <si>
    <t>Gossypium hirsutum</t>
  </si>
  <si>
    <t>316,5±86</t>
  </si>
  <si>
    <t>17,5±1</t>
  </si>
  <si>
    <t>Theobroma cacao</t>
  </si>
  <si>
    <t>443,33±161,71</t>
  </si>
  <si>
    <t>23,33±4,62</t>
  </si>
  <si>
    <t>Eucalyptus grandis</t>
  </si>
  <si>
    <t>423,09±168,60</t>
  </si>
  <si>
    <t>19,64±3,17</t>
  </si>
  <si>
    <t>Rhodamnia argentea</t>
  </si>
  <si>
    <t>464,73±117,22</t>
  </si>
  <si>
    <t>21,36±3,96</t>
  </si>
  <si>
    <t>Fragaria vesca</t>
  </si>
  <si>
    <t>480±377,08</t>
  </si>
  <si>
    <t>22±6,98</t>
  </si>
  <si>
    <t>Malus domestica</t>
  </si>
  <si>
    <t>498,4±148,17</t>
  </si>
  <si>
    <t>18±1,56</t>
  </si>
  <si>
    <t>Rosa chinensis</t>
  </si>
  <si>
    <t>486,29±252,27</t>
  </si>
  <si>
    <t>21±5,13</t>
  </si>
  <si>
    <t>Citrus clementina</t>
  </si>
  <si>
    <t>416,14±83,2</t>
  </si>
  <si>
    <t>20,86±3,63</t>
  </si>
  <si>
    <t>Citrus sinensis</t>
  </si>
  <si>
    <t>476,14±179,58</t>
  </si>
  <si>
    <t>21,43±3,6</t>
  </si>
  <si>
    <t>Populus trichocarpa</t>
  </si>
  <si>
    <t>449±168,77</t>
  </si>
  <si>
    <t>20,78±4,32</t>
  </si>
  <si>
    <t>Vitis vinifera</t>
  </si>
  <si>
    <t>395,43±284,46</t>
  </si>
  <si>
    <t>23,71±4,89</t>
  </si>
  <si>
    <t>Helianthus annuus</t>
  </si>
  <si>
    <t>289,17±181,06</t>
  </si>
  <si>
    <t>18,33±3,44</t>
  </si>
  <si>
    <t>Lactuca sativa</t>
  </si>
  <si>
    <t>460,2±174,34</t>
  </si>
  <si>
    <t>19,6±5,46</t>
  </si>
  <si>
    <t>Vaccinium macrocarpon</t>
  </si>
  <si>
    <t>Coffea ssp arabica</t>
  </si>
  <si>
    <t>520±64,38</t>
  </si>
  <si>
    <t>22,25±1,5</t>
  </si>
  <si>
    <t>Capsicum  annuum</t>
  </si>
  <si>
    <t>707,33±315,75</t>
  </si>
  <si>
    <t>20,67±6,43</t>
  </si>
  <si>
    <t>Solanum lycopersicum</t>
  </si>
  <si>
    <t>500,17±145,81</t>
  </si>
  <si>
    <t>22,5±4,85</t>
  </si>
  <si>
    <t>Solanum pennellii</t>
  </si>
  <si>
    <t>451,3±108,22</t>
  </si>
  <si>
    <t>24,6±4,67</t>
  </si>
  <si>
    <t>Solanum tuberosum</t>
  </si>
  <si>
    <t>616,2±267,76</t>
  </si>
  <si>
    <t>21±5</t>
  </si>
  <si>
    <t>Elaeis guineensis</t>
  </si>
  <si>
    <t>395,5±135,37</t>
  </si>
  <si>
    <t>21,83±4,95</t>
  </si>
  <si>
    <t>Phoenix dactylifera</t>
  </si>
  <si>
    <t>484,4±63,21</t>
  </si>
  <si>
    <t>21±5,24</t>
  </si>
  <si>
    <t>Musa acuminata</t>
  </si>
  <si>
    <t>249,75±27,2</t>
  </si>
  <si>
    <t>18,25±2,99</t>
  </si>
  <si>
    <t>Brachypodium distachyon</t>
  </si>
  <si>
    <t>455,83±144,28</t>
  </si>
  <si>
    <t>20,92±5,66</t>
  </si>
  <si>
    <t xml:space="preserve">Oryza brachyantha </t>
  </si>
  <si>
    <t>350,6±123,72</t>
  </si>
  <si>
    <t>21,6±4,22</t>
  </si>
  <si>
    <t>Oryza sativa ssp indica</t>
  </si>
  <si>
    <t>Oryza sativa ssp  japonica</t>
  </si>
  <si>
    <t>401,75±127,52</t>
  </si>
  <si>
    <t>21,63±4,75</t>
  </si>
  <si>
    <t>Setaria italica</t>
  </si>
  <si>
    <t>323,57±138,5</t>
  </si>
  <si>
    <t>20,29±86</t>
  </si>
  <si>
    <t>Sorghum bicolor</t>
  </si>
  <si>
    <t>403,78±202,48</t>
  </si>
  <si>
    <t>19,56±4,33</t>
  </si>
  <si>
    <t>Triticum aestivum</t>
  </si>
  <si>
    <t>Zea mays</t>
  </si>
  <si>
    <t>602,5±139,06</t>
  </si>
  <si>
    <t>23±4,9</t>
  </si>
  <si>
    <t>PCC occurrence</t>
  </si>
  <si>
    <t>nb PCC</t>
  </si>
  <si>
    <t>mean nb PCC per seq</t>
  </si>
  <si>
    <t>mean size PCC</t>
  </si>
  <si>
    <t>maximum length PCC</t>
  </si>
  <si>
    <t>minimum length PCC</t>
  </si>
  <si>
    <t>507,25±212,85</t>
  </si>
  <si>
    <t>18,25±2,87</t>
  </si>
  <si>
    <t>438,71±210,75</t>
  </si>
  <si>
    <t>18±2,31</t>
  </si>
  <si>
    <r>
      <t>465,4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275,2</t>
    </r>
  </si>
  <si>
    <t>20,4±3,29</t>
  </si>
  <si>
    <t>626,93±585,81</t>
  </si>
  <si>
    <t>19,4±2,64</t>
  </si>
  <si>
    <t>444,1±231,62</t>
  </si>
  <si>
    <t>17,6±1,9</t>
  </si>
  <si>
    <t>424,27±206,97</t>
  </si>
  <si>
    <t>18,27±2,15</t>
  </si>
  <si>
    <t>281±125,91</t>
  </si>
  <si>
    <t>18,2±3,03</t>
  </si>
  <si>
    <t>366±112,9</t>
  </si>
  <si>
    <t>19±1,73</t>
  </si>
  <si>
    <t>489,5±314,66</t>
  </si>
  <si>
    <t>19±4,24</t>
  </si>
  <si>
    <t>565,67±248,55</t>
  </si>
  <si>
    <t>18,33±3,51</t>
  </si>
  <si>
    <t>478±228,14</t>
  </si>
  <si>
    <t>19±3</t>
  </si>
  <si>
    <t>509±139,73</t>
  </si>
  <si>
    <t>18,2±2,49</t>
  </si>
  <si>
    <t>549,25±207,88</t>
  </si>
  <si>
    <t>17,75±3,40</t>
  </si>
  <si>
    <t>582±122,65</t>
  </si>
  <si>
    <t>16,8±2,49</t>
  </si>
  <si>
    <t>**</t>
  </si>
  <si>
    <t>552,5±61,52</t>
  </si>
  <si>
    <t>18±1,41</t>
  </si>
  <si>
    <t>355,6±198,33</t>
  </si>
  <si>
    <t>20±2,74</t>
  </si>
  <si>
    <t>362±315,57</t>
  </si>
  <si>
    <t>17±1</t>
  </si>
  <si>
    <t>499±131,92</t>
  </si>
  <si>
    <t>19±3,23</t>
  </si>
  <si>
    <t>548,4±232,72</t>
  </si>
  <si>
    <t>17,4±1,95</t>
  </si>
  <si>
    <t>482,25±190,41</t>
  </si>
  <si>
    <t>18±2,94</t>
  </si>
  <si>
    <t>505,5±181,15</t>
  </si>
  <si>
    <t>20,5±1,29</t>
  </si>
  <si>
    <t>550,14±90,92</t>
  </si>
  <si>
    <r>
      <t>1,29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0,49</t>
    </r>
  </si>
  <si>
    <t>19,29±4,61</t>
  </si>
  <si>
    <t>500±221,58</t>
  </si>
  <si>
    <t>20±1,73</t>
  </si>
  <si>
    <t>596,58±153,03</t>
  </si>
  <si>
    <t>18,5±2,75</t>
  </si>
  <si>
    <t>598±148,01</t>
  </si>
  <si>
    <t>18,14±2,69</t>
  </si>
  <si>
    <t>454,75±165,65</t>
  </si>
  <si>
    <t>17,25±3,30</t>
  </si>
  <si>
    <t>374,6±129,49</t>
  </si>
  <si>
    <t>19,4±1,82</t>
  </si>
  <si>
    <t>457,6±182,41</t>
  </si>
  <si>
    <t>16,8±1,92</t>
  </si>
  <si>
    <t>434,6±174,23</t>
  </si>
  <si>
    <t>18,6±2,30</t>
  </si>
  <si>
    <t>532,5±227,25</t>
  </si>
  <si>
    <t>17,75±2,87</t>
  </si>
  <si>
    <t>469,67±231,9</t>
  </si>
  <si>
    <t>18,33±3,21</t>
  </si>
  <si>
    <t>471,33±229,69</t>
  </si>
  <si>
    <t>439±177,91</t>
  </si>
  <si>
    <t>19,67±3</t>
  </si>
  <si>
    <t>566,25±176,5</t>
  </si>
  <si>
    <t>17,75±2,36</t>
  </si>
  <si>
    <t>477,8±222,31</t>
  </si>
  <si>
    <t>17,8±3,42</t>
  </si>
  <si>
    <t>560,33±268,21</t>
  </si>
  <si>
    <t>19,33±3,79</t>
  </si>
  <si>
    <t>501,09±225,6</t>
  </si>
  <si>
    <t>18,73±2,57</t>
  </si>
  <si>
    <t>482,75±210,46</t>
  </si>
  <si>
    <t>22,5±1,73</t>
  </si>
  <si>
    <t>407,2±128,45</t>
  </si>
  <si>
    <t>20,6±2,30</t>
  </si>
  <si>
    <t>675,6±83,73</t>
  </si>
  <si>
    <t>22,33±4,16</t>
  </si>
  <si>
    <t>nb NCC</t>
  </si>
  <si>
    <t>CCM occurrence</t>
  </si>
  <si>
    <t>mean size of protein with MCC</t>
  </si>
  <si>
    <t>mean nb NCC per seq</t>
  </si>
  <si>
    <t>maximum NCC per protein</t>
  </si>
  <si>
    <t>minimum NCC per protein</t>
  </si>
  <si>
    <t>mean size NCC</t>
  </si>
  <si>
    <t>maximum length NCC</t>
  </si>
  <si>
    <t>minimum length NCC</t>
  </si>
  <si>
    <t>24±5,66</t>
  </si>
  <si>
    <t>23±8,49</t>
  </si>
  <si>
    <t>22,5±9,19</t>
  </si>
  <si>
    <t>261±5,2</t>
  </si>
  <si>
    <t>23,5±4,93</t>
  </si>
  <si>
    <t>272,67±4,93</t>
  </si>
  <si>
    <t>25,8±3,97</t>
  </si>
  <si>
    <r>
      <t>21,33</t>
    </r>
    <r>
      <rPr>
        <sz val="11"/>
        <color theme="1"/>
        <rFont val="Calibri"/>
        <family val="2"/>
      </rPr>
      <t>±0,58</t>
    </r>
  </si>
  <si>
    <t>269,25±52,33</t>
  </si>
  <si>
    <t>25,86±4,38</t>
  </si>
  <si>
    <r>
      <t>20,75</t>
    </r>
    <r>
      <rPr>
        <sz val="11"/>
        <color theme="1"/>
        <rFont val="Calibri"/>
        <family val="2"/>
      </rPr>
      <t>±2,5</t>
    </r>
  </si>
  <si>
    <t>22±7,07</t>
  </si>
  <si>
    <t>23,5±7,78</t>
  </si>
  <si>
    <t>492,5±323,15</t>
  </si>
  <si>
    <r>
      <t>19</t>
    </r>
    <r>
      <rPr>
        <sz val="11"/>
        <color theme="1"/>
        <rFont val="Calibri"/>
        <family val="2"/>
      </rPr>
      <t>±4,24</t>
    </r>
  </si>
  <si>
    <t>495±319,61</t>
  </si>
  <si>
    <t>22±6,08</t>
  </si>
  <si>
    <t>259±5,66</t>
  </si>
  <si>
    <t>25,5±0,71</t>
  </si>
  <si>
    <t>21,5±7,78</t>
  </si>
  <si>
    <t>pas de valeur</t>
  </si>
  <si>
    <t>une seule valeur</t>
  </si>
  <si>
    <t>Maximum length of protein</t>
  </si>
  <si>
    <t>Minimum length of protein</t>
  </si>
  <si>
    <t>% of protein sequences with PCC</t>
  </si>
  <si>
    <t>Number of protein with PCC</t>
  </si>
  <si>
    <r>
      <t>% of  proteins sequences</t>
    </r>
    <r>
      <rPr>
        <b/>
        <u/>
        <sz val="12"/>
        <color rgb="FFFF0000"/>
        <rFont val="Calibri"/>
        <family val="2"/>
        <scheme val="minor"/>
      </rPr>
      <t xml:space="preserve"> without</t>
    </r>
    <r>
      <rPr>
        <sz val="11"/>
        <color theme="1"/>
        <rFont val="Calibri"/>
        <family val="2"/>
        <scheme val="minor"/>
      </rPr>
      <t xml:space="preserve"> PCC</t>
    </r>
  </si>
  <si>
    <t>Mean size of protein with PCC</t>
  </si>
  <si>
    <t>Mean size of protein with NCC</t>
  </si>
  <si>
    <t>Number of PCC</t>
  </si>
  <si>
    <t>Mean number of PCC per seq</t>
  </si>
  <si>
    <t>Maximum PCC per protein</t>
  </si>
  <si>
    <t>Minimum PCC per protein</t>
  </si>
  <si>
    <t>Mean size PCC</t>
  </si>
  <si>
    <t>Maximum length PCC</t>
  </si>
  <si>
    <t>Minimum length PCC</t>
  </si>
  <si>
    <t>NCC occurrence</t>
  </si>
  <si>
    <t>Number of NCC</t>
  </si>
  <si>
    <t>Mean number of NCC per seq</t>
  </si>
  <si>
    <t>Maximum NCC per protein</t>
  </si>
  <si>
    <t>Minimum NCC per protein</t>
  </si>
  <si>
    <t>Mean size NCC</t>
  </si>
  <si>
    <t>Maximum length NCC</t>
  </si>
  <si>
    <t>Minimum length NCC</t>
  </si>
  <si>
    <t>Number of protein with MCC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</si>
</sst>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0.00"/>
    <numFmt numFmtId="166" formatCode="###0.000"/>
    <numFmt numFmtId="167" formatCode="####.000"/>
  </numFmts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u/>
      <sz val="12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right" vertical="top"/>
    </xf>
    <xf numFmtId="0" fontId="5" fillId="0" borderId="1" xfId="0" applyFont="1" applyBorder="1" applyAlignment="1">
      <alignment vertical="top"/>
    </xf>
    <xf numFmtId="164" fontId="3" fillId="0" borderId="1" xfId="2" applyNumberFormat="1" applyFont="1" applyBorder="1" applyAlignment="1">
      <alignment horizontal="right" vertical="top"/>
    </xf>
    <xf numFmtId="165" fontId="3" fillId="0" borderId="1" xfId="2" applyNumberFormat="1" applyFont="1" applyBorder="1" applyAlignment="1">
      <alignment horizontal="right" vertical="top"/>
    </xf>
    <xf numFmtId="0" fontId="1" fillId="0" borderId="1" xfId="0" applyFont="1" applyBorder="1"/>
    <xf numFmtId="166" fontId="3" fillId="0" borderId="1" xfId="2" applyNumberFormat="1" applyFont="1" applyBorder="1" applyAlignment="1">
      <alignment horizontal="right" vertical="top"/>
    </xf>
    <xf numFmtId="0" fontId="0" fillId="2" borderId="1" xfId="0" applyFill="1" applyBorder="1"/>
    <xf numFmtId="0" fontId="0" fillId="0" borderId="1" xfId="0" applyBorder="1" applyAlignment="1">
      <alignment vertical="top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64" fontId="3" fillId="0" borderId="1" xfId="2" applyNumberFormat="1" applyFont="1" applyBorder="1" applyAlignment="1">
      <alignment horizontal="left" wrapText="1"/>
    </xf>
    <xf numFmtId="165" fontId="8" fillId="0" borderId="1" xfId="2" applyNumberFormat="1" applyFont="1" applyBorder="1" applyAlignment="1">
      <alignment horizontal="left" wrapText="1"/>
    </xf>
    <xf numFmtId="165" fontId="3" fillId="0" borderId="1" xfId="2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66" fontId="3" fillId="0" borderId="1" xfId="2" applyNumberFormat="1" applyFont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top"/>
    </xf>
    <xf numFmtId="0" fontId="5" fillId="2" borderId="1" xfId="0" applyFont="1" applyFill="1" applyBorder="1" applyAlignment="1">
      <alignment vertical="top"/>
    </xf>
    <xf numFmtId="165" fontId="3" fillId="2" borderId="1" xfId="3" applyNumberFormat="1" applyFont="1" applyFill="1" applyBorder="1" applyAlignment="1">
      <alignment horizontal="right" vertical="top"/>
    </xf>
    <xf numFmtId="0" fontId="1" fillId="2" borderId="1" xfId="0" applyFont="1" applyFill="1" applyBorder="1"/>
    <xf numFmtId="165" fontId="3" fillId="2" borderId="1" xfId="4" applyNumberFormat="1" applyFont="1" applyFill="1" applyBorder="1" applyAlignment="1">
      <alignment horizontal="right" vertical="top"/>
    </xf>
    <xf numFmtId="167" fontId="3" fillId="2" borderId="1" xfId="4" applyNumberFormat="1" applyFont="1" applyFill="1" applyBorder="1" applyAlignment="1">
      <alignment horizontal="right" vertical="top"/>
    </xf>
    <xf numFmtId="164" fontId="3" fillId="2" borderId="1" xfId="4" applyNumberFormat="1" applyFont="1" applyFill="1" applyBorder="1" applyAlignment="1">
      <alignment horizontal="right" vertical="top"/>
    </xf>
    <xf numFmtId="0" fontId="0" fillId="2" borderId="1" xfId="0" applyFill="1" applyBorder="1" applyAlignment="1">
      <alignment vertical="top"/>
    </xf>
  </cellXfs>
  <cellStyles count="5">
    <cellStyle name="Normal" xfId="0" builtinId="0"/>
    <cellStyle name="Normal_Sheet1" xfId="1" xr:uid="{474327AB-B96D-4DF9-88FE-D885FC15C253}"/>
    <cellStyle name="Normal_SPSS" xfId="2" xr:uid="{6C454F1E-D028-4FDA-9944-116EEE126FC9}"/>
    <cellStyle name="Normal_SPSS CCN" xfId="4" xr:uid="{9F017171-D2FD-4F7D-B1F3-6FAA1E2F37A9}"/>
    <cellStyle name="Normal_SPSS CCP" xfId="3" xr:uid="{FCFA2D47-769C-4233-940F-C46CF98D4F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9"/>
  <sheetViews>
    <sheetView topLeftCell="S1" workbookViewId="0">
      <selection activeCell="E18" sqref="E18"/>
    </sheetView>
  </sheetViews>
  <sheetFormatPr defaultRowHeight="14.4" x14ac:dyDescent="0.3"/>
  <cols>
    <col min="1" max="1" width="13.5546875" style="6" bestFit="1" customWidth="1"/>
    <col min="2" max="2" width="10.77734375" style="6" bestFit="1" customWidth="1"/>
    <col min="3" max="16384" width="8.88671875" style="6"/>
  </cols>
  <sheetData>
    <row r="1" spans="1:53" s="3" customForma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</row>
    <row r="2" spans="1:53" x14ac:dyDescent="0.3">
      <c r="A2" s="4" t="s">
        <v>53</v>
      </c>
      <c r="B2" s="5">
        <v>877</v>
      </c>
      <c r="C2" s="5">
        <v>1136</v>
      </c>
      <c r="D2" s="5">
        <v>750</v>
      </c>
      <c r="E2" s="5">
        <v>1418</v>
      </c>
      <c r="F2" s="5">
        <v>1269</v>
      </c>
      <c r="G2" s="5">
        <v>812</v>
      </c>
      <c r="H2" s="5">
        <v>1189</v>
      </c>
      <c r="I2" s="5">
        <v>520</v>
      </c>
      <c r="J2" s="5">
        <v>834</v>
      </c>
      <c r="K2" s="5">
        <v>781</v>
      </c>
      <c r="L2" s="5">
        <v>38</v>
      </c>
      <c r="M2" s="5">
        <v>653</v>
      </c>
      <c r="N2" s="5">
        <v>35</v>
      </c>
      <c r="O2" s="5">
        <v>1439</v>
      </c>
      <c r="P2" s="5">
        <v>776</v>
      </c>
      <c r="Q2" s="5">
        <v>722</v>
      </c>
      <c r="R2" s="5">
        <v>535</v>
      </c>
      <c r="S2" s="5">
        <v>834</v>
      </c>
      <c r="T2" s="5">
        <v>990</v>
      </c>
      <c r="U2" s="5">
        <v>577</v>
      </c>
      <c r="V2" s="5">
        <v>1085</v>
      </c>
      <c r="W2" s="5">
        <v>1249</v>
      </c>
      <c r="X2" s="5">
        <v>602</v>
      </c>
      <c r="Y2" s="5">
        <v>726</v>
      </c>
      <c r="Z2" s="5">
        <v>31</v>
      </c>
      <c r="AA2" s="5">
        <v>571</v>
      </c>
      <c r="AB2" s="5">
        <v>623</v>
      </c>
      <c r="AC2" s="5">
        <v>726</v>
      </c>
      <c r="AD2" s="5">
        <v>662</v>
      </c>
      <c r="AE2" s="5">
        <v>931</v>
      </c>
      <c r="AF2" s="5">
        <v>422</v>
      </c>
      <c r="AG2" s="5">
        <v>53</v>
      </c>
      <c r="AH2" s="5">
        <v>845</v>
      </c>
      <c r="AI2" s="5">
        <v>645</v>
      </c>
      <c r="AJ2" s="5">
        <v>1096</v>
      </c>
      <c r="AK2" s="5">
        <v>583</v>
      </c>
      <c r="AL2" s="5">
        <v>31</v>
      </c>
      <c r="AM2" s="5">
        <v>632</v>
      </c>
      <c r="AN2" s="5">
        <v>606</v>
      </c>
      <c r="AO2" s="5">
        <v>715</v>
      </c>
      <c r="AP2" s="5">
        <v>834</v>
      </c>
      <c r="AQ2" s="5">
        <v>703</v>
      </c>
      <c r="AR2" s="5">
        <v>728</v>
      </c>
      <c r="AS2" s="5">
        <v>30</v>
      </c>
      <c r="AT2" s="5">
        <v>711</v>
      </c>
      <c r="AU2" s="5">
        <v>636</v>
      </c>
      <c r="AV2" s="5">
        <v>747</v>
      </c>
      <c r="AW2" s="5">
        <v>35</v>
      </c>
      <c r="AX2" s="5">
        <v>761</v>
      </c>
      <c r="AY2" s="5">
        <v>33</v>
      </c>
      <c r="AZ2" s="5">
        <v>832</v>
      </c>
      <c r="BA2" s="5">
        <v>540</v>
      </c>
    </row>
    <row r="3" spans="1:53" x14ac:dyDescent="0.3">
      <c r="A3" s="4" t="s">
        <v>54</v>
      </c>
      <c r="B3" s="7">
        <v>406.94298745724058</v>
      </c>
      <c r="C3" s="7">
        <v>423.91637323943661</v>
      </c>
      <c r="D3" s="7">
        <v>423.64933333333335</v>
      </c>
      <c r="E3" s="7">
        <v>365.62693935119887</v>
      </c>
      <c r="F3" s="7">
        <v>382.64223798266352</v>
      </c>
      <c r="G3" s="7">
        <v>389.99876847290642</v>
      </c>
      <c r="H3" s="7">
        <v>298.65096719932717</v>
      </c>
      <c r="I3" s="7">
        <v>407.14038461538462</v>
      </c>
      <c r="J3" s="7">
        <v>425.26019184652279</v>
      </c>
      <c r="K3" s="7">
        <v>442.80793854033288</v>
      </c>
      <c r="L3" s="7">
        <v>282.0263157894737</v>
      </c>
      <c r="M3" s="7">
        <v>395.03981623277184</v>
      </c>
      <c r="N3" s="7">
        <v>278.74285714285713</v>
      </c>
      <c r="O3" s="7">
        <v>394.57817929117442</v>
      </c>
      <c r="P3" s="7">
        <v>432.00644329896909</v>
      </c>
      <c r="Q3" s="7">
        <v>423.68144044321332</v>
      </c>
      <c r="R3" s="7">
        <v>425.53457943925235</v>
      </c>
      <c r="S3" s="7">
        <v>410.49520383693044</v>
      </c>
      <c r="T3" s="7">
        <v>406.09090909090907</v>
      </c>
      <c r="U3" s="7">
        <v>420.50953206239166</v>
      </c>
      <c r="V3" s="7">
        <v>295.72903225806454</v>
      </c>
      <c r="W3" s="7">
        <v>416.74459567654122</v>
      </c>
      <c r="X3" s="7">
        <v>389.09634551495014</v>
      </c>
      <c r="Y3" s="7">
        <v>426.6542699724518</v>
      </c>
      <c r="Z3" s="7">
        <v>308.12903225806451</v>
      </c>
      <c r="AA3" s="7">
        <v>413.55516637478109</v>
      </c>
      <c r="AB3" s="7">
        <v>401.78330658105938</v>
      </c>
      <c r="AC3" s="7">
        <v>402.20798898071627</v>
      </c>
      <c r="AD3" s="7">
        <v>417.34592145015108</v>
      </c>
      <c r="AE3" s="7">
        <v>416.93984962406017</v>
      </c>
      <c r="AF3" s="7">
        <v>382.21800947867297</v>
      </c>
      <c r="AG3" s="7">
        <v>279.30188679245282</v>
      </c>
      <c r="AH3" s="7">
        <v>415.80828402366865</v>
      </c>
      <c r="AI3" s="7">
        <v>409.37984496124034</v>
      </c>
      <c r="AJ3" s="7">
        <v>418.4799270072993</v>
      </c>
      <c r="AK3" s="7">
        <v>417.76672384219552</v>
      </c>
      <c r="AL3" s="7">
        <v>307.90322580645159</v>
      </c>
      <c r="AM3" s="7">
        <v>438.39082278481015</v>
      </c>
      <c r="AN3" s="7">
        <v>427.19306930693068</v>
      </c>
      <c r="AO3" s="7">
        <v>427.22937062937064</v>
      </c>
      <c r="AP3" s="7">
        <v>392.68585131894486</v>
      </c>
      <c r="AQ3" s="7">
        <v>419.68847795163583</v>
      </c>
      <c r="AR3" s="7">
        <v>430.70879120879118</v>
      </c>
      <c r="AS3" s="7">
        <v>336.63333333333333</v>
      </c>
      <c r="AT3" s="7">
        <v>411.33052039381153</v>
      </c>
      <c r="AU3" s="7">
        <v>422.25628930817612</v>
      </c>
      <c r="AV3" s="7">
        <v>351.09504685408302</v>
      </c>
      <c r="AW3" s="7">
        <v>306.51428571428573</v>
      </c>
      <c r="AX3" s="7">
        <v>420.57293035479631</v>
      </c>
      <c r="AY3" s="7">
        <v>275.66666666666669</v>
      </c>
      <c r="AZ3" s="7">
        <v>405.06490384615387</v>
      </c>
      <c r="BA3" s="7">
        <v>369.24259259259259</v>
      </c>
    </row>
    <row r="4" spans="1:53" ht="22.8" x14ac:dyDescent="0.3">
      <c r="A4" s="4" t="s">
        <v>55</v>
      </c>
      <c r="B4" s="8">
        <v>222.94214995220506</v>
      </c>
      <c r="C4" s="8">
        <v>306.5241128637731</v>
      </c>
      <c r="D4" s="8">
        <v>226.31121799285185</v>
      </c>
      <c r="E4" s="8">
        <v>215.40581197517983</v>
      </c>
      <c r="F4" s="8">
        <v>217.02586301567928</v>
      </c>
      <c r="G4" s="8">
        <v>230.70442975208795</v>
      </c>
      <c r="H4" s="8">
        <v>195.85104830984113</v>
      </c>
      <c r="I4" s="8">
        <v>232.97697568281376</v>
      </c>
      <c r="J4" s="8">
        <v>239.97928216492042</v>
      </c>
      <c r="K4" s="8">
        <v>234.8437865704453</v>
      </c>
      <c r="L4" s="8">
        <v>175.10050964503685</v>
      </c>
      <c r="M4" s="8">
        <v>221.80045806425235</v>
      </c>
      <c r="N4" s="8">
        <v>160.53941111455595</v>
      </c>
      <c r="O4" s="8">
        <v>215.93785317980692</v>
      </c>
      <c r="P4" s="8">
        <v>227.86494859266966</v>
      </c>
      <c r="Q4" s="8">
        <v>230.90566047168863</v>
      </c>
      <c r="R4" s="8">
        <v>234.70685800649625</v>
      </c>
      <c r="S4" s="8">
        <v>217.76588109381558</v>
      </c>
      <c r="T4" s="8">
        <v>225.00322841899504</v>
      </c>
      <c r="U4" s="8">
        <v>240.27196034149128</v>
      </c>
      <c r="V4" s="8">
        <v>187.04439932956316</v>
      </c>
      <c r="W4" s="8">
        <v>229.10521587410841</v>
      </c>
      <c r="X4" s="8">
        <v>212.05486376059855</v>
      </c>
      <c r="Y4" s="8">
        <v>222.51772566902304</v>
      </c>
      <c r="Z4" s="8">
        <v>176.60044204087447</v>
      </c>
      <c r="AA4" s="8">
        <v>233.93386759396827</v>
      </c>
      <c r="AB4" s="8">
        <v>221.99478480298626</v>
      </c>
      <c r="AC4" s="8">
        <v>233.66378909897043</v>
      </c>
      <c r="AD4" s="8">
        <v>224.73712929306188</v>
      </c>
      <c r="AE4" s="8">
        <v>213.66045475573844</v>
      </c>
      <c r="AF4" s="8">
        <v>221.93413428295321</v>
      </c>
      <c r="AG4" s="8">
        <v>158.52172684205451</v>
      </c>
      <c r="AH4" s="8">
        <v>232.974356698674</v>
      </c>
      <c r="AI4" s="8">
        <v>232.02909948817339</v>
      </c>
      <c r="AJ4" s="8">
        <v>220.4060336924359</v>
      </c>
      <c r="AK4" s="8">
        <v>230.69691320788627</v>
      </c>
      <c r="AL4" s="8">
        <v>179.39590386232524</v>
      </c>
      <c r="AM4" s="8">
        <v>231.51540482908044</v>
      </c>
      <c r="AN4" s="8">
        <v>235.30835198494248</v>
      </c>
      <c r="AO4" s="8">
        <v>224.92970698806727</v>
      </c>
      <c r="AP4" s="8">
        <v>219.14390808926385</v>
      </c>
      <c r="AQ4" s="8">
        <v>225.54206554120174</v>
      </c>
      <c r="AR4" s="8">
        <v>225.81692827276663</v>
      </c>
      <c r="AS4" s="8">
        <v>186.69216471993701</v>
      </c>
      <c r="AT4" s="8">
        <v>233.54062085281939</v>
      </c>
      <c r="AU4" s="8">
        <v>240.81565866123688</v>
      </c>
      <c r="AV4" s="8">
        <v>208.47345145612337</v>
      </c>
      <c r="AW4" s="8">
        <v>172.82605526410435</v>
      </c>
      <c r="AX4" s="8">
        <v>225.09644191103283</v>
      </c>
      <c r="AY4" s="8">
        <v>160.40411206283542</v>
      </c>
      <c r="AZ4" s="8">
        <v>230.60575411936938</v>
      </c>
      <c r="BA4" s="8">
        <v>260.51779900794691</v>
      </c>
    </row>
    <row r="5" spans="1:53" x14ac:dyDescent="0.3">
      <c r="A5" s="4" t="s">
        <v>56</v>
      </c>
      <c r="B5" s="5">
        <v>46</v>
      </c>
      <c r="C5" s="5">
        <v>40</v>
      </c>
      <c r="D5" s="5">
        <v>55</v>
      </c>
      <c r="E5" s="5">
        <v>46</v>
      </c>
      <c r="F5" s="5">
        <v>46</v>
      </c>
      <c r="G5" s="5">
        <v>52</v>
      </c>
      <c r="H5" s="5">
        <v>54</v>
      </c>
      <c r="I5" s="5">
        <v>54</v>
      </c>
      <c r="J5" s="5">
        <v>54</v>
      </c>
      <c r="K5" s="5">
        <v>54</v>
      </c>
      <c r="L5" s="5">
        <v>74</v>
      </c>
      <c r="M5" s="5">
        <v>54</v>
      </c>
      <c r="N5" s="5">
        <v>74</v>
      </c>
      <c r="O5" s="5">
        <v>46</v>
      </c>
      <c r="P5" s="5">
        <v>54</v>
      </c>
      <c r="Q5" s="5">
        <v>54</v>
      </c>
      <c r="R5" s="5">
        <v>54</v>
      </c>
      <c r="S5" s="5">
        <v>34</v>
      </c>
      <c r="T5" s="5">
        <v>53</v>
      </c>
      <c r="U5" s="5">
        <v>54</v>
      </c>
      <c r="V5" s="5">
        <v>54</v>
      </c>
      <c r="W5" s="5">
        <v>54</v>
      </c>
      <c r="X5" s="5">
        <v>54</v>
      </c>
      <c r="Y5" s="5">
        <v>54</v>
      </c>
      <c r="Z5" s="5">
        <v>74</v>
      </c>
      <c r="AA5" s="5">
        <v>45</v>
      </c>
      <c r="AB5" s="5">
        <v>54</v>
      </c>
      <c r="AC5" s="5">
        <v>53</v>
      </c>
      <c r="AD5" s="5">
        <v>71</v>
      </c>
      <c r="AE5" s="5">
        <v>54</v>
      </c>
      <c r="AF5" s="5">
        <v>71</v>
      </c>
      <c r="AG5" s="5">
        <v>75</v>
      </c>
      <c r="AH5" s="5">
        <v>52</v>
      </c>
      <c r="AI5" s="5">
        <v>54</v>
      </c>
      <c r="AJ5" s="5">
        <v>50</v>
      </c>
      <c r="AK5" s="5">
        <v>54</v>
      </c>
      <c r="AL5" s="5">
        <v>74</v>
      </c>
      <c r="AM5" s="5">
        <v>54</v>
      </c>
      <c r="AN5" s="5">
        <v>54</v>
      </c>
      <c r="AO5" s="5">
        <v>54</v>
      </c>
      <c r="AP5" s="5">
        <v>54</v>
      </c>
      <c r="AQ5" s="5">
        <v>53</v>
      </c>
      <c r="AR5" s="5">
        <v>75</v>
      </c>
      <c r="AS5" s="5">
        <v>74</v>
      </c>
      <c r="AT5" s="5">
        <v>54</v>
      </c>
      <c r="AU5" s="5">
        <v>54</v>
      </c>
      <c r="AV5" s="5">
        <v>54</v>
      </c>
      <c r="AW5" s="5">
        <v>65</v>
      </c>
      <c r="AX5" s="5">
        <v>54</v>
      </c>
      <c r="AY5" s="5">
        <v>81</v>
      </c>
      <c r="AZ5" s="5">
        <v>31</v>
      </c>
      <c r="BA5" s="5">
        <v>59</v>
      </c>
    </row>
    <row r="6" spans="1:53" x14ac:dyDescent="0.3">
      <c r="A6" s="9" t="s">
        <v>57</v>
      </c>
      <c r="B6" s="7">
        <v>235.5</v>
      </c>
      <c r="C6" s="7">
        <v>230</v>
      </c>
      <c r="D6" s="7">
        <v>263.75</v>
      </c>
      <c r="E6" s="7">
        <v>206</v>
      </c>
      <c r="F6" s="7">
        <v>216.5</v>
      </c>
      <c r="G6" s="7">
        <v>204</v>
      </c>
      <c r="H6" s="7">
        <v>154</v>
      </c>
      <c r="I6" s="7">
        <v>269</v>
      </c>
      <c r="J6" s="7">
        <v>245</v>
      </c>
      <c r="K6" s="7">
        <v>274.5</v>
      </c>
      <c r="L6" s="7">
        <v>132</v>
      </c>
      <c r="M6" s="7">
        <v>222</v>
      </c>
      <c r="N6" s="7">
        <v>148</v>
      </c>
      <c r="O6" s="7">
        <v>234</v>
      </c>
      <c r="P6" s="7">
        <v>270</v>
      </c>
      <c r="Q6" s="7">
        <v>255</v>
      </c>
      <c r="R6" s="7">
        <v>248</v>
      </c>
      <c r="S6" s="7">
        <v>245.5</v>
      </c>
      <c r="T6" s="7">
        <v>245</v>
      </c>
      <c r="U6" s="7">
        <v>242</v>
      </c>
      <c r="V6" s="7">
        <v>166</v>
      </c>
      <c r="W6" s="7">
        <v>248</v>
      </c>
      <c r="X6" s="7">
        <v>228</v>
      </c>
      <c r="Y6" s="7">
        <v>271.75</v>
      </c>
      <c r="Z6" s="7">
        <v>185</v>
      </c>
      <c r="AA6" s="7">
        <v>239</v>
      </c>
      <c r="AB6" s="7">
        <v>245</v>
      </c>
      <c r="AC6" s="7">
        <v>237.25</v>
      </c>
      <c r="AD6" s="7">
        <v>250.75</v>
      </c>
      <c r="AE6" s="7">
        <v>263</v>
      </c>
      <c r="AF6" s="7">
        <v>208</v>
      </c>
      <c r="AG6" s="7">
        <v>161.5</v>
      </c>
      <c r="AH6" s="7">
        <v>241</v>
      </c>
      <c r="AI6" s="7">
        <v>235</v>
      </c>
      <c r="AJ6" s="7">
        <v>265.25</v>
      </c>
      <c r="AK6" s="7">
        <v>241</v>
      </c>
      <c r="AL6" s="7">
        <v>171</v>
      </c>
      <c r="AM6" s="7">
        <v>276</v>
      </c>
      <c r="AN6" s="7">
        <v>269</v>
      </c>
      <c r="AO6" s="7">
        <v>268</v>
      </c>
      <c r="AP6" s="7">
        <v>223.5</v>
      </c>
      <c r="AQ6" s="7">
        <v>250</v>
      </c>
      <c r="AR6" s="7">
        <v>272.25</v>
      </c>
      <c r="AS6" s="7">
        <v>196.5</v>
      </c>
      <c r="AT6" s="7">
        <v>236</v>
      </c>
      <c r="AU6" s="7">
        <v>250.5</v>
      </c>
      <c r="AV6" s="7">
        <v>185</v>
      </c>
      <c r="AW6" s="7">
        <v>156</v>
      </c>
      <c r="AX6" s="7">
        <v>257.5</v>
      </c>
      <c r="AY6" s="7">
        <v>145.5</v>
      </c>
      <c r="AZ6" s="7">
        <v>222.25</v>
      </c>
      <c r="BA6" s="7">
        <v>138.25</v>
      </c>
    </row>
    <row r="7" spans="1:53" ht="15" customHeight="1" x14ac:dyDescent="0.3">
      <c r="A7" s="9" t="s">
        <v>58</v>
      </c>
      <c r="B7" s="7">
        <v>374</v>
      </c>
      <c r="C7" s="7">
        <v>375</v>
      </c>
      <c r="D7" s="7">
        <v>388</v>
      </c>
      <c r="E7" s="7">
        <v>329</v>
      </c>
      <c r="F7" s="7">
        <v>339</v>
      </c>
      <c r="G7" s="7">
        <v>354</v>
      </c>
      <c r="H7" s="7">
        <v>247</v>
      </c>
      <c r="I7" s="7">
        <v>359.5</v>
      </c>
      <c r="J7" s="7">
        <v>389</v>
      </c>
      <c r="K7" s="7">
        <v>405</v>
      </c>
      <c r="L7" s="7">
        <v>221.5</v>
      </c>
      <c r="M7" s="7">
        <v>358</v>
      </c>
      <c r="N7" s="7">
        <v>235</v>
      </c>
      <c r="O7" s="7">
        <v>360</v>
      </c>
      <c r="P7" s="7">
        <v>402</v>
      </c>
      <c r="Q7" s="7">
        <v>385</v>
      </c>
      <c r="R7" s="7">
        <v>383</v>
      </c>
      <c r="S7" s="7">
        <v>379.5</v>
      </c>
      <c r="T7" s="7">
        <v>374</v>
      </c>
      <c r="U7" s="7">
        <v>394</v>
      </c>
      <c r="V7" s="7">
        <v>251</v>
      </c>
      <c r="W7" s="7">
        <v>382</v>
      </c>
      <c r="X7" s="7">
        <v>347</v>
      </c>
      <c r="Y7" s="7">
        <v>400</v>
      </c>
      <c r="Z7" s="7">
        <v>257</v>
      </c>
      <c r="AA7" s="7">
        <v>372</v>
      </c>
      <c r="AB7" s="7">
        <v>367</v>
      </c>
      <c r="AC7" s="7">
        <v>356.5</v>
      </c>
      <c r="AD7" s="7">
        <v>389.5</v>
      </c>
      <c r="AE7" s="7">
        <v>390</v>
      </c>
      <c r="AF7" s="7">
        <v>346.5</v>
      </c>
      <c r="AG7" s="7">
        <v>205</v>
      </c>
      <c r="AH7" s="7">
        <v>382</v>
      </c>
      <c r="AI7" s="7">
        <v>378</v>
      </c>
      <c r="AJ7" s="7">
        <v>385</v>
      </c>
      <c r="AK7" s="7">
        <v>382</v>
      </c>
      <c r="AL7" s="7">
        <v>241</v>
      </c>
      <c r="AM7" s="7">
        <v>402.5</v>
      </c>
      <c r="AN7" s="7">
        <v>384.5</v>
      </c>
      <c r="AO7" s="7">
        <v>398</v>
      </c>
      <c r="AP7" s="7">
        <v>357.5</v>
      </c>
      <c r="AQ7" s="7">
        <v>386</v>
      </c>
      <c r="AR7" s="7">
        <v>396.5</v>
      </c>
      <c r="AS7" s="7">
        <v>264.5</v>
      </c>
      <c r="AT7" s="7">
        <v>371</v>
      </c>
      <c r="AU7" s="7">
        <v>386.5</v>
      </c>
      <c r="AV7" s="7">
        <v>315</v>
      </c>
      <c r="AW7" s="7">
        <v>265</v>
      </c>
      <c r="AX7" s="7">
        <v>386</v>
      </c>
      <c r="AY7" s="7">
        <v>206</v>
      </c>
      <c r="AZ7" s="7">
        <v>375.5</v>
      </c>
      <c r="BA7" s="7">
        <v>302</v>
      </c>
    </row>
    <row r="8" spans="1:53" x14ac:dyDescent="0.3">
      <c r="A8" s="9" t="s">
        <v>59</v>
      </c>
      <c r="B8" s="7">
        <v>535</v>
      </c>
      <c r="C8" s="7">
        <v>543</v>
      </c>
      <c r="D8" s="7">
        <v>546</v>
      </c>
      <c r="E8" s="7">
        <v>477</v>
      </c>
      <c r="F8" s="7">
        <v>502.5</v>
      </c>
      <c r="G8" s="7">
        <v>532.75</v>
      </c>
      <c r="H8" s="7">
        <v>389</v>
      </c>
      <c r="I8" s="7">
        <v>520.5</v>
      </c>
      <c r="J8" s="7">
        <v>553.25</v>
      </c>
      <c r="K8" s="7">
        <v>571.5</v>
      </c>
      <c r="L8" s="7">
        <v>405</v>
      </c>
      <c r="M8" s="7">
        <v>521.5</v>
      </c>
      <c r="N8" s="7">
        <v>389</v>
      </c>
      <c r="O8" s="7">
        <v>505</v>
      </c>
      <c r="P8" s="7">
        <v>554.75</v>
      </c>
      <c r="Q8" s="7">
        <v>558.5</v>
      </c>
      <c r="R8" s="7">
        <v>575</v>
      </c>
      <c r="S8" s="7">
        <v>534</v>
      </c>
      <c r="T8" s="7">
        <v>524.25</v>
      </c>
      <c r="U8" s="7">
        <v>545</v>
      </c>
      <c r="V8" s="7">
        <v>367.5</v>
      </c>
      <c r="W8" s="7">
        <v>546</v>
      </c>
      <c r="X8" s="7">
        <v>527</v>
      </c>
      <c r="Y8" s="7">
        <v>548.25</v>
      </c>
      <c r="Z8" s="7">
        <v>488</v>
      </c>
      <c r="AA8" s="7">
        <v>553</v>
      </c>
      <c r="AB8" s="7">
        <v>516</v>
      </c>
      <c r="AC8" s="7">
        <v>516.5</v>
      </c>
      <c r="AD8" s="7">
        <v>538.25</v>
      </c>
      <c r="AE8" s="7">
        <v>544</v>
      </c>
      <c r="AF8" s="7">
        <v>503.25</v>
      </c>
      <c r="AG8" s="7">
        <v>395.5</v>
      </c>
      <c r="AH8" s="7">
        <v>534.5</v>
      </c>
      <c r="AI8" s="7">
        <v>531.5</v>
      </c>
      <c r="AJ8" s="7">
        <v>543.75</v>
      </c>
      <c r="AK8" s="7">
        <v>546</v>
      </c>
      <c r="AL8" s="7">
        <v>488</v>
      </c>
      <c r="AM8" s="7">
        <v>557.75</v>
      </c>
      <c r="AN8" s="7">
        <v>550.25</v>
      </c>
      <c r="AO8" s="7">
        <v>561</v>
      </c>
      <c r="AP8" s="7">
        <v>514.75</v>
      </c>
      <c r="AQ8" s="7">
        <v>551</v>
      </c>
      <c r="AR8" s="7">
        <v>550</v>
      </c>
      <c r="AS8" s="7">
        <v>499.5</v>
      </c>
      <c r="AT8" s="7">
        <v>535</v>
      </c>
      <c r="AU8" s="7">
        <v>550</v>
      </c>
      <c r="AV8" s="7">
        <v>457</v>
      </c>
      <c r="AW8" s="7">
        <v>438</v>
      </c>
      <c r="AX8" s="7">
        <v>541</v>
      </c>
      <c r="AY8" s="7">
        <v>408.5</v>
      </c>
      <c r="AZ8" s="7">
        <v>534.5</v>
      </c>
      <c r="BA8" s="7">
        <v>536</v>
      </c>
    </row>
    <row r="9" spans="1:53" x14ac:dyDescent="0.3">
      <c r="A9" s="4" t="s">
        <v>60</v>
      </c>
      <c r="B9" s="5">
        <v>1386</v>
      </c>
      <c r="C9" s="5">
        <v>3681</v>
      </c>
      <c r="D9" s="5">
        <v>1542</v>
      </c>
      <c r="E9" s="5">
        <v>1376</v>
      </c>
      <c r="F9" s="5">
        <v>1381</v>
      </c>
      <c r="G9" s="5">
        <v>1445</v>
      </c>
      <c r="H9" s="5">
        <v>1414</v>
      </c>
      <c r="I9" s="5">
        <v>1438</v>
      </c>
      <c r="J9" s="5">
        <v>1435</v>
      </c>
      <c r="K9" s="5">
        <v>1421</v>
      </c>
      <c r="L9" s="5">
        <v>668</v>
      </c>
      <c r="M9" s="5">
        <v>1420</v>
      </c>
      <c r="N9" s="5">
        <v>655</v>
      </c>
      <c r="O9" s="5">
        <v>1407</v>
      </c>
      <c r="P9" s="5">
        <v>1414</v>
      </c>
      <c r="Q9" s="5">
        <v>1422</v>
      </c>
      <c r="R9" s="5">
        <v>1415</v>
      </c>
      <c r="S9" s="5">
        <v>1434</v>
      </c>
      <c r="T9" s="5">
        <v>1638</v>
      </c>
      <c r="U9" s="5">
        <v>1851</v>
      </c>
      <c r="V9" s="5">
        <v>1453</v>
      </c>
      <c r="W9" s="5">
        <v>1443</v>
      </c>
      <c r="X9" s="5">
        <v>1392</v>
      </c>
      <c r="Y9" s="5">
        <v>1423</v>
      </c>
      <c r="Z9" s="5">
        <v>669</v>
      </c>
      <c r="AA9" s="5">
        <v>1375</v>
      </c>
      <c r="AB9" s="5">
        <v>1465</v>
      </c>
      <c r="AC9" s="5">
        <v>1408</v>
      </c>
      <c r="AD9" s="5">
        <v>1421</v>
      </c>
      <c r="AE9" s="5">
        <v>1420</v>
      </c>
      <c r="AF9" s="5">
        <v>1425</v>
      </c>
      <c r="AG9" s="5">
        <v>678</v>
      </c>
      <c r="AH9" s="5">
        <v>1586</v>
      </c>
      <c r="AI9" s="5">
        <v>1443</v>
      </c>
      <c r="AJ9" s="5">
        <v>1423</v>
      </c>
      <c r="AK9" s="5">
        <v>1413</v>
      </c>
      <c r="AL9" s="5">
        <v>672</v>
      </c>
      <c r="AM9" s="5">
        <v>1426</v>
      </c>
      <c r="AN9" s="5">
        <v>1428</v>
      </c>
      <c r="AO9" s="5">
        <v>1424</v>
      </c>
      <c r="AP9" s="5">
        <v>1378</v>
      </c>
      <c r="AQ9" s="5">
        <v>1549</v>
      </c>
      <c r="AR9" s="5">
        <v>1541</v>
      </c>
      <c r="AS9" s="5">
        <v>694</v>
      </c>
      <c r="AT9" s="5">
        <v>1411</v>
      </c>
      <c r="AU9" s="5">
        <v>1411</v>
      </c>
      <c r="AV9" s="5">
        <v>1411</v>
      </c>
      <c r="AW9" s="5">
        <v>678</v>
      </c>
      <c r="AX9" s="5">
        <v>1428</v>
      </c>
      <c r="AY9" s="5">
        <v>662</v>
      </c>
      <c r="AZ9" s="5">
        <v>1445</v>
      </c>
      <c r="BA9" s="5">
        <v>1381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C3050-6C37-4C02-8B12-2141D9477C8A}">
  <dimension ref="A1:Q53"/>
  <sheetViews>
    <sheetView topLeftCell="M1" workbookViewId="0">
      <selection activeCell="P1" sqref="P1"/>
    </sheetView>
  </sheetViews>
  <sheetFormatPr defaultColWidth="11.5546875" defaultRowHeight="14.4" x14ac:dyDescent="0.3"/>
  <cols>
    <col min="1" max="1" width="21.88671875" style="19" customWidth="1"/>
    <col min="2" max="2" width="12.77734375" style="11" bestFit="1" customWidth="1"/>
    <col min="3" max="3" width="25.6640625" style="11" bestFit="1" customWidth="1"/>
    <col min="4" max="4" width="30" style="11" bestFit="1" customWidth="1"/>
    <col min="5" max="5" width="36.109375" style="11" bestFit="1" customWidth="1"/>
    <col min="6" max="6" width="27.44140625" style="12" bestFit="1" customWidth="1"/>
    <col min="7" max="7" width="25" style="11" bestFit="1" customWidth="1"/>
    <col min="8" max="8" width="24.6640625" style="11" bestFit="1" customWidth="1"/>
    <col min="9" max="9" width="14.88671875" style="11" bestFit="1" customWidth="1"/>
    <col min="10" max="10" width="11.5546875" style="11"/>
    <col min="11" max="11" width="19.6640625" style="11" bestFit="1" customWidth="1"/>
    <col min="12" max="12" width="24.21875" style="11" bestFit="1" customWidth="1"/>
    <col min="13" max="13" width="23.88671875" style="11" bestFit="1" customWidth="1"/>
    <col min="14" max="14" width="13.5546875" style="11" customWidth="1"/>
    <col min="15" max="15" width="19.77734375" style="11" bestFit="1" customWidth="1"/>
    <col min="16" max="16" width="19.44140625" style="11" bestFit="1" customWidth="1"/>
    <col min="17" max="17" width="15.44140625" style="11" bestFit="1" customWidth="1"/>
    <col min="18" max="16384" width="11.5546875" style="11"/>
  </cols>
  <sheetData>
    <row r="1" spans="1:17" ht="15.6" x14ac:dyDescent="0.3">
      <c r="A1" s="10" t="s">
        <v>0</v>
      </c>
      <c r="B1" s="11" t="s">
        <v>53</v>
      </c>
      <c r="C1" s="11" t="s">
        <v>61</v>
      </c>
      <c r="D1" s="11" t="s">
        <v>62</v>
      </c>
      <c r="E1" s="11" t="s">
        <v>63</v>
      </c>
      <c r="F1" s="12" t="s">
        <v>332</v>
      </c>
      <c r="G1" s="11" t="s">
        <v>326</v>
      </c>
      <c r="H1" s="11" t="s">
        <v>327</v>
      </c>
      <c r="I1" s="11" t="s">
        <v>340</v>
      </c>
      <c r="J1" s="11" t="s">
        <v>341</v>
      </c>
      <c r="K1" s="11" t="s">
        <v>342</v>
      </c>
      <c r="L1" s="11" t="s">
        <v>343</v>
      </c>
      <c r="M1" s="11" t="s">
        <v>344</v>
      </c>
      <c r="N1" s="11" t="s">
        <v>345</v>
      </c>
      <c r="O1" s="11" t="s">
        <v>346</v>
      </c>
      <c r="P1" s="11" t="s">
        <v>347</v>
      </c>
    </row>
    <row r="2" spans="1:17" x14ac:dyDescent="0.3">
      <c r="A2" s="13" t="s">
        <v>66</v>
      </c>
      <c r="B2" s="11">
        <v>812</v>
      </c>
      <c r="C2" s="11">
        <v>5</v>
      </c>
      <c r="D2" s="11">
        <f>C2/B2*100</f>
        <v>0.61576354679802958</v>
      </c>
      <c r="E2" s="11">
        <f>100-D2</f>
        <v>99.384236453201964</v>
      </c>
      <c r="F2" s="12" t="s">
        <v>67</v>
      </c>
      <c r="G2" s="14">
        <v>643</v>
      </c>
      <c r="H2" s="14">
        <v>215</v>
      </c>
      <c r="I2" s="11">
        <f t="shared" ref="I2:I53" si="0">J2/B2*100</f>
        <v>0.73891625615763545</v>
      </c>
      <c r="J2" s="11">
        <v>6</v>
      </c>
      <c r="K2" s="11">
        <f t="shared" ref="K2:K10" si="1">J2/C2</f>
        <v>1.2</v>
      </c>
      <c r="L2" s="11">
        <v>2</v>
      </c>
      <c r="M2" s="11">
        <v>1</v>
      </c>
      <c r="N2" s="12" t="s">
        <v>68</v>
      </c>
      <c r="O2" s="14">
        <v>28</v>
      </c>
      <c r="P2" s="14">
        <v>18</v>
      </c>
      <c r="Q2" s="15"/>
    </row>
    <row r="3" spans="1:17" x14ac:dyDescent="0.3">
      <c r="A3" s="16" t="s">
        <v>69</v>
      </c>
      <c r="B3" s="11">
        <v>583</v>
      </c>
      <c r="C3" s="11">
        <v>3</v>
      </c>
      <c r="D3" s="11">
        <f t="shared" ref="D3:D53" si="2">C3/B3*100</f>
        <v>0.51457975986277882</v>
      </c>
      <c r="E3" s="11">
        <f t="shared" ref="E3:E53" si="3">100-D3</f>
        <v>99.485420240137216</v>
      </c>
      <c r="F3" s="12" t="s">
        <v>70</v>
      </c>
      <c r="G3" s="14">
        <v>599</v>
      </c>
      <c r="H3" s="14">
        <v>247</v>
      </c>
      <c r="I3" s="11">
        <f t="shared" si="0"/>
        <v>0.68610634648370494</v>
      </c>
      <c r="J3" s="11">
        <v>4</v>
      </c>
      <c r="K3" s="11">
        <f t="shared" si="1"/>
        <v>1.3333333333333333</v>
      </c>
      <c r="L3" s="11">
        <v>2</v>
      </c>
      <c r="M3" s="11">
        <v>1</v>
      </c>
      <c r="N3" s="12" t="s">
        <v>71</v>
      </c>
      <c r="O3" s="14">
        <v>26</v>
      </c>
      <c r="P3" s="14">
        <v>19</v>
      </c>
      <c r="Q3" s="15"/>
    </row>
    <row r="4" spans="1:17" x14ac:dyDescent="0.3">
      <c r="A4" s="13" t="s">
        <v>72</v>
      </c>
      <c r="B4" s="11">
        <v>877</v>
      </c>
      <c r="C4" s="11">
        <v>11</v>
      </c>
      <c r="D4" s="11">
        <f t="shared" si="2"/>
        <v>1.2542759407069555</v>
      </c>
      <c r="E4" s="11">
        <f t="shared" si="3"/>
        <v>98.745724059293039</v>
      </c>
      <c r="F4" s="12" t="s">
        <v>73</v>
      </c>
      <c r="G4" s="14">
        <v>882</v>
      </c>
      <c r="H4" s="14">
        <v>259</v>
      </c>
      <c r="I4" s="11">
        <f t="shared" si="0"/>
        <v>1.3683010262257698</v>
      </c>
      <c r="J4" s="11">
        <v>12</v>
      </c>
      <c r="K4" s="11">
        <f t="shared" si="1"/>
        <v>1.0909090909090908</v>
      </c>
      <c r="L4" s="11">
        <v>2</v>
      </c>
      <c r="M4" s="11">
        <v>1</v>
      </c>
      <c r="N4" s="12" t="s">
        <v>74</v>
      </c>
      <c r="O4" s="14">
        <v>29</v>
      </c>
      <c r="P4" s="14">
        <v>15</v>
      </c>
      <c r="Q4" s="17"/>
    </row>
    <row r="5" spans="1:17" x14ac:dyDescent="0.3">
      <c r="A5" s="13" t="s">
        <v>75</v>
      </c>
      <c r="B5" s="11">
        <v>1136</v>
      </c>
      <c r="C5" s="11">
        <f>45-7</f>
        <v>38</v>
      </c>
      <c r="D5" s="11">
        <f t="shared" si="2"/>
        <v>3.345070422535211</v>
      </c>
      <c r="E5" s="11">
        <f t="shared" si="3"/>
        <v>96.654929577464785</v>
      </c>
      <c r="F5" s="12" t="s">
        <v>76</v>
      </c>
      <c r="G5" s="14">
        <v>3681</v>
      </c>
      <c r="H5" s="14">
        <v>189</v>
      </c>
      <c r="I5" s="11">
        <f t="shared" si="0"/>
        <v>3.961267605633803</v>
      </c>
      <c r="J5" s="11">
        <v>45</v>
      </c>
      <c r="K5" s="11">
        <f t="shared" si="1"/>
        <v>1.1842105263157894</v>
      </c>
      <c r="L5" s="11">
        <v>3</v>
      </c>
      <c r="M5" s="11">
        <v>1</v>
      </c>
      <c r="N5" s="12" t="s">
        <v>77</v>
      </c>
      <c r="O5" s="14">
        <v>29</v>
      </c>
      <c r="P5" s="14">
        <v>15</v>
      </c>
    </row>
    <row r="6" spans="1:17" x14ac:dyDescent="0.3">
      <c r="A6" s="13" t="s">
        <v>78</v>
      </c>
      <c r="B6" s="11">
        <v>1418</v>
      </c>
      <c r="C6" s="18">
        <v>15</v>
      </c>
      <c r="D6" s="11">
        <f t="shared" si="2"/>
        <v>1.0578279266572637</v>
      </c>
      <c r="E6" s="11">
        <f t="shared" si="3"/>
        <v>98.942172073342732</v>
      </c>
      <c r="F6" s="12" t="s">
        <v>79</v>
      </c>
      <c r="G6" s="14">
        <v>925</v>
      </c>
      <c r="H6" s="14">
        <v>259</v>
      </c>
      <c r="I6" s="11">
        <f t="shared" si="0"/>
        <v>1.1988716502115657</v>
      </c>
      <c r="J6" s="11">
        <v>17</v>
      </c>
      <c r="K6" s="11">
        <f t="shared" si="1"/>
        <v>1.1333333333333333</v>
      </c>
      <c r="L6" s="11">
        <v>2</v>
      </c>
      <c r="M6" s="11">
        <v>1</v>
      </c>
      <c r="N6" s="12" t="s">
        <v>80</v>
      </c>
      <c r="O6" s="14">
        <v>29</v>
      </c>
      <c r="P6" s="14">
        <v>16</v>
      </c>
    </row>
    <row r="7" spans="1:17" x14ac:dyDescent="0.3">
      <c r="A7" s="13" t="s">
        <v>81</v>
      </c>
      <c r="B7" s="11">
        <v>1269</v>
      </c>
      <c r="C7" s="11">
        <v>26</v>
      </c>
      <c r="D7" s="11">
        <f t="shared" si="2"/>
        <v>2.048857368006304</v>
      </c>
      <c r="E7" s="11">
        <f t="shared" si="3"/>
        <v>97.95114263199369</v>
      </c>
      <c r="F7" s="12" t="s">
        <v>82</v>
      </c>
      <c r="G7" s="14">
        <v>967</v>
      </c>
      <c r="H7" s="14">
        <v>113</v>
      </c>
      <c r="I7" s="11">
        <f t="shared" si="0"/>
        <v>2.1276595744680851</v>
      </c>
      <c r="J7" s="11">
        <v>27</v>
      </c>
      <c r="K7" s="11">
        <f t="shared" si="1"/>
        <v>1.0384615384615385</v>
      </c>
      <c r="L7" s="11">
        <v>2</v>
      </c>
      <c r="M7" s="11">
        <v>1</v>
      </c>
      <c r="N7" s="12" t="s">
        <v>83</v>
      </c>
      <c r="O7" s="14">
        <v>29</v>
      </c>
      <c r="P7" s="14">
        <v>15</v>
      </c>
      <c r="Q7" s="15"/>
    </row>
    <row r="8" spans="1:17" x14ac:dyDescent="0.3">
      <c r="A8" s="16" t="s">
        <v>84</v>
      </c>
      <c r="B8" s="11">
        <v>1439</v>
      </c>
      <c r="C8" s="11">
        <v>21</v>
      </c>
      <c r="D8" s="11">
        <f t="shared" si="2"/>
        <v>1.4593467685892982</v>
      </c>
      <c r="E8" s="11">
        <f t="shared" si="3"/>
        <v>98.540653231410701</v>
      </c>
      <c r="F8" s="12" t="s">
        <v>85</v>
      </c>
      <c r="G8" s="14">
        <v>726</v>
      </c>
      <c r="H8" s="14">
        <v>254</v>
      </c>
      <c r="I8" s="11">
        <f t="shared" si="0"/>
        <v>1.9457956914523975</v>
      </c>
      <c r="J8" s="11">
        <v>28</v>
      </c>
      <c r="K8" s="11">
        <f t="shared" si="1"/>
        <v>1.3333333333333333</v>
      </c>
      <c r="L8" s="11">
        <v>3</v>
      </c>
      <c r="M8" s="11">
        <v>1</v>
      </c>
      <c r="N8" s="12" t="s">
        <v>86</v>
      </c>
      <c r="O8" s="14">
        <v>29</v>
      </c>
      <c r="P8" s="14">
        <v>15</v>
      </c>
      <c r="Q8" s="17"/>
    </row>
    <row r="9" spans="1:17" x14ac:dyDescent="0.3">
      <c r="A9" s="13" t="s">
        <v>87</v>
      </c>
      <c r="B9" s="11">
        <v>834</v>
      </c>
      <c r="C9" s="11">
        <v>8</v>
      </c>
      <c r="D9" s="11">
        <f t="shared" si="2"/>
        <v>0.95923261390887282</v>
      </c>
      <c r="E9" s="11">
        <f t="shared" si="3"/>
        <v>99.040767386091133</v>
      </c>
      <c r="F9" s="12" t="s">
        <v>88</v>
      </c>
      <c r="G9" s="14">
        <v>613</v>
      </c>
      <c r="H9" s="14">
        <v>107</v>
      </c>
      <c r="I9" s="11">
        <f t="shared" si="0"/>
        <v>1.1990407673860912</v>
      </c>
      <c r="J9" s="11">
        <v>10</v>
      </c>
      <c r="K9" s="11">
        <f t="shared" si="1"/>
        <v>1.25</v>
      </c>
      <c r="L9" s="11">
        <v>2</v>
      </c>
      <c r="M9" s="11">
        <v>1</v>
      </c>
      <c r="N9" s="12" t="s">
        <v>89</v>
      </c>
      <c r="O9" s="14">
        <v>28</v>
      </c>
      <c r="P9" s="14">
        <v>15</v>
      </c>
      <c r="Q9" s="15"/>
    </row>
    <row r="10" spans="1:17" x14ac:dyDescent="0.3">
      <c r="A10" s="13" t="s">
        <v>90</v>
      </c>
      <c r="B10" s="11">
        <v>535</v>
      </c>
      <c r="C10" s="11">
        <v>8</v>
      </c>
      <c r="D10" s="11">
        <f t="shared" si="2"/>
        <v>1.4953271028037385</v>
      </c>
      <c r="E10" s="11">
        <f t="shared" si="3"/>
        <v>98.504672897196258</v>
      </c>
      <c r="F10" s="12" t="s">
        <v>91</v>
      </c>
      <c r="G10" s="14">
        <v>815</v>
      </c>
      <c r="H10" s="14">
        <v>267</v>
      </c>
      <c r="I10" s="11">
        <f t="shared" si="0"/>
        <v>1.4953271028037385</v>
      </c>
      <c r="J10" s="11">
        <v>8</v>
      </c>
      <c r="K10" s="11">
        <f t="shared" si="1"/>
        <v>1</v>
      </c>
      <c r="L10" s="11">
        <v>1</v>
      </c>
      <c r="M10" s="11">
        <v>1</v>
      </c>
      <c r="N10" s="12" t="s">
        <v>92</v>
      </c>
      <c r="O10" s="14">
        <v>29</v>
      </c>
      <c r="P10" s="14">
        <v>15</v>
      </c>
      <c r="Q10" s="17"/>
    </row>
    <row r="11" spans="1:17" x14ac:dyDescent="0.3">
      <c r="A11" s="13" t="s">
        <v>93</v>
      </c>
      <c r="B11" s="11">
        <v>30</v>
      </c>
      <c r="C11" s="11">
        <v>0</v>
      </c>
      <c r="D11" s="11">
        <f t="shared" si="2"/>
        <v>0</v>
      </c>
      <c r="E11" s="11">
        <f t="shared" si="3"/>
        <v>100</v>
      </c>
      <c r="F11" s="12" t="s">
        <v>94</v>
      </c>
      <c r="G11" s="11" t="s">
        <v>95</v>
      </c>
      <c r="H11" s="11" t="s">
        <v>95</v>
      </c>
      <c r="I11" s="11">
        <f t="shared" si="0"/>
        <v>0</v>
      </c>
      <c r="K11" s="11">
        <v>0</v>
      </c>
      <c r="L11" s="11" t="s">
        <v>95</v>
      </c>
      <c r="M11" s="11" t="s">
        <v>95</v>
      </c>
      <c r="N11" s="12" t="s">
        <v>94</v>
      </c>
    </row>
    <row r="12" spans="1:17" x14ac:dyDescent="0.3">
      <c r="A12" s="13" t="s">
        <v>96</v>
      </c>
      <c r="B12" s="11">
        <v>38</v>
      </c>
      <c r="C12" s="11">
        <v>0</v>
      </c>
      <c r="D12" s="11">
        <f t="shared" si="2"/>
        <v>0</v>
      </c>
      <c r="E12" s="11">
        <f t="shared" si="3"/>
        <v>100</v>
      </c>
      <c r="F12" s="12" t="s">
        <v>94</v>
      </c>
      <c r="G12" s="11" t="s">
        <v>95</v>
      </c>
      <c r="H12" s="11" t="s">
        <v>95</v>
      </c>
      <c r="I12" s="11">
        <f t="shared" si="0"/>
        <v>0</v>
      </c>
      <c r="K12" s="11">
        <v>0</v>
      </c>
      <c r="L12" s="11" t="s">
        <v>95</v>
      </c>
      <c r="M12" s="11" t="s">
        <v>95</v>
      </c>
      <c r="N12" s="12" t="s">
        <v>94</v>
      </c>
    </row>
    <row r="13" spans="1:17" x14ac:dyDescent="0.3">
      <c r="A13" s="13" t="s">
        <v>97</v>
      </c>
      <c r="B13" s="11">
        <v>653</v>
      </c>
      <c r="C13" s="11">
        <v>7</v>
      </c>
      <c r="D13" s="11">
        <f t="shared" si="2"/>
        <v>1.0719754977029097</v>
      </c>
      <c r="E13" s="11">
        <f t="shared" si="3"/>
        <v>98.928024502297092</v>
      </c>
      <c r="F13" s="12" t="s">
        <v>98</v>
      </c>
      <c r="G13" s="14">
        <v>600</v>
      </c>
      <c r="H13" s="14">
        <v>211</v>
      </c>
      <c r="I13" s="11">
        <f t="shared" si="0"/>
        <v>1.0719754977029097</v>
      </c>
      <c r="J13" s="11">
        <v>7</v>
      </c>
      <c r="K13" s="11">
        <f t="shared" ref="K13:K19" si="4">J13/C13</f>
        <v>1</v>
      </c>
      <c r="L13" s="11">
        <v>1</v>
      </c>
      <c r="M13" s="11">
        <v>1</v>
      </c>
      <c r="N13" s="12" t="s">
        <v>99</v>
      </c>
      <c r="O13" s="14">
        <v>29</v>
      </c>
      <c r="P13" s="14">
        <v>16</v>
      </c>
    </row>
    <row r="14" spans="1:17" x14ac:dyDescent="0.3">
      <c r="A14" s="13" t="s">
        <v>100</v>
      </c>
      <c r="B14" s="11">
        <v>776</v>
      </c>
      <c r="C14" s="11">
        <v>12</v>
      </c>
      <c r="D14" s="11">
        <f t="shared" si="2"/>
        <v>1.5463917525773196</v>
      </c>
      <c r="E14" s="11">
        <f t="shared" si="3"/>
        <v>98.453608247422679</v>
      </c>
      <c r="F14" s="12" t="s">
        <v>101</v>
      </c>
      <c r="G14" s="14">
        <v>633</v>
      </c>
      <c r="H14" s="14">
        <v>210</v>
      </c>
      <c r="I14" s="11">
        <f t="shared" si="0"/>
        <v>1.5463917525773196</v>
      </c>
      <c r="J14" s="11">
        <v>12</v>
      </c>
      <c r="K14" s="11">
        <f t="shared" si="4"/>
        <v>1</v>
      </c>
      <c r="L14" s="11">
        <v>1</v>
      </c>
      <c r="M14" s="11">
        <v>1</v>
      </c>
      <c r="N14" s="12" t="s">
        <v>102</v>
      </c>
      <c r="O14" s="14">
        <v>29</v>
      </c>
      <c r="P14" s="14">
        <v>16</v>
      </c>
      <c r="Q14" s="15"/>
    </row>
    <row r="15" spans="1:17" x14ac:dyDescent="0.3">
      <c r="A15" s="13" t="s">
        <v>103</v>
      </c>
      <c r="B15" s="11">
        <v>726</v>
      </c>
      <c r="C15" s="11">
        <v>4</v>
      </c>
      <c r="D15" s="11">
        <f t="shared" si="2"/>
        <v>0.55096418732782371</v>
      </c>
      <c r="E15" s="11">
        <f t="shared" si="3"/>
        <v>99.449035812672179</v>
      </c>
      <c r="F15" s="12" t="s">
        <v>104</v>
      </c>
      <c r="G15" s="14">
        <v>620</v>
      </c>
      <c r="H15" s="14">
        <v>275</v>
      </c>
      <c r="I15" s="11">
        <f t="shared" si="0"/>
        <v>0.55096418732782371</v>
      </c>
      <c r="J15" s="11">
        <v>4</v>
      </c>
      <c r="K15" s="11">
        <f t="shared" si="4"/>
        <v>1</v>
      </c>
      <c r="L15" s="11">
        <v>1</v>
      </c>
      <c r="M15" s="11">
        <v>1</v>
      </c>
      <c r="N15" s="12" t="s">
        <v>105</v>
      </c>
      <c r="O15" s="14">
        <v>26</v>
      </c>
      <c r="P15" s="14">
        <v>20</v>
      </c>
      <c r="Q15" s="15"/>
    </row>
    <row r="16" spans="1:17" x14ac:dyDescent="0.3">
      <c r="A16" s="13" t="s">
        <v>106</v>
      </c>
      <c r="B16" s="11">
        <v>662</v>
      </c>
      <c r="C16" s="11">
        <v>7</v>
      </c>
      <c r="D16" s="11">
        <f t="shared" si="2"/>
        <v>1.0574018126888218</v>
      </c>
      <c r="E16" s="11">
        <f t="shared" si="3"/>
        <v>98.942598187311177</v>
      </c>
      <c r="F16" s="12" t="s">
        <v>107</v>
      </c>
      <c r="G16" s="14">
        <v>579</v>
      </c>
      <c r="H16" s="14">
        <v>240</v>
      </c>
      <c r="I16" s="11">
        <f t="shared" si="0"/>
        <v>1.0574018126888218</v>
      </c>
      <c r="J16" s="11">
        <v>7</v>
      </c>
      <c r="K16" s="11">
        <f t="shared" si="4"/>
        <v>1</v>
      </c>
      <c r="L16" s="11">
        <v>1</v>
      </c>
      <c r="M16" s="11">
        <v>1</v>
      </c>
      <c r="N16" s="12" t="s">
        <v>108</v>
      </c>
      <c r="O16" s="14">
        <v>23</v>
      </c>
      <c r="P16" s="14">
        <v>17</v>
      </c>
      <c r="Q16" s="15"/>
    </row>
    <row r="17" spans="1:17" x14ac:dyDescent="0.3">
      <c r="A17" s="13" t="s">
        <v>109</v>
      </c>
      <c r="B17" s="11">
        <v>715</v>
      </c>
      <c r="C17" s="11">
        <v>8</v>
      </c>
      <c r="D17" s="11">
        <f t="shared" si="2"/>
        <v>1.118881118881119</v>
      </c>
      <c r="E17" s="11">
        <f t="shared" si="3"/>
        <v>98.88111888111888</v>
      </c>
      <c r="F17" s="12" t="s">
        <v>110</v>
      </c>
      <c r="G17" s="14">
        <v>997</v>
      </c>
      <c r="H17" s="14">
        <v>223</v>
      </c>
      <c r="I17" s="11">
        <f t="shared" si="0"/>
        <v>1.118881118881119</v>
      </c>
      <c r="J17" s="11">
        <v>8</v>
      </c>
      <c r="K17" s="11">
        <f t="shared" si="4"/>
        <v>1</v>
      </c>
      <c r="L17" s="11">
        <v>1</v>
      </c>
      <c r="M17" s="11">
        <v>1</v>
      </c>
      <c r="N17" s="12" t="s">
        <v>111</v>
      </c>
      <c r="O17" s="14">
        <v>26</v>
      </c>
      <c r="P17" s="14">
        <v>15</v>
      </c>
      <c r="Q17" s="15"/>
    </row>
    <row r="18" spans="1:17" x14ac:dyDescent="0.3">
      <c r="A18" s="13" t="s">
        <v>112</v>
      </c>
      <c r="B18" s="11">
        <v>834</v>
      </c>
      <c r="C18" s="11">
        <v>9</v>
      </c>
      <c r="D18" s="11">
        <f t="shared" si="2"/>
        <v>1.079136690647482</v>
      </c>
      <c r="E18" s="11">
        <f t="shared" si="3"/>
        <v>98.920863309352512</v>
      </c>
      <c r="F18" s="12" t="s">
        <v>113</v>
      </c>
      <c r="G18" s="14">
        <v>791</v>
      </c>
      <c r="H18" s="14">
        <v>269</v>
      </c>
      <c r="I18" s="11">
        <f t="shared" si="0"/>
        <v>1.079136690647482</v>
      </c>
      <c r="J18" s="11">
        <v>9</v>
      </c>
      <c r="K18" s="11">
        <f t="shared" si="4"/>
        <v>1</v>
      </c>
      <c r="L18" s="11">
        <v>1</v>
      </c>
      <c r="M18" s="11">
        <v>1</v>
      </c>
      <c r="N18" s="12" t="s">
        <v>114</v>
      </c>
      <c r="O18" s="14">
        <v>29</v>
      </c>
      <c r="P18" s="14">
        <v>16</v>
      </c>
      <c r="Q18" s="17"/>
    </row>
    <row r="19" spans="1:17" x14ac:dyDescent="0.3">
      <c r="A19" s="13" t="s">
        <v>115</v>
      </c>
      <c r="B19" s="11">
        <v>1249</v>
      </c>
      <c r="C19" s="11">
        <v>10</v>
      </c>
      <c r="D19" s="11">
        <f t="shared" si="2"/>
        <v>0.80064051240992784</v>
      </c>
      <c r="E19" s="11">
        <f t="shared" si="3"/>
        <v>99.199359487590073</v>
      </c>
      <c r="F19" s="12" t="s">
        <v>116</v>
      </c>
      <c r="G19" s="14">
        <v>758</v>
      </c>
      <c r="H19" s="14">
        <v>180</v>
      </c>
      <c r="I19" s="11">
        <f t="shared" si="0"/>
        <v>0.88070456365092076</v>
      </c>
      <c r="J19" s="11">
        <v>11</v>
      </c>
      <c r="K19" s="11">
        <f t="shared" si="4"/>
        <v>1.1000000000000001</v>
      </c>
      <c r="L19" s="11">
        <v>2</v>
      </c>
      <c r="M19" s="11">
        <v>1</v>
      </c>
      <c r="N19" s="12" t="s">
        <v>117</v>
      </c>
      <c r="O19" s="14">
        <v>28</v>
      </c>
      <c r="P19" s="14">
        <v>15</v>
      </c>
    </row>
    <row r="20" spans="1:17" x14ac:dyDescent="0.3">
      <c r="A20" s="13" t="s">
        <v>118</v>
      </c>
      <c r="B20" s="11">
        <v>31</v>
      </c>
      <c r="C20" s="11">
        <v>0</v>
      </c>
      <c r="D20" s="11">
        <f t="shared" si="2"/>
        <v>0</v>
      </c>
      <c r="E20" s="11">
        <f t="shared" si="3"/>
        <v>100</v>
      </c>
      <c r="F20" s="12" t="s">
        <v>94</v>
      </c>
      <c r="G20" s="11" t="s">
        <v>95</v>
      </c>
      <c r="H20" s="11" t="s">
        <v>95</v>
      </c>
      <c r="I20" s="11">
        <f t="shared" si="0"/>
        <v>0</v>
      </c>
      <c r="K20" s="11">
        <v>0</v>
      </c>
      <c r="L20" s="11" t="s">
        <v>95</v>
      </c>
      <c r="M20" s="11" t="s">
        <v>95</v>
      </c>
      <c r="N20" s="12" t="s">
        <v>94</v>
      </c>
      <c r="O20" s="11" t="s">
        <v>95</v>
      </c>
      <c r="P20" s="11" t="s">
        <v>95</v>
      </c>
    </row>
    <row r="21" spans="1:17" x14ac:dyDescent="0.3">
      <c r="A21" s="13" t="s">
        <v>119</v>
      </c>
      <c r="B21" s="11">
        <v>931</v>
      </c>
      <c r="C21" s="11">
        <v>15</v>
      </c>
      <c r="D21" s="11">
        <f t="shared" si="2"/>
        <v>1.6111707841031151</v>
      </c>
      <c r="E21" s="11">
        <f t="shared" si="3"/>
        <v>98.388829215896891</v>
      </c>
      <c r="F21" s="12" t="s">
        <v>120</v>
      </c>
      <c r="G21" s="14">
        <v>991</v>
      </c>
      <c r="H21" s="14">
        <v>116</v>
      </c>
      <c r="I21" s="11">
        <f t="shared" si="0"/>
        <v>1.9334049409237379</v>
      </c>
      <c r="J21" s="11">
        <v>18</v>
      </c>
      <c r="K21" s="11">
        <f>J21/C21</f>
        <v>1.2</v>
      </c>
      <c r="L21" s="11">
        <v>2</v>
      </c>
      <c r="M21" s="11">
        <v>1</v>
      </c>
      <c r="N21" s="12" t="s">
        <v>121</v>
      </c>
      <c r="O21" s="14">
        <v>29</v>
      </c>
      <c r="P21" s="14">
        <v>15</v>
      </c>
      <c r="Q21" s="15"/>
    </row>
    <row r="22" spans="1:17" x14ac:dyDescent="0.3">
      <c r="A22" s="13" t="s">
        <v>122</v>
      </c>
      <c r="B22" s="11">
        <v>31</v>
      </c>
      <c r="C22" s="11">
        <v>0</v>
      </c>
      <c r="D22" s="11">
        <f t="shared" si="2"/>
        <v>0</v>
      </c>
      <c r="E22" s="11">
        <f t="shared" si="3"/>
        <v>100</v>
      </c>
      <c r="F22" s="12" t="s">
        <v>94</v>
      </c>
      <c r="G22" s="11" t="s">
        <v>95</v>
      </c>
      <c r="H22" s="11" t="s">
        <v>95</v>
      </c>
      <c r="I22" s="11">
        <f t="shared" si="0"/>
        <v>0</v>
      </c>
      <c r="K22" s="11">
        <v>0</v>
      </c>
      <c r="L22" s="11" t="s">
        <v>95</v>
      </c>
      <c r="M22" s="11" t="s">
        <v>95</v>
      </c>
      <c r="N22" s="12" t="s">
        <v>94</v>
      </c>
      <c r="O22" s="11" t="s">
        <v>95</v>
      </c>
      <c r="P22" s="11" t="s">
        <v>95</v>
      </c>
      <c r="Q22" s="17"/>
    </row>
    <row r="23" spans="1:17" x14ac:dyDescent="0.3">
      <c r="A23" s="13" t="s">
        <v>123</v>
      </c>
      <c r="B23" s="11">
        <v>35</v>
      </c>
      <c r="C23" s="11">
        <v>0</v>
      </c>
      <c r="D23" s="11">
        <f t="shared" si="2"/>
        <v>0</v>
      </c>
      <c r="E23" s="11">
        <f t="shared" si="3"/>
        <v>100</v>
      </c>
      <c r="F23" s="12" t="s">
        <v>94</v>
      </c>
      <c r="G23" s="11" t="s">
        <v>95</v>
      </c>
      <c r="H23" s="11" t="s">
        <v>95</v>
      </c>
      <c r="I23" s="11">
        <f t="shared" si="0"/>
        <v>0</v>
      </c>
      <c r="K23" s="11">
        <v>0</v>
      </c>
      <c r="L23" s="11" t="s">
        <v>95</v>
      </c>
      <c r="M23" s="11" t="s">
        <v>95</v>
      </c>
      <c r="N23" s="12" t="s">
        <v>94</v>
      </c>
      <c r="O23" s="11" t="s">
        <v>95</v>
      </c>
      <c r="P23" s="11" t="s">
        <v>95</v>
      </c>
    </row>
    <row r="24" spans="1:17" x14ac:dyDescent="0.3">
      <c r="A24" s="13" t="s">
        <v>124</v>
      </c>
      <c r="B24" s="11">
        <v>1085</v>
      </c>
      <c r="C24" s="11">
        <v>4</v>
      </c>
      <c r="D24" s="11">
        <f t="shared" si="2"/>
        <v>0.3686635944700461</v>
      </c>
      <c r="E24" s="11">
        <f t="shared" si="3"/>
        <v>99.63133640552995</v>
      </c>
      <c r="F24" s="12" t="s">
        <v>125</v>
      </c>
      <c r="G24" s="14">
        <v>445</v>
      </c>
      <c r="H24" s="14">
        <v>263</v>
      </c>
      <c r="I24" s="11">
        <f t="shared" si="0"/>
        <v>0.3686635944700461</v>
      </c>
      <c r="J24" s="11">
        <v>4</v>
      </c>
      <c r="K24" s="11">
        <f t="shared" ref="K24:K36" si="5">J24/C24</f>
        <v>1</v>
      </c>
      <c r="L24" s="11">
        <v>1</v>
      </c>
      <c r="M24" s="11">
        <v>1</v>
      </c>
      <c r="N24" s="12" t="s">
        <v>126</v>
      </c>
      <c r="O24" s="14">
        <v>18</v>
      </c>
      <c r="P24" s="14">
        <v>16</v>
      </c>
    </row>
    <row r="25" spans="1:17" x14ac:dyDescent="0.3">
      <c r="A25" s="13" t="s">
        <v>127</v>
      </c>
      <c r="B25" s="11">
        <v>761</v>
      </c>
      <c r="C25" s="11">
        <v>3</v>
      </c>
      <c r="D25" s="11">
        <f t="shared" si="2"/>
        <v>0.39421813403416556</v>
      </c>
      <c r="E25" s="11">
        <f t="shared" si="3"/>
        <v>99.605781865965838</v>
      </c>
      <c r="F25" s="12" t="s">
        <v>128</v>
      </c>
      <c r="G25" s="14">
        <v>547</v>
      </c>
      <c r="H25" s="14">
        <v>257</v>
      </c>
      <c r="I25" s="11">
        <f t="shared" si="0"/>
        <v>0.39421813403416556</v>
      </c>
      <c r="J25" s="11">
        <v>3</v>
      </c>
      <c r="K25" s="11">
        <f t="shared" si="5"/>
        <v>1</v>
      </c>
      <c r="L25" s="11">
        <v>1</v>
      </c>
      <c r="M25" s="11">
        <v>1</v>
      </c>
      <c r="N25" s="12" t="s">
        <v>129</v>
      </c>
      <c r="O25" s="14">
        <v>26</v>
      </c>
      <c r="P25" s="14">
        <v>18</v>
      </c>
      <c r="Q25" s="15"/>
    </row>
    <row r="26" spans="1:17" x14ac:dyDescent="0.3">
      <c r="A26" s="13" t="s">
        <v>130</v>
      </c>
      <c r="B26" s="11">
        <v>834</v>
      </c>
      <c r="C26" s="11">
        <v>11</v>
      </c>
      <c r="D26" s="11">
        <f t="shared" si="2"/>
        <v>1.3189448441247003</v>
      </c>
      <c r="E26" s="11">
        <f t="shared" si="3"/>
        <v>98.681055155875299</v>
      </c>
      <c r="F26" s="12" t="s">
        <v>131</v>
      </c>
      <c r="G26" s="14">
        <v>624</v>
      </c>
      <c r="H26" s="14">
        <v>130</v>
      </c>
      <c r="I26" s="11">
        <f t="shared" si="0"/>
        <v>1.4388489208633095</v>
      </c>
      <c r="J26" s="11">
        <v>12</v>
      </c>
      <c r="K26" s="11">
        <f t="shared" si="5"/>
        <v>1.0909090909090908</v>
      </c>
      <c r="L26" s="11">
        <v>2</v>
      </c>
      <c r="M26" s="11">
        <v>1</v>
      </c>
      <c r="N26" s="12" t="s">
        <v>132</v>
      </c>
      <c r="O26" s="14">
        <v>25</v>
      </c>
      <c r="P26" s="14">
        <v>16</v>
      </c>
      <c r="Q26" s="17"/>
    </row>
    <row r="27" spans="1:17" x14ac:dyDescent="0.3">
      <c r="A27" s="13" t="s">
        <v>133</v>
      </c>
      <c r="B27" s="11">
        <v>632</v>
      </c>
      <c r="C27" s="11">
        <v>11</v>
      </c>
      <c r="D27" s="11">
        <f t="shared" si="2"/>
        <v>1.740506329113924</v>
      </c>
      <c r="E27" s="11">
        <f t="shared" si="3"/>
        <v>98.259493670886073</v>
      </c>
      <c r="F27" s="12" t="s">
        <v>134</v>
      </c>
      <c r="G27" s="14">
        <v>642</v>
      </c>
      <c r="H27" s="14">
        <v>272</v>
      </c>
      <c r="I27" s="11">
        <f t="shared" si="0"/>
        <v>1.740506329113924</v>
      </c>
      <c r="J27" s="11">
        <v>11</v>
      </c>
      <c r="K27" s="11">
        <f t="shared" si="5"/>
        <v>1</v>
      </c>
      <c r="L27" s="11">
        <v>1</v>
      </c>
      <c r="M27" s="11">
        <v>1</v>
      </c>
      <c r="N27" s="12" t="s">
        <v>135</v>
      </c>
      <c r="O27" s="14">
        <v>27</v>
      </c>
      <c r="P27" s="14">
        <v>17</v>
      </c>
    </row>
    <row r="28" spans="1:17" x14ac:dyDescent="0.3">
      <c r="A28" s="13" t="s">
        <v>136</v>
      </c>
      <c r="B28" s="11">
        <v>577</v>
      </c>
      <c r="C28" s="11">
        <v>4</v>
      </c>
      <c r="D28" s="11">
        <f t="shared" si="2"/>
        <v>0.6932409012131715</v>
      </c>
      <c r="E28" s="11">
        <f t="shared" si="3"/>
        <v>99.306759098786827</v>
      </c>
      <c r="F28" s="12" t="s">
        <v>137</v>
      </c>
      <c r="G28" s="14">
        <v>997</v>
      </c>
      <c r="H28" s="14">
        <v>144</v>
      </c>
      <c r="I28" s="11">
        <f t="shared" si="0"/>
        <v>0.6932409012131715</v>
      </c>
      <c r="J28" s="11">
        <v>4</v>
      </c>
      <c r="K28" s="11">
        <f t="shared" si="5"/>
        <v>1</v>
      </c>
      <c r="L28" s="11">
        <v>1</v>
      </c>
      <c r="M28" s="11">
        <v>1</v>
      </c>
      <c r="N28" s="12" t="s">
        <v>138</v>
      </c>
      <c r="O28" s="14">
        <v>28</v>
      </c>
      <c r="P28" s="14">
        <v>15</v>
      </c>
    </row>
    <row r="29" spans="1:17" x14ac:dyDescent="0.3">
      <c r="A29" s="13" t="s">
        <v>139</v>
      </c>
      <c r="B29" s="11">
        <v>726</v>
      </c>
      <c r="C29" s="11">
        <v>10</v>
      </c>
      <c r="D29" s="11">
        <f t="shared" si="2"/>
        <v>1.3774104683195594</v>
      </c>
      <c r="E29" s="11">
        <f t="shared" si="3"/>
        <v>98.622589531680447</v>
      </c>
      <c r="F29" s="12" t="s">
        <v>140</v>
      </c>
      <c r="G29" s="14">
        <v>843</v>
      </c>
      <c r="H29" s="14">
        <v>312</v>
      </c>
      <c r="I29" s="11">
        <f t="shared" si="0"/>
        <v>1.5151515151515151</v>
      </c>
      <c r="J29" s="11">
        <v>11</v>
      </c>
      <c r="K29" s="11">
        <f t="shared" si="5"/>
        <v>1.1000000000000001</v>
      </c>
      <c r="L29" s="11">
        <v>2</v>
      </c>
      <c r="M29" s="11">
        <v>1</v>
      </c>
      <c r="N29" s="12" t="s">
        <v>141</v>
      </c>
      <c r="O29" s="14">
        <v>20</v>
      </c>
      <c r="P29" s="14">
        <v>15</v>
      </c>
    </row>
    <row r="30" spans="1:17" x14ac:dyDescent="0.3">
      <c r="A30" s="13" t="s">
        <v>142</v>
      </c>
      <c r="B30" s="11">
        <v>606</v>
      </c>
      <c r="C30" s="11">
        <v>7</v>
      </c>
      <c r="D30" s="11">
        <f t="shared" si="2"/>
        <v>1.1551155115511551</v>
      </c>
      <c r="E30" s="11">
        <f t="shared" si="3"/>
        <v>98.844884488448841</v>
      </c>
      <c r="F30" s="12" t="s">
        <v>143</v>
      </c>
      <c r="G30" s="14">
        <v>1008</v>
      </c>
      <c r="H30" s="14">
        <v>263</v>
      </c>
      <c r="I30" s="11">
        <f t="shared" si="0"/>
        <v>1.1551155115511551</v>
      </c>
      <c r="J30" s="11">
        <v>7</v>
      </c>
      <c r="K30" s="11">
        <f t="shared" si="5"/>
        <v>1</v>
      </c>
      <c r="L30" s="11">
        <v>1</v>
      </c>
      <c r="M30" s="11">
        <v>1</v>
      </c>
      <c r="N30" s="12" t="s">
        <v>144</v>
      </c>
      <c r="O30" s="14">
        <v>28</v>
      </c>
      <c r="P30" s="14">
        <v>16</v>
      </c>
      <c r="Q30" s="15"/>
    </row>
    <row r="31" spans="1:17" x14ac:dyDescent="0.3">
      <c r="A31" s="13" t="s">
        <v>145</v>
      </c>
      <c r="B31" s="11">
        <v>781</v>
      </c>
      <c r="C31" s="11">
        <v>7</v>
      </c>
      <c r="D31" s="11">
        <f t="shared" si="2"/>
        <v>0.89628681177976954</v>
      </c>
      <c r="E31" s="11">
        <f t="shared" si="3"/>
        <v>99.103713188220226</v>
      </c>
      <c r="F31" s="12" t="s">
        <v>146</v>
      </c>
      <c r="G31" s="14">
        <v>508</v>
      </c>
      <c r="H31" s="14">
        <v>251</v>
      </c>
      <c r="I31" s="11">
        <f t="shared" si="0"/>
        <v>0.89628681177976954</v>
      </c>
      <c r="J31" s="11">
        <v>7</v>
      </c>
      <c r="K31" s="11">
        <f t="shared" si="5"/>
        <v>1</v>
      </c>
      <c r="L31" s="11">
        <v>1</v>
      </c>
      <c r="M31" s="11">
        <v>1</v>
      </c>
      <c r="N31" s="12" t="s">
        <v>147</v>
      </c>
      <c r="O31" s="14">
        <v>28</v>
      </c>
      <c r="P31" s="14">
        <v>17</v>
      </c>
      <c r="Q31" s="17"/>
    </row>
    <row r="32" spans="1:17" x14ac:dyDescent="0.3">
      <c r="A32" s="13" t="s">
        <v>148</v>
      </c>
      <c r="B32" s="11">
        <v>722</v>
      </c>
      <c r="C32" s="11">
        <v>7</v>
      </c>
      <c r="D32" s="11">
        <f t="shared" si="2"/>
        <v>0.96952908587257614</v>
      </c>
      <c r="E32" s="11">
        <f t="shared" si="3"/>
        <v>99.03047091412742</v>
      </c>
      <c r="F32" s="12" t="s">
        <v>149</v>
      </c>
      <c r="G32" s="14">
        <v>837</v>
      </c>
      <c r="H32" s="14">
        <v>251</v>
      </c>
      <c r="I32" s="11">
        <f t="shared" si="0"/>
        <v>0.96952908587257614</v>
      </c>
      <c r="J32" s="11">
        <v>7</v>
      </c>
      <c r="K32" s="11">
        <f t="shared" si="5"/>
        <v>1</v>
      </c>
      <c r="L32" s="11">
        <v>1</v>
      </c>
      <c r="M32" s="11">
        <v>1</v>
      </c>
      <c r="N32" s="12" t="s">
        <v>150</v>
      </c>
      <c r="O32" s="14">
        <v>28</v>
      </c>
      <c r="P32" s="14">
        <v>17</v>
      </c>
    </row>
    <row r="33" spans="1:17" x14ac:dyDescent="0.3">
      <c r="A33" s="13" t="s">
        <v>151</v>
      </c>
      <c r="B33" s="11">
        <v>1096</v>
      </c>
      <c r="C33" s="11">
        <v>9</v>
      </c>
      <c r="D33" s="11">
        <f t="shared" si="2"/>
        <v>0.82116788321167888</v>
      </c>
      <c r="E33" s="11">
        <f t="shared" si="3"/>
        <v>99.178832116788328</v>
      </c>
      <c r="F33" s="12" t="s">
        <v>152</v>
      </c>
      <c r="G33" s="14">
        <v>655</v>
      </c>
      <c r="H33" s="14">
        <v>134</v>
      </c>
      <c r="I33" s="11">
        <f t="shared" si="0"/>
        <v>0.91240875912408748</v>
      </c>
      <c r="J33" s="11">
        <v>10</v>
      </c>
      <c r="K33" s="11">
        <f t="shared" si="5"/>
        <v>1.1111111111111112</v>
      </c>
      <c r="L33" s="11">
        <v>2</v>
      </c>
      <c r="M33" s="11">
        <v>1</v>
      </c>
      <c r="N33" s="12" t="s">
        <v>153</v>
      </c>
      <c r="O33" s="14">
        <v>27</v>
      </c>
      <c r="P33" s="14">
        <v>16</v>
      </c>
    </row>
    <row r="34" spans="1:17" x14ac:dyDescent="0.3">
      <c r="A34" s="13" t="s">
        <v>154</v>
      </c>
      <c r="B34" s="11">
        <v>832</v>
      </c>
      <c r="C34" s="11">
        <v>7</v>
      </c>
      <c r="D34" s="11">
        <f t="shared" si="2"/>
        <v>0.84134615384615385</v>
      </c>
      <c r="E34" s="11">
        <f t="shared" si="3"/>
        <v>99.15865384615384</v>
      </c>
      <c r="F34" s="12" t="s">
        <v>155</v>
      </c>
      <c r="G34" s="14">
        <v>978</v>
      </c>
      <c r="H34" s="14">
        <v>184</v>
      </c>
      <c r="I34" s="11">
        <f t="shared" si="0"/>
        <v>0.96153846153846156</v>
      </c>
      <c r="J34" s="11">
        <v>8</v>
      </c>
      <c r="K34" s="11">
        <f t="shared" si="5"/>
        <v>1.1428571428571428</v>
      </c>
      <c r="L34" s="11">
        <v>2</v>
      </c>
      <c r="M34" s="11">
        <v>1</v>
      </c>
      <c r="N34" s="12" t="s">
        <v>156</v>
      </c>
      <c r="O34" s="14">
        <v>29</v>
      </c>
      <c r="P34" s="14">
        <v>16</v>
      </c>
      <c r="Q34" s="15"/>
    </row>
    <row r="35" spans="1:17" x14ac:dyDescent="0.3">
      <c r="A35" s="13" t="s">
        <v>157</v>
      </c>
      <c r="B35" s="11">
        <v>602</v>
      </c>
      <c r="C35" s="11">
        <v>6</v>
      </c>
      <c r="D35" s="11">
        <f t="shared" si="2"/>
        <v>0.99667774086378735</v>
      </c>
      <c r="E35" s="11">
        <f t="shared" si="3"/>
        <v>99.003322259136212</v>
      </c>
      <c r="F35" s="12" t="s">
        <v>158</v>
      </c>
      <c r="G35" s="14">
        <v>507</v>
      </c>
      <c r="H35" s="14">
        <v>86</v>
      </c>
      <c r="I35" s="11">
        <f t="shared" si="0"/>
        <v>0.99667774086378735</v>
      </c>
      <c r="J35" s="11">
        <v>6</v>
      </c>
      <c r="K35" s="11">
        <f t="shared" si="5"/>
        <v>1</v>
      </c>
      <c r="L35" s="11">
        <v>1</v>
      </c>
      <c r="M35" s="11">
        <v>1</v>
      </c>
      <c r="N35" s="12" t="s">
        <v>159</v>
      </c>
      <c r="O35" s="14">
        <v>24</v>
      </c>
      <c r="P35" s="14">
        <v>15</v>
      </c>
      <c r="Q35" s="17"/>
    </row>
    <row r="36" spans="1:17" x14ac:dyDescent="0.3">
      <c r="A36" s="13" t="s">
        <v>160</v>
      </c>
      <c r="B36" s="11">
        <v>571</v>
      </c>
      <c r="C36" s="11">
        <v>5</v>
      </c>
      <c r="D36" s="11">
        <f t="shared" si="2"/>
        <v>0.87565674255691772</v>
      </c>
      <c r="E36" s="11">
        <f t="shared" si="3"/>
        <v>99.124343257443087</v>
      </c>
      <c r="F36" s="12" t="s">
        <v>161</v>
      </c>
      <c r="G36" s="14">
        <v>720</v>
      </c>
      <c r="H36" s="14">
        <v>276</v>
      </c>
      <c r="I36" s="11">
        <f t="shared" si="0"/>
        <v>0.87565674255691772</v>
      </c>
      <c r="J36" s="11">
        <v>5</v>
      </c>
      <c r="K36" s="11">
        <f t="shared" si="5"/>
        <v>1</v>
      </c>
      <c r="L36" s="11">
        <v>1</v>
      </c>
      <c r="M36" s="11">
        <v>1</v>
      </c>
      <c r="N36" s="12" t="s">
        <v>162</v>
      </c>
      <c r="O36" s="14">
        <v>29</v>
      </c>
      <c r="P36" s="14">
        <v>15</v>
      </c>
    </row>
    <row r="37" spans="1:17" x14ac:dyDescent="0.3">
      <c r="A37" s="13" t="s">
        <v>163</v>
      </c>
      <c r="B37" s="11">
        <v>33</v>
      </c>
      <c r="C37" s="11">
        <v>0</v>
      </c>
      <c r="D37" s="11">
        <f t="shared" si="2"/>
        <v>0</v>
      </c>
      <c r="E37" s="11">
        <f t="shared" si="3"/>
        <v>100</v>
      </c>
      <c r="F37" s="12" t="s">
        <v>94</v>
      </c>
      <c r="G37" s="11" t="s">
        <v>95</v>
      </c>
      <c r="H37" s="11" t="s">
        <v>95</v>
      </c>
      <c r="I37" s="11">
        <f t="shared" si="0"/>
        <v>0</v>
      </c>
      <c r="K37" s="11">
        <v>0</v>
      </c>
      <c r="L37" s="11" t="s">
        <v>95</v>
      </c>
      <c r="M37" s="11" t="s">
        <v>95</v>
      </c>
      <c r="N37" s="12" t="s">
        <v>94</v>
      </c>
      <c r="O37" s="11" t="s">
        <v>95</v>
      </c>
      <c r="P37" s="11" t="s">
        <v>95</v>
      </c>
    </row>
    <row r="38" spans="1:17" x14ac:dyDescent="0.3">
      <c r="A38" s="13" t="s">
        <v>164</v>
      </c>
      <c r="B38" s="11">
        <v>520</v>
      </c>
      <c r="C38" s="11">
        <v>4</v>
      </c>
      <c r="D38" s="11">
        <f t="shared" si="2"/>
        <v>0.76923076923076927</v>
      </c>
      <c r="E38" s="11">
        <f t="shared" si="3"/>
        <v>99.230769230769226</v>
      </c>
      <c r="F38" s="12" t="s">
        <v>165</v>
      </c>
      <c r="G38" s="14">
        <v>610</v>
      </c>
      <c r="H38" s="14">
        <v>457</v>
      </c>
      <c r="I38" s="11">
        <f t="shared" si="0"/>
        <v>1.3461538461538463</v>
      </c>
      <c r="J38" s="11">
        <v>7</v>
      </c>
      <c r="K38" s="11">
        <f t="shared" ref="K38:K47" si="6">J38/C38</f>
        <v>1.75</v>
      </c>
      <c r="L38" s="11">
        <v>2</v>
      </c>
      <c r="M38" s="11">
        <v>1</v>
      </c>
      <c r="N38" s="12" t="s">
        <v>166</v>
      </c>
      <c r="O38" s="14">
        <v>23</v>
      </c>
      <c r="P38" s="14">
        <v>20</v>
      </c>
    </row>
    <row r="39" spans="1:17" x14ac:dyDescent="0.3">
      <c r="A39" s="13" t="s">
        <v>167</v>
      </c>
      <c r="B39" s="11">
        <v>1189</v>
      </c>
      <c r="C39" s="11">
        <v>3</v>
      </c>
      <c r="D39" s="11">
        <f t="shared" si="2"/>
        <v>0.25231286795626579</v>
      </c>
      <c r="E39" s="11">
        <f t="shared" si="3"/>
        <v>99.747687132043737</v>
      </c>
      <c r="F39" s="12" t="s">
        <v>168</v>
      </c>
      <c r="G39" s="14">
        <v>1071</v>
      </c>
      <c r="H39" s="14">
        <v>503</v>
      </c>
      <c r="I39" s="11">
        <f t="shared" si="0"/>
        <v>0.25231286795626579</v>
      </c>
      <c r="J39" s="11">
        <v>3</v>
      </c>
      <c r="K39" s="11">
        <f t="shared" si="6"/>
        <v>1</v>
      </c>
      <c r="L39" s="11">
        <v>1</v>
      </c>
      <c r="M39" s="11">
        <v>1</v>
      </c>
      <c r="N39" s="12" t="s">
        <v>169</v>
      </c>
      <c r="O39" s="14">
        <v>28</v>
      </c>
      <c r="P39" s="14">
        <v>16</v>
      </c>
    </row>
    <row r="40" spans="1:17" x14ac:dyDescent="0.3">
      <c r="A40" s="13" t="s">
        <v>170</v>
      </c>
      <c r="B40" s="11">
        <v>711</v>
      </c>
      <c r="C40" s="11">
        <v>6</v>
      </c>
      <c r="D40" s="11">
        <f t="shared" si="2"/>
        <v>0.8438818565400843</v>
      </c>
      <c r="E40" s="11">
        <f t="shared" si="3"/>
        <v>99.156118143459921</v>
      </c>
      <c r="F40" s="12" t="s">
        <v>171</v>
      </c>
      <c r="G40" s="14">
        <v>721</v>
      </c>
      <c r="H40" s="14">
        <v>264</v>
      </c>
      <c r="I40" s="11">
        <f t="shared" si="0"/>
        <v>0.8438818565400843</v>
      </c>
      <c r="J40" s="11">
        <v>6</v>
      </c>
      <c r="K40" s="11">
        <f t="shared" si="6"/>
        <v>1</v>
      </c>
      <c r="L40" s="11">
        <v>1</v>
      </c>
      <c r="M40" s="11">
        <v>1</v>
      </c>
      <c r="N40" s="12" t="s">
        <v>172</v>
      </c>
      <c r="O40" s="14">
        <v>29</v>
      </c>
      <c r="P40" s="14">
        <v>18</v>
      </c>
      <c r="Q40" s="15"/>
    </row>
    <row r="41" spans="1:17" x14ac:dyDescent="0.3">
      <c r="A41" s="13" t="s">
        <v>173</v>
      </c>
      <c r="B41" s="11">
        <v>636</v>
      </c>
      <c r="C41" s="11">
        <v>10</v>
      </c>
      <c r="D41" s="11">
        <f t="shared" si="2"/>
        <v>1.5723270440251573</v>
      </c>
      <c r="E41" s="11">
        <f t="shared" si="3"/>
        <v>98.427672955974842</v>
      </c>
      <c r="F41" s="12" t="s">
        <v>174</v>
      </c>
      <c r="G41" s="14">
        <v>624</v>
      </c>
      <c r="H41" s="14">
        <v>264</v>
      </c>
      <c r="I41" s="11">
        <f t="shared" si="0"/>
        <v>1.5723270440251573</v>
      </c>
      <c r="J41" s="11">
        <v>10</v>
      </c>
      <c r="K41" s="11">
        <f t="shared" si="6"/>
        <v>1</v>
      </c>
      <c r="L41" s="11">
        <v>1</v>
      </c>
      <c r="M41" s="11">
        <v>1</v>
      </c>
      <c r="N41" s="12" t="s">
        <v>175</v>
      </c>
      <c r="O41" s="14">
        <v>29</v>
      </c>
      <c r="P41" s="14">
        <v>19</v>
      </c>
      <c r="Q41" s="15"/>
    </row>
    <row r="42" spans="1:17" x14ac:dyDescent="0.3">
      <c r="A42" s="13" t="s">
        <v>176</v>
      </c>
      <c r="B42" s="11">
        <v>747</v>
      </c>
      <c r="C42" s="11">
        <v>6</v>
      </c>
      <c r="D42" s="11">
        <f t="shared" si="2"/>
        <v>0.80321285140562237</v>
      </c>
      <c r="E42" s="11">
        <f t="shared" si="3"/>
        <v>99.196787148594382</v>
      </c>
      <c r="F42" s="12" t="s">
        <v>177</v>
      </c>
      <c r="G42" s="14">
        <v>993</v>
      </c>
      <c r="H42" s="14">
        <v>269</v>
      </c>
      <c r="I42" s="11">
        <f t="shared" si="0"/>
        <v>0.80321285140562237</v>
      </c>
      <c r="J42" s="11">
        <v>6</v>
      </c>
      <c r="K42" s="11">
        <f t="shared" si="6"/>
        <v>1</v>
      </c>
      <c r="L42" s="11">
        <v>1</v>
      </c>
      <c r="M42" s="11">
        <v>1</v>
      </c>
      <c r="N42" s="12" t="s">
        <v>178</v>
      </c>
      <c r="O42" s="14">
        <v>29</v>
      </c>
      <c r="P42" s="14">
        <v>16</v>
      </c>
      <c r="Q42" s="15"/>
    </row>
    <row r="43" spans="1:17" x14ac:dyDescent="0.3">
      <c r="A43" s="13" t="s">
        <v>179</v>
      </c>
      <c r="B43" s="18">
        <v>990</v>
      </c>
      <c r="C43" s="11">
        <v>11</v>
      </c>
      <c r="D43" s="11">
        <f t="shared" si="2"/>
        <v>1.1111111111111112</v>
      </c>
      <c r="E43" s="11">
        <f t="shared" si="3"/>
        <v>98.888888888888886</v>
      </c>
      <c r="F43" s="12" t="s">
        <v>180</v>
      </c>
      <c r="G43" s="14">
        <v>622</v>
      </c>
      <c r="H43" s="14">
        <v>221</v>
      </c>
      <c r="I43" s="11">
        <f t="shared" si="0"/>
        <v>1.2121212121212122</v>
      </c>
      <c r="J43" s="11">
        <v>12</v>
      </c>
      <c r="K43" s="11">
        <f t="shared" si="6"/>
        <v>1.0909090909090908</v>
      </c>
      <c r="L43" s="11">
        <v>2</v>
      </c>
      <c r="M43" s="11">
        <v>1</v>
      </c>
      <c r="N43" s="12" t="s">
        <v>181</v>
      </c>
      <c r="O43" s="14">
        <v>29</v>
      </c>
      <c r="P43" s="14">
        <v>15</v>
      </c>
      <c r="Q43" s="17"/>
    </row>
    <row r="44" spans="1:17" x14ac:dyDescent="0.3">
      <c r="A44" s="16" t="s">
        <v>182</v>
      </c>
      <c r="B44" s="11">
        <v>645</v>
      </c>
      <c r="C44" s="11">
        <v>5</v>
      </c>
      <c r="D44" s="11">
        <f t="shared" si="2"/>
        <v>0.77519379844961245</v>
      </c>
      <c r="E44" s="11">
        <f t="shared" si="3"/>
        <v>99.224806201550393</v>
      </c>
      <c r="F44" s="12" t="s">
        <v>183</v>
      </c>
      <c r="G44" s="14">
        <v>543</v>
      </c>
      <c r="H44" s="14">
        <v>382</v>
      </c>
      <c r="I44" s="11">
        <f t="shared" si="0"/>
        <v>0.77519379844961245</v>
      </c>
      <c r="J44" s="11">
        <v>5</v>
      </c>
      <c r="K44" s="11">
        <f t="shared" si="6"/>
        <v>1</v>
      </c>
      <c r="L44" s="11">
        <v>1</v>
      </c>
      <c r="M44" s="11">
        <v>1</v>
      </c>
      <c r="N44" s="12" t="s">
        <v>184</v>
      </c>
      <c r="O44" s="14">
        <v>29</v>
      </c>
      <c r="P44" s="14">
        <v>15</v>
      </c>
    </row>
    <row r="45" spans="1:17" x14ac:dyDescent="0.3">
      <c r="A45" s="16" t="s">
        <v>185</v>
      </c>
      <c r="B45" s="11">
        <v>623</v>
      </c>
      <c r="C45" s="11">
        <v>4</v>
      </c>
      <c r="D45" s="11">
        <f t="shared" si="2"/>
        <v>0.6420545746388443</v>
      </c>
      <c r="E45" s="11">
        <f t="shared" si="3"/>
        <v>99.357945425361152</v>
      </c>
      <c r="F45" s="12" t="s">
        <v>186</v>
      </c>
      <c r="G45" s="14">
        <v>265</v>
      </c>
      <c r="H45" s="14">
        <v>209</v>
      </c>
      <c r="I45" s="11">
        <f t="shared" si="0"/>
        <v>0.6420545746388443</v>
      </c>
      <c r="J45" s="11">
        <v>4</v>
      </c>
      <c r="K45" s="11">
        <f t="shared" si="6"/>
        <v>1</v>
      </c>
      <c r="L45" s="11">
        <v>1</v>
      </c>
      <c r="M45" s="11">
        <v>1</v>
      </c>
      <c r="N45" s="12" t="s">
        <v>187</v>
      </c>
      <c r="O45" s="14">
        <v>22</v>
      </c>
      <c r="P45" s="14">
        <v>15</v>
      </c>
    </row>
    <row r="46" spans="1:17" x14ac:dyDescent="0.3">
      <c r="A46" s="16" t="s">
        <v>188</v>
      </c>
      <c r="B46" s="11">
        <v>750</v>
      </c>
      <c r="C46" s="11">
        <v>12</v>
      </c>
      <c r="D46" s="11">
        <f t="shared" si="2"/>
        <v>1.6</v>
      </c>
      <c r="E46" s="11">
        <f t="shared" si="3"/>
        <v>98.4</v>
      </c>
      <c r="F46" s="12" t="s">
        <v>189</v>
      </c>
      <c r="G46" s="14">
        <v>648</v>
      </c>
      <c r="H46" s="14">
        <v>225</v>
      </c>
      <c r="I46" s="11">
        <f t="shared" si="0"/>
        <v>2</v>
      </c>
      <c r="J46" s="11">
        <v>15</v>
      </c>
      <c r="K46" s="11">
        <f t="shared" si="6"/>
        <v>1.25</v>
      </c>
      <c r="L46" s="11">
        <v>2</v>
      </c>
      <c r="M46" s="11">
        <v>1</v>
      </c>
      <c r="N46" s="12" t="s">
        <v>190</v>
      </c>
      <c r="O46" s="14">
        <v>29</v>
      </c>
      <c r="P46" s="14">
        <v>15</v>
      </c>
    </row>
    <row r="47" spans="1:17" x14ac:dyDescent="0.3">
      <c r="A47" s="13" t="s">
        <v>191</v>
      </c>
      <c r="B47" s="11">
        <v>422</v>
      </c>
      <c r="C47" s="11">
        <v>5</v>
      </c>
      <c r="D47" s="11">
        <f t="shared" si="2"/>
        <v>1.1848341232227488</v>
      </c>
      <c r="E47" s="11">
        <f t="shared" si="3"/>
        <v>98.815165876777257</v>
      </c>
      <c r="F47" s="12" t="s">
        <v>192</v>
      </c>
      <c r="G47" s="14">
        <v>537</v>
      </c>
      <c r="H47" s="14">
        <v>225</v>
      </c>
      <c r="I47" s="11">
        <f t="shared" si="0"/>
        <v>1.4218009478672986</v>
      </c>
      <c r="J47" s="11">
        <v>6</v>
      </c>
      <c r="K47" s="11">
        <f t="shared" si="6"/>
        <v>1.2</v>
      </c>
      <c r="L47" s="11">
        <v>2</v>
      </c>
      <c r="M47" s="11">
        <v>1</v>
      </c>
      <c r="N47" s="12" t="s">
        <v>193</v>
      </c>
      <c r="O47" s="14">
        <v>27</v>
      </c>
      <c r="P47" s="14">
        <v>16</v>
      </c>
    </row>
    <row r="48" spans="1:17" x14ac:dyDescent="0.3">
      <c r="A48" s="16" t="s">
        <v>194</v>
      </c>
      <c r="B48" s="11">
        <v>53</v>
      </c>
      <c r="C48" s="11">
        <v>0</v>
      </c>
      <c r="D48" s="11">
        <f t="shared" si="2"/>
        <v>0</v>
      </c>
      <c r="E48" s="11">
        <f t="shared" si="3"/>
        <v>100</v>
      </c>
      <c r="F48" s="12" t="s">
        <v>94</v>
      </c>
      <c r="G48" s="11" t="s">
        <v>95</v>
      </c>
      <c r="H48" s="11" t="s">
        <v>95</v>
      </c>
      <c r="I48" s="11">
        <f t="shared" si="0"/>
        <v>0</v>
      </c>
      <c r="K48" s="11">
        <v>0</v>
      </c>
      <c r="L48" s="11" t="s">
        <v>95</v>
      </c>
      <c r="M48" s="11" t="s">
        <v>95</v>
      </c>
      <c r="N48" s="12" t="s">
        <v>94</v>
      </c>
      <c r="O48" s="11" t="s">
        <v>95</v>
      </c>
      <c r="P48" s="11" t="s">
        <v>95</v>
      </c>
      <c r="Q48" s="17"/>
    </row>
    <row r="49" spans="1:17" x14ac:dyDescent="0.3">
      <c r="A49" s="16" t="s">
        <v>195</v>
      </c>
      <c r="B49" s="11">
        <v>845</v>
      </c>
      <c r="C49" s="11">
        <v>8</v>
      </c>
      <c r="D49" s="11">
        <f t="shared" si="2"/>
        <v>0.94674556213017758</v>
      </c>
      <c r="E49" s="11">
        <f t="shared" si="3"/>
        <v>99.053254437869825</v>
      </c>
      <c r="F49" s="12" t="s">
        <v>196</v>
      </c>
      <c r="G49" s="14">
        <v>622</v>
      </c>
      <c r="H49" s="14">
        <v>244</v>
      </c>
      <c r="I49" s="11">
        <f t="shared" si="0"/>
        <v>1.0650887573964496</v>
      </c>
      <c r="J49" s="11">
        <v>9</v>
      </c>
      <c r="K49" s="11">
        <f>J49/C49</f>
        <v>1.125</v>
      </c>
      <c r="L49" s="11">
        <v>2</v>
      </c>
      <c r="M49" s="11">
        <v>1</v>
      </c>
      <c r="N49" s="12" t="s">
        <v>197</v>
      </c>
      <c r="O49" s="14">
        <v>27</v>
      </c>
      <c r="P49" s="14">
        <v>15</v>
      </c>
      <c r="Q49" s="15"/>
    </row>
    <row r="50" spans="1:17" x14ac:dyDescent="0.3">
      <c r="A50" s="16" t="s">
        <v>198</v>
      </c>
      <c r="B50" s="11">
        <v>728</v>
      </c>
      <c r="C50" s="11">
        <v>7</v>
      </c>
      <c r="D50" s="11">
        <f t="shared" si="2"/>
        <v>0.96153846153846156</v>
      </c>
      <c r="E50" s="11">
        <f t="shared" si="3"/>
        <v>99.038461538461533</v>
      </c>
      <c r="F50" s="12" t="s">
        <v>199</v>
      </c>
      <c r="G50" s="14">
        <v>539</v>
      </c>
      <c r="H50" s="14">
        <v>161</v>
      </c>
      <c r="I50" s="11">
        <f t="shared" si="0"/>
        <v>0.96153846153846156</v>
      </c>
      <c r="J50" s="11">
        <v>7</v>
      </c>
      <c r="K50" s="11">
        <f>J50/C50</f>
        <v>1</v>
      </c>
      <c r="L50" s="11">
        <v>1</v>
      </c>
      <c r="M50" s="11">
        <v>1</v>
      </c>
      <c r="N50" s="12" t="s">
        <v>200</v>
      </c>
      <c r="O50" s="14">
        <v>29</v>
      </c>
      <c r="P50" s="14">
        <v>16</v>
      </c>
      <c r="Q50" s="15"/>
    </row>
    <row r="51" spans="1:17" x14ac:dyDescent="0.3">
      <c r="A51" s="16" t="s">
        <v>201</v>
      </c>
      <c r="B51" s="11">
        <v>703</v>
      </c>
      <c r="C51" s="11">
        <v>9</v>
      </c>
      <c r="D51" s="11">
        <f t="shared" si="2"/>
        <v>1.2802275960170697</v>
      </c>
      <c r="E51" s="11">
        <f t="shared" si="3"/>
        <v>98.71977240398293</v>
      </c>
      <c r="F51" s="12" t="s">
        <v>202</v>
      </c>
      <c r="G51" s="14">
        <v>866</v>
      </c>
      <c r="H51" s="14">
        <v>230</v>
      </c>
      <c r="I51" s="11">
        <f t="shared" si="0"/>
        <v>1.2802275960170697</v>
      </c>
      <c r="J51" s="11">
        <v>9</v>
      </c>
      <c r="K51" s="11">
        <f>J51/C51</f>
        <v>1</v>
      </c>
      <c r="L51" s="11">
        <v>1</v>
      </c>
      <c r="M51" s="11">
        <v>1</v>
      </c>
      <c r="N51" s="12" t="s">
        <v>203</v>
      </c>
      <c r="O51" s="11">
        <v>28</v>
      </c>
      <c r="P51" s="11">
        <v>15</v>
      </c>
      <c r="Q51" s="17"/>
    </row>
    <row r="52" spans="1:17" x14ac:dyDescent="0.3">
      <c r="A52" s="16" t="s">
        <v>204</v>
      </c>
      <c r="B52" s="11">
        <v>35</v>
      </c>
      <c r="C52" s="11">
        <v>0</v>
      </c>
      <c r="D52" s="11">
        <f t="shared" si="2"/>
        <v>0</v>
      </c>
      <c r="E52" s="11">
        <f t="shared" si="3"/>
        <v>100</v>
      </c>
      <c r="F52" s="12" t="s">
        <v>94</v>
      </c>
      <c r="G52" s="11" t="s">
        <v>95</v>
      </c>
      <c r="H52" s="11" t="s">
        <v>95</v>
      </c>
      <c r="I52" s="11">
        <f t="shared" si="0"/>
        <v>0</v>
      </c>
      <c r="K52" s="11">
        <v>0</v>
      </c>
      <c r="L52" s="11" t="s">
        <v>95</v>
      </c>
      <c r="M52" s="11" t="s">
        <v>95</v>
      </c>
      <c r="N52" s="12" t="s">
        <v>94</v>
      </c>
      <c r="O52" s="11" t="s">
        <v>95</v>
      </c>
      <c r="P52" s="11" t="s">
        <v>95</v>
      </c>
    </row>
    <row r="53" spans="1:17" x14ac:dyDescent="0.3">
      <c r="A53" s="16" t="s">
        <v>205</v>
      </c>
      <c r="B53" s="11">
        <v>540</v>
      </c>
      <c r="C53" s="11">
        <v>4</v>
      </c>
      <c r="D53" s="11">
        <f t="shared" si="2"/>
        <v>0.74074074074074081</v>
      </c>
      <c r="E53" s="11">
        <f t="shared" si="3"/>
        <v>99.259259259259252</v>
      </c>
      <c r="F53" s="12" t="s">
        <v>206</v>
      </c>
      <c r="G53" s="14">
        <v>811</v>
      </c>
      <c r="H53" s="14">
        <v>527</v>
      </c>
      <c r="I53" s="11">
        <f t="shared" si="0"/>
        <v>0.74074074074074081</v>
      </c>
      <c r="J53" s="11">
        <v>4</v>
      </c>
      <c r="K53" s="11">
        <f>J53/C53</f>
        <v>1</v>
      </c>
      <c r="L53" s="11">
        <v>1</v>
      </c>
      <c r="M53" s="11">
        <v>1</v>
      </c>
      <c r="N53" s="12" t="s">
        <v>207</v>
      </c>
      <c r="O53" s="14">
        <v>27</v>
      </c>
      <c r="P53" s="14">
        <v>17</v>
      </c>
      <c r="Q53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110A6-CCAF-452B-90E6-522CE1AEF104}">
  <dimension ref="A1:Q53"/>
  <sheetViews>
    <sheetView topLeftCell="G1" zoomScale="81" workbookViewId="0">
      <selection sqref="A1:XFD1"/>
    </sheetView>
  </sheetViews>
  <sheetFormatPr defaultColWidth="11.5546875" defaultRowHeight="14.4" x14ac:dyDescent="0.3"/>
  <cols>
    <col min="1" max="1" width="15.21875" style="21" customWidth="1"/>
    <col min="2" max="2" width="25.6640625" style="21" bestFit="1" customWidth="1"/>
    <col min="3" max="3" width="29.77734375" style="21" bestFit="1" customWidth="1"/>
    <col min="4" max="4" width="35.77734375" style="21" bestFit="1" customWidth="1"/>
    <col min="5" max="5" width="27.109375" style="11" bestFit="1" customWidth="1"/>
    <col min="6" max="6" width="26.88671875" style="21" bestFit="1" customWidth="1"/>
    <col min="7" max="7" width="24.77734375" style="21" bestFit="1" customWidth="1"/>
    <col min="8" max="8" width="24.5546875" style="21" bestFit="1" customWidth="1"/>
    <col min="9" max="9" width="14.21875" style="21" bestFit="1" customWidth="1"/>
    <col min="10" max="10" width="11.5546875" style="21"/>
    <col min="11" max="11" width="26.33203125" style="21" bestFit="1" customWidth="1"/>
    <col min="12" max="12" width="23.88671875" style="21" bestFit="1" customWidth="1"/>
    <col min="13" max="13" width="23.5546875" style="21" bestFit="1" customWidth="1"/>
    <col min="14" max="14" width="15.44140625" style="21" bestFit="1" customWidth="1"/>
    <col min="15" max="16" width="11.5546875" style="21"/>
    <col min="17" max="17" width="15.44140625" style="21" bestFit="1" customWidth="1"/>
    <col min="18" max="16384" width="11.5546875" style="21"/>
  </cols>
  <sheetData>
    <row r="1" spans="1:17" ht="15.6" x14ac:dyDescent="0.3">
      <c r="A1" s="10" t="s">
        <v>0</v>
      </c>
      <c r="B1" s="11" t="s">
        <v>53</v>
      </c>
      <c r="C1" s="11" t="s">
        <v>329</v>
      </c>
      <c r="D1" s="11" t="s">
        <v>328</v>
      </c>
      <c r="E1" s="11" t="s">
        <v>330</v>
      </c>
      <c r="F1" s="12" t="s">
        <v>331</v>
      </c>
      <c r="G1" s="11" t="s">
        <v>326</v>
      </c>
      <c r="H1" s="11" t="s">
        <v>327</v>
      </c>
      <c r="I1" s="11" t="s">
        <v>208</v>
      </c>
      <c r="J1" s="11" t="s">
        <v>333</v>
      </c>
      <c r="K1" s="11" t="s">
        <v>334</v>
      </c>
      <c r="L1" s="11" t="s">
        <v>335</v>
      </c>
      <c r="M1" s="11" t="s">
        <v>336</v>
      </c>
      <c r="N1" s="11" t="s">
        <v>337</v>
      </c>
      <c r="O1" s="11" t="s">
        <v>338</v>
      </c>
      <c r="P1" s="11" t="s">
        <v>339</v>
      </c>
      <c r="Q1" s="25"/>
    </row>
    <row r="2" spans="1:17" x14ac:dyDescent="0.3">
      <c r="A2" s="20" t="s">
        <v>66</v>
      </c>
      <c r="B2" s="21">
        <v>812</v>
      </c>
      <c r="C2" s="21">
        <v>4</v>
      </c>
      <c r="D2" s="21">
        <f>C2/B2*100</f>
        <v>0.49261083743842365</v>
      </c>
      <c r="E2" s="11">
        <f>100-D2</f>
        <v>99.50738916256158</v>
      </c>
      <c r="F2" s="22" t="s">
        <v>214</v>
      </c>
      <c r="G2" s="23">
        <v>780</v>
      </c>
      <c r="H2" s="23">
        <v>280</v>
      </c>
      <c r="I2" s="21">
        <f t="shared" ref="I2:I53" si="0">C2/B2*100</f>
        <v>0.49261083743842365</v>
      </c>
      <c r="J2" s="21">
        <v>4</v>
      </c>
      <c r="K2" s="21">
        <f t="shared" ref="K2:K10" si="1">J2/C2</f>
        <v>1</v>
      </c>
      <c r="L2" s="21" t="s">
        <v>95</v>
      </c>
      <c r="M2" s="21" t="s">
        <v>95</v>
      </c>
      <c r="N2" s="24" t="s">
        <v>215</v>
      </c>
      <c r="O2" s="23">
        <v>22</v>
      </c>
      <c r="P2" s="23">
        <v>16</v>
      </c>
      <c r="Q2" s="25"/>
    </row>
    <row r="3" spans="1:17" x14ac:dyDescent="0.3">
      <c r="A3" s="26" t="s">
        <v>69</v>
      </c>
      <c r="B3" s="21">
        <v>583</v>
      </c>
      <c r="C3" s="21">
        <v>7</v>
      </c>
      <c r="D3" s="21">
        <f t="shared" ref="D3:D53" si="2">C3/B3*100</f>
        <v>1.2006861063464835</v>
      </c>
      <c r="E3" s="11">
        <f t="shared" ref="E3:E53" si="3">100-D3</f>
        <v>98.799313893653519</v>
      </c>
      <c r="F3" s="22" t="s">
        <v>216</v>
      </c>
      <c r="G3" s="23">
        <v>698</v>
      </c>
      <c r="H3" s="23">
        <v>184</v>
      </c>
      <c r="I3" s="21">
        <f t="shared" si="0"/>
        <v>1.2006861063464835</v>
      </c>
      <c r="J3" s="21">
        <v>7</v>
      </c>
      <c r="K3" s="21">
        <f t="shared" si="1"/>
        <v>1</v>
      </c>
      <c r="L3" s="21" t="s">
        <v>95</v>
      </c>
      <c r="M3" s="21" t="s">
        <v>95</v>
      </c>
      <c r="N3" s="24" t="s">
        <v>217</v>
      </c>
      <c r="O3" s="23">
        <v>22</v>
      </c>
      <c r="P3" s="23">
        <v>15</v>
      </c>
      <c r="Q3" s="27"/>
    </row>
    <row r="4" spans="1:17" ht="28.8" x14ac:dyDescent="0.3">
      <c r="A4" s="20" t="s">
        <v>72</v>
      </c>
      <c r="B4" s="21">
        <v>877</v>
      </c>
      <c r="C4" s="21">
        <v>5</v>
      </c>
      <c r="D4" s="21">
        <f t="shared" si="2"/>
        <v>0.5701254275940707</v>
      </c>
      <c r="E4" s="11">
        <f t="shared" si="3"/>
        <v>99.429874572405936</v>
      </c>
      <c r="F4" s="21" t="s">
        <v>218</v>
      </c>
      <c r="G4" s="23">
        <v>843</v>
      </c>
      <c r="H4" s="23">
        <v>137</v>
      </c>
      <c r="I4" s="21">
        <f t="shared" si="0"/>
        <v>0.5701254275940707</v>
      </c>
      <c r="J4" s="21">
        <v>5</v>
      </c>
      <c r="K4" s="21">
        <f t="shared" si="1"/>
        <v>1</v>
      </c>
      <c r="L4" s="21" t="s">
        <v>95</v>
      </c>
      <c r="M4" s="21" t="s">
        <v>95</v>
      </c>
      <c r="N4" s="24" t="s">
        <v>219</v>
      </c>
      <c r="O4" s="23">
        <v>25</v>
      </c>
      <c r="P4" s="23">
        <v>16</v>
      </c>
      <c r="Q4" s="23"/>
    </row>
    <row r="5" spans="1:17" ht="28.8" x14ac:dyDescent="0.3">
      <c r="A5" s="20" t="s">
        <v>75</v>
      </c>
      <c r="B5" s="21">
        <v>1136</v>
      </c>
      <c r="C5" s="21">
        <v>15</v>
      </c>
      <c r="D5" s="21">
        <f t="shared" si="2"/>
        <v>1.3204225352112675</v>
      </c>
      <c r="E5" s="11">
        <f t="shared" si="3"/>
        <v>98.679577464788736</v>
      </c>
      <c r="F5" s="22" t="s">
        <v>220</v>
      </c>
      <c r="G5" s="23">
        <v>2604</v>
      </c>
      <c r="H5" s="23">
        <v>138</v>
      </c>
      <c r="I5" s="21">
        <f t="shared" si="0"/>
        <v>1.3204225352112675</v>
      </c>
      <c r="J5" s="21">
        <v>15</v>
      </c>
      <c r="K5" s="21">
        <f t="shared" si="1"/>
        <v>1</v>
      </c>
      <c r="L5" s="21" t="s">
        <v>95</v>
      </c>
      <c r="M5" s="21" t="s">
        <v>95</v>
      </c>
      <c r="N5" s="24" t="s">
        <v>221</v>
      </c>
      <c r="O5" s="23">
        <v>25</v>
      </c>
      <c r="P5" s="23">
        <v>16</v>
      </c>
      <c r="Q5" s="23"/>
    </row>
    <row r="6" spans="1:17" x14ac:dyDescent="0.3">
      <c r="A6" s="20" t="s">
        <v>78</v>
      </c>
      <c r="B6" s="21">
        <v>1418</v>
      </c>
      <c r="C6" s="21">
        <v>10</v>
      </c>
      <c r="D6" s="21">
        <f t="shared" si="2"/>
        <v>0.70521861777150918</v>
      </c>
      <c r="E6" s="11">
        <f t="shared" si="3"/>
        <v>99.294781382228493</v>
      </c>
      <c r="F6" s="22" t="s">
        <v>222</v>
      </c>
      <c r="G6" s="23">
        <v>737</v>
      </c>
      <c r="H6" s="23">
        <v>190</v>
      </c>
      <c r="I6" s="21">
        <f t="shared" si="0"/>
        <v>0.70521861777150918</v>
      </c>
      <c r="J6" s="21">
        <v>10</v>
      </c>
      <c r="K6" s="21">
        <f t="shared" si="1"/>
        <v>1</v>
      </c>
      <c r="L6" s="21" t="s">
        <v>95</v>
      </c>
      <c r="M6" s="21" t="s">
        <v>95</v>
      </c>
      <c r="N6" s="24" t="s">
        <v>223</v>
      </c>
      <c r="O6" s="23">
        <v>21</v>
      </c>
      <c r="P6" s="23">
        <v>15</v>
      </c>
      <c r="Q6" s="25"/>
    </row>
    <row r="7" spans="1:17" x14ac:dyDescent="0.3">
      <c r="A7" s="20" t="s">
        <v>81</v>
      </c>
      <c r="B7" s="21">
        <v>1269</v>
      </c>
      <c r="C7" s="21">
        <v>11</v>
      </c>
      <c r="D7" s="21">
        <f t="shared" si="2"/>
        <v>0.86682427107959026</v>
      </c>
      <c r="E7" s="11">
        <f t="shared" si="3"/>
        <v>99.133175728920406</v>
      </c>
      <c r="F7" s="22" t="s">
        <v>224</v>
      </c>
      <c r="G7" s="23">
        <v>719</v>
      </c>
      <c r="H7" s="23">
        <v>190</v>
      </c>
      <c r="I7" s="21">
        <f t="shared" si="0"/>
        <v>0.86682427107959026</v>
      </c>
      <c r="J7" s="21">
        <v>11</v>
      </c>
      <c r="K7" s="21">
        <f t="shared" si="1"/>
        <v>1</v>
      </c>
      <c r="L7" s="21" t="s">
        <v>95</v>
      </c>
      <c r="M7" s="21" t="s">
        <v>95</v>
      </c>
      <c r="N7" s="24" t="s">
        <v>225</v>
      </c>
      <c r="O7" s="23">
        <v>21</v>
      </c>
      <c r="P7" s="23">
        <v>15</v>
      </c>
      <c r="Q7" s="25"/>
    </row>
    <row r="8" spans="1:17" x14ac:dyDescent="0.3">
      <c r="A8" s="26" t="s">
        <v>84</v>
      </c>
      <c r="B8" s="21">
        <v>1439</v>
      </c>
      <c r="C8" s="21">
        <v>5</v>
      </c>
      <c r="D8" s="21">
        <f t="shared" si="2"/>
        <v>0.34746351633078526</v>
      </c>
      <c r="E8" s="11">
        <f t="shared" si="3"/>
        <v>99.652536483669209</v>
      </c>
      <c r="F8" s="22" t="s">
        <v>226</v>
      </c>
      <c r="G8" s="23">
        <v>490</v>
      </c>
      <c r="H8" s="23">
        <v>176</v>
      </c>
      <c r="I8" s="21">
        <f t="shared" si="0"/>
        <v>0.34746351633078526</v>
      </c>
      <c r="J8" s="21">
        <v>5</v>
      </c>
      <c r="K8" s="21">
        <f t="shared" si="1"/>
        <v>1</v>
      </c>
      <c r="L8" s="21" t="s">
        <v>95</v>
      </c>
      <c r="M8" s="21" t="s">
        <v>95</v>
      </c>
      <c r="N8" s="24" t="s">
        <v>227</v>
      </c>
      <c r="O8" s="23">
        <v>21</v>
      </c>
      <c r="P8" s="23">
        <v>15</v>
      </c>
      <c r="Q8" s="25"/>
    </row>
    <row r="9" spans="1:17" ht="28.8" x14ac:dyDescent="0.3">
      <c r="A9" s="20" t="s">
        <v>87</v>
      </c>
      <c r="B9" s="21">
        <v>834</v>
      </c>
      <c r="C9" s="21">
        <v>3</v>
      </c>
      <c r="D9" s="21">
        <f t="shared" si="2"/>
        <v>0.35971223021582738</v>
      </c>
      <c r="E9" s="11">
        <f t="shared" si="3"/>
        <v>99.640287769784166</v>
      </c>
      <c r="F9" s="22" t="s">
        <v>228</v>
      </c>
      <c r="G9" s="23">
        <v>484</v>
      </c>
      <c r="H9" s="23">
        <v>259</v>
      </c>
      <c r="I9" s="21">
        <f t="shared" si="0"/>
        <v>0.35971223021582738</v>
      </c>
      <c r="J9" s="21">
        <v>3</v>
      </c>
      <c r="K9" s="21">
        <f t="shared" si="1"/>
        <v>1</v>
      </c>
      <c r="L9" s="21" t="s">
        <v>95</v>
      </c>
      <c r="M9" s="21" t="s">
        <v>95</v>
      </c>
      <c r="N9" s="24" t="s">
        <v>229</v>
      </c>
      <c r="O9" s="23">
        <v>21</v>
      </c>
      <c r="P9" s="23">
        <v>18</v>
      </c>
      <c r="Q9" s="27"/>
    </row>
    <row r="10" spans="1:17" x14ac:dyDescent="0.3">
      <c r="A10" s="20" t="s">
        <v>90</v>
      </c>
      <c r="B10" s="21">
        <v>535</v>
      </c>
      <c r="C10" s="21">
        <v>2</v>
      </c>
      <c r="D10" s="21">
        <f t="shared" si="2"/>
        <v>0.37383177570093462</v>
      </c>
      <c r="E10" s="11">
        <f t="shared" si="3"/>
        <v>99.626168224299064</v>
      </c>
      <c r="F10" s="22" t="s">
        <v>230</v>
      </c>
      <c r="G10" s="23">
        <v>712</v>
      </c>
      <c r="H10" s="23">
        <v>267</v>
      </c>
      <c r="I10" s="21">
        <f t="shared" si="0"/>
        <v>0.37383177570093462</v>
      </c>
      <c r="J10" s="21">
        <v>2</v>
      </c>
      <c r="K10" s="21">
        <f t="shared" si="1"/>
        <v>1</v>
      </c>
      <c r="L10" s="21" t="s">
        <v>95</v>
      </c>
      <c r="M10" s="21" t="s">
        <v>95</v>
      </c>
      <c r="N10" s="24" t="s">
        <v>231</v>
      </c>
      <c r="O10" s="23">
        <v>22</v>
      </c>
      <c r="P10" s="23">
        <v>16</v>
      </c>
      <c r="Q10" s="23"/>
    </row>
    <row r="11" spans="1:17" x14ac:dyDescent="0.3">
      <c r="A11" s="20" t="s">
        <v>93</v>
      </c>
      <c r="B11" s="21">
        <v>30</v>
      </c>
      <c r="D11" s="21">
        <f t="shared" si="2"/>
        <v>0</v>
      </c>
      <c r="E11" s="11">
        <f t="shared" si="3"/>
        <v>100</v>
      </c>
      <c r="F11" s="22" t="s">
        <v>94</v>
      </c>
      <c r="G11" s="21" t="s">
        <v>95</v>
      </c>
      <c r="H11" s="21" t="s">
        <v>95</v>
      </c>
      <c r="I11" s="21">
        <f t="shared" si="0"/>
        <v>0</v>
      </c>
      <c r="K11" s="21" t="s">
        <v>95</v>
      </c>
      <c r="L11" s="21" t="s">
        <v>95</v>
      </c>
      <c r="M11" s="21" t="s">
        <v>95</v>
      </c>
      <c r="N11" s="24" t="s">
        <v>94</v>
      </c>
      <c r="O11" s="21" t="s">
        <v>95</v>
      </c>
      <c r="P11" s="21" t="s">
        <v>95</v>
      </c>
      <c r="Q11" s="23"/>
    </row>
    <row r="12" spans="1:17" x14ac:dyDescent="0.3">
      <c r="A12" s="20" t="s">
        <v>96</v>
      </c>
      <c r="B12" s="21">
        <v>38</v>
      </c>
      <c r="D12" s="21">
        <f t="shared" si="2"/>
        <v>0</v>
      </c>
      <c r="E12" s="11">
        <f t="shared" si="3"/>
        <v>100</v>
      </c>
      <c r="F12" s="22" t="s">
        <v>94</v>
      </c>
      <c r="G12" s="21" t="s">
        <v>95</v>
      </c>
      <c r="H12" s="21" t="s">
        <v>95</v>
      </c>
      <c r="I12" s="21">
        <f t="shared" si="0"/>
        <v>0</v>
      </c>
      <c r="K12" s="21" t="s">
        <v>95</v>
      </c>
      <c r="L12" s="21" t="s">
        <v>95</v>
      </c>
      <c r="M12" s="21" t="s">
        <v>95</v>
      </c>
      <c r="N12" s="24" t="s">
        <v>94</v>
      </c>
      <c r="O12" s="21" t="s">
        <v>95</v>
      </c>
      <c r="P12" s="21" t="s">
        <v>95</v>
      </c>
      <c r="Q12" s="23"/>
    </row>
    <row r="13" spans="1:17" x14ac:dyDescent="0.3">
      <c r="A13" s="20" t="s">
        <v>97</v>
      </c>
      <c r="B13" s="21">
        <v>653</v>
      </c>
      <c r="C13" s="21">
        <v>3</v>
      </c>
      <c r="D13" s="21">
        <f t="shared" si="2"/>
        <v>0.45941807044410415</v>
      </c>
      <c r="E13" s="11">
        <f t="shared" si="3"/>
        <v>99.540581929555898</v>
      </c>
      <c r="F13" s="22" t="s">
        <v>232</v>
      </c>
      <c r="G13" s="23">
        <v>721</v>
      </c>
      <c r="H13" s="23">
        <v>279</v>
      </c>
      <c r="I13" s="21">
        <f t="shared" si="0"/>
        <v>0.45941807044410415</v>
      </c>
      <c r="J13" s="21">
        <v>3</v>
      </c>
      <c r="K13" s="21">
        <f t="shared" ref="K13:K19" si="4">J13/C13</f>
        <v>1</v>
      </c>
      <c r="L13" s="21" t="s">
        <v>95</v>
      </c>
      <c r="M13" s="21" t="s">
        <v>95</v>
      </c>
      <c r="N13" s="24" t="s">
        <v>233</v>
      </c>
      <c r="O13" s="23">
        <v>22</v>
      </c>
      <c r="P13" s="23">
        <v>15</v>
      </c>
      <c r="Q13" s="25"/>
    </row>
    <row r="14" spans="1:17" x14ac:dyDescent="0.3">
      <c r="A14" s="20" t="s">
        <v>100</v>
      </c>
      <c r="B14" s="21">
        <v>776</v>
      </c>
      <c r="C14" s="21">
        <v>3</v>
      </c>
      <c r="D14" s="21">
        <f t="shared" si="2"/>
        <v>0.38659793814432991</v>
      </c>
      <c r="E14" s="11">
        <f t="shared" si="3"/>
        <v>99.613402061855666</v>
      </c>
      <c r="F14" s="22" t="s">
        <v>234</v>
      </c>
      <c r="G14" s="23">
        <v>722</v>
      </c>
      <c r="H14" s="23">
        <v>270</v>
      </c>
      <c r="I14" s="21">
        <f t="shared" si="0"/>
        <v>0.38659793814432991</v>
      </c>
      <c r="J14" s="21">
        <v>3</v>
      </c>
      <c r="K14" s="21">
        <f t="shared" si="4"/>
        <v>1</v>
      </c>
      <c r="L14" s="21" t="s">
        <v>95</v>
      </c>
      <c r="M14" s="21" t="s">
        <v>95</v>
      </c>
      <c r="N14" s="24" t="s">
        <v>235</v>
      </c>
      <c r="O14" s="23">
        <v>22</v>
      </c>
      <c r="P14" s="23">
        <v>16</v>
      </c>
      <c r="Q14" s="25"/>
    </row>
    <row r="15" spans="1:17" x14ac:dyDescent="0.3">
      <c r="A15" s="20" t="s">
        <v>103</v>
      </c>
      <c r="B15" s="21">
        <v>726</v>
      </c>
      <c r="C15" s="21">
        <v>5</v>
      </c>
      <c r="D15" s="21">
        <f t="shared" si="2"/>
        <v>0.68870523415977969</v>
      </c>
      <c r="E15" s="11">
        <f t="shared" si="3"/>
        <v>99.311294765840216</v>
      </c>
      <c r="F15" s="22" t="s">
        <v>236</v>
      </c>
      <c r="G15" s="23">
        <v>648</v>
      </c>
      <c r="H15" s="23">
        <v>275</v>
      </c>
      <c r="I15" s="21">
        <f t="shared" si="0"/>
        <v>0.68870523415977969</v>
      </c>
      <c r="J15" s="21">
        <v>5</v>
      </c>
      <c r="K15" s="21">
        <f t="shared" si="4"/>
        <v>1</v>
      </c>
      <c r="L15" s="21" t="s">
        <v>95</v>
      </c>
      <c r="M15" s="21" t="s">
        <v>95</v>
      </c>
      <c r="N15" s="24" t="s">
        <v>237</v>
      </c>
      <c r="O15" s="23">
        <v>22</v>
      </c>
      <c r="P15" s="23">
        <v>16</v>
      </c>
      <c r="Q15" s="25"/>
    </row>
    <row r="16" spans="1:17" ht="28.8" x14ac:dyDescent="0.3">
      <c r="A16" s="20" t="s">
        <v>106</v>
      </c>
      <c r="B16" s="21">
        <v>662</v>
      </c>
      <c r="C16" s="21">
        <v>4</v>
      </c>
      <c r="D16" s="21">
        <f t="shared" si="2"/>
        <v>0.60422960725075525</v>
      </c>
      <c r="E16" s="11">
        <f t="shared" si="3"/>
        <v>99.395770392749242</v>
      </c>
      <c r="F16" s="22" t="s">
        <v>238</v>
      </c>
      <c r="G16" s="23">
        <v>730</v>
      </c>
      <c r="H16" s="23">
        <v>271</v>
      </c>
      <c r="I16" s="21">
        <f t="shared" si="0"/>
        <v>0.60422960725075525</v>
      </c>
      <c r="J16" s="21">
        <v>4</v>
      </c>
      <c r="K16" s="21">
        <f t="shared" si="4"/>
        <v>1</v>
      </c>
      <c r="L16" s="21" t="s">
        <v>95</v>
      </c>
      <c r="M16" s="21" t="s">
        <v>95</v>
      </c>
      <c r="N16" s="24" t="s">
        <v>239</v>
      </c>
      <c r="O16" s="23">
        <v>22</v>
      </c>
      <c r="P16" s="23">
        <v>15</v>
      </c>
      <c r="Q16" s="25"/>
    </row>
    <row r="17" spans="1:17" ht="28.8" x14ac:dyDescent="0.3">
      <c r="A17" s="20" t="s">
        <v>109</v>
      </c>
      <c r="B17" s="21">
        <v>715</v>
      </c>
      <c r="C17" s="21">
        <v>5</v>
      </c>
      <c r="D17" s="21">
        <f t="shared" si="2"/>
        <v>0.69930069930069927</v>
      </c>
      <c r="E17" s="11">
        <f t="shared" si="3"/>
        <v>99.300699300699307</v>
      </c>
      <c r="F17" s="22" t="s">
        <v>240</v>
      </c>
      <c r="G17" s="23">
        <v>732</v>
      </c>
      <c r="H17" s="23">
        <v>440</v>
      </c>
      <c r="I17" s="21">
        <f t="shared" si="0"/>
        <v>0.69930069930069927</v>
      </c>
      <c r="J17" s="21">
        <v>5</v>
      </c>
      <c r="K17" s="21">
        <f t="shared" si="4"/>
        <v>1</v>
      </c>
      <c r="L17" s="21" t="s">
        <v>95</v>
      </c>
      <c r="M17" s="21" t="s">
        <v>95</v>
      </c>
      <c r="N17" s="24" t="s">
        <v>241</v>
      </c>
      <c r="O17" s="23">
        <v>21</v>
      </c>
      <c r="P17" s="23">
        <v>15</v>
      </c>
      <c r="Q17" s="27"/>
    </row>
    <row r="18" spans="1:17" x14ac:dyDescent="0.3">
      <c r="A18" s="20" t="s">
        <v>112</v>
      </c>
      <c r="B18" s="21">
        <v>834</v>
      </c>
      <c r="C18" s="21">
        <v>1</v>
      </c>
      <c r="D18" s="21">
        <f t="shared" si="2"/>
        <v>0.1199040767386091</v>
      </c>
      <c r="E18" s="11">
        <f t="shared" si="3"/>
        <v>99.880095923261393</v>
      </c>
      <c r="F18" s="22" t="s">
        <v>94</v>
      </c>
      <c r="G18" s="23" t="s">
        <v>242</v>
      </c>
      <c r="H18" s="23" t="s">
        <v>242</v>
      </c>
      <c r="I18" s="21">
        <f t="shared" si="0"/>
        <v>0.1199040767386091</v>
      </c>
      <c r="J18" s="21">
        <v>1</v>
      </c>
      <c r="K18" s="21">
        <f t="shared" si="4"/>
        <v>1</v>
      </c>
      <c r="L18" s="21" t="s">
        <v>95</v>
      </c>
      <c r="M18" s="21" t="s">
        <v>95</v>
      </c>
      <c r="N18" s="24" t="s">
        <v>94</v>
      </c>
      <c r="O18" s="23" t="s">
        <v>242</v>
      </c>
      <c r="P18" s="23" t="s">
        <v>242</v>
      </c>
      <c r="Q18" s="23"/>
    </row>
    <row r="19" spans="1:17" x14ac:dyDescent="0.3">
      <c r="A19" s="20" t="s">
        <v>115</v>
      </c>
      <c r="B19" s="21">
        <v>1249</v>
      </c>
      <c r="C19" s="21">
        <v>2</v>
      </c>
      <c r="D19" s="21">
        <f t="shared" si="2"/>
        <v>0.16012810248198558</v>
      </c>
      <c r="E19" s="11">
        <f t="shared" si="3"/>
        <v>99.839871897518009</v>
      </c>
      <c r="F19" s="22" t="s">
        <v>243</v>
      </c>
      <c r="G19" s="23">
        <v>596</v>
      </c>
      <c r="H19" s="23">
        <v>509</v>
      </c>
      <c r="I19" s="21">
        <f t="shared" si="0"/>
        <v>0.16012810248198558</v>
      </c>
      <c r="J19" s="21">
        <v>2</v>
      </c>
      <c r="K19" s="21">
        <f t="shared" si="4"/>
        <v>1</v>
      </c>
      <c r="L19" s="21" t="s">
        <v>95</v>
      </c>
      <c r="M19" s="21" t="s">
        <v>95</v>
      </c>
      <c r="N19" s="24" t="s">
        <v>244</v>
      </c>
      <c r="O19" s="23">
        <v>19</v>
      </c>
      <c r="P19" s="23">
        <v>17</v>
      </c>
      <c r="Q19" s="23"/>
    </row>
    <row r="20" spans="1:17" x14ac:dyDescent="0.3">
      <c r="A20" s="20" t="s">
        <v>118</v>
      </c>
      <c r="B20" s="21">
        <v>31</v>
      </c>
      <c r="D20" s="21">
        <f t="shared" si="2"/>
        <v>0</v>
      </c>
      <c r="E20" s="11">
        <f t="shared" si="3"/>
        <v>100</v>
      </c>
      <c r="F20" s="22" t="s">
        <v>94</v>
      </c>
      <c r="G20" s="21" t="s">
        <v>95</v>
      </c>
      <c r="H20" s="21" t="s">
        <v>95</v>
      </c>
      <c r="I20" s="21">
        <f t="shared" si="0"/>
        <v>0</v>
      </c>
      <c r="K20" s="21" t="s">
        <v>95</v>
      </c>
      <c r="L20" s="21" t="s">
        <v>95</v>
      </c>
      <c r="M20" s="21" t="s">
        <v>95</v>
      </c>
      <c r="N20" s="24" t="s">
        <v>94</v>
      </c>
      <c r="O20" s="21" t="s">
        <v>95</v>
      </c>
      <c r="P20" s="21" t="s">
        <v>95</v>
      </c>
      <c r="Q20" s="25"/>
    </row>
    <row r="21" spans="1:17" ht="28.8" x14ac:dyDescent="0.3">
      <c r="A21" s="20" t="s">
        <v>119</v>
      </c>
      <c r="B21" s="21">
        <v>931</v>
      </c>
      <c r="C21" s="21">
        <v>5</v>
      </c>
      <c r="D21" s="21">
        <f t="shared" si="2"/>
        <v>0.53705692803437166</v>
      </c>
      <c r="E21" s="11">
        <f t="shared" si="3"/>
        <v>99.462943071965626</v>
      </c>
      <c r="F21" s="22" t="s">
        <v>245</v>
      </c>
      <c r="G21" s="23">
        <v>701</v>
      </c>
      <c r="H21" s="23">
        <v>191</v>
      </c>
      <c r="I21" s="21">
        <f t="shared" si="0"/>
        <v>0.53705692803437166</v>
      </c>
      <c r="J21" s="21">
        <v>5</v>
      </c>
      <c r="K21" s="21">
        <f>J21/C21</f>
        <v>1</v>
      </c>
      <c r="L21" s="21" t="s">
        <v>95</v>
      </c>
      <c r="M21" s="21" t="s">
        <v>95</v>
      </c>
      <c r="N21" s="24" t="s">
        <v>246</v>
      </c>
      <c r="O21" s="23">
        <v>22</v>
      </c>
      <c r="P21" s="23">
        <v>17</v>
      </c>
      <c r="Q21" s="27"/>
    </row>
    <row r="22" spans="1:17" ht="28.8" x14ac:dyDescent="0.3">
      <c r="A22" s="20" t="s">
        <v>122</v>
      </c>
      <c r="B22" s="21">
        <v>31</v>
      </c>
      <c r="D22" s="21">
        <f t="shared" si="2"/>
        <v>0</v>
      </c>
      <c r="E22" s="11">
        <f t="shared" si="3"/>
        <v>100</v>
      </c>
      <c r="F22" s="22" t="s">
        <v>94</v>
      </c>
      <c r="G22" s="21" t="s">
        <v>95</v>
      </c>
      <c r="H22" s="21" t="s">
        <v>95</v>
      </c>
      <c r="I22" s="21">
        <f t="shared" si="0"/>
        <v>0</v>
      </c>
      <c r="K22" s="21" t="s">
        <v>95</v>
      </c>
      <c r="L22" s="21" t="s">
        <v>95</v>
      </c>
      <c r="M22" s="21" t="s">
        <v>95</v>
      </c>
      <c r="N22" s="24" t="s">
        <v>94</v>
      </c>
      <c r="O22" s="21" t="s">
        <v>95</v>
      </c>
      <c r="P22" s="21" t="s">
        <v>95</v>
      </c>
      <c r="Q22" s="23"/>
    </row>
    <row r="23" spans="1:17" ht="28.8" x14ac:dyDescent="0.3">
      <c r="A23" s="20" t="s">
        <v>123</v>
      </c>
      <c r="B23" s="21">
        <v>35</v>
      </c>
      <c r="D23" s="21">
        <f t="shared" si="2"/>
        <v>0</v>
      </c>
      <c r="E23" s="11">
        <f t="shared" si="3"/>
        <v>100</v>
      </c>
      <c r="F23" s="22" t="s">
        <v>94</v>
      </c>
      <c r="G23" s="21" t="s">
        <v>95</v>
      </c>
      <c r="H23" s="21" t="s">
        <v>95</v>
      </c>
      <c r="I23" s="21">
        <f t="shared" si="0"/>
        <v>0</v>
      </c>
      <c r="K23" s="21" t="s">
        <v>95</v>
      </c>
      <c r="L23" s="21" t="s">
        <v>95</v>
      </c>
      <c r="M23" s="21" t="s">
        <v>95</v>
      </c>
      <c r="N23" s="24" t="s">
        <v>94</v>
      </c>
      <c r="O23" s="21" t="s">
        <v>95</v>
      </c>
      <c r="P23" s="21" t="s">
        <v>95</v>
      </c>
      <c r="Q23" s="23"/>
    </row>
    <row r="24" spans="1:17" ht="28.8" x14ac:dyDescent="0.3">
      <c r="A24" s="20" t="s">
        <v>124</v>
      </c>
      <c r="B24" s="21">
        <v>1085</v>
      </c>
      <c r="C24" s="21">
        <v>3</v>
      </c>
      <c r="D24" s="21">
        <f t="shared" si="2"/>
        <v>0.27649769585253459</v>
      </c>
      <c r="E24" s="11">
        <f t="shared" si="3"/>
        <v>99.723502304147459</v>
      </c>
      <c r="F24" s="22" t="s">
        <v>247</v>
      </c>
      <c r="G24" s="23">
        <v>725</v>
      </c>
      <c r="H24" s="23">
        <v>153</v>
      </c>
      <c r="I24" s="21">
        <f t="shared" si="0"/>
        <v>0.27649769585253459</v>
      </c>
      <c r="J24" s="21">
        <v>3</v>
      </c>
      <c r="K24" s="21">
        <f>J24/C24</f>
        <v>1</v>
      </c>
      <c r="L24" s="21" t="s">
        <v>95</v>
      </c>
      <c r="M24" s="21" t="s">
        <v>95</v>
      </c>
      <c r="N24" s="24" t="s">
        <v>248</v>
      </c>
      <c r="O24" s="23">
        <v>18</v>
      </c>
      <c r="P24" s="23">
        <v>16</v>
      </c>
      <c r="Q24" s="25"/>
    </row>
    <row r="25" spans="1:17" ht="28.8" x14ac:dyDescent="0.3">
      <c r="A25" s="20" t="s">
        <v>127</v>
      </c>
      <c r="B25" s="21">
        <v>761</v>
      </c>
      <c r="C25" s="21">
        <v>10</v>
      </c>
      <c r="D25" s="21">
        <f t="shared" si="2"/>
        <v>1.3140604467805519</v>
      </c>
      <c r="E25" s="11">
        <f t="shared" si="3"/>
        <v>98.685939553219441</v>
      </c>
      <c r="F25" s="22" t="s">
        <v>249</v>
      </c>
      <c r="G25" s="23">
        <v>733</v>
      </c>
      <c r="H25" s="23">
        <v>257</v>
      </c>
      <c r="I25" s="21">
        <f t="shared" si="0"/>
        <v>1.3140604467805519</v>
      </c>
      <c r="J25" s="21">
        <v>10</v>
      </c>
      <c r="K25" s="21">
        <f>J25/C25</f>
        <v>1</v>
      </c>
      <c r="L25" s="21" t="s">
        <v>95</v>
      </c>
      <c r="M25" s="21" t="s">
        <v>95</v>
      </c>
      <c r="N25" s="24" t="s">
        <v>250</v>
      </c>
      <c r="O25" s="23">
        <v>22</v>
      </c>
      <c r="P25" s="23">
        <v>15</v>
      </c>
      <c r="Q25" s="27"/>
    </row>
    <row r="26" spans="1:17" ht="28.8" x14ac:dyDescent="0.3">
      <c r="A26" s="20" t="s">
        <v>130</v>
      </c>
      <c r="B26" s="21">
        <v>834</v>
      </c>
      <c r="C26" s="21">
        <v>5</v>
      </c>
      <c r="D26" s="21">
        <f t="shared" si="2"/>
        <v>0.59952038369304561</v>
      </c>
      <c r="E26" s="11">
        <f t="shared" si="3"/>
        <v>99.400479616306953</v>
      </c>
      <c r="F26" s="22" t="s">
        <v>251</v>
      </c>
      <c r="G26" s="23">
        <v>878</v>
      </c>
      <c r="H26" s="23">
        <v>228</v>
      </c>
      <c r="I26" s="21">
        <f t="shared" si="0"/>
        <v>0.59952038369304561</v>
      </c>
      <c r="J26" s="21">
        <v>5</v>
      </c>
      <c r="K26" s="21">
        <f>J26/C26</f>
        <v>1</v>
      </c>
      <c r="L26" s="21" t="s">
        <v>95</v>
      </c>
      <c r="M26" s="21" t="s">
        <v>95</v>
      </c>
      <c r="N26" s="24" t="s">
        <v>252</v>
      </c>
      <c r="O26" s="23">
        <v>20</v>
      </c>
      <c r="P26" s="23">
        <v>16</v>
      </c>
      <c r="Q26" s="23"/>
    </row>
    <row r="27" spans="1:17" ht="28.8" x14ac:dyDescent="0.3">
      <c r="A27" s="20" t="s">
        <v>133</v>
      </c>
      <c r="B27" s="21">
        <v>632</v>
      </c>
      <c r="C27" s="21">
        <v>4</v>
      </c>
      <c r="D27" s="21">
        <f t="shared" si="2"/>
        <v>0.63291139240506333</v>
      </c>
      <c r="E27" s="11">
        <f t="shared" si="3"/>
        <v>99.367088607594937</v>
      </c>
      <c r="F27" s="22" t="s">
        <v>253</v>
      </c>
      <c r="G27" s="23">
        <v>732</v>
      </c>
      <c r="H27" s="23">
        <v>272</v>
      </c>
      <c r="I27" s="21">
        <f t="shared" si="0"/>
        <v>0.63291139240506333</v>
      </c>
      <c r="J27" s="21">
        <v>4</v>
      </c>
      <c r="K27" s="21">
        <f>J27/C27</f>
        <v>1</v>
      </c>
      <c r="L27" s="21" t="s">
        <v>95</v>
      </c>
      <c r="M27" s="21" t="s">
        <v>95</v>
      </c>
      <c r="N27" s="24" t="s">
        <v>254</v>
      </c>
      <c r="O27" s="23">
        <v>22</v>
      </c>
      <c r="P27" s="23">
        <v>15</v>
      </c>
      <c r="Q27" s="23"/>
    </row>
    <row r="28" spans="1:17" x14ac:dyDescent="0.3">
      <c r="A28" s="20" t="s">
        <v>136</v>
      </c>
      <c r="B28" s="21">
        <v>577</v>
      </c>
      <c r="C28" s="21">
        <v>4</v>
      </c>
      <c r="D28" s="21">
        <f t="shared" si="2"/>
        <v>0.6932409012131715</v>
      </c>
      <c r="E28" s="11">
        <f t="shared" si="3"/>
        <v>99.306759098786827</v>
      </c>
      <c r="F28" s="22" t="s">
        <v>255</v>
      </c>
      <c r="G28" s="23">
        <v>698</v>
      </c>
      <c r="H28" s="23">
        <v>267</v>
      </c>
      <c r="I28" s="21">
        <f t="shared" si="0"/>
        <v>0.6932409012131715</v>
      </c>
      <c r="J28" s="21">
        <v>4</v>
      </c>
      <c r="K28" s="21">
        <f>J28/C28</f>
        <v>1</v>
      </c>
      <c r="L28" s="21" t="s">
        <v>95</v>
      </c>
      <c r="M28" s="21" t="s">
        <v>95</v>
      </c>
      <c r="N28" s="24" t="s">
        <v>256</v>
      </c>
      <c r="O28" s="23">
        <v>22</v>
      </c>
      <c r="P28" s="23">
        <v>19</v>
      </c>
      <c r="Q28" s="23"/>
    </row>
    <row r="29" spans="1:17" x14ac:dyDescent="0.3">
      <c r="A29" s="20" t="s">
        <v>139</v>
      </c>
      <c r="B29" s="21">
        <v>726</v>
      </c>
      <c r="C29" s="21">
        <v>6</v>
      </c>
      <c r="D29" s="21">
        <f t="shared" si="2"/>
        <v>0.82644628099173556</v>
      </c>
      <c r="E29" s="11">
        <f t="shared" si="3"/>
        <v>99.173553719008268</v>
      </c>
      <c r="F29" s="22" t="s">
        <v>257</v>
      </c>
      <c r="G29" s="23">
        <v>695</v>
      </c>
      <c r="H29" s="23">
        <v>428</v>
      </c>
      <c r="I29" s="21">
        <f t="shared" si="0"/>
        <v>0.82644628099173556</v>
      </c>
      <c r="J29" s="21">
        <v>7</v>
      </c>
      <c r="K29" s="21" t="s">
        <v>258</v>
      </c>
      <c r="L29" s="23">
        <v>2</v>
      </c>
      <c r="M29" s="23">
        <v>1</v>
      </c>
      <c r="N29" s="24" t="s">
        <v>259</v>
      </c>
      <c r="O29" s="23">
        <v>29</v>
      </c>
      <c r="P29" s="23">
        <v>15</v>
      </c>
      <c r="Q29" s="25"/>
    </row>
    <row r="30" spans="1:17" x14ac:dyDescent="0.3">
      <c r="A30" s="20" t="s">
        <v>142</v>
      </c>
      <c r="B30" s="21">
        <v>606</v>
      </c>
      <c r="C30" s="21">
        <v>3</v>
      </c>
      <c r="D30" s="21">
        <f t="shared" si="2"/>
        <v>0.49504950495049505</v>
      </c>
      <c r="E30" s="11">
        <f t="shared" si="3"/>
        <v>99.504950495049499</v>
      </c>
      <c r="F30" s="22" t="s">
        <v>260</v>
      </c>
      <c r="G30" s="23">
        <v>702</v>
      </c>
      <c r="H30" s="23">
        <v>263</v>
      </c>
      <c r="I30" s="21">
        <f t="shared" si="0"/>
        <v>0.49504950495049505</v>
      </c>
      <c r="J30" s="21">
        <v>3</v>
      </c>
      <c r="K30" s="21">
        <f t="shared" ref="K30:K36" si="5">J30/C30</f>
        <v>1</v>
      </c>
      <c r="L30" s="21" t="s">
        <v>95</v>
      </c>
      <c r="M30" s="21" t="s">
        <v>95</v>
      </c>
      <c r="N30" s="24" t="s">
        <v>261</v>
      </c>
      <c r="O30" s="23">
        <v>22</v>
      </c>
      <c r="P30" s="23">
        <v>19</v>
      </c>
      <c r="Q30" s="27"/>
    </row>
    <row r="31" spans="1:17" ht="28.8" x14ac:dyDescent="0.3">
      <c r="A31" s="20" t="s">
        <v>145</v>
      </c>
      <c r="B31" s="21">
        <v>781</v>
      </c>
      <c r="C31" s="21">
        <v>12</v>
      </c>
      <c r="D31" s="21">
        <f t="shared" si="2"/>
        <v>1.5364916773367476</v>
      </c>
      <c r="E31" s="11">
        <f t="shared" si="3"/>
        <v>98.463508322663259</v>
      </c>
      <c r="F31" s="22" t="s">
        <v>262</v>
      </c>
      <c r="G31" s="23">
        <v>832</v>
      </c>
      <c r="H31" s="23">
        <v>251</v>
      </c>
      <c r="I31" s="21">
        <f t="shared" si="0"/>
        <v>1.5364916773367476</v>
      </c>
      <c r="J31" s="21">
        <v>12</v>
      </c>
      <c r="K31" s="21">
        <f t="shared" si="5"/>
        <v>1</v>
      </c>
      <c r="L31" s="21" t="s">
        <v>95</v>
      </c>
      <c r="M31" s="21" t="s">
        <v>95</v>
      </c>
      <c r="N31" s="24" t="s">
        <v>263</v>
      </c>
      <c r="O31" s="23">
        <v>22</v>
      </c>
      <c r="P31" s="23">
        <v>16</v>
      </c>
      <c r="Q31" s="23"/>
    </row>
    <row r="32" spans="1:17" x14ac:dyDescent="0.3">
      <c r="A32" s="20" t="s">
        <v>148</v>
      </c>
      <c r="B32" s="21">
        <v>722</v>
      </c>
      <c r="C32" s="21">
        <v>14</v>
      </c>
      <c r="D32" s="21">
        <f t="shared" si="2"/>
        <v>1.9390581717451523</v>
      </c>
      <c r="E32" s="11">
        <f t="shared" si="3"/>
        <v>98.060941828254855</v>
      </c>
      <c r="F32" s="22" t="s">
        <v>264</v>
      </c>
      <c r="G32" s="23">
        <v>832</v>
      </c>
      <c r="H32" s="23">
        <v>251</v>
      </c>
      <c r="I32" s="21">
        <f t="shared" si="0"/>
        <v>1.9390581717451523</v>
      </c>
      <c r="J32" s="21">
        <v>14</v>
      </c>
      <c r="K32" s="21">
        <f t="shared" si="5"/>
        <v>1</v>
      </c>
      <c r="L32" s="21" t="s">
        <v>95</v>
      </c>
      <c r="M32" s="21" t="s">
        <v>95</v>
      </c>
      <c r="N32" s="24" t="s">
        <v>265</v>
      </c>
      <c r="O32" s="23">
        <v>22</v>
      </c>
      <c r="P32" s="23">
        <v>16</v>
      </c>
      <c r="Q32" s="23"/>
    </row>
    <row r="33" spans="1:17" ht="28.8" x14ac:dyDescent="0.3">
      <c r="A33" s="20" t="s">
        <v>151</v>
      </c>
      <c r="B33" s="21">
        <v>1096</v>
      </c>
      <c r="C33" s="21">
        <v>4</v>
      </c>
      <c r="D33" s="21">
        <f t="shared" si="2"/>
        <v>0.36496350364963503</v>
      </c>
      <c r="E33" s="11">
        <f t="shared" si="3"/>
        <v>99.635036496350367</v>
      </c>
      <c r="F33" s="22" t="s">
        <v>266</v>
      </c>
      <c r="G33" s="23">
        <v>674</v>
      </c>
      <c r="H33" s="23">
        <v>272</v>
      </c>
      <c r="I33" s="21">
        <f t="shared" si="0"/>
        <v>0.36496350364963503</v>
      </c>
      <c r="J33" s="21">
        <v>4</v>
      </c>
      <c r="K33" s="21">
        <f t="shared" si="5"/>
        <v>1</v>
      </c>
      <c r="L33" s="21" t="s">
        <v>95</v>
      </c>
      <c r="M33" s="21" t="s">
        <v>95</v>
      </c>
      <c r="N33" s="24" t="s">
        <v>267</v>
      </c>
      <c r="O33" s="23">
        <v>22</v>
      </c>
      <c r="P33" s="23">
        <v>15</v>
      </c>
      <c r="Q33" s="25"/>
    </row>
    <row r="34" spans="1:17" x14ac:dyDescent="0.3">
      <c r="A34" s="20" t="s">
        <v>154</v>
      </c>
      <c r="B34" s="21">
        <v>832</v>
      </c>
      <c r="C34" s="21">
        <v>5</v>
      </c>
      <c r="D34" s="21">
        <f t="shared" si="2"/>
        <v>0.60096153846153855</v>
      </c>
      <c r="E34" s="11">
        <f t="shared" si="3"/>
        <v>99.399038461538467</v>
      </c>
      <c r="F34" s="22" t="s">
        <v>268</v>
      </c>
      <c r="G34" s="23">
        <v>532</v>
      </c>
      <c r="H34" s="23">
        <v>212</v>
      </c>
      <c r="I34" s="21">
        <f t="shared" si="0"/>
        <v>0.60096153846153855</v>
      </c>
      <c r="J34" s="21">
        <v>5</v>
      </c>
      <c r="K34" s="21">
        <f t="shared" si="5"/>
        <v>1</v>
      </c>
      <c r="L34" s="21" t="s">
        <v>95</v>
      </c>
      <c r="M34" s="21" t="s">
        <v>95</v>
      </c>
      <c r="N34" s="24" t="s">
        <v>269</v>
      </c>
      <c r="O34" s="23">
        <v>22</v>
      </c>
      <c r="P34" s="23">
        <v>17</v>
      </c>
      <c r="Q34" s="27"/>
    </row>
    <row r="35" spans="1:17" ht="28.8" x14ac:dyDescent="0.3">
      <c r="A35" s="20" t="s">
        <v>157</v>
      </c>
      <c r="B35" s="21">
        <v>602</v>
      </c>
      <c r="C35" s="21">
        <v>5</v>
      </c>
      <c r="D35" s="21">
        <f t="shared" si="2"/>
        <v>0.83056478405315626</v>
      </c>
      <c r="E35" s="11">
        <f t="shared" si="3"/>
        <v>99.169435215946848</v>
      </c>
      <c r="F35" s="22" t="s">
        <v>270</v>
      </c>
      <c r="G35" s="23">
        <v>679</v>
      </c>
      <c r="H35" s="23">
        <v>180</v>
      </c>
      <c r="I35" s="21">
        <f t="shared" si="0"/>
        <v>0.83056478405315626</v>
      </c>
      <c r="J35" s="21">
        <v>5</v>
      </c>
      <c r="K35" s="21">
        <f t="shared" si="5"/>
        <v>1</v>
      </c>
      <c r="L35" s="21" t="s">
        <v>95</v>
      </c>
      <c r="M35" s="21" t="s">
        <v>95</v>
      </c>
      <c r="N35" s="24" t="s">
        <v>271</v>
      </c>
      <c r="O35" s="23">
        <v>20</v>
      </c>
      <c r="P35" s="23">
        <v>15</v>
      </c>
      <c r="Q35" s="23"/>
    </row>
    <row r="36" spans="1:17" x14ac:dyDescent="0.3">
      <c r="A36" s="20" t="s">
        <v>160</v>
      </c>
      <c r="B36" s="21">
        <v>571</v>
      </c>
      <c r="C36" s="21">
        <v>5</v>
      </c>
      <c r="D36" s="21">
        <f t="shared" si="2"/>
        <v>0.87565674255691772</v>
      </c>
      <c r="E36" s="11">
        <f t="shared" si="3"/>
        <v>99.124343257443087</v>
      </c>
      <c r="F36" s="22" t="s">
        <v>272</v>
      </c>
      <c r="G36" s="23">
        <v>684</v>
      </c>
      <c r="H36" s="23">
        <v>261</v>
      </c>
      <c r="I36" s="21">
        <f t="shared" si="0"/>
        <v>0.87565674255691772</v>
      </c>
      <c r="J36" s="21">
        <v>5</v>
      </c>
      <c r="K36" s="21">
        <f t="shared" si="5"/>
        <v>1</v>
      </c>
      <c r="L36" s="21" t="s">
        <v>95</v>
      </c>
      <c r="M36" s="21" t="s">
        <v>95</v>
      </c>
      <c r="N36" s="24" t="s">
        <v>273</v>
      </c>
      <c r="O36" s="23">
        <v>22</v>
      </c>
      <c r="P36" s="23">
        <v>16</v>
      </c>
      <c r="Q36" s="23"/>
    </row>
    <row r="37" spans="1:17" ht="28.8" x14ac:dyDescent="0.3">
      <c r="A37" s="20" t="s">
        <v>163</v>
      </c>
      <c r="B37" s="21">
        <v>33</v>
      </c>
      <c r="D37" s="21">
        <f t="shared" si="2"/>
        <v>0</v>
      </c>
      <c r="E37" s="11">
        <f t="shared" si="3"/>
        <v>100</v>
      </c>
      <c r="F37" s="22" t="s">
        <v>94</v>
      </c>
      <c r="G37" s="21" t="s">
        <v>95</v>
      </c>
      <c r="H37" s="21" t="s">
        <v>95</v>
      </c>
      <c r="I37" s="21">
        <f t="shared" si="0"/>
        <v>0</v>
      </c>
      <c r="K37" s="21" t="s">
        <v>95</v>
      </c>
      <c r="L37" s="21" t="s">
        <v>95</v>
      </c>
      <c r="M37" s="21" t="s">
        <v>95</v>
      </c>
      <c r="N37" s="24" t="s">
        <v>94</v>
      </c>
      <c r="O37" s="21" t="s">
        <v>95</v>
      </c>
      <c r="P37" s="21" t="s">
        <v>95</v>
      </c>
      <c r="Q37" s="23"/>
    </row>
    <row r="38" spans="1:17" ht="28.8" x14ac:dyDescent="0.3">
      <c r="A38" s="20" t="s">
        <v>164</v>
      </c>
      <c r="B38" s="21">
        <v>520</v>
      </c>
      <c r="C38" s="21">
        <v>1</v>
      </c>
      <c r="D38" s="21">
        <f t="shared" si="2"/>
        <v>0.19230769230769232</v>
      </c>
      <c r="E38" s="11">
        <f t="shared" si="3"/>
        <v>99.807692307692307</v>
      </c>
      <c r="F38" s="22" t="s">
        <v>242</v>
      </c>
      <c r="G38" s="23" t="s">
        <v>242</v>
      </c>
      <c r="H38" s="23" t="s">
        <v>242</v>
      </c>
      <c r="I38" s="21">
        <f t="shared" si="0"/>
        <v>0.19230769230769232</v>
      </c>
      <c r="J38" s="21">
        <v>1</v>
      </c>
      <c r="K38" s="21">
        <f t="shared" ref="K38:K44" si="6">J38/C38</f>
        <v>1</v>
      </c>
      <c r="L38" s="21" t="s">
        <v>95</v>
      </c>
      <c r="M38" s="21" t="s">
        <v>95</v>
      </c>
      <c r="N38" s="24" t="s">
        <v>94</v>
      </c>
      <c r="O38" s="23" t="s">
        <v>242</v>
      </c>
      <c r="P38" s="23" t="s">
        <v>242</v>
      </c>
      <c r="Q38" s="23"/>
    </row>
    <row r="39" spans="1:17" ht="28.8" x14ac:dyDescent="0.3">
      <c r="A39" s="20" t="s">
        <v>167</v>
      </c>
      <c r="B39" s="21">
        <v>1189</v>
      </c>
      <c r="C39" s="21">
        <v>1</v>
      </c>
      <c r="D39" s="21">
        <f t="shared" si="2"/>
        <v>8.4104289318755257E-2</v>
      </c>
      <c r="E39" s="11">
        <f t="shared" si="3"/>
        <v>99.915895710681241</v>
      </c>
      <c r="F39" s="22" t="s">
        <v>242</v>
      </c>
      <c r="G39" s="23" t="s">
        <v>242</v>
      </c>
      <c r="H39" s="23" t="s">
        <v>242</v>
      </c>
      <c r="I39" s="21">
        <f t="shared" si="0"/>
        <v>8.4104289318755257E-2</v>
      </c>
      <c r="J39" s="21">
        <v>1</v>
      </c>
      <c r="K39" s="21">
        <f t="shared" si="6"/>
        <v>1</v>
      </c>
      <c r="L39" s="21" t="s">
        <v>95</v>
      </c>
      <c r="M39" s="21" t="s">
        <v>95</v>
      </c>
      <c r="N39" s="24" t="s">
        <v>94</v>
      </c>
      <c r="O39" s="23" t="s">
        <v>242</v>
      </c>
      <c r="P39" s="23" t="s">
        <v>242</v>
      </c>
      <c r="Q39" s="25"/>
    </row>
    <row r="40" spans="1:17" ht="28.8" x14ac:dyDescent="0.3">
      <c r="A40" s="20" t="s">
        <v>170</v>
      </c>
      <c r="B40" s="21">
        <v>711</v>
      </c>
      <c r="C40" s="21">
        <v>4</v>
      </c>
      <c r="D40" s="21">
        <f t="shared" si="2"/>
        <v>0.56258790436005623</v>
      </c>
      <c r="E40" s="11">
        <f t="shared" si="3"/>
        <v>99.437412095639942</v>
      </c>
      <c r="F40" s="22" t="s">
        <v>274</v>
      </c>
      <c r="G40" s="23">
        <v>721</v>
      </c>
      <c r="H40" s="23">
        <v>264</v>
      </c>
      <c r="I40" s="21">
        <f t="shared" si="0"/>
        <v>0.56258790436005623</v>
      </c>
      <c r="J40" s="21">
        <v>4</v>
      </c>
      <c r="K40" s="21">
        <f t="shared" si="6"/>
        <v>1</v>
      </c>
      <c r="L40" s="21" t="s">
        <v>95</v>
      </c>
      <c r="M40" s="21" t="s">
        <v>95</v>
      </c>
      <c r="N40" s="24" t="s">
        <v>275</v>
      </c>
      <c r="O40" s="23">
        <v>22</v>
      </c>
      <c r="P40" s="23">
        <v>16</v>
      </c>
      <c r="Q40" s="25"/>
    </row>
    <row r="41" spans="1:17" ht="28.8" x14ac:dyDescent="0.3">
      <c r="A41" s="20" t="s">
        <v>173</v>
      </c>
      <c r="B41" s="21">
        <v>636</v>
      </c>
      <c r="C41" s="21">
        <v>3</v>
      </c>
      <c r="D41" s="21">
        <f t="shared" si="2"/>
        <v>0.47169811320754718</v>
      </c>
      <c r="E41" s="11">
        <f t="shared" si="3"/>
        <v>99.528301886792448</v>
      </c>
      <c r="F41" s="22" t="s">
        <v>276</v>
      </c>
      <c r="G41" s="23">
        <v>721</v>
      </c>
      <c r="H41" s="23">
        <v>264</v>
      </c>
      <c r="I41" s="21">
        <f t="shared" si="0"/>
        <v>0.47169811320754718</v>
      </c>
      <c r="J41" s="21">
        <v>3</v>
      </c>
      <c r="K41" s="21">
        <f t="shared" si="6"/>
        <v>1</v>
      </c>
      <c r="L41" s="21" t="s">
        <v>95</v>
      </c>
      <c r="M41" s="21" t="s">
        <v>95</v>
      </c>
      <c r="N41" s="24" t="s">
        <v>277</v>
      </c>
      <c r="O41" s="23">
        <v>22</v>
      </c>
      <c r="P41" s="23">
        <v>16</v>
      </c>
      <c r="Q41" s="25"/>
    </row>
    <row r="42" spans="1:17" ht="28.8" x14ac:dyDescent="0.3">
      <c r="A42" s="20" t="s">
        <v>176</v>
      </c>
      <c r="B42" s="21">
        <v>747</v>
      </c>
      <c r="C42" s="21">
        <v>3</v>
      </c>
      <c r="D42" s="21">
        <f t="shared" si="2"/>
        <v>0.40160642570281119</v>
      </c>
      <c r="E42" s="11">
        <f t="shared" si="3"/>
        <v>99.598393574297191</v>
      </c>
      <c r="F42" s="22" t="s">
        <v>278</v>
      </c>
      <c r="G42" s="23">
        <v>721</v>
      </c>
      <c r="H42" s="23">
        <v>269</v>
      </c>
      <c r="I42" s="21">
        <f t="shared" si="0"/>
        <v>0.40160642570281119</v>
      </c>
      <c r="J42" s="21">
        <v>3</v>
      </c>
      <c r="K42" s="21">
        <f t="shared" si="6"/>
        <v>1</v>
      </c>
      <c r="L42" s="21" t="s">
        <v>95</v>
      </c>
      <c r="M42" s="21" t="s">
        <v>95</v>
      </c>
      <c r="N42" s="24" t="s">
        <v>277</v>
      </c>
      <c r="O42" s="23">
        <v>22</v>
      </c>
      <c r="P42" s="23">
        <v>16</v>
      </c>
      <c r="Q42" s="27"/>
    </row>
    <row r="43" spans="1:17" x14ac:dyDescent="0.3">
      <c r="A43" s="20" t="s">
        <v>179</v>
      </c>
      <c r="B43" s="28">
        <v>990</v>
      </c>
      <c r="C43" s="21">
        <v>9</v>
      </c>
      <c r="D43" s="21">
        <f t="shared" si="2"/>
        <v>0.90909090909090906</v>
      </c>
      <c r="E43" s="11">
        <f t="shared" si="3"/>
        <v>99.090909090909093</v>
      </c>
      <c r="F43" s="22" t="s">
        <v>279</v>
      </c>
      <c r="G43" s="23">
        <v>728</v>
      </c>
      <c r="H43" s="23">
        <v>255</v>
      </c>
      <c r="I43" s="21">
        <f t="shared" si="0"/>
        <v>0.90909090909090906</v>
      </c>
      <c r="J43" s="21">
        <v>9</v>
      </c>
      <c r="K43" s="21">
        <f t="shared" si="6"/>
        <v>1</v>
      </c>
      <c r="L43" s="21" t="s">
        <v>95</v>
      </c>
      <c r="M43" s="21" t="s">
        <v>95</v>
      </c>
      <c r="N43" s="24" t="s">
        <v>280</v>
      </c>
      <c r="O43" s="21">
        <v>25</v>
      </c>
      <c r="P43" s="21">
        <v>16</v>
      </c>
      <c r="Q43" s="23"/>
    </row>
    <row r="44" spans="1:17" ht="28.8" x14ac:dyDescent="0.3">
      <c r="A44" s="26" t="s">
        <v>182</v>
      </c>
      <c r="B44" s="21">
        <v>645</v>
      </c>
      <c r="C44" s="21">
        <v>4</v>
      </c>
      <c r="D44" s="21">
        <f t="shared" si="2"/>
        <v>0.62015503875968991</v>
      </c>
      <c r="E44" s="11">
        <f t="shared" si="3"/>
        <v>99.379844961240309</v>
      </c>
      <c r="F44" s="22" t="s">
        <v>281</v>
      </c>
      <c r="G44" s="23">
        <v>731</v>
      </c>
      <c r="H44" s="23">
        <v>373</v>
      </c>
      <c r="I44" s="21">
        <f t="shared" si="0"/>
        <v>0.62015503875968991</v>
      </c>
      <c r="J44" s="21">
        <v>4</v>
      </c>
      <c r="K44" s="21">
        <f t="shared" si="6"/>
        <v>1</v>
      </c>
      <c r="L44" s="21" t="s">
        <v>95</v>
      </c>
      <c r="M44" s="21" t="s">
        <v>95</v>
      </c>
      <c r="N44" s="24" t="s">
        <v>282</v>
      </c>
      <c r="O44" s="23">
        <v>21</v>
      </c>
      <c r="P44" s="23">
        <v>16</v>
      </c>
      <c r="Q44" s="23"/>
    </row>
    <row r="45" spans="1:17" x14ac:dyDescent="0.3">
      <c r="A45" s="26" t="s">
        <v>185</v>
      </c>
      <c r="B45" s="21">
        <v>623</v>
      </c>
      <c r="D45" s="21">
        <f t="shared" si="2"/>
        <v>0</v>
      </c>
      <c r="E45" s="11">
        <f t="shared" si="3"/>
        <v>100</v>
      </c>
      <c r="F45" s="22" t="s">
        <v>94</v>
      </c>
      <c r="G45" s="23"/>
      <c r="H45" s="23"/>
      <c r="I45" s="21">
        <f t="shared" si="0"/>
        <v>0</v>
      </c>
      <c r="K45" s="21" t="s">
        <v>95</v>
      </c>
      <c r="L45" s="21" t="s">
        <v>95</v>
      </c>
      <c r="M45" s="21" t="s">
        <v>95</v>
      </c>
      <c r="N45" s="24" t="s">
        <v>94</v>
      </c>
      <c r="O45" s="23" t="s">
        <v>95</v>
      </c>
      <c r="P45" s="23" t="s">
        <v>95</v>
      </c>
      <c r="Q45" s="23"/>
    </row>
    <row r="46" spans="1:17" ht="28.8" x14ac:dyDescent="0.3">
      <c r="A46" s="26" t="s">
        <v>188</v>
      </c>
      <c r="B46" s="21">
        <v>750</v>
      </c>
      <c r="C46" s="21">
        <v>5</v>
      </c>
      <c r="D46" s="21">
        <f t="shared" si="2"/>
        <v>0.66666666666666674</v>
      </c>
      <c r="E46" s="11">
        <f t="shared" si="3"/>
        <v>99.333333333333329</v>
      </c>
      <c r="F46" s="22" t="s">
        <v>283</v>
      </c>
      <c r="G46" s="23">
        <v>736</v>
      </c>
      <c r="H46" s="23">
        <v>262</v>
      </c>
      <c r="I46" s="21">
        <f t="shared" si="0"/>
        <v>0.66666666666666674</v>
      </c>
      <c r="J46" s="21">
        <v>5</v>
      </c>
      <c r="K46" s="21">
        <f>J46/C46</f>
        <v>1</v>
      </c>
      <c r="L46" s="21" t="s">
        <v>95</v>
      </c>
      <c r="M46" s="21" t="s">
        <v>95</v>
      </c>
      <c r="N46" s="24" t="s">
        <v>284</v>
      </c>
      <c r="O46" s="23">
        <v>22</v>
      </c>
      <c r="P46" s="23">
        <v>15</v>
      </c>
      <c r="Q46" s="23"/>
    </row>
    <row r="47" spans="1:17" ht="28.8" x14ac:dyDescent="0.3">
      <c r="A47" s="20" t="s">
        <v>191</v>
      </c>
      <c r="B47" s="21">
        <v>422</v>
      </c>
      <c r="C47" s="21">
        <v>3</v>
      </c>
      <c r="D47" s="21">
        <f t="shared" si="2"/>
        <v>0.7109004739336493</v>
      </c>
      <c r="E47" s="11">
        <f t="shared" si="3"/>
        <v>99.289099526066352</v>
      </c>
      <c r="F47" s="22" t="s">
        <v>285</v>
      </c>
      <c r="G47" s="23">
        <v>728</v>
      </c>
      <c r="H47" s="23">
        <v>251</v>
      </c>
      <c r="I47" s="21">
        <f t="shared" si="0"/>
        <v>0.7109004739336493</v>
      </c>
      <c r="J47" s="21">
        <v>3</v>
      </c>
      <c r="K47" s="21">
        <v>1</v>
      </c>
      <c r="L47" s="21" t="s">
        <v>95</v>
      </c>
      <c r="M47" s="21" t="s">
        <v>95</v>
      </c>
      <c r="N47" s="24" t="s">
        <v>286</v>
      </c>
      <c r="O47" s="23">
        <v>22</v>
      </c>
      <c r="P47" s="23">
        <v>15</v>
      </c>
      <c r="Q47" s="27"/>
    </row>
    <row r="48" spans="1:17" ht="28.8" x14ac:dyDescent="0.3">
      <c r="A48" s="26" t="s">
        <v>194</v>
      </c>
      <c r="B48" s="21">
        <v>53</v>
      </c>
      <c r="D48" s="21">
        <f t="shared" si="2"/>
        <v>0</v>
      </c>
      <c r="E48" s="11">
        <f t="shared" si="3"/>
        <v>100</v>
      </c>
      <c r="F48" s="22" t="s">
        <v>94</v>
      </c>
      <c r="G48" s="23"/>
      <c r="H48" s="23"/>
      <c r="I48" s="21">
        <f t="shared" si="0"/>
        <v>0</v>
      </c>
      <c r="K48" s="21" t="s">
        <v>95</v>
      </c>
      <c r="L48" s="21" t="s">
        <v>95</v>
      </c>
      <c r="M48" s="21" t="s">
        <v>95</v>
      </c>
      <c r="N48" s="24" t="s">
        <v>94</v>
      </c>
      <c r="O48" s="23"/>
      <c r="P48" s="23"/>
      <c r="Q48" s="25"/>
    </row>
    <row r="49" spans="1:17" ht="28.8" x14ac:dyDescent="0.3">
      <c r="A49" s="26" t="s">
        <v>195</v>
      </c>
      <c r="B49" s="21">
        <v>845</v>
      </c>
      <c r="C49" s="21">
        <v>11</v>
      </c>
      <c r="D49" s="21">
        <f t="shared" si="2"/>
        <v>1.3017751479289941</v>
      </c>
      <c r="E49" s="11">
        <f t="shared" si="3"/>
        <v>98.698224852071007</v>
      </c>
      <c r="F49" s="22" t="s">
        <v>287</v>
      </c>
      <c r="G49" s="23">
        <v>825</v>
      </c>
      <c r="H49" s="23">
        <v>180</v>
      </c>
      <c r="I49" s="21">
        <f t="shared" si="0"/>
        <v>1.3017751479289941</v>
      </c>
      <c r="J49" s="21">
        <v>11</v>
      </c>
      <c r="K49" s="21">
        <f>J49/C49</f>
        <v>1</v>
      </c>
      <c r="L49" s="21" t="s">
        <v>95</v>
      </c>
      <c r="M49" s="21" t="s">
        <v>95</v>
      </c>
      <c r="N49" s="24" t="s">
        <v>288</v>
      </c>
      <c r="O49" s="23">
        <v>22</v>
      </c>
      <c r="P49" s="23">
        <v>15</v>
      </c>
      <c r="Q49" s="25"/>
    </row>
    <row r="50" spans="1:17" x14ac:dyDescent="0.3">
      <c r="A50" s="26" t="s">
        <v>198</v>
      </c>
      <c r="B50" s="21">
        <v>728</v>
      </c>
      <c r="C50" s="21">
        <v>4</v>
      </c>
      <c r="D50" s="21">
        <f t="shared" si="2"/>
        <v>0.5494505494505495</v>
      </c>
      <c r="E50" s="11">
        <f t="shared" si="3"/>
        <v>99.450549450549445</v>
      </c>
      <c r="F50" s="22" t="s">
        <v>289</v>
      </c>
      <c r="G50" s="23">
        <v>707</v>
      </c>
      <c r="H50" s="23">
        <v>254</v>
      </c>
      <c r="I50" s="21">
        <f t="shared" si="0"/>
        <v>0.5494505494505495</v>
      </c>
      <c r="J50" s="21">
        <v>4</v>
      </c>
      <c r="K50" s="21">
        <f>J50/C50</f>
        <v>1</v>
      </c>
      <c r="L50" s="21" t="s">
        <v>95</v>
      </c>
      <c r="M50" s="21" t="s">
        <v>95</v>
      </c>
      <c r="N50" s="24" t="s">
        <v>290</v>
      </c>
      <c r="O50" s="23">
        <v>25</v>
      </c>
      <c r="P50" s="23">
        <v>21</v>
      </c>
      <c r="Q50" s="27"/>
    </row>
    <row r="51" spans="1:17" x14ac:dyDescent="0.3">
      <c r="A51" s="26" t="s">
        <v>201</v>
      </c>
      <c r="B51" s="21">
        <v>703</v>
      </c>
      <c r="C51" s="21">
        <v>5</v>
      </c>
      <c r="D51" s="21">
        <f t="shared" si="2"/>
        <v>0.71123755334281646</v>
      </c>
      <c r="E51" s="11">
        <f t="shared" si="3"/>
        <v>99.288762446657188</v>
      </c>
      <c r="F51" s="22" t="s">
        <v>291</v>
      </c>
      <c r="G51" s="23">
        <v>608</v>
      </c>
      <c r="H51" s="23">
        <v>250</v>
      </c>
      <c r="I51" s="21">
        <f t="shared" si="0"/>
        <v>0.71123755334281646</v>
      </c>
      <c r="J51" s="21">
        <v>5</v>
      </c>
      <c r="K51" s="21">
        <f>J51/C51</f>
        <v>1</v>
      </c>
      <c r="L51" s="21" t="s">
        <v>95</v>
      </c>
      <c r="M51" s="21" t="s">
        <v>95</v>
      </c>
      <c r="N51" s="24" t="s">
        <v>292</v>
      </c>
      <c r="O51" s="23">
        <v>24</v>
      </c>
      <c r="P51" s="23">
        <v>19</v>
      </c>
      <c r="Q51" s="23"/>
    </row>
    <row r="52" spans="1:17" ht="28.8" x14ac:dyDescent="0.3">
      <c r="A52" s="26" t="s">
        <v>204</v>
      </c>
      <c r="B52" s="21">
        <v>35</v>
      </c>
      <c r="D52" s="21">
        <f t="shared" si="2"/>
        <v>0</v>
      </c>
      <c r="E52" s="11">
        <f t="shared" si="3"/>
        <v>100</v>
      </c>
      <c r="F52" s="22" t="s">
        <v>94</v>
      </c>
      <c r="G52" s="23"/>
      <c r="H52" s="23"/>
      <c r="I52" s="21">
        <f t="shared" si="0"/>
        <v>0</v>
      </c>
      <c r="K52" s="21" t="s">
        <v>95</v>
      </c>
      <c r="L52" s="21" t="s">
        <v>95</v>
      </c>
      <c r="M52" s="21" t="s">
        <v>95</v>
      </c>
      <c r="N52" s="24" t="s">
        <v>94</v>
      </c>
      <c r="O52" s="23" t="s">
        <v>95</v>
      </c>
      <c r="P52" s="23" t="s">
        <v>95</v>
      </c>
      <c r="Q52" s="25"/>
    </row>
    <row r="53" spans="1:17" x14ac:dyDescent="0.3">
      <c r="A53" s="26" t="s">
        <v>205</v>
      </c>
      <c r="B53" s="21">
        <v>540</v>
      </c>
      <c r="C53" s="21">
        <v>3</v>
      </c>
      <c r="D53" s="21">
        <f t="shared" si="2"/>
        <v>0.55555555555555558</v>
      </c>
      <c r="E53" s="11">
        <f t="shared" si="3"/>
        <v>99.444444444444443</v>
      </c>
      <c r="F53" s="22" t="s">
        <v>293</v>
      </c>
      <c r="G53" s="23">
        <v>740</v>
      </c>
      <c r="H53" s="23">
        <v>581</v>
      </c>
      <c r="I53" s="21">
        <f t="shared" si="0"/>
        <v>0.55555555555555558</v>
      </c>
      <c r="J53" s="21">
        <v>3</v>
      </c>
      <c r="K53" s="21">
        <f>J53/C53</f>
        <v>1</v>
      </c>
      <c r="L53" s="21" t="s">
        <v>95</v>
      </c>
      <c r="M53" s="21" t="s">
        <v>95</v>
      </c>
      <c r="N53" s="24" t="s">
        <v>294</v>
      </c>
      <c r="O53" s="23">
        <v>27</v>
      </c>
      <c r="P53" s="23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68638-5C60-4B24-839F-4CADCF1189DA}">
  <dimension ref="A1:T59"/>
  <sheetViews>
    <sheetView tabSelected="1" workbookViewId="0">
      <selection activeCell="G1" sqref="G1"/>
    </sheetView>
  </sheetViews>
  <sheetFormatPr defaultColWidth="8.88671875" defaultRowHeight="14.4" x14ac:dyDescent="0.3"/>
  <cols>
    <col min="1" max="1" width="25.44140625" style="36" customWidth="1"/>
    <col min="2" max="5" width="8.88671875" style="18"/>
    <col min="6" max="6" width="12.77734375" style="18" bestFit="1" customWidth="1"/>
    <col min="7" max="7" width="12.109375" style="18" customWidth="1"/>
    <col min="8" max="9" width="8.88671875" style="18"/>
    <col min="10" max="10" width="8.33203125" style="18" customWidth="1"/>
    <col min="11" max="11" width="8.88671875" style="18"/>
    <col min="12" max="12" width="7.109375" style="18" customWidth="1"/>
    <col min="13" max="13" width="9.77734375" style="18" customWidth="1"/>
    <col min="14" max="15" width="8.88671875" style="18"/>
    <col min="16" max="16" width="11.33203125" style="18" customWidth="1"/>
    <col min="17" max="17" width="13.77734375" style="18" customWidth="1"/>
    <col min="18" max="16384" width="8.88671875" style="18"/>
  </cols>
  <sheetData>
    <row r="1" spans="1:20" x14ac:dyDescent="0.3">
      <c r="A1" s="29" t="s">
        <v>0</v>
      </c>
      <c r="B1" s="11" t="s">
        <v>53</v>
      </c>
      <c r="C1" s="11" t="s">
        <v>348</v>
      </c>
      <c r="D1" s="18" t="s">
        <v>295</v>
      </c>
      <c r="E1" s="18" t="s">
        <v>209</v>
      </c>
      <c r="F1" s="18" t="s">
        <v>296</v>
      </c>
      <c r="G1" s="12" t="s">
        <v>297</v>
      </c>
      <c r="H1" s="11" t="s">
        <v>64</v>
      </c>
      <c r="I1" s="11" t="s">
        <v>65</v>
      </c>
      <c r="J1" s="11" t="s">
        <v>298</v>
      </c>
      <c r="K1" s="11" t="s">
        <v>299</v>
      </c>
      <c r="L1" s="11" t="s">
        <v>300</v>
      </c>
      <c r="M1" s="11" t="s">
        <v>301</v>
      </c>
      <c r="N1" s="11" t="s">
        <v>302</v>
      </c>
      <c r="O1" s="11" t="s">
        <v>303</v>
      </c>
      <c r="P1" s="18" t="s">
        <v>210</v>
      </c>
      <c r="Q1" s="18" t="s">
        <v>211</v>
      </c>
      <c r="R1" s="11" t="s">
        <v>212</v>
      </c>
      <c r="S1" s="11" t="s">
        <v>213</v>
      </c>
    </row>
    <row r="2" spans="1:20" x14ac:dyDescent="0.3">
      <c r="A2" s="30" t="s">
        <v>66</v>
      </c>
      <c r="B2" s="18">
        <v>812</v>
      </c>
      <c r="C2" s="18">
        <v>1</v>
      </c>
      <c r="D2" s="18">
        <v>2</v>
      </c>
      <c r="E2" s="18">
        <v>1</v>
      </c>
      <c r="F2" s="18">
        <f>C2/B2</f>
        <v>1.2315270935960591E-3</v>
      </c>
      <c r="G2" s="18" t="s">
        <v>242</v>
      </c>
      <c r="J2" s="18">
        <f t="shared" ref="J2:J10" si="0">D2/C2</f>
        <v>2</v>
      </c>
      <c r="M2" s="18" t="s">
        <v>304</v>
      </c>
      <c r="N2" s="18">
        <v>28</v>
      </c>
      <c r="O2" s="18">
        <v>20</v>
      </c>
      <c r="P2" s="31">
        <f>E2/C2</f>
        <v>1</v>
      </c>
      <c r="Q2" s="18" t="str">
        <f>G2</f>
        <v>**</v>
      </c>
    </row>
    <row r="3" spans="1:20" x14ac:dyDescent="0.3">
      <c r="A3" s="32" t="s">
        <v>69</v>
      </c>
      <c r="B3" s="18">
        <v>583</v>
      </c>
      <c r="C3" s="18">
        <v>1</v>
      </c>
      <c r="D3" s="18">
        <v>1</v>
      </c>
      <c r="E3" s="18">
        <v>1</v>
      </c>
      <c r="F3" s="18">
        <f t="shared" ref="F3:F53" si="1">C3/B3</f>
        <v>1.7152658662092624E-3</v>
      </c>
      <c r="G3" s="18" t="s">
        <v>242</v>
      </c>
      <c r="J3" s="18">
        <f t="shared" si="0"/>
        <v>1</v>
      </c>
      <c r="M3" s="18" t="s">
        <v>242</v>
      </c>
      <c r="N3" s="18" t="s">
        <v>242</v>
      </c>
      <c r="O3" s="18" t="s">
        <v>242</v>
      </c>
      <c r="P3" s="31">
        <f t="shared" ref="P3:P51" si="2">E3/C3</f>
        <v>1</v>
      </c>
      <c r="Q3" s="18" t="str">
        <f t="shared" ref="Q3:Q5" si="3">G3</f>
        <v>**</v>
      </c>
    </row>
    <row r="4" spans="1:20" x14ac:dyDescent="0.3">
      <c r="A4" s="30" t="s">
        <v>72</v>
      </c>
      <c r="B4" s="18">
        <v>877</v>
      </c>
      <c r="C4" s="18">
        <v>1</v>
      </c>
      <c r="D4" s="18">
        <v>2</v>
      </c>
      <c r="E4" s="18">
        <v>1</v>
      </c>
      <c r="F4" s="18">
        <f t="shared" si="1"/>
        <v>1.1402508551881414E-3</v>
      </c>
      <c r="G4" s="18" t="s">
        <v>242</v>
      </c>
      <c r="J4" s="18">
        <f t="shared" si="0"/>
        <v>2</v>
      </c>
      <c r="M4" s="18" t="s">
        <v>305</v>
      </c>
      <c r="N4" s="18">
        <v>29</v>
      </c>
      <c r="O4" s="18">
        <v>17</v>
      </c>
      <c r="P4" s="31">
        <f t="shared" si="2"/>
        <v>1</v>
      </c>
      <c r="Q4" s="18" t="str">
        <f t="shared" si="3"/>
        <v>**</v>
      </c>
    </row>
    <row r="5" spans="1:20" x14ac:dyDescent="0.3">
      <c r="A5" s="30" t="s">
        <v>75</v>
      </c>
      <c r="B5" s="18">
        <v>1136</v>
      </c>
      <c r="C5" s="18">
        <v>1</v>
      </c>
      <c r="D5" s="18">
        <v>2</v>
      </c>
      <c r="E5" s="18">
        <v>1</v>
      </c>
      <c r="F5" s="18">
        <f t="shared" si="1"/>
        <v>8.8028169014084509E-4</v>
      </c>
      <c r="G5" s="18" t="s">
        <v>242</v>
      </c>
      <c r="J5" s="18">
        <f t="shared" si="0"/>
        <v>2</v>
      </c>
      <c r="M5" s="18" t="s">
        <v>306</v>
      </c>
      <c r="N5" s="18">
        <v>29</v>
      </c>
      <c r="O5" s="18">
        <v>16</v>
      </c>
      <c r="P5" s="31">
        <f t="shared" si="2"/>
        <v>1</v>
      </c>
      <c r="Q5" s="18" t="str">
        <f t="shared" si="3"/>
        <v>**</v>
      </c>
    </row>
    <row r="6" spans="1:20" x14ac:dyDescent="0.3">
      <c r="A6" s="30" t="s">
        <v>78</v>
      </c>
      <c r="B6" s="18">
        <v>1418</v>
      </c>
      <c r="C6" s="18">
        <v>1</v>
      </c>
      <c r="D6" s="18">
        <v>1</v>
      </c>
      <c r="E6" s="18">
        <v>1</v>
      </c>
      <c r="F6" s="18">
        <f t="shared" si="1"/>
        <v>7.0521861777150916E-4</v>
      </c>
      <c r="G6" s="18" t="s">
        <v>242</v>
      </c>
      <c r="J6" s="18">
        <f t="shared" si="0"/>
        <v>1</v>
      </c>
      <c r="M6" s="18" t="s">
        <v>242</v>
      </c>
      <c r="N6" s="18" t="s">
        <v>242</v>
      </c>
      <c r="O6" s="18" t="s">
        <v>242</v>
      </c>
      <c r="P6" s="31">
        <f t="shared" si="2"/>
        <v>1</v>
      </c>
      <c r="Q6" s="18" t="str">
        <f>G6</f>
        <v>**</v>
      </c>
    </row>
    <row r="7" spans="1:20" x14ac:dyDescent="0.3">
      <c r="A7" s="30" t="s">
        <v>81</v>
      </c>
      <c r="B7" s="18">
        <v>1269</v>
      </c>
      <c r="C7" s="18">
        <v>3</v>
      </c>
      <c r="D7" s="18">
        <v>4</v>
      </c>
      <c r="E7" s="18">
        <v>3</v>
      </c>
      <c r="F7" s="18">
        <f t="shared" si="1"/>
        <v>2.3640661938534278E-3</v>
      </c>
      <c r="G7" s="18" t="s">
        <v>307</v>
      </c>
      <c r="H7" s="18">
        <v>258</v>
      </c>
      <c r="I7" s="18">
        <v>267</v>
      </c>
      <c r="J7" s="18">
        <f t="shared" si="0"/>
        <v>1.3333333333333333</v>
      </c>
      <c r="K7" s="18">
        <v>2</v>
      </c>
      <c r="L7" s="33">
        <v>1</v>
      </c>
      <c r="M7" s="18" t="s">
        <v>308</v>
      </c>
      <c r="N7" s="18">
        <v>29</v>
      </c>
      <c r="O7" s="18">
        <v>18</v>
      </c>
      <c r="P7" s="31">
        <f t="shared" si="2"/>
        <v>1</v>
      </c>
      <c r="Q7" s="18" t="s">
        <v>242</v>
      </c>
    </row>
    <row r="8" spans="1:20" x14ac:dyDescent="0.3">
      <c r="A8" s="32" t="s">
        <v>84</v>
      </c>
      <c r="B8" s="18">
        <v>1439</v>
      </c>
      <c r="C8" s="18">
        <v>2</v>
      </c>
      <c r="D8" s="18">
        <v>4</v>
      </c>
      <c r="E8" s="18">
        <v>2</v>
      </c>
      <c r="F8" s="18">
        <f t="shared" si="1"/>
        <v>1.389854065323141E-3</v>
      </c>
      <c r="G8" s="18" t="s">
        <v>309</v>
      </c>
      <c r="H8" s="18">
        <v>276</v>
      </c>
      <c r="I8" s="18">
        <v>267</v>
      </c>
      <c r="J8" s="18">
        <f t="shared" si="0"/>
        <v>2</v>
      </c>
      <c r="K8" s="18">
        <v>2</v>
      </c>
      <c r="L8" s="34">
        <v>1</v>
      </c>
      <c r="M8" s="18" t="s">
        <v>310</v>
      </c>
      <c r="N8" s="18">
        <v>29</v>
      </c>
      <c r="O8" s="18">
        <v>21</v>
      </c>
      <c r="P8" s="31">
        <f t="shared" si="2"/>
        <v>1</v>
      </c>
      <c r="Q8" s="18" t="s">
        <v>311</v>
      </c>
      <c r="R8" s="18">
        <v>22</v>
      </c>
      <c r="S8" s="18">
        <v>21</v>
      </c>
    </row>
    <row r="9" spans="1:20" x14ac:dyDescent="0.3">
      <c r="A9" s="30" t="s">
        <v>87</v>
      </c>
      <c r="B9" s="18">
        <v>834</v>
      </c>
      <c r="C9" s="18">
        <v>1</v>
      </c>
      <c r="D9" s="18">
        <v>1</v>
      </c>
      <c r="E9" s="18">
        <v>1</v>
      </c>
      <c r="F9" s="18">
        <f t="shared" si="1"/>
        <v>1.199040767386091E-3</v>
      </c>
      <c r="G9" s="18" t="s">
        <v>242</v>
      </c>
      <c r="J9" s="18">
        <f t="shared" si="0"/>
        <v>1</v>
      </c>
      <c r="L9" s="35"/>
      <c r="M9" s="18" t="s">
        <v>242</v>
      </c>
      <c r="N9" s="18" t="s">
        <v>242</v>
      </c>
      <c r="O9" s="18" t="s">
        <v>242</v>
      </c>
      <c r="P9" s="31">
        <f t="shared" si="2"/>
        <v>1</v>
      </c>
      <c r="Q9" s="18" t="str">
        <f>G9</f>
        <v>**</v>
      </c>
    </row>
    <row r="10" spans="1:20" x14ac:dyDescent="0.3">
      <c r="A10" s="30" t="s">
        <v>90</v>
      </c>
      <c r="B10" s="18">
        <v>535</v>
      </c>
      <c r="C10" s="18">
        <v>1</v>
      </c>
      <c r="D10" s="18">
        <v>1</v>
      </c>
      <c r="E10" s="18">
        <v>1</v>
      </c>
      <c r="F10" s="18">
        <f t="shared" si="1"/>
        <v>1.869158878504673E-3</v>
      </c>
      <c r="G10" s="18" t="s">
        <v>242</v>
      </c>
      <c r="J10" s="18">
        <f t="shared" si="0"/>
        <v>1</v>
      </c>
      <c r="L10" s="35"/>
      <c r="M10" s="18" t="s">
        <v>242</v>
      </c>
      <c r="N10" s="18" t="s">
        <v>242</v>
      </c>
      <c r="O10" s="18" t="s">
        <v>242</v>
      </c>
      <c r="P10" s="31">
        <f t="shared" si="2"/>
        <v>1</v>
      </c>
      <c r="Q10" s="18" t="str">
        <f t="shared" ref="Q10:Q20" si="4">G10</f>
        <v>**</v>
      </c>
      <c r="T10" s="11"/>
    </row>
    <row r="11" spans="1:20" x14ac:dyDescent="0.3">
      <c r="A11" s="30" t="s">
        <v>93</v>
      </c>
      <c r="B11" s="18">
        <v>30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 t="s">
        <v>95</v>
      </c>
      <c r="J11" s="18" t="s">
        <v>95</v>
      </c>
      <c r="M11" s="18" t="s">
        <v>95</v>
      </c>
      <c r="N11" s="18" t="s">
        <v>95</v>
      </c>
      <c r="O11" s="18" t="s">
        <v>95</v>
      </c>
      <c r="P11" s="31" t="s">
        <v>95</v>
      </c>
      <c r="Q11" s="18" t="str">
        <f t="shared" si="4"/>
        <v>*</v>
      </c>
    </row>
    <row r="12" spans="1:20" x14ac:dyDescent="0.3">
      <c r="A12" s="30" t="s">
        <v>96</v>
      </c>
      <c r="B12" s="18">
        <v>38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 t="s">
        <v>95</v>
      </c>
      <c r="J12" s="18" t="s">
        <v>95</v>
      </c>
      <c r="M12" s="18" t="s">
        <v>95</v>
      </c>
      <c r="N12" s="18" t="s">
        <v>95</v>
      </c>
      <c r="O12" s="18" t="s">
        <v>95</v>
      </c>
      <c r="P12" s="31" t="s">
        <v>95</v>
      </c>
      <c r="Q12" s="18" t="str">
        <f t="shared" si="4"/>
        <v>*</v>
      </c>
    </row>
    <row r="13" spans="1:20" x14ac:dyDescent="0.3">
      <c r="A13" s="30" t="s">
        <v>97</v>
      </c>
      <c r="B13" s="18">
        <v>653</v>
      </c>
      <c r="C13" s="18">
        <v>1</v>
      </c>
      <c r="D13" s="18">
        <v>1</v>
      </c>
      <c r="E13" s="18">
        <v>1</v>
      </c>
      <c r="F13" s="18">
        <f t="shared" si="1"/>
        <v>1.5313935681470138E-3</v>
      </c>
      <c r="G13" s="18" t="s">
        <v>242</v>
      </c>
      <c r="J13" s="18">
        <f>D13/C13</f>
        <v>1</v>
      </c>
      <c r="M13" s="18" t="s">
        <v>242</v>
      </c>
      <c r="N13" s="18" t="s">
        <v>242</v>
      </c>
      <c r="O13" s="18" t="s">
        <v>242</v>
      </c>
      <c r="P13" s="31">
        <f t="shared" si="2"/>
        <v>1</v>
      </c>
      <c r="Q13" s="18" t="str">
        <f t="shared" si="4"/>
        <v>**</v>
      </c>
    </row>
    <row r="14" spans="1:20" x14ac:dyDescent="0.3">
      <c r="A14" s="30" t="s">
        <v>100</v>
      </c>
      <c r="B14" s="18">
        <v>776</v>
      </c>
      <c r="C14" s="18">
        <v>1</v>
      </c>
      <c r="D14" s="18">
        <v>1</v>
      </c>
      <c r="E14" s="18">
        <v>1</v>
      </c>
      <c r="F14" s="18">
        <f t="shared" si="1"/>
        <v>1.288659793814433E-3</v>
      </c>
      <c r="G14" s="18" t="s">
        <v>242</v>
      </c>
      <c r="J14" s="18">
        <f>D14/C14</f>
        <v>1</v>
      </c>
      <c r="M14" s="18" t="s">
        <v>242</v>
      </c>
      <c r="N14" s="18" t="s">
        <v>242</v>
      </c>
      <c r="O14" s="18" t="s">
        <v>242</v>
      </c>
      <c r="P14" s="31">
        <f t="shared" si="2"/>
        <v>1</v>
      </c>
      <c r="Q14" s="18" t="str">
        <f t="shared" si="4"/>
        <v>**</v>
      </c>
    </row>
    <row r="15" spans="1:20" x14ac:dyDescent="0.3">
      <c r="A15" s="30" t="s">
        <v>103</v>
      </c>
      <c r="B15" s="18">
        <v>726</v>
      </c>
      <c r="C15" s="18">
        <v>1</v>
      </c>
      <c r="D15" s="18">
        <v>1</v>
      </c>
      <c r="E15" s="18">
        <v>1</v>
      </c>
      <c r="F15" s="18">
        <f t="shared" si="1"/>
        <v>1.3774104683195593E-3</v>
      </c>
      <c r="G15" s="18" t="s">
        <v>242</v>
      </c>
      <c r="J15" s="18">
        <f>D15/C15</f>
        <v>1</v>
      </c>
      <c r="M15" s="18" t="s">
        <v>242</v>
      </c>
      <c r="N15" s="18" t="s">
        <v>242</v>
      </c>
      <c r="O15" s="18" t="s">
        <v>242</v>
      </c>
      <c r="P15" s="31">
        <f t="shared" si="2"/>
        <v>1</v>
      </c>
      <c r="Q15" s="18" t="str">
        <f t="shared" si="4"/>
        <v>**</v>
      </c>
    </row>
    <row r="16" spans="1:20" x14ac:dyDescent="0.3">
      <c r="A16" s="30" t="s">
        <v>106</v>
      </c>
      <c r="B16" s="18">
        <v>662</v>
      </c>
      <c r="C16" s="18">
        <v>1</v>
      </c>
      <c r="D16" s="18">
        <v>1</v>
      </c>
      <c r="E16" s="18">
        <v>1</v>
      </c>
      <c r="F16" s="18">
        <f t="shared" si="1"/>
        <v>1.5105740181268882E-3</v>
      </c>
      <c r="G16" s="18" t="s">
        <v>242</v>
      </c>
      <c r="J16" s="18">
        <f>D16/C16</f>
        <v>1</v>
      </c>
      <c r="M16" s="18" t="s">
        <v>242</v>
      </c>
      <c r="N16" s="18" t="s">
        <v>242</v>
      </c>
      <c r="O16" s="18" t="s">
        <v>242</v>
      </c>
      <c r="P16" s="31">
        <f t="shared" si="2"/>
        <v>1</v>
      </c>
      <c r="Q16" s="18" t="str">
        <f t="shared" si="4"/>
        <v>**</v>
      </c>
    </row>
    <row r="17" spans="1:19" x14ac:dyDescent="0.3">
      <c r="A17" s="30" t="s">
        <v>109</v>
      </c>
      <c r="B17" s="18">
        <v>715</v>
      </c>
      <c r="C17" s="18">
        <v>0</v>
      </c>
      <c r="D17" s="18">
        <v>0</v>
      </c>
      <c r="E17" s="18">
        <v>0</v>
      </c>
      <c r="F17" s="18">
        <f t="shared" si="1"/>
        <v>0</v>
      </c>
      <c r="G17" s="18" t="s">
        <v>95</v>
      </c>
      <c r="J17" s="18" t="s">
        <v>95</v>
      </c>
      <c r="M17" s="18" t="s">
        <v>95</v>
      </c>
      <c r="N17" s="18" t="s">
        <v>95</v>
      </c>
      <c r="O17" s="18" t="s">
        <v>95</v>
      </c>
      <c r="P17" s="31" t="s">
        <v>95</v>
      </c>
      <c r="Q17" s="18" t="str">
        <f t="shared" si="4"/>
        <v>*</v>
      </c>
    </row>
    <row r="18" spans="1:19" x14ac:dyDescent="0.3">
      <c r="A18" s="30" t="s">
        <v>112</v>
      </c>
      <c r="B18" s="18">
        <v>834</v>
      </c>
      <c r="C18" s="18">
        <v>0</v>
      </c>
      <c r="D18" s="18">
        <v>0</v>
      </c>
      <c r="E18" s="18">
        <v>0</v>
      </c>
      <c r="F18" s="18">
        <f t="shared" si="1"/>
        <v>0</v>
      </c>
      <c r="G18" s="18" t="s">
        <v>95</v>
      </c>
      <c r="J18" s="18" t="s">
        <v>95</v>
      </c>
      <c r="M18" s="18" t="s">
        <v>95</v>
      </c>
      <c r="N18" s="18" t="s">
        <v>95</v>
      </c>
      <c r="O18" s="18" t="s">
        <v>95</v>
      </c>
      <c r="P18" s="31" t="s">
        <v>95</v>
      </c>
      <c r="Q18" s="18" t="str">
        <f t="shared" si="4"/>
        <v>*</v>
      </c>
    </row>
    <row r="19" spans="1:19" x14ac:dyDescent="0.3">
      <c r="A19" s="30" t="s">
        <v>115</v>
      </c>
      <c r="B19" s="18">
        <v>1249</v>
      </c>
      <c r="C19" s="18">
        <v>0</v>
      </c>
      <c r="D19" s="18">
        <v>0</v>
      </c>
      <c r="E19" s="18">
        <v>0</v>
      </c>
      <c r="F19" s="18">
        <f t="shared" si="1"/>
        <v>0</v>
      </c>
      <c r="G19" s="18" t="s">
        <v>95</v>
      </c>
      <c r="J19" s="18" t="s">
        <v>95</v>
      </c>
      <c r="M19" s="18" t="s">
        <v>95</v>
      </c>
      <c r="N19" s="18" t="s">
        <v>95</v>
      </c>
      <c r="O19" s="18" t="s">
        <v>95</v>
      </c>
      <c r="P19" s="31" t="s">
        <v>95</v>
      </c>
      <c r="Q19" s="18" t="str">
        <f t="shared" si="4"/>
        <v>*</v>
      </c>
    </row>
    <row r="20" spans="1:19" x14ac:dyDescent="0.3">
      <c r="A20" s="30" t="s">
        <v>118</v>
      </c>
      <c r="B20" s="18">
        <v>31</v>
      </c>
      <c r="C20" s="18">
        <v>0</v>
      </c>
      <c r="D20" s="18">
        <v>0</v>
      </c>
      <c r="E20" s="18">
        <v>0</v>
      </c>
      <c r="F20" s="18">
        <f t="shared" si="1"/>
        <v>0</v>
      </c>
      <c r="G20" s="18" t="s">
        <v>95</v>
      </c>
      <c r="J20" s="18" t="s">
        <v>95</v>
      </c>
      <c r="M20" s="18" t="s">
        <v>95</v>
      </c>
      <c r="N20" s="18" t="s">
        <v>95</v>
      </c>
      <c r="O20" s="18" t="s">
        <v>95</v>
      </c>
      <c r="P20" s="31" t="s">
        <v>95</v>
      </c>
      <c r="Q20" s="18" t="str">
        <f t="shared" si="4"/>
        <v>*</v>
      </c>
    </row>
    <row r="21" spans="1:19" x14ac:dyDescent="0.3">
      <c r="A21" s="30" t="s">
        <v>119</v>
      </c>
      <c r="B21" s="18">
        <v>931</v>
      </c>
      <c r="C21" s="18">
        <v>4</v>
      </c>
      <c r="D21" s="18">
        <v>7</v>
      </c>
      <c r="E21" s="18">
        <v>4</v>
      </c>
      <c r="F21" s="18">
        <f t="shared" si="1"/>
        <v>4.296455424274973E-3</v>
      </c>
      <c r="G21" s="18" t="s">
        <v>312</v>
      </c>
      <c r="H21" s="35">
        <v>300</v>
      </c>
      <c r="I21" s="35">
        <v>191</v>
      </c>
      <c r="J21" s="18">
        <f>D21/C21</f>
        <v>1.75</v>
      </c>
      <c r="K21" s="18">
        <v>2</v>
      </c>
      <c r="L21" s="18">
        <v>1</v>
      </c>
      <c r="M21" s="18" t="s">
        <v>313</v>
      </c>
      <c r="N21" s="18">
        <v>28</v>
      </c>
      <c r="O21" s="18">
        <v>16</v>
      </c>
      <c r="P21" s="31">
        <f t="shared" si="2"/>
        <v>1</v>
      </c>
      <c r="Q21" s="18" t="s">
        <v>314</v>
      </c>
      <c r="R21" s="18">
        <v>22</v>
      </c>
      <c r="S21" s="18">
        <v>17</v>
      </c>
    </row>
    <row r="22" spans="1:19" x14ac:dyDescent="0.3">
      <c r="A22" s="30" t="s">
        <v>122</v>
      </c>
      <c r="B22" s="18">
        <v>31</v>
      </c>
      <c r="C22" s="18">
        <v>0</v>
      </c>
      <c r="D22" s="18">
        <v>0</v>
      </c>
      <c r="E22" s="18">
        <v>0</v>
      </c>
      <c r="F22" s="18">
        <f t="shared" si="1"/>
        <v>0</v>
      </c>
      <c r="G22" s="18" t="s">
        <v>95</v>
      </c>
      <c r="J22" s="18" t="s">
        <v>95</v>
      </c>
      <c r="M22" s="18" t="s">
        <v>95</v>
      </c>
      <c r="N22" s="18" t="s">
        <v>95</v>
      </c>
      <c r="O22" s="18" t="s">
        <v>95</v>
      </c>
      <c r="P22" s="31" t="s">
        <v>95</v>
      </c>
      <c r="Q22" s="18" t="str">
        <f>G22</f>
        <v>*</v>
      </c>
    </row>
    <row r="23" spans="1:19" x14ac:dyDescent="0.3">
      <c r="A23" s="30" t="s">
        <v>123</v>
      </c>
      <c r="B23" s="18">
        <v>35</v>
      </c>
      <c r="C23" s="18">
        <v>0</v>
      </c>
      <c r="D23" s="18">
        <v>0</v>
      </c>
      <c r="E23" s="18">
        <v>0</v>
      </c>
      <c r="F23" s="18">
        <f t="shared" si="1"/>
        <v>0</v>
      </c>
      <c r="G23" s="18" t="s">
        <v>95</v>
      </c>
      <c r="J23" s="18" t="s">
        <v>95</v>
      </c>
      <c r="M23" s="18" t="s">
        <v>95</v>
      </c>
      <c r="N23" s="18" t="s">
        <v>95</v>
      </c>
      <c r="O23" s="18" t="s">
        <v>95</v>
      </c>
      <c r="P23" s="31" t="s">
        <v>95</v>
      </c>
      <c r="Q23" s="18" t="str">
        <f t="shared" ref="Q23:Q39" si="5">G23</f>
        <v>*</v>
      </c>
    </row>
    <row r="24" spans="1:19" x14ac:dyDescent="0.3">
      <c r="A24" s="30" t="s">
        <v>124</v>
      </c>
      <c r="B24" s="18">
        <v>1085</v>
      </c>
      <c r="C24" s="18">
        <v>0</v>
      </c>
      <c r="D24" s="18">
        <v>0</v>
      </c>
      <c r="E24" s="18">
        <v>0</v>
      </c>
      <c r="F24" s="18">
        <f t="shared" si="1"/>
        <v>0</v>
      </c>
      <c r="G24" s="18" t="s">
        <v>95</v>
      </c>
      <c r="J24" s="18" t="s">
        <v>95</v>
      </c>
      <c r="M24" s="18" t="s">
        <v>95</v>
      </c>
      <c r="N24" s="18" t="s">
        <v>95</v>
      </c>
      <c r="O24" s="18" t="s">
        <v>95</v>
      </c>
      <c r="P24" s="31" t="s">
        <v>95</v>
      </c>
      <c r="Q24" s="18" t="str">
        <f t="shared" si="5"/>
        <v>*</v>
      </c>
    </row>
    <row r="25" spans="1:19" x14ac:dyDescent="0.3">
      <c r="A25" s="30" t="s">
        <v>127</v>
      </c>
      <c r="B25" s="18">
        <v>761</v>
      </c>
      <c r="C25" s="18">
        <v>1</v>
      </c>
      <c r="D25" s="18">
        <v>1</v>
      </c>
      <c r="E25" s="18">
        <v>1</v>
      </c>
      <c r="F25" s="18">
        <f t="shared" si="1"/>
        <v>1.3140604467805519E-3</v>
      </c>
      <c r="G25" s="18" t="s">
        <v>242</v>
      </c>
      <c r="J25" s="18">
        <f>D25/C25</f>
        <v>1</v>
      </c>
      <c r="M25" s="18" t="s">
        <v>242</v>
      </c>
      <c r="N25" s="18" t="s">
        <v>242</v>
      </c>
      <c r="O25" s="18" t="s">
        <v>242</v>
      </c>
      <c r="P25" s="31">
        <f t="shared" si="2"/>
        <v>1</v>
      </c>
      <c r="Q25" s="18" t="str">
        <f t="shared" si="5"/>
        <v>**</v>
      </c>
    </row>
    <row r="26" spans="1:19" x14ac:dyDescent="0.3">
      <c r="A26" s="30" t="s">
        <v>130</v>
      </c>
      <c r="B26" s="18">
        <v>834</v>
      </c>
      <c r="C26" s="18">
        <v>0</v>
      </c>
      <c r="D26" s="18">
        <v>0</v>
      </c>
      <c r="E26" s="18">
        <v>0</v>
      </c>
      <c r="F26" s="18">
        <f t="shared" si="1"/>
        <v>0</v>
      </c>
      <c r="G26" s="18" t="s">
        <v>95</v>
      </c>
      <c r="J26" s="18" t="s">
        <v>95</v>
      </c>
      <c r="M26" s="18" t="s">
        <v>95</v>
      </c>
      <c r="N26" s="18" t="s">
        <v>95</v>
      </c>
      <c r="O26" s="18" t="s">
        <v>95</v>
      </c>
      <c r="P26" s="31" t="s">
        <v>95</v>
      </c>
      <c r="Q26" s="18" t="str">
        <f t="shared" si="5"/>
        <v>*</v>
      </c>
    </row>
    <row r="27" spans="1:19" x14ac:dyDescent="0.3">
      <c r="A27" s="30" t="s">
        <v>133</v>
      </c>
      <c r="B27" s="18">
        <v>632</v>
      </c>
      <c r="C27" s="18">
        <v>1</v>
      </c>
      <c r="D27" s="18">
        <v>1</v>
      </c>
      <c r="E27" s="18">
        <v>1</v>
      </c>
      <c r="F27" s="18">
        <f t="shared" si="1"/>
        <v>1.5822784810126582E-3</v>
      </c>
      <c r="G27" s="18" t="s">
        <v>242</v>
      </c>
      <c r="J27" s="18">
        <f>D27/C27</f>
        <v>1</v>
      </c>
      <c r="M27" s="18" t="s">
        <v>242</v>
      </c>
      <c r="N27" s="18" t="s">
        <v>242</v>
      </c>
      <c r="O27" s="18" t="s">
        <v>242</v>
      </c>
      <c r="P27" s="31">
        <f t="shared" si="2"/>
        <v>1</v>
      </c>
      <c r="Q27" s="18" t="str">
        <f t="shared" si="5"/>
        <v>**</v>
      </c>
    </row>
    <row r="28" spans="1:19" x14ac:dyDescent="0.3">
      <c r="A28" s="30" t="s">
        <v>136</v>
      </c>
      <c r="B28" s="18">
        <v>577</v>
      </c>
      <c r="C28" s="18">
        <v>1</v>
      </c>
      <c r="D28" s="18">
        <v>1</v>
      </c>
      <c r="E28" s="18">
        <v>1</v>
      </c>
      <c r="F28" s="18">
        <f t="shared" si="1"/>
        <v>1.7331022530329288E-3</v>
      </c>
      <c r="G28" s="18" t="s">
        <v>242</v>
      </c>
      <c r="J28" s="18">
        <f>D28/C28</f>
        <v>1</v>
      </c>
      <c r="M28" s="18" t="s">
        <v>242</v>
      </c>
      <c r="N28" s="18" t="s">
        <v>242</v>
      </c>
      <c r="O28" s="18" t="s">
        <v>242</v>
      </c>
      <c r="P28" s="31">
        <f t="shared" si="2"/>
        <v>1</v>
      </c>
      <c r="Q28" s="18" t="str">
        <f t="shared" si="5"/>
        <v>**</v>
      </c>
    </row>
    <row r="29" spans="1:19" x14ac:dyDescent="0.3">
      <c r="A29" s="30" t="s">
        <v>139</v>
      </c>
      <c r="B29" s="18">
        <v>726</v>
      </c>
      <c r="C29" s="18">
        <v>0</v>
      </c>
      <c r="D29" s="18">
        <v>0</v>
      </c>
      <c r="E29" s="18">
        <v>0</v>
      </c>
      <c r="F29" s="18">
        <f t="shared" si="1"/>
        <v>0</v>
      </c>
      <c r="G29" s="18" t="s">
        <v>95</v>
      </c>
      <c r="J29" s="18" t="s">
        <v>95</v>
      </c>
      <c r="M29" s="18" t="s">
        <v>95</v>
      </c>
      <c r="N29" s="18" t="s">
        <v>95</v>
      </c>
      <c r="O29" s="18" t="s">
        <v>95</v>
      </c>
      <c r="P29" s="31" t="s">
        <v>95</v>
      </c>
      <c r="Q29" s="18" t="str">
        <f t="shared" si="5"/>
        <v>*</v>
      </c>
    </row>
    <row r="30" spans="1:19" x14ac:dyDescent="0.3">
      <c r="A30" s="30" t="s">
        <v>142</v>
      </c>
      <c r="B30" s="18">
        <v>606</v>
      </c>
      <c r="C30" s="18">
        <v>1</v>
      </c>
      <c r="D30" s="18">
        <v>1</v>
      </c>
      <c r="E30" s="18">
        <v>1</v>
      </c>
      <c r="F30" s="18">
        <f t="shared" si="1"/>
        <v>1.6501650165016502E-3</v>
      </c>
      <c r="G30" s="18" t="s">
        <v>242</v>
      </c>
      <c r="J30" s="18">
        <f>D30/C30</f>
        <v>1</v>
      </c>
      <c r="M30" s="18" t="s">
        <v>242</v>
      </c>
      <c r="N30" s="18" t="s">
        <v>242</v>
      </c>
      <c r="O30" s="18" t="s">
        <v>242</v>
      </c>
      <c r="P30" s="31">
        <f t="shared" si="2"/>
        <v>1</v>
      </c>
      <c r="Q30" s="18" t="str">
        <f t="shared" si="5"/>
        <v>**</v>
      </c>
    </row>
    <row r="31" spans="1:19" x14ac:dyDescent="0.3">
      <c r="A31" s="30" t="s">
        <v>145</v>
      </c>
      <c r="B31" s="18">
        <v>781</v>
      </c>
      <c r="C31" s="18">
        <v>1</v>
      </c>
      <c r="D31" s="18">
        <v>1</v>
      </c>
      <c r="E31" s="18">
        <v>1</v>
      </c>
      <c r="F31" s="18">
        <f t="shared" si="1"/>
        <v>1.2804097311139564E-3</v>
      </c>
      <c r="G31" s="18" t="s">
        <v>242</v>
      </c>
      <c r="J31" s="18">
        <f>D31/C31</f>
        <v>1</v>
      </c>
      <c r="M31" s="18" t="s">
        <v>242</v>
      </c>
      <c r="N31" s="18" t="s">
        <v>242</v>
      </c>
      <c r="O31" s="18" t="s">
        <v>242</v>
      </c>
      <c r="P31" s="31">
        <f t="shared" si="2"/>
        <v>1</v>
      </c>
      <c r="Q31" s="18" t="str">
        <f t="shared" si="5"/>
        <v>**</v>
      </c>
    </row>
    <row r="32" spans="1:19" x14ac:dyDescent="0.3">
      <c r="A32" s="30" t="s">
        <v>148</v>
      </c>
      <c r="B32" s="18">
        <v>722</v>
      </c>
      <c r="C32" s="18">
        <v>1</v>
      </c>
      <c r="D32" s="18">
        <v>1</v>
      </c>
      <c r="E32" s="18">
        <v>1</v>
      </c>
      <c r="F32" s="18">
        <f t="shared" si="1"/>
        <v>1.3850415512465374E-3</v>
      </c>
      <c r="G32" s="18" t="s">
        <v>242</v>
      </c>
      <c r="J32" s="18">
        <f>D32/C32</f>
        <v>1</v>
      </c>
      <c r="M32" s="18" t="s">
        <v>242</v>
      </c>
      <c r="N32" s="18" t="s">
        <v>242</v>
      </c>
      <c r="O32" s="18" t="s">
        <v>242</v>
      </c>
      <c r="P32" s="31">
        <f t="shared" si="2"/>
        <v>1</v>
      </c>
      <c r="Q32" s="18" t="str">
        <f t="shared" si="5"/>
        <v>**</v>
      </c>
    </row>
    <row r="33" spans="1:19" x14ac:dyDescent="0.3">
      <c r="A33" s="30" t="s">
        <v>151</v>
      </c>
      <c r="B33" s="18">
        <v>1096</v>
      </c>
      <c r="C33" s="18">
        <v>1</v>
      </c>
      <c r="D33" s="18">
        <v>2</v>
      </c>
      <c r="E33" s="18">
        <v>1</v>
      </c>
      <c r="F33" s="18">
        <f t="shared" si="1"/>
        <v>9.1240875912408756E-4</v>
      </c>
      <c r="G33" s="18" t="s">
        <v>242</v>
      </c>
      <c r="J33" s="18">
        <f>D33/C33</f>
        <v>2</v>
      </c>
      <c r="M33" s="18" t="s">
        <v>315</v>
      </c>
      <c r="N33" s="18">
        <v>27</v>
      </c>
      <c r="O33" s="18">
        <v>17</v>
      </c>
      <c r="P33" s="31">
        <f t="shared" si="2"/>
        <v>1</v>
      </c>
      <c r="Q33" s="18" t="str">
        <f t="shared" si="5"/>
        <v>**</v>
      </c>
    </row>
    <row r="34" spans="1:19" x14ac:dyDescent="0.3">
      <c r="A34" s="30" t="s">
        <v>154</v>
      </c>
      <c r="B34" s="18">
        <v>832</v>
      </c>
      <c r="C34" s="18">
        <v>1</v>
      </c>
      <c r="D34" s="18">
        <v>2</v>
      </c>
      <c r="E34" s="18">
        <v>1</v>
      </c>
      <c r="F34" s="18">
        <f t="shared" si="1"/>
        <v>1.201923076923077E-3</v>
      </c>
      <c r="G34" s="18" t="s">
        <v>242</v>
      </c>
      <c r="J34" s="18">
        <f>D34/C34</f>
        <v>2</v>
      </c>
      <c r="M34" s="18" t="s">
        <v>316</v>
      </c>
      <c r="N34" s="18">
        <v>29</v>
      </c>
      <c r="O34" s="18">
        <v>18</v>
      </c>
      <c r="P34" s="31">
        <f t="shared" si="2"/>
        <v>1</v>
      </c>
      <c r="Q34" s="18" t="str">
        <f t="shared" si="5"/>
        <v>**</v>
      </c>
    </row>
    <row r="35" spans="1:19" x14ac:dyDescent="0.3">
      <c r="A35" s="30" t="s">
        <v>157</v>
      </c>
      <c r="B35" s="18">
        <v>602</v>
      </c>
      <c r="C35" s="18">
        <v>0</v>
      </c>
      <c r="D35" s="18">
        <v>0</v>
      </c>
      <c r="E35" s="18">
        <v>0</v>
      </c>
      <c r="F35" s="18">
        <f t="shared" si="1"/>
        <v>0</v>
      </c>
      <c r="G35" s="18" t="s">
        <v>95</v>
      </c>
      <c r="J35" s="18" t="s">
        <v>95</v>
      </c>
      <c r="M35" s="18" t="s">
        <v>95</v>
      </c>
      <c r="N35" s="18" t="s">
        <v>95</v>
      </c>
      <c r="O35" s="18" t="s">
        <v>95</v>
      </c>
      <c r="P35" s="31" t="s">
        <v>95</v>
      </c>
      <c r="Q35" s="18" t="str">
        <f t="shared" si="5"/>
        <v>*</v>
      </c>
    </row>
    <row r="36" spans="1:19" x14ac:dyDescent="0.3">
      <c r="A36" s="30" t="s">
        <v>160</v>
      </c>
      <c r="B36" s="18">
        <v>571</v>
      </c>
      <c r="C36" s="18">
        <v>1</v>
      </c>
      <c r="D36" s="18">
        <v>1</v>
      </c>
      <c r="E36" s="18">
        <v>1</v>
      </c>
      <c r="F36" s="18">
        <f t="shared" si="1"/>
        <v>1.7513134851138354E-3</v>
      </c>
      <c r="G36" s="18" t="s">
        <v>242</v>
      </c>
      <c r="J36" s="18">
        <f>D36/C36</f>
        <v>1</v>
      </c>
      <c r="M36" s="18" t="s">
        <v>242</v>
      </c>
      <c r="N36" s="18" t="s">
        <v>242</v>
      </c>
      <c r="O36" s="18" t="s">
        <v>242</v>
      </c>
      <c r="P36" s="31">
        <f t="shared" si="2"/>
        <v>1</v>
      </c>
      <c r="Q36" s="18" t="str">
        <f t="shared" si="5"/>
        <v>**</v>
      </c>
    </row>
    <row r="37" spans="1:19" x14ac:dyDescent="0.3">
      <c r="A37" s="30" t="s">
        <v>163</v>
      </c>
      <c r="B37" s="18">
        <v>33</v>
      </c>
      <c r="C37" s="18">
        <v>0</v>
      </c>
      <c r="D37" s="18">
        <v>0</v>
      </c>
      <c r="E37" s="18">
        <v>0</v>
      </c>
      <c r="F37" s="18">
        <f t="shared" si="1"/>
        <v>0</v>
      </c>
      <c r="G37" s="18" t="s">
        <v>95</v>
      </c>
      <c r="J37" s="18" t="s">
        <v>95</v>
      </c>
      <c r="M37" s="18" t="s">
        <v>95</v>
      </c>
      <c r="N37" s="18" t="s">
        <v>95</v>
      </c>
      <c r="O37" s="18" t="s">
        <v>95</v>
      </c>
      <c r="P37" s="31" t="s">
        <v>95</v>
      </c>
      <c r="Q37" s="18" t="str">
        <f t="shared" si="5"/>
        <v>*</v>
      </c>
    </row>
    <row r="38" spans="1:19" x14ac:dyDescent="0.3">
      <c r="A38" s="30" t="s">
        <v>164</v>
      </c>
      <c r="B38" s="18">
        <v>520</v>
      </c>
      <c r="C38" s="18">
        <v>0</v>
      </c>
      <c r="D38" s="18">
        <v>0</v>
      </c>
      <c r="E38" s="18">
        <v>0</v>
      </c>
      <c r="F38" s="18">
        <f t="shared" si="1"/>
        <v>0</v>
      </c>
      <c r="G38" s="18" t="s">
        <v>95</v>
      </c>
      <c r="J38" s="18" t="s">
        <v>95</v>
      </c>
      <c r="M38" s="18" t="s">
        <v>95</v>
      </c>
      <c r="N38" s="18" t="s">
        <v>95</v>
      </c>
      <c r="O38" s="18" t="s">
        <v>95</v>
      </c>
      <c r="P38" s="31" t="s">
        <v>95</v>
      </c>
      <c r="Q38" s="18" t="str">
        <f t="shared" si="5"/>
        <v>*</v>
      </c>
    </row>
    <row r="39" spans="1:19" x14ac:dyDescent="0.3">
      <c r="A39" s="30" t="s">
        <v>167</v>
      </c>
      <c r="B39" s="18">
        <v>1189</v>
      </c>
      <c r="C39" s="18">
        <v>0</v>
      </c>
      <c r="D39" s="18">
        <v>0</v>
      </c>
      <c r="E39" s="18">
        <v>0</v>
      </c>
      <c r="F39" s="18">
        <f t="shared" si="1"/>
        <v>0</v>
      </c>
      <c r="G39" s="18" t="s">
        <v>95</v>
      </c>
      <c r="J39" s="18" t="s">
        <v>95</v>
      </c>
      <c r="M39" s="18" t="s">
        <v>95</v>
      </c>
      <c r="N39" s="18" t="s">
        <v>95</v>
      </c>
      <c r="O39" s="18" t="s">
        <v>95</v>
      </c>
      <c r="P39" s="31" t="s">
        <v>95</v>
      </c>
      <c r="Q39" s="18" t="str">
        <f t="shared" si="5"/>
        <v>*</v>
      </c>
    </row>
    <row r="40" spans="1:19" x14ac:dyDescent="0.3">
      <c r="A40" s="30" t="s">
        <v>170</v>
      </c>
      <c r="B40" s="18">
        <v>711</v>
      </c>
      <c r="C40" s="18">
        <v>2</v>
      </c>
      <c r="D40" s="18">
        <v>2</v>
      </c>
      <c r="E40" s="18">
        <v>2</v>
      </c>
      <c r="F40" s="18">
        <f t="shared" si="1"/>
        <v>2.8129395218002813E-3</v>
      </c>
      <c r="G40" s="18" t="s">
        <v>317</v>
      </c>
      <c r="H40" s="35">
        <v>721</v>
      </c>
      <c r="I40" s="35">
        <v>264</v>
      </c>
      <c r="J40" s="18">
        <f>D40/C40</f>
        <v>1</v>
      </c>
      <c r="M40" s="18" t="s">
        <v>316</v>
      </c>
      <c r="N40" s="18">
        <v>29</v>
      </c>
      <c r="O40" s="18">
        <v>18</v>
      </c>
      <c r="P40" s="31">
        <f t="shared" si="2"/>
        <v>1</v>
      </c>
      <c r="Q40" s="18" t="s">
        <v>318</v>
      </c>
      <c r="R40" s="18">
        <v>22</v>
      </c>
      <c r="S40" s="18">
        <v>16</v>
      </c>
    </row>
    <row r="41" spans="1:19" x14ac:dyDescent="0.3">
      <c r="A41" s="30" t="s">
        <v>173</v>
      </c>
      <c r="B41" s="18">
        <v>636</v>
      </c>
      <c r="C41" s="18">
        <v>1</v>
      </c>
      <c r="D41" s="18">
        <v>1</v>
      </c>
      <c r="E41" s="18">
        <v>1</v>
      </c>
      <c r="F41" s="18">
        <f t="shared" si="1"/>
        <v>1.5723270440251573E-3</v>
      </c>
      <c r="G41" s="18" t="s">
        <v>242</v>
      </c>
      <c r="J41" s="18">
        <f>D41/C41</f>
        <v>1</v>
      </c>
      <c r="M41" s="18" t="s">
        <v>242</v>
      </c>
      <c r="N41" s="18" t="s">
        <v>242</v>
      </c>
      <c r="O41" s="18" t="s">
        <v>242</v>
      </c>
      <c r="P41" s="31">
        <f t="shared" si="2"/>
        <v>1</v>
      </c>
      <c r="Q41" s="18" t="s">
        <v>242</v>
      </c>
    </row>
    <row r="42" spans="1:19" x14ac:dyDescent="0.3">
      <c r="A42" s="30" t="s">
        <v>176</v>
      </c>
      <c r="B42" s="18">
        <v>747</v>
      </c>
      <c r="C42" s="18">
        <v>2</v>
      </c>
      <c r="D42" s="18">
        <v>3</v>
      </c>
      <c r="E42" s="18">
        <v>2</v>
      </c>
      <c r="F42" s="18">
        <f t="shared" si="1"/>
        <v>2.6773761713520749E-3</v>
      </c>
      <c r="G42" s="18" t="s">
        <v>319</v>
      </c>
      <c r="H42" s="35">
        <v>721</v>
      </c>
      <c r="I42" s="35">
        <v>269</v>
      </c>
      <c r="J42" s="18">
        <f>D42/C42</f>
        <v>1.5</v>
      </c>
      <c r="K42" s="18">
        <v>2</v>
      </c>
      <c r="L42" s="18">
        <v>1</v>
      </c>
      <c r="M42" s="18" t="s">
        <v>320</v>
      </c>
      <c r="N42" s="18">
        <v>29</v>
      </c>
      <c r="O42" s="18">
        <v>18</v>
      </c>
      <c r="P42" s="31">
        <f t="shared" si="2"/>
        <v>1</v>
      </c>
      <c r="Q42" s="18" t="s">
        <v>318</v>
      </c>
      <c r="R42" s="18">
        <v>22</v>
      </c>
      <c r="S42" s="18">
        <v>16</v>
      </c>
    </row>
    <row r="43" spans="1:19" x14ac:dyDescent="0.3">
      <c r="A43" s="30" t="s">
        <v>179</v>
      </c>
      <c r="B43" s="18">
        <v>990</v>
      </c>
      <c r="C43" s="18">
        <v>2</v>
      </c>
      <c r="D43" s="18">
        <v>2</v>
      </c>
      <c r="E43" s="18">
        <v>2</v>
      </c>
      <c r="F43" s="18">
        <f t="shared" si="1"/>
        <v>2.0202020202020202E-3</v>
      </c>
      <c r="G43" s="18" t="s">
        <v>321</v>
      </c>
      <c r="H43" s="18">
        <v>263</v>
      </c>
      <c r="I43" s="18">
        <v>255</v>
      </c>
      <c r="J43" s="18">
        <f>D43/C43</f>
        <v>1</v>
      </c>
      <c r="M43" s="18" t="s">
        <v>322</v>
      </c>
      <c r="N43" s="18">
        <v>26</v>
      </c>
      <c r="O43" s="18">
        <v>25</v>
      </c>
      <c r="P43" s="31">
        <f t="shared" si="2"/>
        <v>1</v>
      </c>
      <c r="Q43" s="18" t="s">
        <v>242</v>
      </c>
    </row>
    <row r="44" spans="1:19" x14ac:dyDescent="0.3">
      <c r="A44" s="32" t="s">
        <v>182</v>
      </c>
      <c r="B44" s="18">
        <v>645</v>
      </c>
      <c r="C44" s="18">
        <v>0</v>
      </c>
      <c r="D44" s="18">
        <v>0</v>
      </c>
      <c r="E44" s="18">
        <v>0</v>
      </c>
      <c r="F44" s="18">
        <f t="shared" si="1"/>
        <v>0</v>
      </c>
      <c r="G44" s="18" t="s">
        <v>95</v>
      </c>
      <c r="J44" s="18" t="s">
        <v>95</v>
      </c>
      <c r="M44" s="18" t="s">
        <v>95</v>
      </c>
      <c r="N44" s="18" t="s">
        <v>95</v>
      </c>
      <c r="O44" s="18" t="s">
        <v>95</v>
      </c>
      <c r="P44" s="31" t="s">
        <v>95</v>
      </c>
      <c r="Q44" s="18" t="s">
        <v>95</v>
      </c>
    </row>
    <row r="45" spans="1:19" x14ac:dyDescent="0.3">
      <c r="A45" s="32" t="s">
        <v>185</v>
      </c>
      <c r="B45" s="18">
        <v>623</v>
      </c>
      <c r="C45" s="18">
        <v>0</v>
      </c>
      <c r="D45" s="18">
        <v>0</v>
      </c>
      <c r="E45" s="18">
        <v>0</v>
      </c>
      <c r="F45" s="18">
        <f t="shared" si="1"/>
        <v>0</v>
      </c>
      <c r="G45" s="18" t="s">
        <v>95</v>
      </c>
      <c r="J45" s="18" t="s">
        <v>95</v>
      </c>
      <c r="M45" s="18" t="s">
        <v>95</v>
      </c>
      <c r="N45" s="18" t="s">
        <v>95</v>
      </c>
      <c r="O45" s="18" t="s">
        <v>95</v>
      </c>
      <c r="P45" s="31" t="s">
        <v>95</v>
      </c>
      <c r="Q45" s="18" t="s">
        <v>95</v>
      </c>
    </row>
    <row r="46" spans="1:19" x14ac:dyDescent="0.3">
      <c r="A46" s="32" t="s">
        <v>188</v>
      </c>
      <c r="B46" s="18">
        <v>750</v>
      </c>
      <c r="C46" s="18">
        <v>1</v>
      </c>
      <c r="D46" s="18">
        <v>1</v>
      </c>
      <c r="E46" s="18">
        <v>1</v>
      </c>
      <c r="F46" s="18">
        <f t="shared" si="1"/>
        <v>1.3333333333333333E-3</v>
      </c>
      <c r="G46" s="18" t="s">
        <v>242</v>
      </c>
      <c r="J46" s="18">
        <f>D46/C46</f>
        <v>1</v>
      </c>
      <c r="M46" s="18" t="s">
        <v>242</v>
      </c>
      <c r="N46" s="18" t="s">
        <v>242</v>
      </c>
      <c r="O46" s="18" t="s">
        <v>242</v>
      </c>
      <c r="P46" s="31">
        <f t="shared" si="2"/>
        <v>1</v>
      </c>
      <c r="Q46" s="18" t="str">
        <f>G46</f>
        <v>**</v>
      </c>
    </row>
    <row r="47" spans="1:19" x14ac:dyDescent="0.3">
      <c r="A47" s="30" t="s">
        <v>191</v>
      </c>
      <c r="B47" s="18">
        <v>422</v>
      </c>
      <c r="C47" s="18">
        <v>1</v>
      </c>
      <c r="D47" s="18">
        <v>2</v>
      </c>
      <c r="E47" s="18">
        <v>1</v>
      </c>
      <c r="F47" s="18">
        <f t="shared" si="1"/>
        <v>2.3696682464454978E-3</v>
      </c>
      <c r="G47" s="18" t="s">
        <v>242</v>
      </c>
      <c r="J47" s="18">
        <f>D47/C47</f>
        <v>2</v>
      </c>
      <c r="M47" s="18" t="s">
        <v>315</v>
      </c>
      <c r="N47" s="18">
        <v>27</v>
      </c>
      <c r="O47" s="18">
        <v>17</v>
      </c>
      <c r="P47" s="31">
        <f t="shared" si="2"/>
        <v>1</v>
      </c>
      <c r="Q47" s="18" t="str">
        <f t="shared" ref="Q47:Q53" si="6">G47</f>
        <v>**</v>
      </c>
    </row>
    <row r="48" spans="1:19" x14ac:dyDescent="0.3">
      <c r="A48" s="32" t="s">
        <v>194</v>
      </c>
      <c r="B48" s="18">
        <v>53</v>
      </c>
      <c r="C48" s="18">
        <v>0</v>
      </c>
      <c r="D48" s="18">
        <v>0</v>
      </c>
      <c r="E48" s="18">
        <v>0</v>
      </c>
      <c r="F48" s="18">
        <f t="shared" si="1"/>
        <v>0</v>
      </c>
      <c r="G48" s="18" t="s">
        <v>95</v>
      </c>
      <c r="J48" s="18" t="s">
        <v>95</v>
      </c>
      <c r="M48" s="18" t="s">
        <v>95</v>
      </c>
      <c r="N48" s="18" t="s">
        <v>95</v>
      </c>
      <c r="O48" s="18" t="s">
        <v>95</v>
      </c>
      <c r="P48" s="31" t="s">
        <v>95</v>
      </c>
      <c r="Q48" s="18" t="str">
        <f t="shared" si="6"/>
        <v>*</v>
      </c>
    </row>
    <row r="49" spans="1:17" x14ac:dyDescent="0.3">
      <c r="A49" s="32" t="s">
        <v>195</v>
      </c>
      <c r="B49" s="18">
        <v>845</v>
      </c>
      <c r="C49" s="18">
        <v>1</v>
      </c>
      <c r="D49" s="18">
        <v>2</v>
      </c>
      <c r="E49" s="18">
        <v>1</v>
      </c>
      <c r="F49" s="18">
        <f t="shared" si="1"/>
        <v>1.1834319526627219E-3</v>
      </c>
      <c r="G49" s="18" t="s">
        <v>242</v>
      </c>
      <c r="J49" s="18">
        <f>D49/C49</f>
        <v>2</v>
      </c>
      <c r="M49" s="18" t="s">
        <v>323</v>
      </c>
      <c r="N49" s="18">
        <v>27</v>
      </c>
      <c r="O49" s="18">
        <v>16</v>
      </c>
      <c r="P49" s="31">
        <f t="shared" si="2"/>
        <v>1</v>
      </c>
      <c r="Q49" s="18" t="str">
        <f t="shared" si="6"/>
        <v>**</v>
      </c>
    </row>
    <row r="50" spans="1:17" x14ac:dyDescent="0.3">
      <c r="A50" s="32" t="s">
        <v>198</v>
      </c>
      <c r="B50" s="18">
        <v>728</v>
      </c>
      <c r="C50" s="18">
        <v>1</v>
      </c>
      <c r="D50" s="18">
        <v>1</v>
      </c>
      <c r="E50" s="18">
        <v>1</v>
      </c>
      <c r="F50" s="18">
        <f t="shared" si="1"/>
        <v>1.3736263736263737E-3</v>
      </c>
      <c r="G50" s="18" t="s">
        <v>242</v>
      </c>
      <c r="J50" s="18">
        <f>D50/C50</f>
        <v>1</v>
      </c>
      <c r="M50" s="18" t="s">
        <v>242</v>
      </c>
      <c r="N50" s="18" t="s">
        <v>242</v>
      </c>
      <c r="O50" s="18" t="s">
        <v>242</v>
      </c>
      <c r="P50" s="31">
        <f t="shared" si="2"/>
        <v>1</v>
      </c>
      <c r="Q50" s="18" t="str">
        <f t="shared" si="6"/>
        <v>**</v>
      </c>
    </row>
    <row r="51" spans="1:17" x14ac:dyDescent="0.3">
      <c r="A51" s="32" t="s">
        <v>201</v>
      </c>
      <c r="B51" s="18">
        <v>703</v>
      </c>
      <c r="C51" s="18">
        <v>1</v>
      </c>
      <c r="D51" s="18">
        <v>1</v>
      </c>
      <c r="E51" s="18">
        <v>1</v>
      </c>
      <c r="F51" s="18">
        <f t="shared" si="1"/>
        <v>1.4224751066856331E-3</v>
      </c>
      <c r="G51" s="18" t="s">
        <v>242</v>
      </c>
      <c r="J51" s="18">
        <f>D51/C51</f>
        <v>1</v>
      </c>
      <c r="M51" s="18" t="s">
        <v>242</v>
      </c>
      <c r="N51" s="18" t="s">
        <v>242</v>
      </c>
      <c r="O51" s="18" t="s">
        <v>242</v>
      </c>
      <c r="P51" s="31">
        <f t="shared" si="2"/>
        <v>1</v>
      </c>
      <c r="Q51" s="18" t="str">
        <f t="shared" si="6"/>
        <v>**</v>
      </c>
    </row>
    <row r="52" spans="1:17" x14ac:dyDescent="0.3">
      <c r="A52" s="32" t="s">
        <v>204</v>
      </c>
      <c r="B52" s="18">
        <v>35</v>
      </c>
      <c r="C52" s="18">
        <v>0</v>
      </c>
      <c r="D52" s="18">
        <v>0</v>
      </c>
      <c r="E52" s="18">
        <v>0</v>
      </c>
      <c r="F52" s="18">
        <f t="shared" si="1"/>
        <v>0</v>
      </c>
      <c r="G52" s="18" t="s">
        <v>95</v>
      </c>
      <c r="J52" s="18" t="s">
        <v>95</v>
      </c>
      <c r="M52" s="18" t="s">
        <v>95</v>
      </c>
      <c r="N52" s="18" t="s">
        <v>95</v>
      </c>
      <c r="O52" s="18" t="s">
        <v>95</v>
      </c>
      <c r="P52" s="31" t="s">
        <v>95</v>
      </c>
      <c r="Q52" s="18" t="str">
        <f t="shared" si="6"/>
        <v>*</v>
      </c>
    </row>
    <row r="53" spans="1:17" x14ac:dyDescent="0.3">
      <c r="A53" s="32" t="s">
        <v>205</v>
      </c>
      <c r="B53" s="18">
        <v>540</v>
      </c>
      <c r="C53" s="18">
        <v>0</v>
      </c>
      <c r="D53" s="18">
        <v>0</v>
      </c>
      <c r="E53" s="18">
        <v>0</v>
      </c>
      <c r="F53" s="18">
        <f t="shared" si="1"/>
        <v>0</v>
      </c>
      <c r="G53" s="18" t="s">
        <v>95</v>
      </c>
      <c r="J53" s="18" t="s">
        <v>95</v>
      </c>
      <c r="M53" s="18" t="s">
        <v>95</v>
      </c>
      <c r="N53" s="18" t="s">
        <v>95</v>
      </c>
      <c r="O53" s="18" t="s">
        <v>95</v>
      </c>
      <c r="P53" s="31" t="s">
        <v>95</v>
      </c>
      <c r="Q53" s="18" t="str">
        <f t="shared" si="6"/>
        <v>*</v>
      </c>
    </row>
    <row r="58" spans="1:17" x14ac:dyDescent="0.3">
      <c r="B58" s="18" t="s">
        <v>95</v>
      </c>
      <c r="C58" s="18" t="s">
        <v>324</v>
      </c>
    </row>
    <row r="59" spans="1:17" x14ac:dyDescent="0.3">
      <c r="B59" s="18" t="s">
        <v>242</v>
      </c>
      <c r="C59" s="18" t="s">
        <v>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Sheets 2</vt:lpstr>
      <vt:lpstr>Sheets 3</vt:lpstr>
      <vt:lpstr>Sheets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Syrine</dc:creator>
  <cp:lastModifiedBy>21658</cp:lastModifiedBy>
  <dcterms:created xsi:type="dcterms:W3CDTF">2015-06-05T18:17:20Z</dcterms:created>
  <dcterms:modified xsi:type="dcterms:W3CDTF">2023-02-28T10:29:22Z</dcterms:modified>
</cp:coreProperties>
</file>