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shruti/Desktop/"/>
    </mc:Choice>
  </mc:AlternateContent>
  <xr:revisionPtr revIDLastSave="0" documentId="13_ncr:1_{512CC605-3814-F34D-B3E5-A41AF4F8CAA4}" xr6:coauthVersionLast="47" xr6:coauthVersionMax="47" xr10:uidLastSave="{00000000-0000-0000-0000-000000000000}"/>
  <bookViews>
    <workbookView xWindow="780" yWindow="1000" windowWidth="27640" windowHeight="15640" xr2:uid="{BAB59051-DBC5-DC45-9CDF-7FE26E088DDB}"/>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27" i="1" l="1"/>
  <c r="H127" i="1"/>
  <c r="X126" i="1"/>
  <c r="Q126" i="1"/>
  <c r="P126" i="1"/>
  <c r="H126" i="1"/>
  <c r="X125" i="1"/>
  <c r="Q125" i="1"/>
  <c r="P125" i="1"/>
  <c r="H125" i="1"/>
  <c r="S124" i="1"/>
  <c r="Q124" i="1"/>
  <c r="P124" i="1"/>
  <c r="H124" i="1"/>
  <c r="X123" i="1"/>
  <c r="Q123" i="1"/>
  <c r="P123" i="1"/>
  <c r="H123" i="1"/>
  <c r="X122" i="1"/>
  <c r="Q122" i="1"/>
  <c r="P122" i="1"/>
  <c r="H122" i="1"/>
  <c r="X121" i="1"/>
  <c r="Q121" i="1"/>
  <c r="P121" i="1"/>
  <c r="H121" i="1"/>
  <c r="S120" i="1"/>
  <c r="Q120" i="1"/>
  <c r="P120" i="1"/>
  <c r="H120" i="1"/>
  <c r="S119" i="1"/>
  <c r="Q119" i="1"/>
  <c r="P119" i="1"/>
  <c r="H119" i="1"/>
  <c r="X118" i="1"/>
  <c r="Q118" i="1"/>
  <c r="P118" i="1"/>
  <c r="H118" i="1"/>
  <c r="S117" i="1"/>
  <c r="Q117" i="1"/>
  <c r="P117" i="1"/>
  <c r="H117" i="1"/>
  <c r="X116" i="1"/>
  <c r="Q116" i="1"/>
  <c r="P116" i="1"/>
  <c r="H116" i="1"/>
  <c r="S115" i="1"/>
  <c r="Q115" i="1"/>
  <c r="P115" i="1"/>
  <c r="H115" i="1"/>
  <c r="X114" i="1"/>
  <c r="S114" i="1"/>
  <c r="Q114" i="1"/>
  <c r="P114" i="1"/>
  <c r="H114" i="1"/>
  <c r="X113" i="1"/>
  <c r="S113" i="1"/>
  <c r="Q113" i="1"/>
  <c r="P113" i="1"/>
  <c r="H113" i="1"/>
  <c r="X112" i="1"/>
  <c r="Q112" i="1"/>
  <c r="P112" i="1"/>
  <c r="H112" i="1"/>
  <c r="S111" i="1"/>
  <c r="Q111" i="1"/>
  <c r="P111" i="1"/>
  <c r="H111" i="1"/>
  <c r="S110" i="1"/>
  <c r="Q110" i="1"/>
  <c r="P110" i="1"/>
  <c r="H110" i="1"/>
  <c r="X109" i="1"/>
  <c r="S109" i="1"/>
  <c r="Q109" i="1"/>
  <c r="P109" i="1"/>
  <c r="H109" i="1"/>
  <c r="X108" i="1"/>
  <c r="S108" i="1"/>
  <c r="Q108" i="1"/>
  <c r="P108" i="1"/>
  <c r="H108" i="1"/>
  <c r="S107" i="1"/>
  <c r="Q107" i="1"/>
  <c r="P107" i="1"/>
  <c r="H107" i="1"/>
  <c r="X106" i="1"/>
  <c r="S106" i="1"/>
  <c r="Q106" i="1"/>
  <c r="P106" i="1"/>
  <c r="H106" i="1"/>
  <c r="S105" i="1"/>
  <c r="Q105" i="1"/>
  <c r="P105" i="1"/>
  <c r="H105" i="1"/>
  <c r="X104" i="1"/>
  <c r="Q104" i="1"/>
  <c r="P104" i="1"/>
  <c r="H104" i="1"/>
  <c r="X103" i="1"/>
  <c r="S103" i="1"/>
  <c r="Q103" i="1"/>
  <c r="P103" i="1"/>
  <c r="H103" i="1"/>
  <c r="X102" i="1"/>
  <c r="S102" i="1"/>
  <c r="Q102" i="1"/>
  <c r="P102" i="1"/>
  <c r="H102" i="1"/>
  <c r="Q101" i="1"/>
  <c r="P101" i="1"/>
  <c r="H101" i="1"/>
  <c r="Q100" i="1"/>
  <c r="P100" i="1"/>
  <c r="H100" i="1"/>
  <c r="X99" i="1"/>
  <c r="Q99" i="1"/>
  <c r="P99" i="1"/>
  <c r="H99" i="1"/>
  <c r="X98" i="1"/>
  <c r="S98" i="1"/>
  <c r="Q98" i="1"/>
  <c r="P98" i="1"/>
  <c r="H98" i="1"/>
  <c r="X97" i="1"/>
  <c r="Q97" i="1"/>
  <c r="P97" i="1"/>
  <c r="H97" i="1"/>
  <c r="X96" i="1"/>
  <c r="Q96" i="1"/>
  <c r="P96" i="1"/>
  <c r="H96" i="1"/>
  <c r="X95" i="1"/>
  <c r="Q95" i="1"/>
  <c r="P95" i="1"/>
  <c r="H95" i="1"/>
  <c r="X94" i="1"/>
  <c r="Q94" i="1"/>
  <c r="P94" i="1"/>
  <c r="H94" i="1"/>
  <c r="S93" i="1"/>
  <c r="Q93" i="1"/>
  <c r="P93" i="1"/>
  <c r="H93" i="1"/>
  <c r="X92" i="1"/>
  <c r="Q92" i="1"/>
  <c r="P92" i="1"/>
  <c r="H92" i="1"/>
  <c r="X91" i="1"/>
  <c r="Q91" i="1"/>
  <c r="P91" i="1"/>
  <c r="H91" i="1"/>
  <c r="X90" i="1"/>
  <c r="Q90" i="1"/>
  <c r="P90" i="1"/>
  <c r="H90" i="1"/>
  <c r="X89" i="1"/>
  <c r="Q89" i="1"/>
  <c r="P89" i="1"/>
  <c r="H89" i="1"/>
  <c r="X88" i="1"/>
  <c r="S88" i="1"/>
  <c r="Q88" i="1"/>
  <c r="P88" i="1"/>
  <c r="H88" i="1"/>
  <c r="X87" i="1"/>
  <c r="Q87" i="1"/>
  <c r="P87" i="1"/>
  <c r="H87" i="1"/>
  <c r="S86" i="1"/>
  <c r="Q86" i="1"/>
  <c r="P86" i="1"/>
  <c r="H86" i="1"/>
  <c r="X85" i="1"/>
  <c r="S85" i="1"/>
  <c r="Q85" i="1"/>
  <c r="P85" i="1"/>
  <c r="H85" i="1"/>
  <c r="X84" i="1"/>
  <c r="Q84" i="1"/>
  <c r="P84" i="1"/>
  <c r="H84" i="1"/>
  <c r="X83" i="1"/>
  <c r="Q83" i="1"/>
  <c r="P83" i="1"/>
  <c r="H83" i="1"/>
  <c r="X82" i="1"/>
  <c r="Q82" i="1"/>
  <c r="P82" i="1"/>
  <c r="H82" i="1"/>
  <c r="X81" i="1"/>
  <c r="Q81" i="1"/>
  <c r="P81" i="1"/>
  <c r="H81" i="1"/>
  <c r="X80" i="1"/>
  <c r="Q80" i="1"/>
  <c r="P80" i="1"/>
  <c r="H80" i="1"/>
  <c r="X79" i="1"/>
  <c r="Q79" i="1"/>
  <c r="P79" i="1"/>
  <c r="H79" i="1"/>
  <c r="X78" i="1"/>
  <c r="Q78" i="1"/>
  <c r="P78" i="1"/>
  <c r="H78" i="1"/>
  <c r="X77" i="1"/>
  <c r="Q77" i="1"/>
  <c r="P77" i="1"/>
  <c r="H77" i="1"/>
  <c r="X76" i="1"/>
  <c r="Q76" i="1"/>
  <c r="P76" i="1"/>
  <c r="H76" i="1"/>
  <c r="X75" i="1"/>
  <c r="Q75" i="1"/>
  <c r="P75" i="1"/>
  <c r="H75" i="1"/>
  <c r="S74" i="1"/>
  <c r="Q74" i="1"/>
  <c r="P74" i="1"/>
  <c r="H74" i="1"/>
  <c r="X73" i="1"/>
  <c r="Q73" i="1"/>
  <c r="P73" i="1"/>
  <c r="H73" i="1"/>
  <c r="X72" i="1"/>
  <c r="S72" i="1"/>
  <c r="Q72" i="1"/>
  <c r="P72" i="1"/>
  <c r="H72" i="1"/>
  <c r="X71" i="1"/>
  <c r="S71" i="1"/>
  <c r="Q71" i="1"/>
  <c r="P71" i="1"/>
  <c r="H71" i="1"/>
  <c r="X70" i="1"/>
  <c r="S70" i="1"/>
  <c r="Q70" i="1"/>
  <c r="P70" i="1"/>
  <c r="H70" i="1"/>
  <c r="X69" i="1"/>
  <c r="Q69" i="1"/>
  <c r="P69" i="1"/>
  <c r="H69" i="1"/>
  <c r="S68" i="1"/>
  <c r="Q68" i="1"/>
  <c r="P68" i="1"/>
  <c r="H68" i="1"/>
  <c r="X67" i="1"/>
  <c r="S67" i="1"/>
  <c r="Q67" i="1"/>
  <c r="P67" i="1"/>
  <c r="H67" i="1"/>
  <c r="X66" i="1"/>
  <c r="S66" i="1"/>
  <c r="Q66" i="1"/>
  <c r="P66" i="1"/>
  <c r="H66" i="1"/>
  <c r="X65" i="1"/>
  <c r="S65" i="1"/>
  <c r="Q65" i="1"/>
  <c r="P65" i="1"/>
  <c r="H65" i="1"/>
  <c r="X64" i="1"/>
  <c r="S64" i="1"/>
  <c r="Q64" i="1"/>
  <c r="P64" i="1"/>
  <c r="H64" i="1"/>
  <c r="X63" i="1"/>
  <c r="S63" i="1"/>
  <c r="Q63" i="1"/>
  <c r="P63" i="1"/>
  <c r="H63" i="1"/>
  <c r="X62" i="1"/>
  <c r="S62" i="1"/>
  <c r="Q62" i="1"/>
  <c r="P62" i="1"/>
  <c r="H62" i="1"/>
  <c r="X61" i="1"/>
  <c r="S61" i="1"/>
  <c r="Q61" i="1"/>
  <c r="P61" i="1"/>
  <c r="H61" i="1"/>
  <c r="X60" i="1"/>
  <c r="Q60" i="1"/>
  <c r="P60" i="1"/>
  <c r="H60" i="1"/>
  <c r="X59" i="1"/>
  <c r="S59" i="1"/>
  <c r="Q59" i="1"/>
  <c r="P59" i="1"/>
  <c r="H59" i="1"/>
  <c r="X58" i="1"/>
  <c r="S58" i="1"/>
  <c r="Q58" i="1"/>
  <c r="P58" i="1"/>
  <c r="H58" i="1"/>
  <c r="Q57" i="1"/>
  <c r="P57" i="1"/>
  <c r="H57" i="1"/>
  <c r="X56" i="1"/>
  <c r="Q56" i="1"/>
  <c r="P56" i="1"/>
  <c r="H56" i="1"/>
  <c r="X55" i="1"/>
  <c r="Q55" i="1"/>
  <c r="P55" i="1"/>
  <c r="H55" i="1"/>
  <c r="X54" i="1"/>
  <c r="S54" i="1"/>
  <c r="Q54" i="1"/>
  <c r="P54" i="1"/>
  <c r="H54" i="1"/>
  <c r="X53" i="1"/>
  <c r="S53" i="1"/>
  <c r="Q53" i="1"/>
  <c r="P53" i="1"/>
  <c r="H53" i="1"/>
  <c r="Q52" i="1"/>
  <c r="P52" i="1"/>
  <c r="H52" i="1"/>
  <c r="X51" i="1"/>
  <c r="S51" i="1"/>
  <c r="Q51" i="1"/>
  <c r="P51" i="1"/>
  <c r="H51" i="1"/>
  <c r="X50" i="1"/>
  <c r="Q50" i="1"/>
  <c r="P50" i="1"/>
  <c r="H50" i="1"/>
  <c r="Q49" i="1"/>
  <c r="P49" i="1"/>
  <c r="H49" i="1"/>
  <c r="Q48" i="1"/>
  <c r="P48" i="1"/>
  <c r="H48" i="1"/>
  <c r="Q47" i="1"/>
  <c r="P47" i="1"/>
  <c r="H47" i="1"/>
  <c r="X46" i="1"/>
  <c r="Q46" i="1"/>
  <c r="P46" i="1"/>
  <c r="H46" i="1"/>
  <c r="Q45" i="1"/>
  <c r="P45" i="1"/>
  <c r="H45" i="1"/>
  <c r="Q44" i="1"/>
  <c r="P44" i="1"/>
  <c r="H44" i="1"/>
  <c r="Q43" i="1"/>
  <c r="P43" i="1"/>
  <c r="H43" i="1"/>
  <c r="X42" i="1"/>
  <c r="S42" i="1"/>
  <c r="Q42" i="1"/>
  <c r="P42" i="1"/>
  <c r="H42" i="1"/>
  <c r="X41" i="1"/>
  <c r="Q41" i="1"/>
  <c r="P41" i="1"/>
  <c r="H41" i="1"/>
  <c r="Q40" i="1"/>
  <c r="P40" i="1"/>
  <c r="H40" i="1"/>
  <c r="Q39" i="1"/>
  <c r="P39" i="1"/>
  <c r="H39" i="1"/>
  <c r="X38" i="1"/>
  <c r="S38" i="1"/>
  <c r="Q38" i="1"/>
  <c r="P38" i="1"/>
  <c r="H38" i="1"/>
  <c r="Q37" i="1"/>
  <c r="P37" i="1"/>
  <c r="H37" i="1"/>
  <c r="X36" i="1"/>
  <c r="Q36" i="1"/>
  <c r="P36" i="1"/>
  <c r="H36" i="1"/>
  <c r="Q35" i="1"/>
  <c r="P35" i="1"/>
  <c r="H35" i="1"/>
  <c r="Q34" i="1"/>
  <c r="P34" i="1"/>
  <c r="H34" i="1"/>
  <c r="Q33" i="1"/>
  <c r="P33" i="1"/>
  <c r="H33" i="1"/>
  <c r="Q32" i="1"/>
  <c r="P32" i="1"/>
  <c r="H32" i="1"/>
  <c r="Q31" i="1"/>
  <c r="P31" i="1"/>
  <c r="H31" i="1"/>
  <c r="X30" i="1"/>
  <c r="Q30" i="1"/>
  <c r="P30" i="1"/>
  <c r="H30" i="1"/>
  <c r="X29" i="1"/>
  <c r="S29" i="1"/>
  <c r="Q29" i="1"/>
  <c r="P29" i="1"/>
  <c r="H29" i="1"/>
  <c r="X28" i="1"/>
  <c r="S28" i="1"/>
  <c r="Q28" i="1"/>
  <c r="P28" i="1"/>
  <c r="H28" i="1"/>
  <c r="X27" i="1"/>
  <c r="S27" i="1"/>
  <c r="Q27" i="1"/>
  <c r="P27" i="1"/>
  <c r="H27" i="1"/>
  <c r="Q26" i="1"/>
  <c r="P26" i="1"/>
  <c r="H26" i="1"/>
  <c r="Q25" i="1"/>
  <c r="P25" i="1"/>
  <c r="H25" i="1"/>
  <c r="X24" i="1"/>
  <c r="S24" i="1"/>
  <c r="Q24" i="1"/>
  <c r="P24" i="1"/>
  <c r="H24" i="1"/>
  <c r="Q23" i="1"/>
  <c r="P23" i="1"/>
  <c r="H23" i="1"/>
  <c r="Q22" i="1"/>
  <c r="P22" i="1"/>
  <c r="H22" i="1"/>
  <c r="X21" i="1"/>
  <c r="Q21" i="1"/>
  <c r="P21" i="1"/>
  <c r="H21" i="1"/>
  <c r="Q20" i="1"/>
  <c r="P20" i="1"/>
  <c r="H20" i="1"/>
  <c r="X19" i="1"/>
  <c r="Q19" i="1"/>
  <c r="P19" i="1"/>
  <c r="H19" i="1"/>
  <c r="Q18" i="1"/>
  <c r="P18" i="1"/>
  <c r="H18" i="1"/>
  <c r="X17" i="1"/>
  <c r="S17" i="1"/>
  <c r="Q17" i="1"/>
  <c r="P17" i="1"/>
  <c r="H17" i="1"/>
  <c r="Q16" i="1"/>
  <c r="P16" i="1"/>
  <c r="H16" i="1"/>
  <c r="X15" i="1"/>
  <c r="S15" i="1"/>
  <c r="Q15" i="1"/>
  <c r="P15" i="1"/>
  <c r="H15" i="1"/>
  <c r="Q14" i="1"/>
  <c r="P14" i="1"/>
  <c r="H14" i="1"/>
  <c r="X13" i="1"/>
  <c r="S13" i="1"/>
  <c r="Q13" i="1"/>
  <c r="P13" i="1"/>
  <c r="H13" i="1"/>
  <c r="S12" i="1"/>
  <c r="Q12" i="1"/>
  <c r="P12" i="1"/>
  <c r="H12" i="1"/>
  <c r="Q11" i="1"/>
  <c r="P11" i="1"/>
  <c r="H11" i="1"/>
  <c r="Q10" i="1"/>
  <c r="P10" i="1"/>
  <c r="H10" i="1"/>
  <c r="Q9" i="1"/>
  <c r="P9" i="1"/>
  <c r="H9" i="1"/>
  <c r="X8" i="1"/>
  <c r="Q8" i="1"/>
  <c r="P8" i="1"/>
  <c r="H8" i="1"/>
  <c r="X7" i="1"/>
  <c r="S7" i="1"/>
  <c r="Q7" i="1"/>
  <c r="P7" i="1"/>
  <c r="H7" i="1"/>
  <c r="X6" i="1"/>
  <c r="S6" i="1"/>
  <c r="Q6" i="1"/>
  <c r="P6" i="1"/>
  <c r="H6" i="1"/>
  <c r="X5" i="1"/>
  <c r="S5" i="1"/>
  <c r="Q5" i="1"/>
  <c r="P5" i="1"/>
  <c r="H5" i="1"/>
  <c r="S4" i="1"/>
  <c r="Q4" i="1"/>
  <c r="P4" i="1"/>
  <c r="H4" i="1"/>
  <c r="Q3" i="1"/>
  <c r="P3" i="1"/>
  <c r="H3" i="1"/>
  <c r="X2" i="1"/>
  <c r="S2" i="1"/>
  <c r="Q2" i="1"/>
  <c r="P2" i="1"/>
  <c r="H2" i="1"/>
  <c r="J2" i="1" s="1"/>
  <c r="J3" i="1" l="1"/>
  <c r="J4" i="1" s="1"/>
  <c r="J5" i="1" s="1"/>
  <c r="J6" i="1" s="1"/>
  <c r="J7" i="1"/>
  <c r="J8" i="1" s="1"/>
  <c r="J9" i="1" s="1"/>
  <c r="J10" i="1" s="1"/>
  <c r="J11" i="1" s="1"/>
  <c r="J12" i="1" s="1"/>
  <c r="J13" i="1" s="1"/>
  <c r="J14" i="1" s="1"/>
  <c r="J15" i="1" s="1"/>
  <c r="J16" i="1" s="1"/>
  <c r="J17" i="1" s="1"/>
  <c r="J18" i="1" s="1"/>
  <c r="J19" i="1" s="1"/>
  <c r="J20" i="1" s="1"/>
  <c r="J21" i="1" s="1"/>
  <c r="J22" i="1" s="1"/>
  <c r="J23" i="1" s="1"/>
  <c r="J24" i="1" s="1"/>
  <c r="J25" i="1" s="1"/>
  <c r="J26" i="1" s="1"/>
  <c r="J27" i="1" s="1"/>
  <c r="J28" i="1" s="1"/>
  <c r="J29" i="1" s="1"/>
  <c r="J30" i="1" s="1"/>
  <c r="J31" i="1" s="1"/>
  <c r="J32" i="1" s="1"/>
  <c r="J33" i="1" s="1"/>
  <c r="J34" i="1" s="1"/>
  <c r="J35" i="1" s="1"/>
  <c r="J36" i="1" s="1"/>
  <c r="J37" i="1" s="1"/>
  <c r="J38" i="1" s="1"/>
  <c r="J39" i="1" s="1"/>
  <c r="J40" i="1" s="1"/>
  <c r="J41" i="1" s="1"/>
  <c r="J42" i="1" s="1"/>
  <c r="J43" i="1" s="1"/>
  <c r="J44" i="1" s="1"/>
  <c r="J45" i="1" s="1"/>
  <c r="J46" i="1" s="1"/>
  <c r="J47" i="1" s="1"/>
  <c r="J48" i="1" s="1"/>
  <c r="J49" i="1" s="1"/>
  <c r="J50" i="1" s="1"/>
  <c r="J51" i="1" s="1"/>
  <c r="J52" i="1" s="1"/>
  <c r="J53" i="1" s="1"/>
  <c r="J54" i="1" s="1"/>
  <c r="J55" i="1" s="1"/>
  <c r="J56" i="1" s="1"/>
  <c r="J57" i="1" s="1"/>
  <c r="J58" i="1" s="1"/>
  <c r="J59" i="1" s="1"/>
  <c r="J60" i="1" s="1"/>
  <c r="J61" i="1" s="1"/>
  <c r="J62" i="1" s="1"/>
  <c r="J63" i="1" s="1"/>
  <c r="J64" i="1" s="1"/>
  <c r="J65" i="1" s="1"/>
  <c r="J66" i="1" s="1"/>
  <c r="J67" i="1" s="1"/>
  <c r="J68" i="1" s="1"/>
  <c r="J69" i="1" s="1"/>
  <c r="J70" i="1" s="1"/>
  <c r="J71" i="1" s="1"/>
  <c r="J72" i="1" s="1"/>
  <c r="J73" i="1" s="1"/>
  <c r="J74" i="1" s="1"/>
  <c r="J75" i="1" s="1"/>
  <c r="J76" i="1" s="1"/>
  <c r="J77" i="1" s="1"/>
  <c r="J78" i="1" s="1"/>
  <c r="J79" i="1" s="1"/>
  <c r="J80" i="1" s="1"/>
  <c r="J81" i="1" s="1"/>
  <c r="J82" i="1" s="1"/>
  <c r="J83" i="1" s="1"/>
  <c r="J84" i="1" s="1"/>
  <c r="J85" i="1" s="1"/>
  <c r="J86" i="1" s="1"/>
  <c r="J87" i="1" s="1"/>
  <c r="J88" i="1" s="1"/>
  <c r="J89" i="1" s="1"/>
  <c r="J90" i="1" s="1"/>
  <c r="J91" i="1" s="1"/>
  <c r="J92" i="1" s="1"/>
  <c r="J93" i="1" s="1"/>
  <c r="J94" i="1" s="1"/>
  <c r="J95" i="1" s="1"/>
  <c r="J96" i="1" s="1"/>
  <c r="J97" i="1" s="1"/>
  <c r="J98" i="1" s="1"/>
  <c r="J99" i="1" s="1"/>
  <c r="J100" i="1" s="1"/>
  <c r="J101" i="1" s="1"/>
  <c r="J102" i="1" s="1"/>
  <c r="J103" i="1" s="1"/>
  <c r="J104" i="1" s="1"/>
  <c r="J105" i="1" s="1"/>
  <c r="J106" i="1" s="1"/>
  <c r="J107" i="1" s="1"/>
  <c r="J108" i="1" s="1"/>
  <c r="J109" i="1" s="1"/>
  <c r="J110" i="1" s="1"/>
  <c r="J111" i="1" s="1"/>
  <c r="J112" i="1" s="1"/>
  <c r="J113" i="1" s="1"/>
  <c r="J114" i="1" s="1"/>
  <c r="J115" i="1" s="1"/>
  <c r="J116" i="1" s="1"/>
  <c r="J117" i="1" s="1"/>
  <c r="J118" i="1" s="1"/>
  <c r="J119" i="1" s="1"/>
  <c r="J120" i="1" s="1"/>
  <c r="J121" i="1" s="1"/>
  <c r="J122" i="1" s="1"/>
  <c r="J123" i="1" s="1"/>
  <c r="J124" i="1" s="1"/>
  <c r="J125" i="1" s="1"/>
  <c r="J126" i="1" s="1"/>
  <c r="J127" i="1" s="1"/>
</calcChain>
</file>

<file path=xl/sharedStrings.xml><?xml version="1.0" encoding="utf-8"?>
<sst xmlns="http://schemas.openxmlformats.org/spreadsheetml/2006/main" count="873" uniqueCount="158">
  <si>
    <t>Sr.No</t>
  </si>
  <si>
    <t>Duration of outbreak</t>
  </si>
  <si>
    <t>Date of  first onset</t>
  </si>
  <si>
    <t>State</t>
  </si>
  <si>
    <t xml:space="preserve"> State Policy  for Hospitalisation </t>
  </si>
  <si>
    <t>Facility</t>
  </si>
  <si>
    <t>Transmission</t>
  </si>
  <si>
    <t>No of daily COVID-19 cases</t>
  </si>
  <si>
    <t>No of COVID-19 Cases</t>
  </si>
  <si>
    <t>Cumulative Cases</t>
  </si>
  <si>
    <t>Active Cases</t>
  </si>
  <si>
    <t>Staff Cases</t>
  </si>
  <si>
    <t>Resident Cases</t>
  </si>
  <si>
    <t>Others</t>
  </si>
  <si>
    <t>Death</t>
  </si>
  <si>
    <t>CFR</t>
  </si>
  <si>
    <t>No of recovered cases</t>
  </si>
  <si>
    <t>No of cases hospitalized</t>
  </si>
  <si>
    <t>Hospitalization %</t>
  </si>
  <si>
    <t>No of cases of self-isolation at home</t>
  </si>
  <si>
    <t xml:space="preserve">No of cases treated in the facility </t>
  </si>
  <si>
    <t xml:space="preserve">No of cases treated in their home </t>
  </si>
  <si>
    <t>Resident death</t>
  </si>
  <si>
    <t>CFR Resident</t>
  </si>
  <si>
    <t>Restrictions/Rules</t>
  </si>
  <si>
    <t>Policy Notes</t>
  </si>
  <si>
    <t>03/03/2020-11/04/2020</t>
  </si>
  <si>
    <t>NSW</t>
  </si>
  <si>
    <r>
      <rPr>
        <b/>
        <sz val="9"/>
        <color theme="1"/>
        <rFont val="Calibri"/>
        <family val="2"/>
        <scheme val="minor"/>
      </rPr>
      <t>Staff</t>
    </r>
    <r>
      <rPr>
        <sz val="9"/>
        <color theme="1"/>
        <rFont val="Calibri"/>
        <family val="2"/>
        <scheme val="minor"/>
      </rPr>
      <t>: Any staff member with flu-like symptoms or fever must stay at home, y. Staff who treated a resident who is then a confirmed case, must stay at home for two weeks.</t>
    </r>
    <r>
      <rPr>
        <b/>
        <sz val="9"/>
        <color theme="1"/>
        <rFont val="Calibri"/>
        <family val="2"/>
        <scheme val="minor"/>
      </rPr>
      <t>Resident</t>
    </r>
    <r>
      <rPr>
        <sz val="9"/>
        <color theme="1"/>
        <rFont val="Calibri"/>
        <family val="2"/>
        <scheme val="minor"/>
      </rPr>
      <t>: Consider any resident with flu-like symptoms or fever as a suspected COVID-19 case until test results are available. To minimise risk of transmission:
designate a room for suspected resident or residents to isolate
post signs on the door or wall outside of the resident room clearly describing the type of precautions needed and required PPE
consider only allowing designated care staff and Health System Support staff to work in this area to avoid potential risk of COVID-19 transmission
staff entering the room should not work elsewhere across the MPS, SGRACF or health facility until the resident/s are cleared of COVID-19.Staff must wear PPE as per CEC Guidelines when entering the room.Where possible, a designated self-contained area or zone of the facility/hospital should be used to manage people with COVID-19, as per NSW Health’s COVID-19 Surge Capacity Management: Adapting and commissioning clinical spaces. Where possible, this should include:
controlled access/dedicated reception with access control and video intercom
segregation by closed doors
touchless entry automatic doors
wall and floor signage
designated area to don/doff PPE
designated area for staff breaks
limit resident access, e.g. veranda or garden.</t>
    </r>
  </si>
  <si>
    <t>Community ,unlinked</t>
  </si>
  <si>
    <t>Unknown</t>
  </si>
  <si>
    <t>1.Visitor Restriction  2.Mandatory requirement for visitor to use surgical mask (from 25th March) along with the practice of hand hygeine (as of 22nd September) 3.Visitors are excluded from entering the home if they have visited any COVID019 hotspots</t>
  </si>
  <si>
    <t>Residents were shifted to hospitals for treatment .Residents who were willing to get treated at  the residential aged care home were treated at the facility</t>
  </si>
  <si>
    <t>WA</t>
  </si>
  <si>
    <t>Decision wouuld be made on case by case basis.If transfer is required, the receiving hospital/agency and transport staff need to be
informed that the person is a suspected or confirmed case of COVID-19</t>
  </si>
  <si>
    <t>Overseas,travel</t>
  </si>
  <si>
    <t>No visitor entry from 20/03/2020 0 20/04/2020.Guideline as of 13/09/2020 0Temperature check to be taken ,All Visitors sign a Statutory Declaration confirming:Are not currently or within the last 7 days been unwell or been aware of any unusual symptoms including fever, night sweats/chills, cough, runny nose, sore throat, shortness of breath, or gastro.Not been overseas, interstate or on a cruise ship in the last 14 days.Have not been in contact with a person or persons who have been a confirmed or suspected case of COVID019 or Influenza within the past 14 days.Will agree to adhere to the following:Strict 1.5m Social Distancing;Regular handwashing;
Remain in the room of the Resident you are visiting;
Follow any instructions from staff during the visit.</t>
  </si>
  <si>
    <t>Principles of Care
1. Decisions regarding treatment and/or transfer will be made on a case-by-case basis.
2. Most residents should be managed within the RACF and all efforts should be made to facilitate this
wherever possible.
3. Any public health advice given by Department of Health WA will depend on the stage of the WA COVID--19 response.
4. Advance care plans must be respected.
5. If transfer is required, the receiving RACF and transport staff should be informed that the resident is
a suspected or confirmed case of COVID-19.</t>
  </si>
  <si>
    <t>SA</t>
  </si>
  <si>
    <t>Immediate Hospital Transfer</t>
  </si>
  <si>
    <t>No visitor entry, Total Lockown for 140days for self isolation</t>
  </si>
  <si>
    <t>Immediate hospitalisation of resident if found COVID+ve</t>
  </si>
  <si>
    <t>22/03/2020; 06/04/2020-11/09/2020</t>
  </si>
  <si>
    <r>
      <rPr>
        <b/>
        <sz val="11"/>
        <color theme="1"/>
        <rFont val="Calibri"/>
        <family val="2"/>
        <scheme val="minor"/>
      </rPr>
      <t>Staff</t>
    </r>
    <r>
      <rPr>
        <sz val="11"/>
        <color theme="1"/>
        <rFont val="Calibri"/>
        <family val="2"/>
        <scheme val="minor"/>
      </rPr>
      <t>: Any staff member with flu-like symptoms or fever must stay at home, y. Staff who treated a resident who is then a confirmed case, must stay at home for two weeks.</t>
    </r>
    <r>
      <rPr>
        <b/>
        <sz val="11"/>
        <color theme="1"/>
        <rFont val="Calibri"/>
        <family val="2"/>
        <scheme val="minor"/>
      </rPr>
      <t>Resident</t>
    </r>
    <r>
      <rPr>
        <sz val="11"/>
        <color theme="1"/>
        <rFont val="Calibri"/>
        <family val="2"/>
        <scheme val="minor"/>
      </rPr>
      <t>: Consider any resident with flu-like symptoms or fever as a suspected COVID-19 case until test results are available. To minimise risk of transmission:
designate a room for suspected resident or residents to isolate
post signs on the door or wall outside of the resident room clearly describing the type of precautions needed and required PPE
consider only allowing designated care staff and Health System Support staff to work in this area to avoid potential risk of COVID-19 transmission
staff entering the room should not work elsewhere across the MPS, SGRACF or health facility until the resident/s are cleared of COVID-19.Staff must wear PPE as per CEC Guidelines when entering the room.Where possible, a designated self-contained area or zone of the facility/hospital should be used to manage people with COVID-19, as per NSW Health’s COVID-19 Surge Capacity Management: Adapting and commissioning clinical spaces. Where possible, this should include:
controlled access/dedicated reception with access control and video intercom
segregation by closed doors
touchless entry automatic doors
wall and floor signage
designated area to don/doff PPE
designated area for staff breaks
limit resident access, e.g. veranda or garden.</t>
    </r>
  </si>
  <si>
    <t>Community, unlinked</t>
  </si>
  <si>
    <t>Restricted access across all Opal aged care homes (effective from March 18th).</t>
  </si>
  <si>
    <t>12/04/2020-19/05/2020</t>
  </si>
  <si>
    <t>Precautionary lockdown from mid0April.No visitor entry from start of outbreak until 15/06/2020</t>
  </si>
  <si>
    <t>Within facility</t>
  </si>
  <si>
    <t>Precautionary lockdown during isolation period.No information on visitor restriction</t>
  </si>
  <si>
    <t>03/2020; 03/04/2020-30/04/2020</t>
  </si>
  <si>
    <t>VIC</t>
  </si>
  <si>
    <t>An on-site clinician with the appropriate medical qualifications decides whether an aged care resident should transfer to a hospital, on a case-by-case basis.
Transfer decisions take into account the resident’s medical needs and the clinical advice of the experts managing the outbreak.
The key reasons why a resident would transfer from an aged care facility to a hospital are:
if clinical needs cannot be provided at the facility
on public health grounds – for example, to prevent spread of infection in the facility
if continuity of care cannot be maintained in the facility.
If health authorities move a resident to a hospital, families can call the aged care home directly to arrange to collect the resident’s personal belongings.
If residents do not speak English, hospitals will make every effort to arrange an interpreter. The interpreter may be there in person, or provide the service over the telephone.
Primary contacts will receive updates concerning the resident’s health and wellbeing directly from the hospital.</t>
  </si>
  <si>
    <t>Precautionary lockdown from 01/05/2020</t>
  </si>
  <si>
    <t>02/04/2020- 07/04/2020</t>
  </si>
  <si>
    <t>Visitors stopped from entering the home effective from 30th March.As of October 1,Visitation restriction.Precautionary lockdown was imposed which was lifted on 14th April</t>
  </si>
  <si>
    <t xml:space="preserve">Precautionary lockdown </t>
  </si>
  <si>
    <t>QLD</t>
  </si>
  <si>
    <t>In Queensland, hospital transfer of all residents who test positive for COVID-19 is the overarching principle for supporting the management of an outbreak in aged care.</t>
  </si>
  <si>
    <t>Interstate travel (via flight)</t>
  </si>
  <si>
    <t>Community,linked to confirmed case</t>
  </si>
  <si>
    <t xml:space="preserve">No visitor entry since 18/3/2020 </t>
  </si>
  <si>
    <t>16/04/2020,18/04/2020</t>
  </si>
  <si>
    <t>TAS</t>
  </si>
  <si>
    <t>Arrange for transfer of the resident to hospital only if clinically indicated, in consultation with the resident, the resident’s healthcare provider, PHS, the resident’s family and the Tasmanian Health Service. If transfer is required, inform the hospital and transport staff that the resident is suspected to have COVID-19.</t>
  </si>
  <si>
    <t>Unknown Transmission</t>
  </si>
  <si>
    <t>13/07/2020-05/08/2020</t>
  </si>
  <si>
    <t>Complete lockdown since July 12th.Use of PPE since 13 th July</t>
  </si>
  <si>
    <t>13/07/2020-22/08/2020</t>
  </si>
  <si>
    <t>Visitor restiction</t>
  </si>
  <si>
    <t>05/08/2020-18/09/2020</t>
  </si>
  <si>
    <t>06/07/2020-14/09/2020</t>
  </si>
  <si>
    <t>Lockdown effective from 19th March.Visitor restriction.</t>
  </si>
  <si>
    <t>17/07/2020-14/09/2020</t>
  </si>
  <si>
    <t>06/08/2020-26/09/2020</t>
  </si>
  <si>
    <t>22/07/2020-10/10/2020</t>
  </si>
  <si>
    <t>10/07/2020-16/09/2020</t>
  </si>
  <si>
    <t>17/07/2020-20/07/2020</t>
  </si>
  <si>
    <t>06/08/2020-14/09/2020</t>
  </si>
  <si>
    <t>10/07/2020-14/09/2020</t>
  </si>
  <si>
    <t>19/07/2020-17/09/2020</t>
  </si>
  <si>
    <t>Community ,linked to confirmed case</t>
  </si>
  <si>
    <t>Visitor restiction effective from 8th July,2020</t>
  </si>
  <si>
    <t xml:space="preserve">Several residents are being cared for within the home’s own dedicated COVID019 Care Unit, while other residents are being treated in hospital. Affected staff have entered self0isolation </t>
  </si>
  <si>
    <t>29/07/2020-14/08/2020</t>
  </si>
  <si>
    <t>Visitor restiction .As the COVID019 situation has eased around much of the country in recent weeks, we’re pleased that most of our care homes are again open for visitors.
Care homes in metro Melbourne, and some others in key hotspot areas of NSW and Queensland, are currently closed.</t>
  </si>
  <si>
    <t>Any Bupa aged care employee who tests positive to COVID019 immediately enters self0isolation and will not return to the workplace for at least two weeks, and after a series of negative test results have been received.</t>
  </si>
  <si>
    <t>15/07/2020-21/08/2020</t>
  </si>
  <si>
    <t>Visitor restiction following the Stage 4 restrictions."Visitor restiction .As the COVID019 situation has eased around much of the country in recent weeks, we’re pleased that most of our care homes are again open for visitors.
Care homes in metro Melbourne, and some others in key hotspot areas of NSW and Queensland, are currently closed."</t>
  </si>
  <si>
    <t>28/07/2020-8/9/2020</t>
  </si>
  <si>
    <t>27/07/2020-1/10/2020</t>
  </si>
  <si>
    <t>07/08/2020-28/08/2020</t>
  </si>
  <si>
    <t>unknown</t>
  </si>
  <si>
    <t xml:space="preserve">No information </t>
  </si>
  <si>
    <t>27/07/2020-11/09/2020</t>
  </si>
  <si>
    <t>Visitor restriction.From 28th September , two visitors at a time, per resident, for an hour, at a maximum twice per week will be allowed.</t>
  </si>
  <si>
    <t>26/07/2020-11/09/2020</t>
  </si>
  <si>
    <t>27/07/2020-16/09/2020</t>
  </si>
  <si>
    <t>01/09/2020-15/09/2020</t>
  </si>
  <si>
    <t>strongly advocating to the Government to facilitate the transfer of residents to hospital should they test positive to COVID0 19. </t>
  </si>
  <si>
    <t>31/07/2020-28/09/2020</t>
  </si>
  <si>
    <t>Lockdown  from 8th August</t>
  </si>
  <si>
    <t>24/09/2020030/09/2020</t>
  </si>
  <si>
    <t>1/06/2020014/07/2020</t>
  </si>
  <si>
    <t>Lockdown and visitior restriction.</t>
  </si>
  <si>
    <t>Lockdown and visitior restriction.Visitation allowed from 10th October .</t>
  </si>
  <si>
    <t>Transfer  all confirmed resident cases to hospital</t>
  </si>
  <si>
    <t>24/07/2020-30/09/2020</t>
  </si>
  <si>
    <t>09/07/2020030/09/2020</t>
  </si>
  <si>
    <t>09/07/2020019/08/2020</t>
  </si>
  <si>
    <t>Transfering patients to hospital on case by case basis</t>
  </si>
  <si>
    <t>15/08/2020-22/09/2020</t>
  </si>
  <si>
    <t>1/08/2020-15/08/2020</t>
  </si>
  <si>
    <t xml:space="preserve">no information </t>
  </si>
  <si>
    <t>10/07/2020;28/07/2020</t>
  </si>
  <si>
    <t xml:space="preserve">Voluntary lockdown imposed </t>
  </si>
  <si>
    <t>07/07/2020- present</t>
  </si>
  <si>
    <t>Visitor entry restrictions</t>
  </si>
  <si>
    <t>The decision to transfer a resident with a positive COVID test result to hospital is determined by the local government health authorities on a case-by-case basis. 2 Glendale’s policy, where we are permitted by government, is to transfer every resident who tests positive for COVID-19 to hospital.</t>
  </si>
  <si>
    <t>No information</t>
  </si>
  <si>
    <t>14/07/2020-Present</t>
  </si>
  <si>
    <t>19/05/2020-10/06/2020</t>
  </si>
  <si>
    <t>Visitor entry restrictions and lockdown</t>
  </si>
  <si>
    <t>O</t>
  </si>
  <si>
    <t>no information</t>
  </si>
  <si>
    <t>13/07/2020-20/07/2020</t>
  </si>
  <si>
    <t>Compassionate visits only</t>
  </si>
  <si>
    <t>Following State Policy</t>
  </si>
  <si>
    <t>Compassionate visits only and lockdown</t>
  </si>
  <si>
    <t>11/09/2020-30/09/2020</t>
  </si>
  <si>
    <t>Visitor entry restrictions.</t>
  </si>
  <si>
    <t>Hospital transfers for more acute cases</t>
  </si>
  <si>
    <t>19/07/2020-18/09/2020</t>
  </si>
  <si>
    <t>Visitor entry restrictions.Flu vaccination mandatory for visitors.</t>
  </si>
  <si>
    <t xml:space="preserve">Cases transferred to hospital </t>
  </si>
  <si>
    <t>14/07/2020-30/07/2020</t>
  </si>
  <si>
    <t>19/05/2020,26/05/2020</t>
  </si>
  <si>
    <t>Under investigation</t>
  </si>
  <si>
    <t>Lockdown and visitior restriction .Flu vaccination mandatory for visitors</t>
  </si>
  <si>
    <t>29/07/2020;4/08/2020</t>
  </si>
  <si>
    <t>07/08/2020-8/09/2020</t>
  </si>
  <si>
    <t>Hospital admission on case-by--case basis by the state government</t>
  </si>
  <si>
    <t>“Visitors are not permitted to visit, except in exceptional circumstances.”</t>
  </si>
  <si>
    <t>21/07/2020-6/10/2020</t>
  </si>
  <si>
    <t>Home had been in lockdown since September 6 and allowed “window of love“ visits through an external window.</t>
  </si>
  <si>
    <t>31/07/2020-13/08/2020</t>
  </si>
  <si>
    <t xml:space="preserve">Visitor entry restriction </t>
  </si>
  <si>
    <t>Allity’s strong preference is for any residents who have tested positive to be transferred to hospital to ensure that appropriate care is provided for them.The decision on whether to transfer a resident ultimately lies with local government health authorities, who will make the decision on a case-by-case basis.</t>
  </si>
  <si>
    <t>following State Policy</t>
  </si>
  <si>
    <t>4/08/2020-10/08/2020</t>
  </si>
  <si>
    <t>05/09/2020-25/09/2020</t>
  </si>
  <si>
    <t>08/09/2020-30/09/2020</t>
  </si>
  <si>
    <t>Following stage 4 restrictions</t>
  </si>
  <si>
    <t>Seek medical attention and inform family</t>
  </si>
  <si>
    <t>22/07/2020-14/09/2020</t>
  </si>
  <si>
    <t>8/09/2020-14/09/2020</t>
  </si>
  <si>
    <t>14/07/2020-30/09/2020</t>
  </si>
  <si>
    <t>16/11/2020-20/11/2020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</si>
</sst>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2"/>
      <color theme="1"/>
      <name val="Calibri"/>
      <family val="2"/>
      <scheme val="minor"/>
    </font>
    <font>
      <u/>
      <sz val="12"/>
      <color theme="10"/>
      <name val="Calibri"/>
      <family val="2"/>
      <scheme val="minor"/>
    </font>
    <font>
      <b/>
      <sz val="12"/>
      <color theme="1"/>
      <name val="Times New Roman"/>
      <family val="1"/>
    </font>
    <font>
      <sz val="12"/>
      <color theme="1"/>
      <name val="Times New Roman"/>
      <family val="1"/>
    </font>
    <font>
      <sz val="12"/>
      <color rgb="FF000000"/>
      <name val="Times New Roman"/>
      <family val="1"/>
    </font>
    <font>
      <sz val="9"/>
      <color theme="1"/>
      <name val="Calibri"/>
      <family val="2"/>
      <scheme val="minor"/>
    </font>
    <font>
      <b/>
      <sz val="9"/>
      <color theme="1"/>
      <name val="Calibri"/>
      <family val="2"/>
      <scheme val="minor"/>
    </font>
    <font>
      <sz val="14"/>
      <color theme="1"/>
      <name val="Calibri"/>
      <family val="2"/>
      <scheme val="minor"/>
    </font>
    <font>
      <sz val="11"/>
      <color theme="1"/>
      <name val="Times New Roman"/>
      <family val="1"/>
    </font>
    <font>
      <sz val="14"/>
      <color theme="1"/>
      <name val="Times New Roman"/>
      <family val="1"/>
    </font>
    <font>
      <sz val="11"/>
      <color theme="1"/>
      <name val="Calibri"/>
      <family val="2"/>
      <scheme val="minor"/>
    </font>
    <font>
      <b/>
      <sz val="11"/>
      <color theme="1"/>
      <name val="Calibri"/>
      <family val="2"/>
      <scheme val="minor"/>
    </font>
    <font>
      <u/>
      <sz val="12"/>
      <color theme="1"/>
      <name val="Calibri"/>
      <family val="2"/>
      <scheme val="minor"/>
    </font>
    <font>
      <sz val="10"/>
      <color theme="1"/>
      <name val="Arial"/>
      <family val="2"/>
    </font>
    <font>
      <sz val="11"/>
      <color theme="1"/>
      <name val="Arial"/>
      <family val="2"/>
    </font>
    <font>
      <sz val="10"/>
      <color rgb="FFC00000"/>
      <name val="Arial"/>
      <family val="2"/>
    </font>
    <font>
      <sz val="15"/>
      <color rgb="FF222222"/>
      <name val="Open Sans"/>
    </font>
    <font>
      <sz val="12"/>
      <color rgb="FF222222"/>
      <name val="Times New Roman"/>
      <family val="1"/>
    </font>
    <font>
      <sz val="12"/>
      <color rgb="FF000000"/>
      <name val="Calibri"/>
      <family val="2"/>
      <scheme val="minor"/>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85">
    <xf numFmtId="0" fontId="0" fillId="0" borderId="0" xfId="0"/>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5" fillId="0" borderId="0" xfId="0" applyFont="1" applyAlignment="1">
      <alignment horizontal="left" wrapText="1"/>
    </xf>
    <xf numFmtId="0" fontId="4" fillId="0" borderId="1" xfId="0" applyFont="1" applyBorder="1" applyAlignment="1">
      <alignment horizontal="center" vertical="center"/>
    </xf>
    <xf numFmtId="164" fontId="3" fillId="0" borderId="1" xfId="0" applyNumberFormat="1" applyFont="1" applyBorder="1" applyAlignment="1">
      <alignment horizontal="center" vertical="center"/>
    </xf>
    <xf numFmtId="0" fontId="0" fillId="0" borderId="1" xfId="0"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1" fontId="3" fillId="0" borderId="1" xfId="0" applyNumberFormat="1" applyFont="1" applyBorder="1" applyAlignment="1">
      <alignment horizontal="center" vertical="center"/>
    </xf>
    <xf numFmtId="164" fontId="3" fillId="0" borderId="1" xfId="0" applyNumberFormat="1" applyFont="1" applyBorder="1" applyAlignment="1">
      <alignment vertical="center" wrapText="1"/>
    </xf>
    <xf numFmtId="0" fontId="3" fillId="0" borderId="1" xfId="1" applyFont="1" applyBorder="1" applyAlignment="1">
      <alignment vertical="center" wrapText="1"/>
    </xf>
    <xf numFmtId="14" fontId="3" fillId="0" borderId="1" xfId="0" applyNumberFormat="1" applyFont="1" applyBorder="1" applyAlignment="1">
      <alignment horizontal="center" vertical="center"/>
    </xf>
    <xf numFmtId="0" fontId="8" fillId="0" borderId="1"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vertical="center" wrapText="1"/>
    </xf>
    <xf numFmtId="0" fontId="3" fillId="0" borderId="2" xfId="1" applyFont="1" applyBorder="1" applyAlignment="1">
      <alignment vertical="center" wrapText="1"/>
    </xf>
    <xf numFmtId="14" fontId="3" fillId="0" borderId="4" xfId="0" applyNumberFormat="1" applyFont="1" applyBorder="1" applyAlignment="1">
      <alignment horizontal="center" vertical="center"/>
    </xf>
    <xf numFmtId="14" fontId="3" fillId="0" borderId="2" xfId="0" applyNumberFormat="1" applyFont="1" applyBorder="1" applyAlignment="1">
      <alignment horizontal="center" vertical="center"/>
    </xf>
    <xf numFmtId="0" fontId="8" fillId="0" borderId="1" xfId="0" applyFont="1" applyBorder="1" applyAlignment="1">
      <alignment vertical="center"/>
    </xf>
    <xf numFmtId="0" fontId="3" fillId="0" borderId="4" xfId="0" applyFont="1" applyBorder="1" applyAlignment="1">
      <alignment horizontal="center" vertical="center"/>
    </xf>
    <xf numFmtId="0" fontId="9" fillId="0" borderId="2" xfId="0" applyFont="1" applyBorder="1" applyAlignment="1">
      <alignment horizontal="center" vertical="center"/>
    </xf>
    <xf numFmtId="164" fontId="3" fillId="0" borderId="2" xfId="0" applyNumberFormat="1" applyFont="1" applyBorder="1" applyAlignment="1">
      <alignment horizontal="center" vertical="center"/>
    </xf>
    <xf numFmtId="0" fontId="3" fillId="0" borderId="3" xfId="0" applyFont="1" applyBorder="1" applyAlignment="1">
      <alignment horizontal="center" vertical="center"/>
    </xf>
    <xf numFmtId="0" fontId="9" fillId="0" borderId="1" xfId="0" applyFont="1" applyBorder="1" applyAlignment="1">
      <alignment horizontal="center" vertical="center"/>
    </xf>
    <xf numFmtId="0" fontId="3" fillId="0" borderId="1" xfId="0" applyFont="1" applyBorder="1" applyAlignment="1">
      <alignment vertical="center"/>
    </xf>
    <xf numFmtId="14" fontId="3" fillId="0" borderId="1" xfId="0" applyNumberFormat="1" applyFont="1" applyBorder="1" applyAlignment="1">
      <alignment horizontal="center" vertical="center" wrapText="1"/>
    </xf>
    <xf numFmtId="0" fontId="10" fillId="0" borderId="0" xfId="0" applyFont="1" applyAlignment="1">
      <alignment wrapText="1"/>
    </xf>
    <xf numFmtId="0" fontId="3" fillId="0" borderId="1" xfId="0" applyFont="1" applyBorder="1" applyAlignment="1">
      <alignment vertical="center" wrapText="1"/>
    </xf>
    <xf numFmtId="0" fontId="12" fillId="0" borderId="1" xfId="1" applyFont="1" applyBorder="1" applyAlignment="1">
      <alignment vertical="center" wrapText="1"/>
    </xf>
    <xf numFmtId="0" fontId="3" fillId="0" borderId="2" xfId="0" applyFont="1" applyBorder="1" applyAlignment="1">
      <alignment horizontal="center" vertical="center" wrapText="1"/>
    </xf>
    <xf numFmtId="0" fontId="4" fillId="0" borderId="1" xfId="0" applyFont="1" applyBorder="1" applyAlignment="1">
      <alignment vertical="center" wrapText="1"/>
    </xf>
    <xf numFmtId="0" fontId="10" fillId="0" borderId="1" xfId="0" applyFont="1" applyBorder="1" applyAlignment="1">
      <alignment wrapText="1"/>
    </xf>
    <xf numFmtId="0" fontId="0" fillId="0" borderId="5" xfId="0"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vertical="center"/>
    </xf>
    <xf numFmtId="164" fontId="0" fillId="0" borderId="1" xfId="0" applyNumberFormat="1" applyBorder="1" applyAlignment="1">
      <alignment horizontal="center" vertical="center"/>
    </xf>
    <xf numFmtId="0" fontId="0" fillId="0" borderId="6" xfId="0" applyBorder="1" applyAlignment="1">
      <alignment horizontal="center" vertical="center"/>
    </xf>
    <xf numFmtId="0" fontId="4" fillId="0" borderId="1" xfId="0" applyFont="1" applyBorder="1" applyAlignment="1">
      <alignment vertical="center"/>
    </xf>
    <xf numFmtId="0" fontId="0" fillId="0" borderId="1" xfId="0" applyBorder="1" applyAlignment="1">
      <alignment vertical="center"/>
    </xf>
    <xf numFmtId="0" fontId="4" fillId="0" borderId="0" xfId="0" applyFont="1" applyAlignment="1">
      <alignment vertical="center" wrapText="1"/>
    </xf>
    <xf numFmtId="0" fontId="12" fillId="0" borderId="0" xfId="1" applyFont="1" applyAlignment="1">
      <alignment vertical="center" wrapText="1"/>
    </xf>
    <xf numFmtId="0" fontId="4" fillId="0" borderId="0" xfId="0" applyFont="1" applyAlignment="1">
      <alignment horizontal="center" vertical="center"/>
    </xf>
    <xf numFmtId="14" fontId="3" fillId="0" borderId="8" xfId="0" applyNumberFormat="1" applyFont="1" applyBorder="1" applyAlignment="1">
      <alignment horizontal="center" vertical="center"/>
    </xf>
    <xf numFmtId="0" fontId="0" fillId="0" borderId="1" xfId="0" applyBorder="1" applyAlignment="1">
      <alignment wrapText="1"/>
    </xf>
    <xf numFmtId="0" fontId="4" fillId="0" borderId="0" xfId="0" applyFont="1" applyAlignment="1">
      <alignment horizontal="center" vertical="center" wrapText="1"/>
    </xf>
    <xf numFmtId="164" fontId="9"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14" fontId="4"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14" fontId="4" fillId="0" borderId="0" xfId="0" applyNumberFormat="1" applyFont="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13" fillId="0" borderId="1" xfId="0" applyFont="1" applyBorder="1" applyAlignment="1">
      <alignment horizontal="center" vertical="center" wrapText="1"/>
    </xf>
    <xf numFmtId="0" fontId="8" fillId="0" borderId="0" xfId="0" applyFont="1" applyAlignment="1">
      <alignment horizontal="left" vertical="center" wrapText="1"/>
    </xf>
    <xf numFmtId="14" fontId="0" fillId="0" borderId="1" xfId="0" applyNumberFormat="1" applyBorder="1" applyAlignment="1">
      <alignment horizontal="center" vertical="center" wrapText="1"/>
    </xf>
    <xf numFmtId="0" fontId="0" fillId="0" borderId="0" xfId="0" applyAlignment="1">
      <alignment horizontal="center" vertical="center"/>
    </xf>
    <xf numFmtId="0" fontId="0" fillId="0" borderId="1" xfId="0" applyBorder="1" applyAlignment="1">
      <alignment vertical="center" wrapText="1"/>
    </xf>
    <xf numFmtId="0" fontId="14" fillId="0" borderId="1" xfId="0" applyFont="1" applyBorder="1" applyAlignment="1">
      <alignment vertical="center" wrapText="1"/>
    </xf>
    <xf numFmtId="0" fontId="15" fillId="0" borderId="1" xfId="0" applyFont="1" applyBorder="1" applyAlignment="1">
      <alignment horizontal="center" vertical="center" wrapText="1"/>
    </xf>
    <xf numFmtId="164" fontId="0" fillId="0" borderId="1" xfId="0" applyNumberFormat="1" applyBorder="1" applyAlignment="1">
      <alignment horizontal="center" vertical="center" wrapText="1"/>
    </xf>
    <xf numFmtId="0" fontId="3" fillId="0" borderId="0" xfId="0" applyFont="1" applyAlignment="1">
      <alignment vertical="center" wrapText="1"/>
    </xf>
    <xf numFmtId="1" fontId="0" fillId="0" borderId="1" xfId="0" applyNumberFormat="1" applyBorder="1" applyAlignment="1">
      <alignment horizontal="center" vertical="center"/>
    </xf>
    <xf numFmtId="0" fontId="0" fillId="0" borderId="0" xfId="0" applyAlignment="1">
      <alignment vertical="center" wrapText="1"/>
    </xf>
    <xf numFmtId="0" fontId="0" fillId="0" borderId="1" xfId="0" applyBorder="1"/>
    <xf numFmtId="0" fontId="16" fillId="0" borderId="0" xfId="0" applyFont="1" applyAlignment="1">
      <alignment wrapText="1"/>
    </xf>
    <xf numFmtId="0" fontId="17" fillId="0" borderId="0" xfId="0" applyFont="1" applyAlignment="1">
      <alignment wrapText="1"/>
    </xf>
    <xf numFmtId="0" fontId="14" fillId="0" borderId="0" xfId="0" applyFont="1" applyAlignment="1">
      <alignment wrapText="1"/>
    </xf>
    <xf numFmtId="0" fontId="0" fillId="0" borderId="2" xfId="0" applyBorder="1" applyAlignment="1">
      <alignment horizontal="center" vertical="center"/>
    </xf>
    <xf numFmtId="14" fontId="0" fillId="0" borderId="2" xfId="0" applyNumberFormat="1" applyBorder="1" applyAlignment="1">
      <alignment horizontal="center" vertical="center"/>
    </xf>
    <xf numFmtId="0" fontId="8" fillId="0" borderId="2" xfId="0" applyFont="1" applyBorder="1" applyAlignment="1">
      <alignment vertical="center" wrapText="1"/>
    </xf>
    <xf numFmtId="0" fontId="18" fillId="0" borderId="2" xfId="0" applyFont="1" applyBorder="1" applyAlignment="1">
      <alignment horizontal="center" vertical="center"/>
    </xf>
    <xf numFmtId="164" fontId="0" fillId="0" borderId="2" xfId="0" applyNumberFormat="1" applyBorder="1" applyAlignment="1">
      <alignment horizontal="center" vertical="center"/>
    </xf>
    <xf numFmtId="0" fontId="0" fillId="0" borderId="2" xfId="0" applyBorder="1" applyAlignment="1">
      <alignment vertical="center"/>
    </xf>
    <xf numFmtId="0" fontId="0" fillId="0" borderId="1" xfId="0" applyBorder="1" applyAlignment="1">
      <alignment horizontal="center"/>
    </xf>
    <xf numFmtId="0" fontId="10" fillId="0" borderId="1" xfId="0" applyFont="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D263A-13D7-2749-93FA-6CC763FEE76C}">
  <dimension ref="A1:Z127"/>
  <sheetViews>
    <sheetView tabSelected="1" topLeftCell="A126" workbookViewId="0">
      <selection activeCell="I128" sqref="I128"/>
    </sheetView>
  </sheetViews>
  <sheetFormatPr baseColWidth="10" defaultRowHeight="16" x14ac:dyDescent="0.2"/>
  <sheetData>
    <row r="1" spans="1:26" ht="68" x14ac:dyDescent="0.2">
      <c r="A1" s="1" t="s">
        <v>0</v>
      </c>
      <c r="B1" s="2" t="s">
        <v>1</v>
      </c>
      <c r="C1" s="1" t="s">
        <v>2</v>
      </c>
      <c r="D1" s="2" t="s">
        <v>3</v>
      </c>
      <c r="E1" s="1" t="s">
        <v>4</v>
      </c>
      <c r="F1" s="3" t="s">
        <v>5</v>
      </c>
      <c r="G1" s="2" t="s">
        <v>6</v>
      </c>
      <c r="H1" s="4" t="s">
        <v>7</v>
      </c>
      <c r="I1" s="5" t="s">
        <v>8</v>
      </c>
      <c r="J1" s="5" t="s">
        <v>9</v>
      </c>
      <c r="K1" s="5" t="s">
        <v>10</v>
      </c>
      <c r="L1" s="5" t="s">
        <v>11</v>
      </c>
      <c r="M1" s="5" t="s">
        <v>12</v>
      </c>
      <c r="N1" s="5" t="s">
        <v>13</v>
      </c>
      <c r="O1" s="5" t="s">
        <v>14</v>
      </c>
      <c r="P1" s="5" t="s">
        <v>15</v>
      </c>
      <c r="Q1" s="5" t="s">
        <v>16</v>
      </c>
      <c r="R1" s="5" t="s">
        <v>17</v>
      </c>
      <c r="S1" s="5" t="s">
        <v>18</v>
      </c>
      <c r="T1" s="5" t="s">
        <v>19</v>
      </c>
      <c r="U1" s="6" t="s">
        <v>20</v>
      </c>
      <c r="V1" s="7" t="s">
        <v>21</v>
      </c>
      <c r="W1" s="4" t="s">
        <v>22</v>
      </c>
      <c r="X1" s="4" t="s">
        <v>23</v>
      </c>
      <c r="Y1" s="5" t="s">
        <v>24</v>
      </c>
      <c r="Z1" s="5" t="s">
        <v>25</v>
      </c>
    </row>
    <row r="2" spans="1:26" ht="409.6" x14ac:dyDescent="0.2">
      <c r="A2" s="8">
        <v>1</v>
      </c>
      <c r="B2" s="9" t="s">
        <v>26</v>
      </c>
      <c r="C2" s="10">
        <v>43893</v>
      </c>
      <c r="D2" s="8" t="s">
        <v>27</v>
      </c>
      <c r="E2" s="11" t="s">
        <v>28</v>
      </c>
      <c r="F2" s="9">
        <v>1</v>
      </c>
      <c r="G2" s="12" t="s">
        <v>29</v>
      </c>
      <c r="H2" s="12">
        <f t="shared" ref="H2:H65" si="0">L2+M2</f>
        <v>22</v>
      </c>
      <c r="I2" s="8">
        <v>22</v>
      </c>
      <c r="J2" s="8">
        <f>H2</f>
        <v>22</v>
      </c>
      <c r="K2" s="8">
        <v>0</v>
      </c>
      <c r="L2" s="8">
        <v>5</v>
      </c>
      <c r="M2" s="8">
        <v>17</v>
      </c>
      <c r="N2" s="8">
        <v>0</v>
      </c>
      <c r="O2" s="8">
        <v>6</v>
      </c>
      <c r="P2" s="13">
        <f t="shared" ref="P2:P65" si="1">O2/I2*100</f>
        <v>27.27272727272727</v>
      </c>
      <c r="Q2" s="14">
        <f t="shared" ref="Q2:Q65" si="2">I2-(O2+K2)</f>
        <v>16</v>
      </c>
      <c r="R2" s="8">
        <v>17</v>
      </c>
      <c r="S2" s="13">
        <f>R2/I2*100</f>
        <v>77.272727272727266</v>
      </c>
      <c r="T2" s="8">
        <v>68</v>
      </c>
      <c r="U2" s="15">
        <v>5</v>
      </c>
      <c r="V2" s="16" t="s">
        <v>30</v>
      </c>
      <c r="W2" s="17">
        <v>6</v>
      </c>
      <c r="X2" s="17">
        <f>W2/M2*100</f>
        <v>35.294117647058826</v>
      </c>
      <c r="Y2" s="18" t="s">
        <v>31</v>
      </c>
      <c r="Z2" s="19" t="s">
        <v>32</v>
      </c>
    </row>
    <row r="3" spans="1:26" ht="409.6" x14ac:dyDescent="0.2">
      <c r="A3" s="8">
        <v>2</v>
      </c>
      <c r="B3" s="20">
        <v>43907</v>
      </c>
      <c r="C3" s="20">
        <v>43907</v>
      </c>
      <c r="D3" s="8" t="s">
        <v>33</v>
      </c>
      <c r="E3" s="21" t="s">
        <v>34</v>
      </c>
      <c r="F3" s="9">
        <v>2</v>
      </c>
      <c r="G3" s="8" t="s">
        <v>35</v>
      </c>
      <c r="H3" s="12">
        <f t="shared" si="0"/>
        <v>1</v>
      </c>
      <c r="I3" s="8">
        <v>22</v>
      </c>
      <c r="J3" s="8">
        <f>J2+H3</f>
        <v>23</v>
      </c>
      <c r="K3" s="8">
        <v>0</v>
      </c>
      <c r="L3" s="8">
        <v>1</v>
      </c>
      <c r="M3" s="8">
        <v>0</v>
      </c>
      <c r="N3" s="8">
        <v>0</v>
      </c>
      <c r="O3" s="8">
        <v>0</v>
      </c>
      <c r="P3" s="13">
        <f t="shared" si="1"/>
        <v>0</v>
      </c>
      <c r="Q3" s="14">
        <f t="shared" si="2"/>
        <v>22</v>
      </c>
      <c r="R3" s="8" t="s">
        <v>30</v>
      </c>
      <c r="S3" s="13" t="s">
        <v>30</v>
      </c>
      <c r="T3" s="8" t="s">
        <v>30</v>
      </c>
      <c r="U3" s="15" t="s">
        <v>30</v>
      </c>
      <c r="V3" s="16" t="s">
        <v>30</v>
      </c>
      <c r="W3" s="22">
        <v>0</v>
      </c>
      <c r="X3" s="17">
        <v>0</v>
      </c>
      <c r="Y3" s="23" t="s">
        <v>36</v>
      </c>
      <c r="Z3" s="24" t="s">
        <v>37</v>
      </c>
    </row>
    <row r="4" spans="1:26" ht="102" x14ac:dyDescent="0.2">
      <c r="A4" s="8">
        <v>3</v>
      </c>
      <c r="B4" s="25">
        <v>43908</v>
      </c>
      <c r="C4" s="26">
        <v>43908</v>
      </c>
      <c r="D4" s="22" t="s">
        <v>38</v>
      </c>
      <c r="E4" s="27" t="s">
        <v>39</v>
      </c>
      <c r="F4" s="9">
        <v>3</v>
      </c>
      <c r="G4" s="12" t="s">
        <v>29</v>
      </c>
      <c r="H4" s="12">
        <f t="shared" si="0"/>
        <v>1</v>
      </c>
      <c r="I4" s="8">
        <v>22</v>
      </c>
      <c r="J4" s="8">
        <f>J3+H4</f>
        <v>24</v>
      </c>
      <c r="K4" s="28">
        <v>0</v>
      </c>
      <c r="L4" s="22">
        <v>1</v>
      </c>
      <c r="M4" s="22">
        <v>0</v>
      </c>
      <c r="N4" s="22">
        <v>0</v>
      </c>
      <c r="O4" s="29">
        <v>0</v>
      </c>
      <c r="P4" s="13">
        <f t="shared" si="1"/>
        <v>0</v>
      </c>
      <c r="Q4" s="14">
        <f t="shared" si="2"/>
        <v>22</v>
      </c>
      <c r="R4" s="22">
        <v>0</v>
      </c>
      <c r="S4" s="30">
        <f>R4/I4*100</f>
        <v>0</v>
      </c>
      <c r="T4" s="22" t="s">
        <v>30</v>
      </c>
      <c r="U4" s="31" t="s">
        <v>30</v>
      </c>
      <c r="V4" s="28" t="s">
        <v>30</v>
      </c>
      <c r="W4" s="32">
        <v>0</v>
      </c>
      <c r="X4" s="17">
        <v>0</v>
      </c>
      <c r="Y4" s="33" t="s">
        <v>40</v>
      </c>
      <c r="Z4" s="19" t="s">
        <v>41</v>
      </c>
    </row>
    <row r="5" spans="1:26" ht="409.6" x14ac:dyDescent="0.2">
      <c r="A5" s="8">
        <v>4</v>
      </c>
      <c r="B5" s="9" t="s">
        <v>42</v>
      </c>
      <c r="C5" s="34">
        <v>43911</v>
      </c>
      <c r="D5" s="8" t="s">
        <v>27</v>
      </c>
      <c r="E5" s="35" t="s">
        <v>43</v>
      </c>
      <c r="F5" s="9">
        <v>4</v>
      </c>
      <c r="G5" s="9" t="s">
        <v>44</v>
      </c>
      <c r="H5" s="12">
        <f t="shared" si="0"/>
        <v>6</v>
      </c>
      <c r="I5" s="8">
        <v>22</v>
      </c>
      <c r="J5" s="8">
        <f>J4+H5</f>
        <v>30</v>
      </c>
      <c r="K5" s="16">
        <v>0</v>
      </c>
      <c r="L5" s="8">
        <v>3</v>
      </c>
      <c r="M5" s="8">
        <v>3</v>
      </c>
      <c r="N5" s="8">
        <v>0</v>
      </c>
      <c r="O5" s="8">
        <v>3</v>
      </c>
      <c r="P5" s="13">
        <f t="shared" si="1"/>
        <v>13.636363636363635</v>
      </c>
      <c r="Q5" s="14">
        <f t="shared" si="2"/>
        <v>19</v>
      </c>
      <c r="R5" s="8">
        <v>2</v>
      </c>
      <c r="S5" s="13">
        <f>R5/I5*100</f>
        <v>9.0909090909090917</v>
      </c>
      <c r="T5" s="8" t="s">
        <v>30</v>
      </c>
      <c r="U5" s="15" t="s">
        <v>30</v>
      </c>
      <c r="V5" s="16" t="s">
        <v>30</v>
      </c>
      <c r="W5" s="8">
        <v>3</v>
      </c>
      <c r="X5" s="17">
        <f>W5/M5*100</f>
        <v>100</v>
      </c>
      <c r="Y5" s="36" t="s">
        <v>45</v>
      </c>
      <c r="Z5" s="37"/>
    </row>
    <row r="6" spans="1:26" ht="409.6" x14ac:dyDescent="0.2">
      <c r="A6" s="8">
        <v>5</v>
      </c>
      <c r="B6" s="38" t="s">
        <v>46</v>
      </c>
      <c r="C6" s="26">
        <v>43932</v>
      </c>
      <c r="D6" s="22" t="s">
        <v>27</v>
      </c>
      <c r="E6" s="35" t="s">
        <v>43</v>
      </c>
      <c r="F6" s="9">
        <v>5</v>
      </c>
      <c r="G6" s="22" t="s">
        <v>29</v>
      </c>
      <c r="H6" s="12">
        <f t="shared" si="0"/>
        <v>71</v>
      </c>
      <c r="I6" s="8">
        <v>22</v>
      </c>
      <c r="J6" s="8">
        <f>J5+H6</f>
        <v>101</v>
      </c>
      <c r="K6" s="22">
        <v>0</v>
      </c>
      <c r="L6" s="22">
        <v>34</v>
      </c>
      <c r="M6" s="22">
        <v>37</v>
      </c>
      <c r="N6" s="8">
        <v>0</v>
      </c>
      <c r="O6" s="22">
        <v>19</v>
      </c>
      <c r="P6" s="13">
        <f t="shared" si="1"/>
        <v>86.36363636363636</v>
      </c>
      <c r="Q6" s="14">
        <f t="shared" si="2"/>
        <v>3</v>
      </c>
      <c r="R6" s="8">
        <v>7</v>
      </c>
      <c r="S6" s="13">
        <f>7/71*100</f>
        <v>9.8591549295774641</v>
      </c>
      <c r="T6" s="8" t="s">
        <v>30</v>
      </c>
      <c r="U6" s="15" t="s">
        <v>30</v>
      </c>
      <c r="V6" s="28">
        <v>40</v>
      </c>
      <c r="W6" s="8">
        <v>19</v>
      </c>
      <c r="X6" s="17">
        <f>W6/M6*100</f>
        <v>51.351351351351347</v>
      </c>
      <c r="Y6" s="39" t="s">
        <v>47</v>
      </c>
      <c r="Z6" s="33"/>
    </row>
    <row r="7" spans="1:26" ht="409.6" x14ac:dyDescent="0.2">
      <c r="A7" s="8">
        <v>6</v>
      </c>
      <c r="B7" s="20">
        <v>43913</v>
      </c>
      <c r="C7" s="20">
        <v>43913</v>
      </c>
      <c r="D7" s="8" t="s">
        <v>27</v>
      </c>
      <c r="E7" s="40" t="s">
        <v>43</v>
      </c>
      <c r="F7" s="9">
        <v>6</v>
      </c>
      <c r="G7" s="8" t="s">
        <v>48</v>
      </c>
      <c r="H7" s="12">
        <f t="shared" si="0"/>
        <v>2</v>
      </c>
      <c r="I7" s="8">
        <v>22</v>
      </c>
      <c r="J7" s="8">
        <f t="shared" ref="J7:J70" si="3">J6+H7</f>
        <v>103</v>
      </c>
      <c r="K7" s="14">
        <v>0</v>
      </c>
      <c r="L7" s="14">
        <v>0</v>
      </c>
      <c r="M7" s="14">
        <v>2</v>
      </c>
      <c r="N7" s="8">
        <v>0</v>
      </c>
      <c r="O7" s="8">
        <v>0</v>
      </c>
      <c r="P7" s="13">
        <f t="shared" si="1"/>
        <v>0</v>
      </c>
      <c r="Q7" s="14">
        <f t="shared" si="2"/>
        <v>22</v>
      </c>
      <c r="R7" s="14">
        <v>1</v>
      </c>
      <c r="S7" s="13">
        <f>R7/I7*100</f>
        <v>4.5454545454545459</v>
      </c>
      <c r="T7" s="8" t="s">
        <v>30</v>
      </c>
      <c r="U7" s="41">
        <v>0</v>
      </c>
      <c r="V7" s="16" t="s">
        <v>30</v>
      </c>
      <c r="W7" s="42">
        <v>0</v>
      </c>
      <c r="X7" s="17">
        <f>W7/M7*100</f>
        <v>0</v>
      </c>
      <c r="Y7" s="39" t="s">
        <v>49</v>
      </c>
      <c r="Z7" s="43"/>
    </row>
    <row r="8" spans="1:26" ht="409.6" x14ac:dyDescent="0.2">
      <c r="A8" s="8">
        <v>7</v>
      </c>
      <c r="B8" s="9" t="s">
        <v>50</v>
      </c>
      <c r="C8" s="20">
        <v>43924</v>
      </c>
      <c r="D8" s="8" t="s">
        <v>51</v>
      </c>
      <c r="E8" s="21" t="s">
        <v>52</v>
      </c>
      <c r="F8" s="9">
        <v>7</v>
      </c>
      <c r="G8" s="8" t="s">
        <v>29</v>
      </c>
      <c r="H8" s="12">
        <f t="shared" si="0"/>
        <v>5</v>
      </c>
      <c r="I8" s="8">
        <v>22</v>
      </c>
      <c r="J8" s="8">
        <f t="shared" si="3"/>
        <v>108</v>
      </c>
      <c r="K8" s="8">
        <v>0</v>
      </c>
      <c r="L8" s="8">
        <v>1</v>
      </c>
      <c r="M8" s="8">
        <v>4</v>
      </c>
      <c r="N8" s="8">
        <v>0</v>
      </c>
      <c r="O8" s="14">
        <v>0</v>
      </c>
      <c r="P8" s="13">
        <f t="shared" si="1"/>
        <v>0</v>
      </c>
      <c r="Q8" s="14">
        <f t="shared" si="2"/>
        <v>22</v>
      </c>
      <c r="R8" s="8" t="s">
        <v>30</v>
      </c>
      <c r="S8" s="44" t="s">
        <v>30</v>
      </c>
      <c r="T8" s="14" t="s">
        <v>30</v>
      </c>
      <c r="U8" s="41" t="s">
        <v>30</v>
      </c>
      <c r="V8" s="45" t="s">
        <v>30</v>
      </c>
      <c r="W8" s="14"/>
      <c r="X8" s="17">
        <f>W8/M8*100</f>
        <v>0</v>
      </c>
      <c r="Y8" s="46" t="s">
        <v>53</v>
      </c>
      <c r="Z8" s="47"/>
    </row>
    <row r="9" spans="1:26" ht="409.6" x14ac:dyDescent="0.2">
      <c r="A9" s="8">
        <v>8</v>
      </c>
      <c r="B9" s="9" t="s">
        <v>54</v>
      </c>
      <c r="C9" s="20">
        <v>43923</v>
      </c>
      <c r="D9" s="8" t="s">
        <v>27</v>
      </c>
      <c r="E9" s="35" t="s">
        <v>43</v>
      </c>
      <c r="F9" s="9">
        <v>8</v>
      </c>
      <c r="G9" s="8" t="s">
        <v>29</v>
      </c>
      <c r="H9" s="12">
        <f t="shared" si="0"/>
        <v>2</v>
      </c>
      <c r="I9" s="8">
        <v>22</v>
      </c>
      <c r="J9" s="8">
        <f t="shared" si="3"/>
        <v>110</v>
      </c>
      <c r="K9" s="8">
        <v>0</v>
      </c>
      <c r="L9" s="8">
        <v>2</v>
      </c>
      <c r="M9" s="8">
        <v>0</v>
      </c>
      <c r="N9" s="8">
        <v>0</v>
      </c>
      <c r="O9" s="14">
        <v>0</v>
      </c>
      <c r="P9" s="13">
        <f t="shared" si="1"/>
        <v>0</v>
      </c>
      <c r="Q9" s="14">
        <f t="shared" si="2"/>
        <v>22</v>
      </c>
      <c r="R9" s="8" t="s">
        <v>30</v>
      </c>
      <c r="S9" s="44" t="s">
        <v>30</v>
      </c>
      <c r="T9" s="14">
        <v>1</v>
      </c>
      <c r="U9" s="41" t="s">
        <v>30</v>
      </c>
      <c r="V9" s="45">
        <v>2</v>
      </c>
      <c r="W9" s="14"/>
      <c r="X9" s="17">
        <v>0</v>
      </c>
      <c r="Y9" s="48" t="s">
        <v>55</v>
      </c>
      <c r="Z9" s="49"/>
    </row>
    <row r="10" spans="1:26" ht="409.6" x14ac:dyDescent="0.2">
      <c r="A10" s="8">
        <v>9</v>
      </c>
      <c r="B10" s="10">
        <v>43925</v>
      </c>
      <c r="C10" s="20">
        <v>43925</v>
      </c>
      <c r="D10" s="8" t="s">
        <v>27</v>
      </c>
      <c r="E10" s="35" t="s">
        <v>43</v>
      </c>
      <c r="F10" s="9">
        <v>9</v>
      </c>
      <c r="G10" s="50" t="s">
        <v>44</v>
      </c>
      <c r="H10" s="12">
        <f t="shared" si="0"/>
        <v>1</v>
      </c>
      <c r="I10" s="8">
        <v>22</v>
      </c>
      <c r="J10" s="8">
        <f t="shared" si="3"/>
        <v>111</v>
      </c>
      <c r="K10" s="8">
        <v>0</v>
      </c>
      <c r="L10" s="8">
        <v>1</v>
      </c>
      <c r="M10" s="8">
        <v>0</v>
      </c>
      <c r="N10" s="8">
        <v>0</v>
      </c>
      <c r="O10" s="14">
        <v>0</v>
      </c>
      <c r="P10" s="13">
        <f t="shared" si="1"/>
        <v>0</v>
      </c>
      <c r="Q10" s="14">
        <f t="shared" si="2"/>
        <v>22</v>
      </c>
      <c r="R10" s="8">
        <v>0</v>
      </c>
      <c r="S10" s="44">
        <v>0</v>
      </c>
      <c r="T10" s="14">
        <v>1</v>
      </c>
      <c r="U10" s="41">
        <v>0</v>
      </c>
      <c r="V10" s="45">
        <v>1</v>
      </c>
      <c r="W10" s="14"/>
      <c r="X10" s="17">
        <v>0</v>
      </c>
      <c r="Y10" s="47" t="s">
        <v>56</v>
      </c>
      <c r="Z10" s="47"/>
    </row>
    <row r="11" spans="1:26" ht="409.6" x14ac:dyDescent="0.2">
      <c r="A11" s="8">
        <v>10</v>
      </c>
      <c r="B11" s="10">
        <v>43926</v>
      </c>
      <c r="C11" s="51">
        <v>43926</v>
      </c>
      <c r="D11" s="42" t="s">
        <v>27</v>
      </c>
      <c r="E11" s="35" t="s">
        <v>43</v>
      </c>
      <c r="F11" s="9">
        <v>10</v>
      </c>
      <c r="G11" s="8" t="s">
        <v>29</v>
      </c>
      <c r="H11" s="12">
        <f t="shared" si="0"/>
        <v>1</v>
      </c>
      <c r="I11" s="8">
        <v>22</v>
      </c>
      <c r="J11" s="8">
        <f t="shared" si="3"/>
        <v>112</v>
      </c>
      <c r="K11" s="8">
        <v>0</v>
      </c>
      <c r="L11" s="8">
        <v>1</v>
      </c>
      <c r="M11" s="8">
        <v>0</v>
      </c>
      <c r="N11" s="8">
        <v>0</v>
      </c>
      <c r="O11" s="14">
        <v>0</v>
      </c>
      <c r="P11" s="13">
        <f t="shared" si="1"/>
        <v>0</v>
      </c>
      <c r="Q11" s="14">
        <f t="shared" si="2"/>
        <v>22</v>
      </c>
      <c r="R11" s="8">
        <v>0</v>
      </c>
      <c r="S11" s="44" t="s">
        <v>30</v>
      </c>
      <c r="T11" s="14">
        <v>1</v>
      </c>
      <c r="U11" s="41" t="s">
        <v>30</v>
      </c>
      <c r="V11" s="45" t="s">
        <v>30</v>
      </c>
      <c r="W11" s="14"/>
      <c r="X11" s="17">
        <v>0</v>
      </c>
      <c r="Y11" s="47"/>
      <c r="Z11" s="47"/>
    </row>
    <row r="12" spans="1:26" ht="323" x14ac:dyDescent="0.2">
      <c r="A12" s="8">
        <v>11</v>
      </c>
      <c r="B12" s="20">
        <v>43965</v>
      </c>
      <c r="C12" s="20">
        <v>43954</v>
      </c>
      <c r="D12" s="8" t="s">
        <v>57</v>
      </c>
      <c r="E12" s="52" t="s">
        <v>58</v>
      </c>
      <c r="F12" s="9">
        <v>11</v>
      </c>
      <c r="G12" s="53" t="s">
        <v>59</v>
      </c>
      <c r="H12" s="12">
        <f t="shared" si="0"/>
        <v>1</v>
      </c>
      <c r="I12" s="8">
        <v>22</v>
      </c>
      <c r="J12" s="8">
        <f t="shared" si="3"/>
        <v>113</v>
      </c>
      <c r="K12" s="8">
        <v>0</v>
      </c>
      <c r="L12" s="8">
        <v>1</v>
      </c>
      <c r="M12" s="8">
        <v>0</v>
      </c>
      <c r="N12" s="8">
        <v>0</v>
      </c>
      <c r="O12" s="14">
        <v>0</v>
      </c>
      <c r="P12" s="13">
        <f t="shared" si="1"/>
        <v>0</v>
      </c>
      <c r="Q12" s="14">
        <f t="shared" si="2"/>
        <v>22</v>
      </c>
      <c r="R12" s="8">
        <v>0</v>
      </c>
      <c r="S12" s="54">
        <f>R12/I12*100</f>
        <v>0</v>
      </c>
      <c r="T12" s="55">
        <v>1</v>
      </c>
      <c r="U12" s="56">
        <v>0</v>
      </c>
      <c r="V12" s="45" t="s">
        <v>30</v>
      </c>
      <c r="W12" s="14"/>
      <c r="X12" s="17">
        <v>0</v>
      </c>
      <c r="Y12" s="47"/>
      <c r="Z12" s="47"/>
    </row>
    <row r="13" spans="1:26" ht="409.6" x14ac:dyDescent="0.2">
      <c r="A13" s="8">
        <v>12</v>
      </c>
      <c r="B13" s="57">
        <v>43956</v>
      </c>
      <c r="C13" s="20">
        <v>43956</v>
      </c>
      <c r="D13" s="8" t="s">
        <v>51</v>
      </c>
      <c r="E13" s="21" t="s">
        <v>52</v>
      </c>
      <c r="F13" s="9">
        <v>12</v>
      </c>
      <c r="G13" s="58" t="s">
        <v>60</v>
      </c>
      <c r="H13" s="12">
        <f t="shared" si="0"/>
        <v>56</v>
      </c>
      <c r="I13" s="8">
        <v>22</v>
      </c>
      <c r="J13" s="8">
        <f t="shared" si="3"/>
        <v>169</v>
      </c>
      <c r="K13" s="8">
        <v>0</v>
      </c>
      <c r="L13" s="8">
        <v>26</v>
      </c>
      <c r="M13" s="8">
        <v>30</v>
      </c>
      <c r="N13" s="8">
        <v>0</v>
      </c>
      <c r="O13" s="8">
        <v>8</v>
      </c>
      <c r="P13" s="13">
        <f t="shared" si="1"/>
        <v>36.363636363636367</v>
      </c>
      <c r="Q13" s="14">
        <f t="shared" si="2"/>
        <v>14</v>
      </c>
      <c r="R13" s="8">
        <v>8</v>
      </c>
      <c r="S13" s="44">
        <f>8/56*100</f>
        <v>14.285714285714285</v>
      </c>
      <c r="T13" s="14"/>
      <c r="U13" s="41"/>
      <c r="V13" s="45" t="s">
        <v>30</v>
      </c>
      <c r="W13" s="8">
        <v>7</v>
      </c>
      <c r="X13" s="17">
        <f>W13/M13*100</f>
        <v>23.333333333333332</v>
      </c>
      <c r="Y13" s="47" t="s">
        <v>61</v>
      </c>
      <c r="Z13" s="47"/>
    </row>
    <row r="14" spans="1:26" ht="409.6" x14ac:dyDescent="0.2">
      <c r="A14" s="8">
        <v>13</v>
      </c>
      <c r="B14" s="59">
        <v>43956</v>
      </c>
      <c r="C14" s="20">
        <v>43956</v>
      </c>
      <c r="D14" s="8" t="s">
        <v>51</v>
      </c>
      <c r="E14" s="21" t="s">
        <v>52</v>
      </c>
      <c r="F14" s="9">
        <v>13</v>
      </c>
      <c r="G14" s="8" t="s">
        <v>29</v>
      </c>
      <c r="H14" s="12">
        <f t="shared" si="0"/>
        <v>1</v>
      </c>
      <c r="I14" s="8">
        <v>22</v>
      </c>
      <c r="J14" s="8">
        <f t="shared" si="3"/>
        <v>170</v>
      </c>
      <c r="K14" s="8">
        <v>0</v>
      </c>
      <c r="L14" s="8">
        <v>1</v>
      </c>
      <c r="M14" s="8">
        <v>0</v>
      </c>
      <c r="N14" s="8">
        <v>0</v>
      </c>
      <c r="O14" s="14">
        <v>0</v>
      </c>
      <c r="P14" s="13">
        <f t="shared" si="1"/>
        <v>0</v>
      </c>
      <c r="Q14" s="14">
        <f t="shared" si="2"/>
        <v>22</v>
      </c>
      <c r="R14" s="8">
        <v>0</v>
      </c>
      <c r="S14" s="44"/>
      <c r="T14" s="14"/>
      <c r="U14" s="41"/>
      <c r="V14" s="45" t="s">
        <v>30</v>
      </c>
      <c r="W14" s="14"/>
      <c r="X14" s="17">
        <v>0</v>
      </c>
      <c r="Y14" s="47"/>
      <c r="Z14" s="47"/>
    </row>
    <row r="15" spans="1:26" ht="409.6" x14ac:dyDescent="0.2">
      <c r="A15" s="8">
        <v>14</v>
      </c>
      <c r="B15" s="60" t="s">
        <v>62</v>
      </c>
      <c r="C15" s="61">
        <v>43937</v>
      </c>
      <c r="D15" s="62" t="s">
        <v>63</v>
      </c>
      <c r="E15" s="63" t="s">
        <v>64</v>
      </c>
      <c r="F15" s="9">
        <v>14</v>
      </c>
      <c r="G15" s="14" t="s">
        <v>65</v>
      </c>
      <c r="H15" s="12">
        <f t="shared" si="0"/>
        <v>2</v>
      </c>
      <c r="I15" s="8">
        <v>22</v>
      </c>
      <c r="J15" s="8">
        <f t="shared" si="3"/>
        <v>172</v>
      </c>
      <c r="K15" s="8">
        <v>0</v>
      </c>
      <c r="L15" s="62">
        <v>1</v>
      </c>
      <c r="M15" s="62">
        <v>1</v>
      </c>
      <c r="N15" s="8">
        <v>0</v>
      </c>
      <c r="O15" s="14">
        <v>1</v>
      </c>
      <c r="P15" s="13">
        <f t="shared" si="1"/>
        <v>4.5454545454545459</v>
      </c>
      <c r="Q15" s="14">
        <f t="shared" si="2"/>
        <v>21</v>
      </c>
      <c r="R15" s="14">
        <v>1</v>
      </c>
      <c r="S15" s="44">
        <f>1/2*100</f>
        <v>50</v>
      </c>
      <c r="T15" s="14">
        <v>22</v>
      </c>
      <c r="U15" s="41" t="s">
        <v>30</v>
      </c>
      <c r="V15" s="45" t="s">
        <v>30</v>
      </c>
      <c r="W15" s="62">
        <v>1</v>
      </c>
      <c r="X15" s="17">
        <f>W15/M15*100</f>
        <v>100</v>
      </c>
      <c r="Y15" s="47"/>
      <c r="Z15" s="47"/>
    </row>
    <row r="16" spans="1:26" ht="409.6" x14ac:dyDescent="0.2">
      <c r="A16" s="8">
        <v>15</v>
      </c>
      <c r="B16" s="60" t="s">
        <v>66</v>
      </c>
      <c r="C16" s="61">
        <v>44025</v>
      </c>
      <c r="D16" s="62" t="s">
        <v>51</v>
      </c>
      <c r="E16" s="21" t="s">
        <v>52</v>
      </c>
      <c r="F16" s="9">
        <v>15</v>
      </c>
      <c r="G16" s="14" t="s">
        <v>29</v>
      </c>
      <c r="H16" s="12">
        <f t="shared" si="0"/>
        <v>5</v>
      </c>
      <c r="I16" s="8">
        <v>22</v>
      </c>
      <c r="J16" s="8">
        <f t="shared" si="3"/>
        <v>177</v>
      </c>
      <c r="K16" s="14">
        <v>0</v>
      </c>
      <c r="L16" s="14">
        <v>5</v>
      </c>
      <c r="M16" s="14">
        <v>0</v>
      </c>
      <c r="N16" s="14">
        <v>1</v>
      </c>
      <c r="O16" s="14">
        <v>0</v>
      </c>
      <c r="P16" s="13">
        <f t="shared" si="1"/>
        <v>0</v>
      </c>
      <c r="Q16" s="14">
        <f t="shared" si="2"/>
        <v>22</v>
      </c>
      <c r="R16" s="14">
        <v>0</v>
      </c>
      <c r="S16" s="44">
        <v>0</v>
      </c>
      <c r="T16" s="14" t="s">
        <v>30</v>
      </c>
      <c r="U16" s="41" t="s">
        <v>30</v>
      </c>
      <c r="V16" s="45" t="s">
        <v>30</v>
      </c>
      <c r="W16" s="62">
        <v>0</v>
      </c>
      <c r="X16" s="17">
        <v>0</v>
      </c>
      <c r="Y16" s="47" t="s">
        <v>67</v>
      </c>
      <c r="Z16" s="47"/>
    </row>
    <row r="17" spans="1:26" ht="409.6" x14ac:dyDescent="0.2">
      <c r="A17" s="8">
        <v>16</v>
      </c>
      <c r="B17" s="60" t="s">
        <v>68</v>
      </c>
      <c r="C17" s="61">
        <v>44025</v>
      </c>
      <c r="D17" s="62" t="s">
        <v>51</v>
      </c>
      <c r="E17" s="21" t="s">
        <v>52</v>
      </c>
      <c r="F17" s="9">
        <v>16</v>
      </c>
      <c r="G17" s="14" t="s">
        <v>48</v>
      </c>
      <c r="H17" s="12">
        <f t="shared" si="0"/>
        <v>81</v>
      </c>
      <c r="I17" s="8">
        <v>22</v>
      </c>
      <c r="J17" s="8">
        <f>J16+H17</f>
        <v>258</v>
      </c>
      <c r="K17" s="14">
        <v>0</v>
      </c>
      <c r="L17" s="14">
        <v>44</v>
      </c>
      <c r="M17" s="14">
        <v>37</v>
      </c>
      <c r="N17" s="14">
        <v>24</v>
      </c>
      <c r="O17" s="14">
        <v>15</v>
      </c>
      <c r="P17" s="13">
        <f t="shared" si="1"/>
        <v>68.181818181818173</v>
      </c>
      <c r="Q17" s="14">
        <f t="shared" si="2"/>
        <v>7</v>
      </c>
      <c r="R17" s="14">
        <v>3</v>
      </c>
      <c r="S17" s="44">
        <f>R17/I17*100</f>
        <v>13.636363636363635</v>
      </c>
      <c r="T17" s="14" t="s">
        <v>30</v>
      </c>
      <c r="U17" s="41">
        <v>44</v>
      </c>
      <c r="V17" s="45" t="s">
        <v>30</v>
      </c>
      <c r="W17" s="62">
        <v>14</v>
      </c>
      <c r="X17" s="17">
        <f>W17/M17*100</f>
        <v>37.837837837837839</v>
      </c>
      <c r="Y17" s="47" t="s">
        <v>69</v>
      </c>
      <c r="Z17" s="47"/>
    </row>
    <row r="18" spans="1:26" ht="409.6" x14ac:dyDescent="0.2">
      <c r="A18" s="8">
        <v>17</v>
      </c>
      <c r="B18" s="61">
        <v>44074</v>
      </c>
      <c r="C18" s="61">
        <v>44071</v>
      </c>
      <c r="D18" s="62" t="s">
        <v>51</v>
      </c>
      <c r="E18" s="21" t="s">
        <v>52</v>
      </c>
      <c r="F18" s="9">
        <v>17</v>
      </c>
      <c r="G18" s="14" t="s">
        <v>29</v>
      </c>
      <c r="H18" s="12">
        <f t="shared" si="0"/>
        <v>6</v>
      </c>
      <c r="I18" s="8">
        <v>22</v>
      </c>
      <c r="J18" s="8">
        <f t="shared" si="3"/>
        <v>264</v>
      </c>
      <c r="K18" s="14">
        <v>1</v>
      </c>
      <c r="L18" s="14">
        <v>6</v>
      </c>
      <c r="M18" s="14">
        <v>0</v>
      </c>
      <c r="N18" s="14">
        <v>1</v>
      </c>
      <c r="O18" s="14">
        <v>0</v>
      </c>
      <c r="P18" s="13">
        <f t="shared" si="1"/>
        <v>0</v>
      </c>
      <c r="Q18" s="14">
        <f t="shared" si="2"/>
        <v>21</v>
      </c>
      <c r="R18" s="14" t="s">
        <v>30</v>
      </c>
      <c r="S18" s="44" t="s">
        <v>30</v>
      </c>
      <c r="T18" s="14" t="s">
        <v>30</v>
      </c>
      <c r="U18" s="41" t="s">
        <v>30</v>
      </c>
      <c r="V18" s="45" t="s">
        <v>30</v>
      </c>
      <c r="W18" s="62">
        <v>0</v>
      </c>
      <c r="X18" s="17">
        <v>0</v>
      </c>
      <c r="Y18" s="47" t="s">
        <v>69</v>
      </c>
      <c r="Z18" s="47"/>
    </row>
    <row r="19" spans="1:26" ht="409.6" x14ac:dyDescent="0.2">
      <c r="A19" s="8">
        <v>18</v>
      </c>
      <c r="B19" s="60" t="s">
        <v>70</v>
      </c>
      <c r="C19" s="61">
        <v>44047</v>
      </c>
      <c r="D19" s="62" t="s">
        <v>51</v>
      </c>
      <c r="E19" s="21" t="s">
        <v>52</v>
      </c>
      <c r="F19" s="9">
        <v>18</v>
      </c>
      <c r="G19" s="14" t="s">
        <v>29</v>
      </c>
      <c r="H19" s="12">
        <f t="shared" si="0"/>
        <v>48</v>
      </c>
      <c r="I19" s="8">
        <v>22</v>
      </c>
      <c r="J19" s="8">
        <f t="shared" si="3"/>
        <v>312</v>
      </c>
      <c r="K19" s="14">
        <v>0</v>
      </c>
      <c r="L19" s="14">
        <v>26</v>
      </c>
      <c r="M19" s="14">
        <v>22</v>
      </c>
      <c r="N19" s="14">
        <v>3</v>
      </c>
      <c r="O19" s="14">
        <v>6</v>
      </c>
      <c r="P19" s="13">
        <f t="shared" si="1"/>
        <v>27.27272727272727</v>
      </c>
      <c r="Q19" s="14">
        <f t="shared" si="2"/>
        <v>16</v>
      </c>
      <c r="R19" s="14" t="s">
        <v>30</v>
      </c>
      <c r="S19" s="44" t="s">
        <v>30</v>
      </c>
      <c r="T19" s="14" t="s">
        <v>30</v>
      </c>
      <c r="U19" s="41" t="s">
        <v>30</v>
      </c>
      <c r="V19" s="45" t="s">
        <v>30</v>
      </c>
      <c r="W19" s="62">
        <v>6</v>
      </c>
      <c r="X19" s="17">
        <f>W19/M19*100</f>
        <v>27.27272727272727</v>
      </c>
      <c r="Y19" s="47"/>
      <c r="Z19" s="47"/>
    </row>
    <row r="20" spans="1:26" ht="409.6" x14ac:dyDescent="0.2">
      <c r="A20" s="8">
        <v>19</v>
      </c>
      <c r="B20" s="64" t="s">
        <v>71</v>
      </c>
      <c r="C20" s="61">
        <v>44018</v>
      </c>
      <c r="D20" s="62" t="s">
        <v>51</v>
      </c>
      <c r="E20" s="21" t="s">
        <v>52</v>
      </c>
      <c r="F20" s="9">
        <v>19</v>
      </c>
      <c r="G20" s="14" t="s">
        <v>29</v>
      </c>
      <c r="H20" s="12">
        <f t="shared" si="0"/>
        <v>3</v>
      </c>
      <c r="I20" s="8">
        <v>22</v>
      </c>
      <c r="J20" s="8">
        <f t="shared" si="3"/>
        <v>315</v>
      </c>
      <c r="K20" s="14">
        <v>0</v>
      </c>
      <c r="L20" s="14">
        <v>3</v>
      </c>
      <c r="M20" s="14">
        <v>0</v>
      </c>
      <c r="N20" s="14">
        <v>5</v>
      </c>
      <c r="O20" s="14">
        <v>0</v>
      </c>
      <c r="P20" s="13">
        <f t="shared" si="1"/>
        <v>0</v>
      </c>
      <c r="Q20" s="14">
        <f t="shared" si="2"/>
        <v>22</v>
      </c>
      <c r="R20" s="14" t="s">
        <v>30</v>
      </c>
      <c r="S20" s="44" t="s">
        <v>30</v>
      </c>
      <c r="T20" s="14" t="s">
        <v>30</v>
      </c>
      <c r="U20" s="41" t="s">
        <v>30</v>
      </c>
      <c r="V20" s="45" t="s">
        <v>30</v>
      </c>
      <c r="W20" s="62">
        <v>0</v>
      </c>
      <c r="X20" s="17">
        <v>0</v>
      </c>
      <c r="Y20" s="47" t="s">
        <v>72</v>
      </c>
      <c r="Z20" s="47"/>
    </row>
    <row r="21" spans="1:26" ht="409.6" x14ac:dyDescent="0.2">
      <c r="A21" s="8">
        <v>20</v>
      </c>
      <c r="B21" s="64" t="s">
        <v>73</v>
      </c>
      <c r="C21" s="61">
        <v>44029</v>
      </c>
      <c r="D21" s="62" t="s">
        <v>51</v>
      </c>
      <c r="E21" s="21" t="s">
        <v>52</v>
      </c>
      <c r="F21" s="9">
        <v>20</v>
      </c>
      <c r="G21" s="14" t="s">
        <v>29</v>
      </c>
      <c r="H21" s="12">
        <f t="shared" si="0"/>
        <v>83</v>
      </c>
      <c r="I21" s="8">
        <v>22</v>
      </c>
      <c r="J21" s="8">
        <f t="shared" si="3"/>
        <v>398</v>
      </c>
      <c r="K21" s="14">
        <v>0</v>
      </c>
      <c r="L21" s="14">
        <v>36</v>
      </c>
      <c r="M21" s="14">
        <v>47</v>
      </c>
      <c r="N21" s="14">
        <v>14</v>
      </c>
      <c r="O21" s="14">
        <v>13</v>
      </c>
      <c r="P21" s="13">
        <f t="shared" si="1"/>
        <v>59.090909090909093</v>
      </c>
      <c r="Q21" s="14">
        <f t="shared" si="2"/>
        <v>9</v>
      </c>
      <c r="R21" s="14" t="s">
        <v>30</v>
      </c>
      <c r="S21" s="44" t="s">
        <v>30</v>
      </c>
      <c r="T21" s="14" t="s">
        <v>30</v>
      </c>
      <c r="U21" s="41" t="s">
        <v>30</v>
      </c>
      <c r="V21" s="45" t="s">
        <v>30</v>
      </c>
      <c r="W21" s="62">
        <v>13</v>
      </c>
      <c r="X21" s="17">
        <f>W21/M21*100</f>
        <v>27.659574468085108</v>
      </c>
      <c r="Y21" s="47"/>
      <c r="Z21" s="47"/>
    </row>
    <row r="22" spans="1:26" ht="409.6" x14ac:dyDescent="0.2">
      <c r="A22" s="8">
        <v>21</v>
      </c>
      <c r="B22" s="61">
        <v>44082</v>
      </c>
      <c r="C22" s="61">
        <v>44082</v>
      </c>
      <c r="D22" s="62" t="s">
        <v>51</v>
      </c>
      <c r="E22" s="21" t="s">
        <v>52</v>
      </c>
      <c r="F22" s="9">
        <v>21</v>
      </c>
      <c r="G22" s="14" t="s">
        <v>29</v>
      </c>
      <c r="H22" s="12">
        <f t="shared" si="0"/>
        <v>3</v>
      </c>
      <c r="I22" s="8">
        <v>22</v>
      </c>
      <c r="J22" s="8">
        <f t="shared" si="3"/>
        <v>401</v>
      </c>
      <c r="K22" s="14">
        <v>0</v>
      </c>
      <c r="L22" s="14">
        <v>3</v>
      </c>
      <c r="M22" s="14">
        <v>0</v>
      </c>
      <c r="N22" s="14">
        <v>3</v>
      </c>
      <c r="O22" s="14">
        <v>0</v>
      </c>
      <c r="P22" s="13">
        <f t="shared" si="1"/>
        <v>0</v>
      </c>
      <c r="Q22" s="14">
        <f t="shared" si="2"/>
        <v>22</v>
      </c>
      <c r="R22" s="14" t="s">
        <v>30</v>
      </c>
      <c r="S22" s="44" t="s">
        <v>30</v>
      </c>
      <c r="T22" s="14" t="s">
        <v>30</v>
      </c>
      <c r="U22" s="41" t="s">
        <v>30</v>
      </c>
      <c r="V22" s="45" t="s">
        <v>30</v>
      </c>
      <c r="W22" s="62">
        <v>0</v>
      </c>
      <c r="X22" s="17">
        <v>0</v>
      </c>
      <c r="Y22" s="47"/>
      <c r="Z22" s="47"/>
    </row>
    <row r="23" spans="1:26" ht="409.6" x14ac:dyDescent="0.2">
      <c r="A23" s="8">
        <v>22</v>
      </c>
      <c r="B23" s="61">
        <v>44085</v>
      </c>
      <c r="C23" s="61">
        <v>44085</v>
      </c>
      <c r="D23" s="62" t="s">
        <v>51</v>
      </c>
      <c r="E23" s="21" t="s">
        <v>52</v>
      </c>
      <c r="F23" s="9">
        <v>22</v>
      </c>
      <c r="G23" s="14" t="s">
        <v>65</v>
      </c>
      <c r="H23" s="12">
        <f t="shared" si="0"/>
        <v>2</v>
      </c>
      <c r="I23" s="8">
        <v>22</v>
      </c>
      <c r="J23" s="8">
        <f t="shared" si="3"/>
        <v>403</v>
      </c>
      <c r="K23" s="14">
        <v>0</v>
      </c>
      <c r="L23" s="62">
        <v>2</v>
      </c>
      <c r="M23" s="62">
        <v>0</v>
      </c>
      <c r="N23" s="62">
        <v>0</v>
      </c>
      <c r="O23" s="62">
        <v>0</v>
      </c>
      <c r="P23" s="13">
        <f t="shared" si="1"/>
        <v>0</v>
      </c>
      <c r="Q23" s="14">
        <f t="shared" si="2"/>
        <v>22</v>
      </c>
      <c r="R23" s="14" t="s">
        <v>30</v>
      </c>
      <c r="S23" s="44" t="s">
        <v>30</v>
      </c>
      <c r="T23" s="14" t="s">
        <v>30</v>
      </c>
      <c r="U23" s="41" t="s">
        <v>30</v>
      </c>
      <c r="V23" s="45" t="s">
        <v>30</v>
      </c>
      <c r="W23" s="62">
        <v>0</v>
      </c>
      <c r="X23" s="17">
        <v>0</v>
      </c>
      <c r="Y23" s="47"/>
      <c r="Z23" s="47"/>
    </row>
    <row r="24" spans="1:26" ht="409.6" x14ac:dyDescent="0.2">
      <c r="A24" s="8">
        <v>23</v>
      </c>
      <c r="B24" s="64" t="s">
        <v>74</v>
      </c>
      <c r="C24" s="61">
        <v>44082</v>
      </c>
      <c r="D24" s="62" t="s">
        <v>51</v>
      </c>
      <c r="E24" s="21" t="s">
        <v>52</v>
      </c>
      <c r="F24" s="9">
        <v>23</v>
      </c>
      <c r="G24" s="14" t="s">
        <v>29</v>
      </c>
      <c r="H24" s="12">
        <f t="shared" si="0"/>
        <v>20</v>
      </c>
      <c r="I24" s="8">
        <v>22</v>
      </c>
      <c r="J24" s="8">
        <f t="shared" si="3"/>
        <v>423</v>
      </c>
      <c r="K24" s="62">
        <v>2</v>
      </c>
      <c r="L24" s="14">
        <v>10</v>
      </c>
      <c r="M24" s="14">
        <v>10</v>
      </c>
      <c r="N24" s="14">
        <v>1</v>
      </c>
      <c r="O24" s="14">
        <v>1</v>
      </c>
      <c r="P24" s="13">
        <f t="shared" si="1"/>
        <v>4.5454545454545459</v>
      </c>
      <c r="Q24" s="14">
        <f t="shared" si="2"/>
        <v>19</v>
      </c>
      <c r="R24" s="14">
        <v>4</v>
      </c>
      <c r="S24" s="44">
        <f>R24/I24*100</f>
        <v>18.181818181818183</v>
      </c>
      <c r="T24" s="14">
        <v>3</v>
      </c>
      <c r="U24" s="41">
        <v>4</v>
      </c>
      <c r="V24" s="45" t="s">
        <v>30</v>
      </c>
      <c r="W24" s="62">
        <v>1</v>
      </c>
      <c r="X24" s="17">
        <f>W24/M24*100</f>
        <v>10</v>
      </c>
      <c r="Y24" s="47"/>
      <c r="Z24" s="47"/>
    </row>
    <row r="25" spans="1:26" ht="409.6" x14ac:dyDescent="0.2">
      <c r="A25" s="8">
        <v>24</v>
      </c>
      <c r="B25" s="61">
        <v>44045</v>
      </c>
      <c r="C25" s="61">
        <v>44045</v>
      </c>
      <c r="D25" s="62" t="s">
        <v>51</v>
      </c>
      <c r="E25" s="21" t="s">
        <v>52</v>
      </c>
      <c r="F25" s="9">
        <v>24</v>
      </c>
      <c r="G25" s="14" t="s">
        <v>65</v>
      </c>
      <c r="H25" s="12">
        <f t="shared" si="0"/>
        <v>2</v>
      </c>
      <c r="I25" s="8">
        <v>22</v>
      </c>
      <c r="J25" s="8">
        <f t="shared" si="3"/>
        <v>425</v>
      </c>
      <c r="K25" s="62">
        <v>0</v>
      </c>
      <c r="L25" s="62">
        <v>2</v>
      </c>
      <c r="M25" s="62">
        <v>0</v>
      </c>
      <c r="N25" s="62">
        <v>0</v>
      </c>
      <c r="O25" s="62">
        <v>0</v>
      </c>
      <c r="P25" s="13">
        <f t="shared" si="1"/>
        <v>0</v>
      </c>
      <c r="Q25" s="14">
        <f t="shared" si="2"/>
        <v>22</v>
      </c>
      <c r="R25" s="14">
        <v>0</v>
      </c>
      <c r="S25" s="44">
        <v>0</v>
      </c>
      <c r="T25" s="14">
        <v>2</v>
      </c>
      <c r="U25" s="41">
        <v>0</v>
      </c>
      <c r="V25" s="45" t="s">
        <v>30</v>
      </c>
      <c r="W25" s="62">
        <v>0</v>
      </c>
      <c r="X25" s="17">
        <v>0</v>
      </c>
      <c r="Y25" s="47"/>
      <c r="Z25" s="47"/>
    </row>
    <row r="26" spans="1:26" ht="409.6" x14ac:dyDescent="0.2">
      <c r="A26" s="8">
        <v>25</v>
      </c>
      <c r="B26" s="61">
        <v>44051</v>
      </c>
      <c r="C26" s="61">
        <v>44047</v>
      </c>
      <c r="D26" s="62" t="s">
        <v>51</v>
      </c>
      <c r="E26" s="21" t="s">
        <v>52</v>
      </c>
      <c r="F26" s="9">
        <v>25</v>
      </c>
      <c r="G26" s="14" t="s">
        <v>29</v>
      </c>
      <c r="H26" s="12">
        <f t="shared" si="0"/>
        <v>2</v>
      </c>
      <c r="I26" s="8">
        <v>22</v>
      </c>
      <c r="J26" s="8">
        <f t="shared" si="3"/>
        <v>427</v>
      </c>
      <c r="K26" s="62">
        <v>0</v>
      </c>
      <c r="L26" s="62">
        <v>2</v>
      </c>
      <c r="M26" s="62">
        <v>0</v>
      </c>
      <c r="N26" s="62">
        <v>0</v>
      </c>
      <c r="O26" s="62">
        <v>0</v>
      </c>
      <c r="P26" s="13">
        <f t="shared" si="1"/>
        <v>0</v>
      </c>
      <c r="Q26" s="14">
        <f t="shared" si="2"/>
        <v>22</v>
      </c>
      <c r="R26" s="14">
        <v>0</v>
      </c>
      <c r="S26" s="44">
        <v>0</v>
      </c>
      <c r="T26" s="14">
        <v>2</v>
      </c>
      <c r="U26" s="41">
        <v>0</v>
      </c>
      <c r="V26" s="45" t="s">
        <v>30</v>
      </c>
      <c r="W26" s="62">
        <v>0</v>
      </c>
      <c r="X26" s="17">
        <v>0</v>
      </c>
      <c r="Y26" s="47"/>
      <c r="Z26" s="47"/>
    </row>
    <row r="27" spans="1:26" ht="409.6" x14ac:dyDescent="0.2">
      <c r="A27" s="8">
        <v>26</v>
      </c>
      <c r="B27" s="60" t="s">
        <v>75</v>
      </c>
      <c r="C27" s="61">
        <v>44034</v>
      </c>
      <c r="D27" s="62" t="s">
        <v>51</v>
      </c>
      <c r="E27" s="21" t="s">
        <v>52</v>
      </c>
      <c r="F27" s="9">
        <v>26</v>
      </c>
      <c r="G27" s="14" t="s">
        <v>29</v>
      </c>
      <c r="H27" s="12">
        <f t="shared" si="0"/>
        <v>232</v>
      </c>
      <c r="I27" s="8">
        <v>22</v>
      </c>
      <c r="J27" s="8">
        <f t="shared" si="3"/>
        <v>659</v>
      </c>
      <c r="K27" s="14">
        <v>15</v>
      </c>
      <c r="L27" s="14">
        <v>131</v>
      </c>
      <c r="M27" s="14">
        <v>101</v>
      </c>
      <c r="N27" s="14">
        <v>28</v>
      </c>
      <c r="O27" s="14">
        <v>30</v>
      </c>
      <c r="P27" s="13">
        <f t="shared" si="1"/>
        <v>136.36363636363635</v>
      </c>
      <c r="Q27" s="14">
        <f t="shared" si="2"/>
        <v>-23</v>
      </c>
      <c r="R27" s="14">
        <v>14</v>
      </c>
      <c r="S27" s="44">
        <f>R27/I27*100</f>
        <v>63.636363636363633</v>
      </c>
      <c r="T27" s="14">
        <v>11</v>
      </c>
      <c r="U27" s="41"/>
      <c r="V27" s="45" t="s">
        <v>30</v>
      </c>
      <c r="W27" s="62">
        <v>30</v>
      </c>
      <c r="X27" s="17">
        <f>W27/M27*100</f>
        <v>29.702970297029701</v>
      </c>
      <c r="Y27" s="47"/>
      <c r="Z27" s="47"/>
    </row>
    <row r="28" spans="1:26" ht="409.6" x14ac:dyDescent="0.2">
      <c r="A28" s="8">
        <v>27</v>
      </c>
      <c r="B28" s="60" t="s">
        <v>76</v>
      </c>
      <c r="C28" s="61">
        <v>44022</v>
      </c>
      <c r="D28" s="62" t="s">
        <v>51</v>
      </c>
      <c r="E28" s="21" t="s">
        <v>52</v>
      </c>
      <c r="F28" s="9">
        <v>27</v>
      </c>
      <c r="G28" s="14" t="s">
        <v>29</v>
      </c>
      <c r="H28" s="12">
        <f t="shared" si="0"/>
        <v>65</v>
      </c>
      <c r="I28" s="8">
        <v>22</v>
      </c>
      <c r="J28" s="8">
        <f t="shared" si="3"/>
        <v>724</v>
      </c>
      <c r="K28" s="62">
        <v>0</v>
      </c>
      <c r="L28" s="62">
        <v>34</v>
      </c>
      <c r="M28" s="62">
        <v>31</v>
      </c>
      <c r="N28" s="62">
        <v>0</v>
      </c>
      <c r="O28" s="62">
        <v>12</v>
      </c>
      <c r="P28" s="13">
        <f t="shared" si="1"/>
        <v>54.54545454545454</v>
      </c>
      <c r="Q28" s="14">
        <f t="shared" si="2"/>
        <v>10</v>
      </c>
      <c r="R28" s="14">
        <v>1</v>
      </c>
      <c r="S28" s="44">
        <f>R28/I28*100</f>
        <v>4.5454545454545459</v>
      </c>
      <c r="T28" s="14">
        <v>7</v>
      </c>
      <c r="U28" s="41">
        <v>6</v>
      </c>
      <c r="V28" s="45" t="s">
        <v>30</v>
      </c>
      <c r="W28" s="62">
        <v>12</v>
      </c>
      <c r="X28" s="17">
        <f>W28/M28*100</f>
        <v>38.70967741935484</v>
      </c>
      <c r="Y28" s="47" t="s">
        <v>69</v>
      </c>
      <c r="Z28" s="47"/>
    </row>
    <row r="29" spans="1:26" ht="409.6" x14ac:dyDescent="0.2">
      <c r="A29" s="8">
        <v>28</v>
      </c>
      <c r="B29" s="64" t="s">
        <v>77</v>
      </c>
      <c r="C29" s="61">
        <v>44029</v>
      </c>
      <c r="D29" s="62" t="s">
        <v>51</v>
      </c>
      <c r="E29" s="21" t="s">
        <v>52</v>
      </c>
      <c r="F29" s="9">
        <v>28</v>
      </c>
      <c r="G29" s="14" t="s">
        <v>29</v>
      </c>
      <c r="H29" s="12">
        <f t="shared" si="0"/>
        <v>5</v>
      </c>
      <c r="I29" s="8">
        <v>22</v>
      </c>
      <c r="J29" s="8">
        <f t="shared" si="3"/>
        <v>729</v>
      </c>
      <c r="K29" s="14">
        <v>0</v>
      </c>
      <c r="L29" s="14">
        <v>3</v>
      </c>
      <c r="M29" s="14">
        <v>2</v>
      </c>
      <c r="N29" s="14">
        <v>0</v>
      </c>
      <c r="O29" s="14">
        <v>0</v>
      </c>
      <c r="P29" s="13">
        <f t="shared" si="1"/>
        <v>0</v>
      </c>
      <c r="Q29" s="14">
        <f t="shared" si="2"/>
        <v>22</v>
      </c>
      <c r="R29" s="14">
        <v>2</v>
      </c>
      <c r="S29" s="44">
        <f>R29/I29*100</f>
        <v>9.0909090909090917</v>
      </c>
      <c r="T29" s="14">
        <v>3</v>
      </c>
      <c r="U29" s="41">
        <v>0</v>
      </c>
      <c r="V29" s="45">
        <v>3</v>
      </c>
      <c r="W29" s="62">
        <v>0</v>
      </c>
      <c r="X29" s="17">
        <f>W29/M29*100</f>
        <v>0</v>
      </c>
      <c r="Y29" s="47"/>
      <c r="Z29" s="47"/>
    </row>
    <row r="30" spans="1:26" ht="409.6" x14ac:dyDescent="0.2">
      <c r="A30" s="8">
        <v>29</v>
      </c>
      <c r="B30" s="60" t="s">
        <v>78</v>
      </c>
      <c r="C30" s="61">
        <v>44049</v>
      </c>
      <c r="D30" s="62" t="s">
        <v>51</v>
      </c>
      <c r="E30" s="21" t="s">
        <v>52</v>
      </c>
      <c r="F30" s="9">
        <v>29</v>
      </c>
      <c r="G30" s="14" t="s">
        <v>29</v>
      </c>
      <c r="H30" s="12">
        <f t="shared" si="0"/>
        <v>54</v>
      </c>
      <c r="I30" s="8">
        <v>22</v>
      </c>
      <c r="J30" s="8">
        <f t="shared" si="3"/>
        <v>783</v>
      </c>
      <c r="K30" s="14">
        <v>0</v>
      </c>
      <c r="L30" s="14">
        <v>30</v>
      </c>
      <c r="M30" s="14">
        <v>24</v>
      </c>
      <c r="N30" s="14">
        <v>1</v>
      </c>
      <c r="O30" s="14">
        <v>13</v>
      </c>
      <c r="P30" s="13">
        <f t="shared" si="1"/>
        <v>59.090909090909093</v>
      </c>
      <c r="Q30" s="14">
        <f t="shared" si="2"/>
        <v>9</v>
      </c>
      <c r="R30" s="14" t="s">
        <v>30</v>
      </c>
      <c r="S30" s="44" t="s">
        <v>30</v>
      </c>
      <c r="T30" s="14" t="s">
        <v>30</v>
      </c>
      <c r="U30" s="41" t="s">
        <v>30</v>
      </c>
      <c r="V30" s="45" t="s">
        <v>30</v>
      </c>
      <c r="W30" s="62">
        <v>13</v>
      </c>
      <c r="X30" s="17">
        <f>W30/M30*100</f>
        <v>54.166666666666664</v>
      </c>
      <c r="Y30" s="47"/>
      <c r="Z30" s="47"/>
    </row>
    <row r="31" spans="1:26" ht="409.6" x14ac:dyDescent="0.2">
      <c r="A31" s="8">
        <v>30</v>
      </c>
      <c r="B31" s="61">
        <v>44085</v>
      </c>
      <c r="C31" s="61">
        <v>44085</v>
      </c>
      <c r="D31" s="62" t="s">
        <v>51</v>
      </c>
      <c r="E31" s="21" t="s">
        <v>52</v>
      </c>
      <c r="F31" s="9">
        <v>30</v>
      </c>
      <c r="G31" s="14" t="s">
        <v>65</v>
      </c>
      <c r="H31" s="12">
        <f t="shared" si="0"/>
        <v>2</v>
      </c>
      <c r="I31" s="8">
        <v>22</v>
      </c>
      <c r="J31" s="8">
        <f t="shared" si="3"/>
        <v>785</v>
      </c>
      <c r="K31" s="62">
        <v>0</v>
      </c>
      <c r="L31" s="62">
        <v>2</v>
      </c>
      <c r="M31" s="62">
        <v>0</v>
      </c>
      <c r="N31" s="62">
        <v>0</v>
      </c>
      <c r="O31" s="62">
        <v>0</v>
      </c>
      <c r="P31" s="13">
        <f t="shared" si="1"/>
        <v>0</v>
      </c>
      <c r="Q31" s="14">
        <f t="shared" si="2"/>
        <v>22</v>
      </c>
      <c r="R31" s="14" t="s">
        <v>30</v>
      </c>
      <c r="S31" s="44" t="s">
        <v>30</v>
      </c>
      <c r="T31" s="14" t="s">
        <v>30</v>
      </c>
      <c r="U31" s="41" t="s">
        <v>30</v>
      </c>
      <c r="V31" s="45" t="s">
        <v>30</v>
      </c>
      <c r="W31" s="62">
        <v>0</v>
      </c>
      <c r="X31" s="17">
        <v>0</v>
      </c>
      <c r="Y31" s="47"/>
      <c r="Z31" s="47"/>
    </row>
    <row r="32" spans="1:26" ht="409.6" x14ac:dyDescent="0.2">
      <c r="A32" s="8">
        <v>31</v>
      </c>
      <c r="B32" s="61">
        <v>44085</v>
      </c>
      <c r="C32" s="61">
        <v>44085</v>
      </c>
      <c r="D32" s="62" t="s">
        <v>51</v>
      </c>
      <c r="E32" s="21" t="s">
        <v>52</v>
      </c>
      <c r="F32" s="9">
        <v>31</v>
      </c>
      <c r="G32" s="14" t="s">
        <v>65</v>
      </c>
      <c r="H32" s="12">
        <f t="shared" si="0"/>
        <v>5</v>
      </c>
      <c r="I32" s="8">
        <v>22</v>
      </c>
      <c r="J32" s="8">
        <f t="shared" si="3"/>
        <v>790</v>
      </c>
      <c r="K32" s="62">
        <v>0</v>
      </c>
      <c r="L32" s="62">
        <v>5</v>
      </c>
      <c r="M32" s="62">
        <v>0</v>
      </c>
      <c r="N32" s="62">
        <v>0</v>
      </c>
      <c r="O32" s="62">
        <v>0</v>
      </c>
      <c r="P32" s="13">
        <f t="shared" si="1"/>
        <v>0</v>
      </c>
      <c r="Q32" s="14">
        <f t="shared" si="2"/>
        <v>22</v>
      </c>
      <c r="R32" s="14" t="s">
        <v>30</v>
      </c>
      <c r="S32" s="44" t="s">
        <v>30</v>
      </c>
      <c r="T32" s="14" t="s">
        <v>30</v>
      </c>
      <c r="U32" s="41" t="s">
        <v>30</v>
      </c>
      <c r="V32" s="45" t="s">
        <v>30</v>
      </c>
      <c r="W32" s="62">
        <v>0</v>
      </c>
      <c r="X32" s="17">
        <v>0</v>
      </c>
      <c r="Y32" s="47"/>
      <c r="Z32" s="47"/>
    </row>
    <row r="33" spans="1:26" ht="409.6" x14ac:dyDescent="0.2">
      <c r="A33" s="8">
        <v>32</v>
      </c>
      <c r="B33" s="60" t="s">
        <v>79</v>
      </c>
      <c r="C33" s="61">
        <v>44022</v>
      </c>
      <c r="D33" s="62" t="s">
        <v>51</v>
      </c>
      <c r="E33" s="21" t="s">
        <v>52</v>
      </c>
      <c r="F33" s="9">
        <v>32</v>
      </c>
      <c r="G33" s="14" t="s">
        <v>29</v>
      </c>
      <c r="H33" s="12">
        <f t="shared" si="0"/>
        <v>5</v>
      </c>
      <c r="I33" s="8">
        <v>22</v>
      </c>
      <c r="J33" s="8">
        <f t="shared" si="3"/>
        <v>795</v>
      </c>
      <c r="K33" s="14">
        <v>0</v>
      </c>
      <c r="L33" s="14">
        <v>5</v>
      </c>
      <c r="M33" s="14">
        <v>0</v>
      </c>
      <c r="N33" s="14">
        <v>3</v>
      </c>
      <c r="O33" s="14">
        <v>0</v>
      </c>
      <c r="P33" s="13">
        <f t="shared" si="1"/>
        <v>0</v>
      </c>
      <c r="Q33" s="14">
        <f t="shared" si="2"/>
        <v>22</v>
      </c>
      <c r="R33" s="14" t="s">
        <v>30</v>
      </c>
      <c r="S33" s="44" t="s">
        <v>30</v>
      </c>
      <c r="T33" s="14" t="s">
        <v>30</v>
      </c>
      <c r="U33" s="41" t="s">
        <v>30</v>
      </c>
      <c r="V33" s="45" t="s">
        <v>30</v>
      </c>
      <c r="W33" s="62">
        <v>0</v>
      </c>
      <c r="X33" s="17">
        <v>0</v>
      </c>
      <c r="Y33" s="47" t="s">
        <v>69</v>
      </c>
      <c r="Z33" s="47"/>
    </row>
    <row r="34" spans="1:26" ht="409.6" x14ac:dyDescent="0.2">
      <c r="A34" s="8">
        <v>33</v>
      </c>
      <c r="B34" s="61">
        <v>44085</v>
      </c>
      <c r="C34" s="61">
        <v>44085</v>
      </c>
      <c r="D34" s="62" t="s">
        <v>51</v>
      </c>
      <c r="E34" s="21" t="s">
        <v>52</v>
      </c>
      <c r="F34" s="9">
        <v>33</v>
      </c>
      <c r="G34" s="14" t="s">
        <v>65</v>
      </c>
      <c r="H34" s="12">
        <f t="shared" si="0"/>
        <v>4</v>
      </c>
      <c r="I34" s="8">
        <v>22</v>
      </c>
      <c r="J34" s="8">
        <f t="shared" si="3"/>
        <v>799</v>
      </c>
      <c r="K34" s="62">
        <v>0</v>
      </c>
      <c r="L34" s="62">
        <v>4</v>
      </c>
      <c r="M34" s="62">
        <v>0</v>
      </c>
      <c r="N34" s="62">
        <v>0</v>
      </c>
      <c r="O34" s="62">
        <v>0</v>
      </c>
      <c r="P34" s="13">
        <f t="shared" si="1"/>
        <v>0</v>
      </c>
      <c r="Q34" s="14">
        <f t="shared" si="2"/>
        <v>22</v>
      </c>
      <c r="R34" s="14" t="s">
        <v>30</v>
      </c>
      <c r="S34" s="44" t="s">
        <v>30</v>
      </c>
      <c r="T34" s="14" t="s">
        <v>30</v>
      </c>
      <c r="U34" s="41" t="s">
        <v>30</v>
      </c>
      <c r="V34" s="45" t="s">
        <v>30</v>
      </c>
      <c r="W34" s="62">
        <v>0</v>
      </c>
      <c r="X34" s="17">
        <v>0</v>
      </c>
      <c r="Y34" s="47" t="s">
        <v>69</v>
      </c>
      <c r="Z34" s="47"/>
    </row>
    <row r="35" spans="1:26" ht="409.6" x14ac:dyDescent="0.2">
      <c r="A35" s="8">
        <v>34</v>
      </c>
      <c r="B35" s="61">
        <v>44086</v>
      </c>
      <c r="C35" s="61">
        <v>44085</v>
      </c>
      <c r="D35" s="62" t="s">
        <v>51</v>
      </c>
      <c r="E35" s="21" t="s">
        <v>52</v>
      </c>
      <c r="F35" s="9">
        <v>34</v>
      </c>
      <c r="G35" s="14" t="s">
        <v>65</v>
      </c>
      <c r="H35" s="12">
        <f t="shared" si="0"/>
        <v>2</v>
      </c>
      <c r="I35" s="8">
        <v>22</v>
      </c>
      <c r="J35" s="8">
        <f t="shared" si="3"/>
        <v>801</v>
      </c>
      <c r="K35" s="62">
        <v>0</v>
      </c>
      <c r="L35" s="62">
        <v>2</v>
      </c>
      <c r="M35" s="62">
        <v>0</v>
      </c>
      <c r="N35" s="62">
        <v>0</v>
      </c>
      <c r="O35" s="62">
        <v>0</v>
      </c>
      <c r="P35" s="13">
        <f t="shared" si="1"/>
        <v>0</v>
      </c>
      <c r="Q35" s="14">
        <f t="shared" si="2"/>
        <v>22</v>
      </c>
      <c r="R35" s="14" t="s">
        <v>30</v>
      </c>
      <c r="S35" s="44" t="s">
        <v>30</v>
      </c>
      <c r="T35" s="14" t="s">
        <v>30</v>
      </c>
      <c r="U35" s="41" t="s">
        <v>30</v>
      </c>
      <c r="V35" s="45" t="s">
        <v>30</v>
      </c>
      <c r="W35" s="62">
        <v>0</v>
      </c>
      <c r="X35" s="17">
        <v>0</v>
      </c>
      <c r="Y35" s="47" t="s">
        <v>69</v>
      </c>
      <c r="Z35" s="47"/>
    </row>
    <row r="36" spans="1:26" ht="409.6" x14ac:dyDescent="0.2">
      <c r="A36" s="8">
        <v>35</v>
      </c>
      <c r="B36" s="61">
        <v>44087</v>
      </c>
      <c r="C36" s="61">
        <v>44085</v>
      </c>
      <c r="D36" s="62" t="s">
        <v>51</v>
      </c>
      <c r="E36" s="21" t="s">
        <v>52</v>
      </c>
      <c r="F36" s="9">
        <v>35</v>
      </c>
      <c r="G36" s="14" t="s">
        <v>65</v>
      </c>
      <c r="H36" s="12">
        <f t="shared" si="0"/>
        <v>68</v>
      </c>
      <c r="I36" s="8">
        <v>22</v>
      </c>
      <c r="J36" s="8">
        <f t="shared" si="3"/>
        <v>869</v>
      </c>
      <c r="K36" s="14">
        <v>0</v>
      </c>
      <c r="L36" s="14">
        <v>32</v>
      </c>
      <c r="M36" s="14">
        <v>36</v>
      </c>
      <c r="N36" s="14">
        <v>9</v>
      </c>
      <c r="O36" s="14">
        <v>14</v>
      </c>
      <c r="P36" s="13">
        <f t="shared" si="1"/>
        <v>63.636363636363633</v>
      </c>
      <c r="Q36" s="14">
        <f t="shared" si="2"/>
        <v>8</v>
      </c>
      <c r="R36" s="14" t="s">
        <v>30</v>
      </c>
      <c r="S36" s="44" t="s">
        <v>30</v>
      </c>
      <c r="T36" s="14" t="s">
        <v>30</v>
      </c>
      <c r="U36" s="41" t="s">
        <v>30</v>
      </c>
      <c r="V36" s="45" t="s">
        <v>30</v>
      </c>
      <c r="W36" s="62">
        <v>11</v>
      </c>
      <c r="X36" s="17">
        <f>W36/M36*100</f>
        <v>30.555555555555557</v>
      </c>
      <c r="Y36" s="47"/>
      <c r="Z36" s="47"/>
    </row>
    <row r="37" spans="1:26" ht="409.6" x14ac:dyDescent="0.2">
      <c r="A37" s="8">
        <v>36</v>
      </c>
      <c r="B37" s="61">
        <v>44040</v>
      </c>
      <c r="C37" s="61">
        <v>44040</v>
      </c>
      <c r="D37" s="62" t="s">
        <v>51</v>
      </c>
      <c r="E37" s="21" t="s">
        <v>52</v>
      </c>
      <c r="F37" s="9">
        <v>36</v>
      </c>
      <c r="G37" s="14" t="s">
        <v>29</v>
      </c>
      <c r="H37" s="12">
        <f t="shared" si="0"/>
        <v>3</v>
      </c>
      <c r="I37" s="8">
        <v>22</v>
      </c>
      <c r="J37" s="8">
        <f t="shared" si="3"/>
        <v>872</v>
      </c>
      <c r="K37" s="62">
        <v>0</v>
      </c>
      <c r="L37" s="62">
        <v>3</v>
      </c>
      <c r="M37" s="62">
        <v>0</v>
      </c>
      <c r="N37" s="62">
        <v>0</v>
      </c>
      <c r="O37" s="62">
        <v>0</v>
      </c>
      <c r="P37" s="13">
        <f t="shared" si="1"/>
        <v>0</v>
      </c>
      <c r="Q37" s="14">
        <f t="shared" si="2"/>
        <v>22</v>
      </c>
      <c r="R37" s="14" t="s">
        <v>30</v>
      </c>
      <c r="S37" s="44" t="s">
        <v>30</v>
      </c>
      <c r="T37" s="14" t="s">
        <v>30</v>
      </c>
      <c r="U37" s="41" t="s">
        <v>30</v>
      </c>
      <c r="V37" s="45" t="s">
        <v>30</v>
      </c>
      <c r="W37" s="62">
        <v>0</v>
      </c>
      <c r="X37" s="17">
        <v>0</v>
      </c>
      <c r="Y37" s="47"/>
      <c r="Z37" s="47"/>
    </row>
    <row r="38" spans="1:26" ht="409.6" x14ac:dyDescent="0.2">
      <c r="A38" s="8">
        <v>37</v>
      </c>
      <c r="B38" s="60" t="s">
        <v>80</v>
      </c>
      <c r="C38" s="61">
        <v>44030</v>
      </c>
      <c r="D38" s="62" t="s">
        <v>51</v>
      </c>
      <c r="E38" s="21" t="s">
        <v>52</v>
      </c>
      <c r="F38" s="9">
        <v>37</v>
      </c>
      <c r="G38" s="14" t="s">
        <v>81</v>
      </c>
      <c r="H38" s="12">
        <f t="shared" si="0"/>
        <v>78</v>
      </c>
      <c r="I38" s="8">
        <v>22</v>
      </c>
      <c r="J38" s="8">
        <f t="shared" si="3"/>
        <v>950</v>
      </c>
      <c r="K38" s="14">
        <v>1</v>
      </c>
      <c r="L38" s="14">
        <v>34</v>
      </c>
      <c r="M38" s="14">
        <v>44</v>
      </c>
      <c r="N38" s="14">
        <v>7</v>
      </c>
      <c r="O38" s="14">
        <v>17</v>
      </c>
      <c r="P38" s="13">
        <f t="shared" si="1"/>
        <v>77.272727272727266</v>
      </c>
      <c r="Q38" s="14">
        <f t="shared" si="2"/>
        <v>4</v>
      </c>
      <c r="R38" s="14">
        <v>3</v>
      </c>
      <c r="S38" s="44">
        <f>R38/I38*100</f>
        <v>13.636363636363635</v>
      </c>
      <c r="T38" s="14">
        <v>18</v>
      </c>
      <c r="U38" s="41" t="s">
        <v>30</v>
      </c>
      <c r="V38" s="45">
        <v>18</v>
      </c>
      <c r="W38" s="62">
        <v>17</v>
      </c>
      <c r="X38" s="17">
        <f>W38/M38*100</f>
        <v>38.636363636363633</v>
      </c>
      <c r="Y38" s="47" t="s">
        <v>82</v>
      </c>
      <c r="Z38" s="66" t="s">
        <v>83</v>
      </c>
    </row>
    <row r="39" spans="1:26" ht="409.6" x14ac:dyDescent="0.2">
      <c r="A39" s="8">
        <v>38</v>
      </c>
      <c r="B39" s="60" t="s">
        <v>84</v>
      </c>
      <c r="C39" s="61">
        <v>44050</v>
      </c>
      <c r="D39" s="62" t="s">
        <v>51</v>
      </c>
      <c r="E39" s="21" t="s">
        <v>52</v>
      </c>
      <c r="F39" s="9">
        <v>38</v>
      </c>
      <c r="G39" s="14" t="s">
        <v>29</v>
      </c>
      <c r="H39" s="12">
        <f t="shared" si="0"/>
        <v>1</v>
      </c>
      <c r="I39" s="8">
        <v>22</v>
      </c>
      <c r="J39" s="8">
        <f t="shared" si="3"/>
        <v>951</v>
      </c>
      <c r="K39" s="62">
        <v>0</v>
      </c>
      <c r="L39" s="62">
        <v>1</v>
      </c>
      <c r="M39" s="62">
        <v>0</v>
      </c>
      <c r="N39" s="62">
        <v>0</v>
      </c>
      <c r="O39" s="62">
        <v>0</v>
      </c>
      <c r="P39" s="13">
        <f t="shared" si="1"/>
        <v>0</v>
      </c>
      <c r="Q39" s="14">
        <f t="shared" si="2"/>
        <v>22</v>
      </c>
      <c r="R39" s="14">
        <v>0</v>
      </c>
      <c r="S39" s="44">
        <v>0</v>
      </c>
      <c r="T39" s="14">
        <v>1</v>
      </c>
      <c r="U39" s="41">
        <v>0</v>
      </c>
      <c r="V39" s="45">
        <v>0</v>
      </c>
      <c r="W39" s="62">
        <v>0</v>
      </c>
      <c r="X39" s="17">
        <v>0</v>
      </c>
      <c r="Y39" s="66" t="s">
        <v>85</v>
      </c>
      <c r="Z39" s="67" t="s">
        <v>86</v>
      </c>
    </row>
    <row r="40" spans="1:26" ht="409.6" x14ac:dyDescent="0.2">
      <c r="A40" s="8">
        <v>39</v>
      </c>
      <c r="B40" s="64" t="s">
        <v>87</v>
      </c>
      <c r="C40" s="61">
        <v>44024</v>
      </c>
      <c r="D40" s="62" t="s">
        <v>51</v>
      </c>
      <c r="E40" s="21" t="s">
        <v>52</v>
      </c>
      <c r="F40" s="9">
        <v>39</v>
      </c>
      <c r="G40" s="14" t="s">
        <v>65</v>
      </c>
      <c r="H40" s="12">
        <f t="shared" si="0"/>
        <v>2</v>
      </c>
      <c r="I40" s="8">
        <v>22</v>
      </c>
      <c r="J40" s="8">
        <f t="shared" si="3"/>
        <v>953</v>
      </c>
      <c r="K40" s="14">
        <v>0</v>
      </c>
      <c r="L40" s="14">
        <v>2</v>
      </c>
      <c r="M40" s="14">
        <v>0</v>
      </c>
      <c r="N40" s="14">
        <v>3</v>
      </c>
      <c r="O40" s="65">
        <v>0</v>
      </c>
      <c r="P40" s="13">
        <f t="shared" si="1"/>
        <v>0</v>
      </c>
      <c r="Q40" s="14">
        <f t="shared" si="2"/>
        <v>22</v>
      </c>
      <c r="R40" s="14">
        <v>0</v>
      </c>
      <c r="S40" s="44">
        <v>0</v>
      </c>
      <c r="T40" s="14">
        <v>1</v>
      </c>
      <c r="U40" s="41">
        <v>0</v>
      </c>
      <c r="V40" s="45">
        <v>1</v>
      </c>
      <c r="W40" s="62">
        <v>0</v>
      </c>
      <c r="X40" s="17">
        <v>0</v>
      </c>
      <c r="Y40" s="66" t="s">
        <v>88</v>
      </c>
      <c r="Z40" s="67" t="s">
        <v>86</v>
      </c>
    </row>
    <row r="41" spans="1:26" ht="409.6" x14ac:dyDescent="0.2">
      <c r="A41" s="8">
        <v>40</v>
      </c>
      <c r="B41" s="60" t="s">
        <v>89</v>
      </c>
      <c r="C41" s="61">
        <v>44040</v>
      </c>
      <c r="D41" s="62" t="s">
        <v>51</v>
      </c>
      <c r="E41" s="21" t="s">
        <v>52</v>
      </c>
      <c r="F41" s="9">
        <v>40</v>
      </c>
      <c r="G41" s="14" t="s">
        <v>29</v>
      </c>
      <c r="H41" s="12">
        <f t="shared" si="0"/>
        <v>11</v>
      </c>
      <c r="I41" s="8">
        <v>22</v>
      </c>
      <c r="J41" s="8">
        <f t="shared" si="3"/>
        <v>964</v>
      </c>
      <c r="K41" s="62">
        <v>0</v>
      </c>
      <c r="L41" s="62">
        <v>8</v>
      </c>
      <c r="M41" s="62">
        <v>3</v>
      </c>
      <c r="N41" s="62">
        <v>6</v>
      </c>
      <c r="O41" s="62">
        <v>2</v>
      </c>
      <c r="P41" s="13">
        <f t="shared" si="1"/>
        <v>9.0909090909090917</v>
      </c>
      <c r="Q41" s="14">
        <f t="shared" si="2"/>
        <v>20</v>
      </c>
      <c r="R41" s="14" t="s">
        <v>30</v>
      </c>
      <c r="S41" s="44" t="s">
        <v>30</v>
      </c>
      <c r="T41" s="14">
        <v>4</v>
      </c>
      <c r="U41" s="41">
        <v>3</v>
      </c>
      <c r="V41" s="45">
        <v>0</v>
      </c>
      <c r="W41" s="62">
        <v>2</v>
      </c>
      <c r="X41" s="17">
        <f>W41/M41*100</f>
        <v>66.666666666666657</v>
      </c>
      <c r="Y41" s="66" t="s">
        <v>88</v>
      </c>
      <c r="Z41" s="67" t="s">
        <v>86</v>
      </c>
    </row>
    <row r="42" spans="1:26" ht="409.6" x14ac:dyDescent="0.2">
      <c r="A42" s="8">
        <v>41</v>
      </c>
      <c r="B42" s="60" t="s">
        <v>90</v>
      </c>
      <c r="C42" s="61">
        <v>44039</v>
      </c>
      <c r="D42" s="62" t="s">
        <v>51</v>
      </c>
      <c r="E42" s="21" t="s">
        <v>52</v>
      </c>
      <c r="F42" s="9">
        <v>41</v>
      </c>
      <c r="G42" s="14" t="s">
        <v>81</v>
      </c>
      <c r="H42" s="12">
        <f t="shared" si="0"/>
        <v>19</v>
      </c>
      <c r="I42" s="8">
        <v>22</v>
      </c>
      <c r="J42" s="8">
        <f t="shared" si="3"/>
        <v>983</v>
      </c>
      <c r="K42" s="62">
        <v>0</v>
      </c>
      <c r="L42" s="62">
        <v>12</v>
      </c>
      <c r="M42" s="62">
        <v>7</v>
      </c>
      <c r="N42" s="62">
        <v>4</v>
      </c>
      <c r="O42" s="62">
        <v>2</v>
      </c>
      <c r="P42" s="13">
        <f t="shared" si="1"/>
        <v>9.0909090909090917</v>
      </c>
      <c r="Q42" s="14">
        <f t="shared" si="2"/>
        <v>20</v>
      </c>
      <c r="R42" s="14">
        <v>1</v>
      </c>
      <c r="S42" s="44">
        <f>1/19*100</f>
        <v>5.2631578947368416</v>
      </c>
      <c r="T42" s="14">
        <v>7</v>
      </c>
      <c r="U42" s="41">
        <v>4</v>
      </c>
      <c r="V42" s="45">
        <v>0</v>
      </c>
      <c r="W42" s="62">
        <v>1</v>
      </c>
      <c r="X42" s="17">
        <f>W42/M42*100</f>
        <v>14.285714285714285</v>
      </c>
      <c r="Y42" s="66" t="s">
        <v>88</v>
      </c>
      <c r="Z42" s="67" t="s">
        <v>86</v>
      </c>
    </row>
    <row r="43" spans="1:26" ht="409.6" x14ac:dyDescent="0.2">
      <c r="A43" s="8">
        <v>42</v>
      </c>
      <c r="B43" s="64" t="s">
        <v>91</v>
      </c>
      <c r="C43" s="61">
        <v>44050</v>
      </c>
      <c r="D43" s="62" t="s">
        <v>51</v>
      </c>
      <c r="E43" s="21" t="s">
        <v>52</v>
      </c>
      <c r="F43" s="9">
        <v>42</v>
      </c>
      <c r="G43" s="14" t="s">
        <v>29</v>
      </c>
      <c r="H43" s="12">
        <f t="shared" si="0"/>
        <v>3</v>
      </c>
      <c r="I43" s="8">
        <v>22</v>
      </c>
      <c r="J43" s="8">
        <f t="shared" si="3"/>
        <v>986</v>
      </c>
      <c r="K43" s="68">
        <v>0</v>
      </c>
      <c r="L43" s="62">
        <v>3</v>
      </c>
      <c r="M43" s="62">
        <v>0</v>
      </c>
      <c r="N43" s="62">
        <v>3</v>
      </c>
      <c r="O43" s="62">
        <v>0</v>
      </c>
      <c r="P43" s="13">
        <f t="shared" si="1"/>
        <v>0</v>
      </c>
      <c r="Q43" s="14">
        <f t="shared" si="2"/>
        <v>22</v>
      </c>
      <c r="R43" s="14">
        <v>0</v>
      </c>
      <c r="S43" s="44">
        <v>0</v>
      </c>
      <c r="T43" s="14">
        <v>3</v>
      </c>
      <c r="U43" s="41">
        <v>0</v>
      </c>
      <c r="V43" s="45">
        <v>0</v>
      </c>
      <c r="W43" s="62">
        <v>0</v>
      </c>
      <c r="X43" s="17">
        <v>0</v>
      </c>
      <c r="Y43" s="47" t="s">
        <v>69</v>
      </c>
      <c r="Z43" s="67" t="s">
        <v>86</v>
      </c>
    </row>
    <row r="44" spans="1:26" ht="409.6" x14ac:dyDescent="0.2">
      <c r="A44" s="8">
        <v>43</v>
      </c>
      <c r="B44" s="61">
        <v>44040</v>
      </c>
      <c r="C44" s="61">
        <v>44040</v>
      </c>
      <c r="D44" s="62" t="s">
        <v>51</v>
      </c>
      <c r="E44" s="21" t="s">
        <v>52</v>
      </c>
      <c r="F44" s="9">
        <v>43</v>
      </c>
      <c r="G44" s="14" t="s">
        <v>65</v>
      </c>
      <c r="H44" s="12">
        <f t="shared" si="0"/>
        <v>1</v>
      </c>
      <c r="I44" s="8">
        <v>22</v>
      </c>
      <c r="J44" s="8">
        <f t="shared" si="3"/>
        <v>987</v>
      </c>
      <c r="K44" s="62">
        <v>0</v>
      </c>
      <c r="L44" s="62">
        <v>1</v>
      </c>
      <c r="M44" s="62">
        <v>0</v>
      </c>
      <c r="N44" s="62">
        <v>0</v>
      </c>
      <c r="O44" s="62">
        <v>0</v>
      </c>
      <c r="P44" s="13">
        <f t="shared" si="1"/>
        <v>0</v>
      </c>
      <c r="Q44" s="14">
        <f t="shared" si="2"/>
        <v>22</v>
      </c>
      <c r="R44" s="14" t="s">
        <v>92</v>
      </c>
      <c r="S44" s="44" t="s">
        <v>92</v>
      </c>
      <c r="T44" s="14" t="s">
        <v>92</v>
      </c>
      <c r="U44" s="41" t="s">
        <v>92</v>
      </c>
      <c r="V44" s="45">
        <v>0</v>
      </c>
      <c r="W44" s="62">
        <v>0</v>
      </c>
      <c r="X44" s="17">
        <v>0</v>
      </c>
      <c r="Y44" s="47"/>
      <c r="Z44" s="47" t="s">
        <v>93</v>
      </c>
    </row>
    <row r="45" spans="1:26" ht="409.6" x14ac:dyDescent="0.2">
      <c r="A45" s="8">
        <v>44</v>
      </c>
      <c r="B45" s="61">
        <v>44085</v>
      </c>
      <c r="C45" s="61">
        <v>44085</v>
      </c>
      <c r="D45" s="62" t="s">
        <v>51</v>
      </c>
      <c r="E45" s="21" t="s">
        <v>52</v>
      </c>
      <c r="F45" s="9">
        <v>44</v>
      </c>
      <c r="G45" s="14" t="s">
        <v>65</v>
      </c>
      <c r="H45" s="12">
        <f t="shared" si="0"/>
        <v>2</v>
      </c>
      <c r="I45" s="8">
        <v>22</v>
      </c>
      <c r="J45" s="8">
        <f t="shared" si="3"/>
        <v>989</v>
      </c>
      <c r="K45" s="62">
        <v>0</v>
      </c>
      <c r="L45" s="62">
        <v>2</v>
      </c>
      <c r="M45" s="62">
        <v>0</v>
      </c>
      <c r="N45" s="62">
        <v>0</v>
      </c>
      <c r="O45" s="62">
        <v>0</v>
      </c>
      <c r="P45" s="13">
        <f t="shared" si="1"/>
        <v>0</v>
      </c>
      <c r="Q45" s="14">
        <f t="shared" si="2"/>
        <v>22</v>
      </c>
      <c r="R45" s="14" t="s">
        <v>92</v>
      </c>
      <c r="S45" s="44" t="s">
        <v>92</v>
      </c>
      <c r="T45" s="14" t="s">
        <v>92</v>
      </c>
      <c r="U45" s="41" t="s">
        <v>92</v>
      </c>
      <c r="V45" s="45" t="s">
        <v>30</v>
      </c>
      <c r="W45" s="62">
        <v>0</v>
      </c>
      <c r="X45" s="17">
        <v>0</v>
      </c>
      <c r="Y45" s="47"/>
      <c r="Z45" s="47" t="s">
        <v>93</v>
      </c>
    </row>
    <row r="46" spans="1:26" ht="409.6" x14ac:dyDescent="0.2">
      <c r="A46" s="8">
        <v>45</v>
      </c>
      <c r="B46" s="61">
        <v>44103</v>
      </c>
      <c r="C46" s="61">
        <v>44103</v>
      </c>
      <c r="D46" s="62" t="s">
        <v>51</v>
      </c>
      <c r="E46" s="21" t="s">
        <v>52</v>
      </c>
      <c r="F46" s="9">
        <v>45</v>
      </c>
      <c r="G46" s="14" t="s">
        <v>29</v>
      </c>
      <c r="H46" s="12">
        <f t="shared" si="0"/>
        <v>22</v>
      </c>
      <c r="I46" s="8">
        <v>22</v>
      </c>
      <c r="J46" s="8">
        <f t="shared" si="3"/>
        <v>1011</v>
      </c>
      <c r="K46" s="62">
        <v>4</v>
      </c>
      <c r="L46" s="62">
        <v>12</v>
      </c>
      <c r="M46" s="62">
        <v>10</v>
      </c>
      <c r="N46" s="62">
        <v>0</v>
      </c>
      <c r="O46" s="62">
        <v>3</v>
      </c>
      <c r="P46" s="13">
        <f t="shared" si="1"/>
        <v>13.636363636363635</v>
      </c>
      <c r="Q46" s="14">
        <f t="shared" si="2"/>
        <v>15</v>
      </c>
      <c r="R46" s="14" t="s">
        <v>30</v>
      </c>
      <c r="S46" s="44" t="s">
        <v>30</v>
      </c>
      <c r="T46" s="14" t="s">
        <v>30</v>
      </c>
      <c r="U46" s="41" t="s">
        <v>30</v>
      </c>
      <c r="V46" s="45" t="s">
        <v>30</v>
      </c>
      <c r="W46" s="62">
        <v>3</v>
      </c>
      <c r="X46" s="17">
        <f>W46/M46*100</f>
        <v>30</v>
      </c>
      <c r="Y46" s="66" t="s">
        <v>69</v>
      </c>
      <c r="Z46" s="47" t="s">
        <v>93</v>
      </c>
    </row>
    <row r="47" spans="1:26" ht="409.6" x14ac:dyDescent="0.2">
      <c r="A47" s="8">
        <v>46</v>
      </c>
      <c r="B47" s="61">
        <v>44073</v>
      </c>
      <c r="C47" s="61">
        <v>44073</v>
      </c>
      <c r="D47" s="62" t="s">
        <v>51</v>
      </c>
      <c r="E47" s="21" t="s">
        <v>52</v>
      </c>
      <c r="F47" s="9">
        <v>46</v>
      </c>
      <c r="G47" s="14" t="s">
        <v>65</v>
      </c>
      <c r="H47" s="12">
        <f t="shared" si="0"/>
        <v>2</v>
      </c>
      <c r="I47" s="8">
        <v>22</v>
      </c>
      <c r="J47" s="22">
        <f t="shared" si="3"/>
        <v>1013</v>
      </c>
      <c r="K47" s="62">
        <v>0</v>
      </c>
      <c r="L47" s="62">
        <v>2</v>
      </c>
      <c r="M47" s="62">
        <v>0</v>
      </c>
      <c r="N47" s="62">
        <v>0</v>
      </c>
      <c r="O47" s="62">
        <v>0</v>
      </c>
      <c r="P47" s="13">
        <f t="shared" si="1"/>
        <v>0</v>
      </c>
      <c r="Q47" s="14">
        <f t="shared" si="2"/>
        <v>22</v>
      </c>
      <c r="R47" s="14" t="s">
        <v>92</v>
      </c>
      <c r="S47" s="44" t="s">
        <v>92</v>
      </c>
      <c r="T47" s="14" t="s">
        <v>92</v>
      </c>
      <c r="U47" s="41" t="s">
        <v>92</v>
      </c>
      <c r="V47" s="45" t="s">
        <v>30</v>
      </c>
      <c r="W47" s="62">
        <v>0</v>
      </c>
      <c r="X47" s="17">
        <v>0</v>
      </c>
      <c r="Y47" s="47"/>
      <c r="Z47" s="47" t="s">
        <v>93</v>
      </c>
    </row>
    <row r="48" spans="1:26" ht="409.6" x14ac:dyDescent="0.2">
      <c r="A48" s="8">
        <v>47</v>
      </c>
      <c r="B48" s="64" t="s">
        <v>94</v>
      </c>
      <c r="C48" s="61">
        <v>44039</v>
      </c>
      <c r="D48" s="62" t="s">
        <v>51</v>
      </c>
      <c r="E48" s="21" t="s">
        <v>52</v>
      </c>
      <c r="F48" s="9">
        <v>47</v>
      </c>
      <c r="G48" s="14" t="s">
        <v>29</v>
      </c>
      <c r="H48" s="12">
        <f t="shared" si="0"/>
        <v>3</v>
      </c>
      <c r="I48" s="8">
        <v>22</v>
      </c>
      <c r="J48" s="8">
        <f t="shared" si="3"/>
        <v>1016</v>
      </c>
      <c r="K48" s="62">
        <v>0</v>
      </c>
      <c r="L48" s="62">
        <v>3</v>
      </c>
      <c r="M48" s="62">
        <v>0</v>
      </c>
      <c r="N48" s="62">
        <v>0</v>
      </c>
      <c r="O48" s="62">
        <v>0</v>
      </c>
      <c r="P48" s="13">
        <f t="shared" si="1"/>
        <v>0</v>
      </c>
      <c r="Q48" s="14">
        <f t="shared" si="2"/>
        <v>22</v>
      </c>
      <c r="R48" s="14" t="s">
        <v>92</v>
      </c>
      <c r="S48" s="44" t="s">
        <v>92</v>
      </c>
      <c r="T48" s="14" t="s">
        <v>92</v>
      </c>
      <c r="U48" s="41" t="s">
        <v>92</v>
      </c>
      <c r="V48" s="45" t="s">
        <v>30</v>
      </c>
      <c r="W48" s="62">
        <v>0</v>
      </c>
      <c r="X48" s="17">
        <v>0</v>
      </c>
      <c r="Y48" s="66" t="s">
        <v>95</v>
      </c>
      <c r="Z48" s="47" t="s">
        <v>93</v>
      </c>
    </row>
    <row r="49" spans="1:26" ht="409.6" x14ac:dyDescent="0.2">
      <c r="A49" s="8">
        <v>48</v>
      </c>
      <c r="B49" s="61">
        <v>44028</v>
      </c>
      <c r="C49" s="61">
        <v>44028</v>
      </c>
      <c r="D49" s="62" t="s">
        <v>51</v>
      </c>
      <c r="E49" s="21" t="s">
        <v>52</v>
      </c>
      <c r="F49" s="9">
        <v>48</v>
      </c>
      <c r="G49" s="14" t="s">
        <v>29</v>
      </c>
      <c r="H49" s="12">
        <f t="shared" si="0"/>
        <v>2</v>
      </c>
      <c r="I49" s="8">
        <v>22</v>
      </c>
      <c r="J49" s="8">
        <f t="shared" si="3"/>
        <v>1018</v>
      </c>
      <c r="K49" s="62">
        <v>0</v>
      </c>
      <c r="L49" s="62">
        <v>2</v>
      </c>
      <c r="M49" s="62">
        <v>0</v>
      </c>
      <c r="N49" s="62">
        <v>0</v>
      </c>
      <c r="O49" s="62">
        <v>0</v>
      </c>
      <c r="P49" s="13">
        <f t="shared" si="1"/>
        <v>0</v>
      </c>
      <c r="Q49" s="14">
        <f t="shared" si="2"/>
        <v>22</v>
      </c>
      <c r="R49" s="14">
        <v>0</v>
      </c>
      <c r="S49" s="44">
        <v>0</v>
      </c>
      <c r="T49" s="14">
        <v>2</v>
      </c>
      <c r="U49" s="41">
        <v>0</v>
      </c>
      <c r="V49" s="45" t="s">
        <v>92</v>
      </c>
      <c r="W49" s="62">
        <v>0</v>
      </c>
      <c r="X49" s="17">
        <v>0</v>
      </c>
      <c r="Y49" s="47" t="s">
        <v>69</v>
      </c>
      <c r="Z49" s="47"/>
    </row>
    <row r="50" spans="1:26" ht="409.6" x14ac:dyDescent="0.2">
      <c r="A50" s="8">
        <v>49</v>
      </c>
      <c r="B50" s="60" t="s">
        <v>96</v>
      </c>
      <c r="C50" s="61">
        <v>44038</v>
      </c>
      <c r="D50" s="62" t="s">
        <v>51</v>
      </c>
      <c r="E50" s="21" t="s">
        <v>52</v>
      </c>
      <c r="F50" s="9">
        <v>49</v>
      </c>
      <c r="G50" s="14" t="s">
        <v>29</v>
      </c>
      <c r="H50" s="12">
        <f t="shared" si="0"/>
        <v>94</v>
      </c>
      <c r="I50" s="8">
        <v>22</v>
      </c>
      <c r="J50" s="8">
        <f t="shared" si="3"/>
        <v>1112</v>
      </c>
      <c r="K50" s="62">
        <v>0</v>
      </c>
      <c r="L50" s="62">
        <v>47</v>
      </c>
      <c r="M50" s="62">
        <v>47</v>
      </c>
      <c r="N50" s="62">
        <v>10</v>
      </c>
      <c r="O50" s="62">
        <v>16</v>
      </c>
      <c r="P50" s="13">
        <f t="shared" si="1"/>
        <v>72.727272727272734</v>
      </c>
      <c r="Q50" s="14">
        <f t="shared" si="2"/>
        <v>6</v>
      </c>
      <c r="R50" s="14"/>
      <c r="S50" s="44"/>
      <c r="T50" s="14"/>
      <c r="U50" s="41"/>
      <c r="V50" s="45"/>
      <c r="W50" s="62">
        <v>14</v>
      </c>
      <c r="X50" s="17">
        <f>W50/M50*100</f>
        <v>29.787234042553191</v>
      </c>
      <c r="Y50" s="47"/>
      <c r="Z50" s="47"/>
    </row>
    <row r="51" spans="1:26" ht="409.6" x14ac:dyDescent="0.2">
      <c r="A51" s="8">
        <v>50</v>
      </c>
      <c r="B51" s="64" t="s">
        <v>97</v>
      </c>
      <c r="C51" s="61">
        <v>44039</v>
      </c>
      <c r="D51" s="62" t="s">
        <v>51</v>
      </c>
      <c r="E51" s="21" t="s">
        <v>52</v>
      </c>
      <c r="F51" s="9">
        <v>50</v>
      </c>
      <c r="G51" s="14" t="s">
        <v>29</v>
      </c>
      <c r="H51" s="12">
        <f t="shared" si="0"/>
        <v>107</v>
      </c>
      <c r="I51" s="8">
        <v>22</v>
      </c>
      <c r="J51" s="8">
        <f t="shared" si="3"/>
        <v>1219</v>
      </c>
      <c r="K51" s="62">
        <v>1</v>
      </c>
      <c r="L51" s="62">
        <v>54</v>
      </c>
      <c r="M51" s="62">
        <v>53</v>
      </c>
      <c r="N51" s="62">
        <v>17</v>
      </c>
      <c r="O51" s="62">
        <v>10</v>
      </c>
      <c r="P51" s="13">
        <f t="shared" si="1"/>
        <v>45.454545454545453</v>
      </c>
      <c r="Q51" s="14">
        <f t="shared" si="2"/>
        <v>11</v>
      </c>
      <c r="R51" s="14">
        <v>3</v>
      </c>
      <c r="S51" s="69">
        <f>3/107*100</f>
        <v>2.8037383177570092</v>
      </c>
      <c r="T51" s="14" t="s">
        <v>92</v>
      </c>
      <c r="U51" s="41">
        <v>43</v>
      </c>
      <c r="V51" s="45">
        <v>6</v>
      </c>
      <c r="W51" s="62">
        <v>8</v>
      </c>
      <c r="X51" s="17">
        <f>W51/M51*100</f>
        <v>15.09433962264151</v>
      </c>
      <c r="Y51" s="47"/>
      <c r="Z51" s="47"/>
    </row>
    <row r="52" spans="1:26" ht="409.6" x14ac:dyDescent="0.2">
      <c r="A52" s="8">
        <v>51</v>
      </c>
      <c r="B52" s="61">
        <v>44021</v>
      </c>
      <c r="C52" s="61">
        <v>44021</v>
      </c>
      <c r="D52" s="62" t="s">
        <v>51</v>
      </c>
      <c r="E52" s="21" t="s">
        <v>52</v>
      </c>
      <c r="F52" s="9">
        <v>51</v>
      </c>
      <c r="G52" s="14" t="s">
        <v>29</v>
      </c>
      <c r="H52" s="12">
        <f t="shared" si="0"/>
        <v>2</v>
      </c>
      <c r="I52" s="8">
        <v>22</v>
      </c>
      <c r="J52" s="8">
        <f t="shared" si="3"/>
        <v>1221</v>
      </c>
      <c r="K52" s="14">
        <v>0</v>
      </c>
      <c r="L52" s="14">
        <v>2</v>
      </c>
      <c r="M52" s="14">
        <v>0</v>
      </c>
      <c r="N52" s="14">
        <v>3</v>
      </c>
      <c r="O52" s="14">
        <v>0</v>
      </c>
      <c r="P52" s="13">
        <f t="shared" si="1"/>
        <v>0</v>
      </c>
      <c r="Q52" s="14">
        <f t="shared" si="2"/>
        <v>22</v>
      </c>
      <c r="R52" s="14">
        <v>0</v>
      </c>
      <c r="S52" s="44">
        <v>0</v>
      </c>
      <c r="T52" s="14">
        <v>2</v>
      </c>
      <c r="U52" s="41">
        <v>0</v>
      </c>
      <c r="V52" s="45">
        <v>2</v>
      </c>
      <c r="W52" s="62">
        <v>0</v>
      </c>
      <c r="X52" s="17">
        <v>0</v>
      </c>
      <c r="Y52" s="47" t="s">
        <v>69</v>
      </c>
      <c r="Z52" s="47"/>
    </row>
    <row r="53" spans="1:26" ht="409.6" x14ac:dyDescent="0.2">
      <c r="A53" s="8">
        <v>52</v>
      </c>
      <c r="B53" s="64" t="s">
        <v>98</v>
      </c>
      <c r="C53" s="61">
        <v>44075</v>
      </c>
      <c r="D53" s="62" t="s">
        <v>51</v>
      </c>
      <c r="E53" s="21" t="s">
        <v>52</v>
      </c>
      <c r="F53" s="9">
        <v>52</v>
      </c>
      <c r="G53" s="14" t="s">
        <v>29</v>
      </c>
      <c r="H53" s="12">
        <f t="shared" si="0"/>
        <v>42</v>
      </c>
      <c r="I53" s="8">
        <v>22</v>
      </c>
      <c r="J53" s="8">
        <f t="shared" si="3"/>
        <v>1263</v>
      </c>
      <c r="K53" s="62">
        <v>9</v>
      </c>
      <c r="L53" s="62">
        <v>22</v>
      </c>
      <c r="M53" s="62">
        <v>20</v>
      </c>
      <c r="N53" s="62">
        <v>18</v>
      </c>
      <c r="O53" s="62">
        <v>6</v>
      </c>
      <c r="P53" s="13">
        <f t="shared" si="1"/>
        <v>27.27272727272727</v>
      </c>
      <c r="Q53" s="14">
        <f t="shared" si="2"/>
        <v>7</v>
      </c>
      <c r="R53" s="14">
        <v>3</v>
      </c>
      <c r="S53" s="44">
        <f>R53/I53*100</f>
        <v>13.636363636363635</v>
      </c>
      <c r="T53" s="14">
        <v>11</v>
      </c>
      <c r="U53" s="41">
        <v>3</v>
      </c>
      <c r="V53" s="45">
        <v>7</v>
      </c>
      <c r="W53" s="62">
        <v>3</v>
      </c>
      <c r="X53" s="17">
        <f>W53/M53*100</f>
        <v>15</v>
      </c>
      <c r="Y53" s="47" t="s">
        <v>69</v>
      </c>
      <c r="Z53" s="70" t="s">
        <v>99</v>
      </c>
    </row>
    <row r="54" spans="1:26" ht="409.6" x14ac:dyDescent="0.2">
      <c r="A54" s="8">
        <v>53</v>
      </c>
      <c r="B54" s="64" t="s">
        <v>100</v>
      </c>
      <c r="C54" s="61">
        <v>44043</v>
      </c>
      <c r="D54" s="62" t="s">
        <v>51</v>
      </c>
      <c r="E54" s="21" t="s">
        <v>52</v>
      </c>
      <c r="F54" s="9">
        <v>53</v>
      </c>
      <c r="G54" s="14" t="s">
        <v>29</v>
      </c>
      <c r="H54" s="12">
        <f t="shared" si="0"/>
        <v>84</v>
      </c>
      <c r="I54" s="8">
        <v>22</v>
      </c>
      <c r="J54" s="8">
        <f t="shared" si="3"/>
        <v>1347</v>
      </c>
      <c r="K54" s="62">
        <v>1</v>
      </c>
      <c r="L54" s="62">
        <v>43</v>
      </c>
      <c r="M54" s="62">
        <v>41</v>
      </c>
      <c r="N54" s="62">
        <v>6</v>
      </c>
      <c r="O54" s="62">
        <v>17</v>
      </c>
      <c r="P54" s="13">
        <f t="shared" si="1"/>
        <v>77.272727272727266</v>
      </c>
      <c r="Q54" s="14">
        <f t="shared" si="2"/>
        <v>4</v>
      </c>
      <c r="R54" s="14">
        <v>22</v>
      </c>
      <c r="S54" s="44">
        <f>R54/I54*100</f>
        <v>100</v>
      </c>
      <c r="T54" s="14">
        <v>14</v>
      </c>
      <c r="U54" s="41">
        <v>27</v>
      </c>
      <c r="V54" s="45" t="s">
        <v>92</v>
      </c>
      <c r="W54" s="62">
        <v>16</v>
      </c>
      <c r="X54" s="17">
        <f>W54/M54*100</f>
        <v>39.024390243902438</v>
      </c>
      <c r="Y54" s="47" t="s">
        <v>101</v>
      </c>
      <c r="Z54" s="47"/>
    </row>
    <row r="55" spans="1:26" ht="409.6" x14ac:dyDescent="0.2">
      <c r="A55" s="8">
        <v>54</v>
      </c>
      <c r="B55" s="64" t="s">
        <v>102</v>
      </c>
      <c r="C55" s="61">
        <v>44098</v>
      </c>
      <c r="D55" s="62" t="s">
        <v>51</v>
      </c>
      <c r="E55" s="21" t="s">
        <v>52</v>
      </c>
      <c r="F55" s="9">
        <v>54</v>
      </c>
      <c r="G55" s="14" t="s">
        <v>29</v>
      </c>
      <c r="H55" s="12">
        <f t="shared" si="0"/>
        <v>20</v>
      </c>
      <c r="I55" s="8">
        <v>22</v>
      </c>
      <c r="J55" s="8">
        <f t="shared" si="3"/>
        <v>1367</v>
      </c>
      <c r="K55" s="62">
        <v>14</v>
      </c>
      <c r="L55" s="62">
        <v>6</v>
      </c>
      <c r="M55" s="62">
        <v>14</v>
      </c>
      <c r="N55" s="62">
        <v>2</v>
      </c>
      <c r="O55" s="62">
        <v>3</v>
      </c>
      <c r="P55" s="13">
        <f t="shared" si="1"/>
        <v>13.636363636363635</v>
      </c>
      <c r="Q55" s="14">
        <f t="shared" si="2"/>
        <v>5</v>
      </c>
      <c r="R55" s="14" t="s">
        <v>92</v>
      </c>
      <c r="S55" s="44" t="s">
        <v>92</v>
      </c>
      <c r="T55" s="14" t="s">
        <v>92</v>
      </c>
      <c r="U55" s="41" t="s">
        <v>92</v>
      </c>
      <c r="V55" s="45" t="s">
        <v>92</v>
      </c>
      <c r="W55" s="62">
        <v>4</v>
      </c>
      <c r="X55" s="17">
        <f>W55/M55*100</f>
        <v>28.571428571428569</v>
      </c>
      <c r="Y55" s="47"/>
      <c r="Z55" s="47"/>
    </row>
    <row r="56" spans="1:26" ht="409.6" x14ac:dyDescent="0.2">
      <c r="A56" s="8">
        <v>55</v>
      </c>
      <c r="B56" s="61">
        <v>44085</v>
      </c>
      <c r="C56" s="61">
        <v>44085</v>
      </c>
      <c r="D56" s="62" t="s">
        <v>51</v>
      </c>
      <c r="E56" s="21" t="s">
        <v>52</v>
      </c>
      <c r="F56" s="9">
        <v>55</v>
      </c>
      <c r="G56" s="14" t="s">
        <v>65</v>
      </c>
      <c r="H56" s="12">
        <f t="shared" si="0"/>
        <v>2</v>
      </c>
      <c r="I56" s="8">
        <v>22</v>
      </c>
      <c r="J56" s="8">
        <f t="shared" si="3"/>
        <v>1369</v>
      </c>
      <c r="K56" s="62">
        <v>0</v>
      </c>
      <c r="L56" s="62">
        <v>1</v>
      </c>
      <c r="M56" s="62">
        <v>1</v>
      </c>
      <c r="N56" s="62">
        <v>0</v>
      </c>
      <c r="O56" s="62">
        <v>0</v>
      </c>
      <c r="P56" s="13">
        <f t="shared" si="1"/>
        <v>0</v>
      </c>
      <c r="Q56" s="14">
        <f t="shared" si="2"/>
        <v>22</v>
      </c>
      <c r="R56" s="14" t="s">
        <v>30</v>
      </c>
      <c r="S56" s="44" t="s">
        <v>30</v>
      </c>
      <c r="T56" s="14" t="s">
        <v>30</v>
      </c>
      <c r="U56" s="41" t="s">
        <v>30</v>
      </c>
      <c r="V56" s="45" t="s">
        <v>92</v>
      </c>
      <c r="W56" s="62">
        <v>0</v>
      </c>
      <c r="X56" s="17">
        <f>W56/M56*100</f>
        <v>0</v>
      </c>
      <c r="Y56" s="47" t="s">
        <v>69</v>
      </c>
      <c r="Z56" s="47"/>
    </row>
    <row r="57" spans="1:26" ht="409.6" x14ac:dyDescent="0.2">
      <c r="A57" s="8">
        <v>56</v>
      </c>
      <c r="B57" s="60" t="s">
        <v>103</v>
      </c>
      <c r="C57" s="61">
        <v>43983</v>
      </c>
      <c r="D57" s="62" t="s">
        <v>51</v>
      </c>
      <c r="E57" s="21" t="s">
        <v>52</v>
      </c>
      <c r="F57" s="9">
        <v>56</v>
      </c>
      <c r="G57" s="14" t="s">
        <v>81</v>
      </c>
      <c r="H57" s="12">
        <f t="shared" si="0"/>
        <v>2</v>
      </c>
      <c r="I57" s="8">
        <v>22</v>
      </c>
      <c r="J57" s="8">
        <f t="shared" si="3"/>
        <v>1371</v>
      </c>
      <c r="K57" s="62">
        <v>0</v>
      </c>
      <c r="L57" s="62">
        <v>2</v>
      </c>
      <c r="M57" s="62">
        <v>0</v>
      </c>
      <c r="N57" s="62">
        <v>0</v>
      </c>
      <c r="O57" s="62">
        <v>0</v>
      </c>
      <c r="P57" s="13">
        <f t="shared" si="1"/>
        <v>0</v>
      </c>
      <c r="Q57" s="14">
        <f t="shared" si="2"/>
        <v>22</v>
      </c>
      <c r="R57" s="14">
        <v>0</v>
      </c>
      <c r="S57" s="44">
        <v>0</v>
      </c>
      <c r="T57" s="14">
        <v>2</v>
      </c>
      <c r="U57" s="41">
        <v>0</v>
      </c>
      <c r="V57" s="45">
        <v>2</v>
      </c>
      <c r="W57" s="62">
        <v>0</v>
      </c>
      <c r="X57" s="17">
        <v>0</v>
      </c>
      <c r="Y57" s="66" t="s">
        <v>104</v>
      </c>
      <c r="Z57" s="47"/>
    </row>
    <row r="58" spans="1:26" ht="409.6" x14ac:dyDescent="0.2">
      <c r="A58" s="8">
        <v>57</v>
      </c>
      <c r="B58" s="61">
        <v>44021</v>
      </c>
      <c r="C58" s="61">
        <v>44021</v>
      </c>
      <c r="D58" s="62" t="s">
        <v>51</v>
      </c>
      <c r="E58" s="21" t="s">
        <v>52</v>
      </c>
      <c r="F58" s="9">
        <v>57</v>
      </c>
      <c r="G58" s="14" t="s">
        <v>29</v>
      </c>
      <c r="H58" s="12">
        <f t="shared" si="0"/>
        <v>54</v>
      </c>
      <c r="I58" s="8">
        <v>22</v>
      </c>
      <c r="J58" s="8">
        <f t="shared" si="3"/>
        <v>1425</v>
      </c>
      <c r="K58" s="62">
        <v>23</v>
      </c>
      <c r="L58" s="62">
        <v>28</v>
      </c>
      <c r="M58" s="62">
        <v>26</v>
      </c>
      <c r="N58" s="62">
        <v>24</v>
      </c>
      <c r="O58" s="62">
        <v>8</v>
      </c>
      <c r="P58" s="13">
        <f t="shared" si="1"/>
        <v>36.363636363636367</v>
      </c>
      <c r="Q58" s="14">
        <f t="shared" si="2"/>
        <v>-9</v>
      </c>
      <c r="R58" s="14">
        <v>2</v>
      </c>
      <c r="S58" s="44">
        <f>R58/I58*100</f>
        <v>9.0909090909090917</v>
      </c>
      <c r="T58" s="14">
        <v>5</v>
      </c>
      <c r="U58" s="41">
        <v>8</v>
      </c>
      <c r="V58" s="45" t="s">
        <v>92</v>
      </c>
      <c r="W58" s="62">
        <v>8</v>
      </c>
      <c r="X58" s="17">
        <f>W58/M58*100</f>
        <v>30.76923076923077</v>
      </c>
      <c r="Y58" s="66" t="s">
        <v>105</v>
      </c>
      <c r="Z58" s="47"/>
    </row>
    <row r="59" spans="1:26" ht="409.6" x14ac:dyDescent="0.2">
      <c r="A59" s="8">
        <v>58</v>
      </c>
      <c r="B59" s="61">
        <v>44035</v>
      </c>
      <c r="C59" s="61">
        <v>44035</v>
      </c>
      <c r="D59" s="62" t="s">
        <v>51</v>
      </c>
      <c r="E59" s="21" t="s">
        <v>52</v>
      </c>
      <c r="F59" s="9">
        <v>58</v>
      </c>
      <c r="G59" s="14" t="s">
        <v>48</v>
      </c>
      <c r="H59" s="12">
        <f t="shared" si="0"/>
        <v>4</v>
      </c>
      <c r="I59" s="8">
        <v>22</v>
      </c>
      <c r="J59" s="8">
        <f t="shared" si="3"/>
        <v>1429</v>
      </c>
      <c r="K59" s="62">
        <v>0</v>
      </c>
      <c r="L59" s="62">
        <v>3</v>
      </c>
      <c r="M59" s="62">
        <v>1</v>
      </c>
      <c r="N59" s="62">
        <v>0</v>
      </c>
      <c r="O59" s="62">
        <v>0</v>
      </c>
      <c r="P59" s="13">
        <f t="shared" si="1"/>
        <v>0</v>
      </c>
      <c r="Q59" s="14">
        <f t="shared" si="2"/>
        <v>22</v>
      </c>
      <c r="R59" s="14">
        <v>1</v>
      </c>
      <c r="S59" s="71">
        <f>R59/I59*100</f>
        <v>4.5454545454545459</v>
      </c>
      <c r="T59" s="14">
        <v>3</v>
      </c>
      <c r="U59" s="41" t="s">
        <v>92</v>
      </c>
      <c r="V59" s="45"/>
      <c r="W59" s="62">
        <v>0</v>
      </c>
      <c r="X59" s="17">
        <f>W59/M59*100</f>
        <v>0</v>
      </c>
      <c r="Y59" s="47"/>
      <c r="Z59" s="66" t="s">
        <v>106</v>
      </c>
    </row>
    <row r="60" spans="1:26" ht="409.6" x14ac:dyDescent="0.2">
      <c r="A60" s="8">
        <v>59</v>
      </c>
      <c r="B60" s="64" t="s">
        <v>107</v>
      </c>
      <c r="C60" s="61">
        <v>44036</v>
      </c>
      <c r="D60" s="62" t="s">
        <v>51</v>
      </c>
      <c r="E60" s="21" t="s">
        <v>52</v>
      </c>
      <c r="F60" s="9">
        <v>59</v>
      </c>
      <c r="G60" s="14" t="s">
        <v>29</v>
      </c>
      <c r="H60" s="12">
        <f t="shared" si="0"/>
        <v>190</v>
      </c>
      <c r="I60" s="8">
        <v>22</v>
      </c>
      <c r="J60" s="8">
        <f t="shared" si="3"/>
        <v>1619</v>
      </c>
      <c r="K60" s="62">
        <v>5</v>
      </c>
      <c r="L60" s="62">
        <v>87</v>
      </c>
      <c r="M60" s="62">
        <v>103</v>
      </c>
      <c r="N60" s="62">
        <v>30</v>
      </c>
      <c r="O60" s="62">
        <v>37</v>
      </c>
      <c r="P60" s="13">
        <f t="shared" si="1"/>
        <v>168.18181818181819</v>
      </c>
      <c r="Q60" s="14">
        <f t="shared" si="2"/>
        <v>-20</v>
      </c>
      <c r="R60" s="14"/>
      <c r="S60" s="44"/>
      <c r="T60" s="14"/>
      <c r="U60" s="41"/>
      <c r="V60" s="45"/>
      <c r="W60" s="62">
        <v>36</v>
      </c>
      <c r="X60" s="17">
        <f>W60/M60*100</f>
        <v>34.95145631067961</v>
      </c>
      <c r="Y60" s="47"/>
      <c r="Z60" s="47"/>
    </row>
    <row r="61" spans="1:26" ht="409.6" x14ac:dyDescent="0.2">
      <c r="A61" s="8">
        <v>60</v>
      </c>
      <c r="B61" s="64" t="s">
        <v>108</v>
      </c>
      <c r="C61" s="61">
        <v>44021</v>
      </c>
      <c r="D61" s="62" t="s">
        <v>51</v>
      </c>
      <c r="E61" s="21" t="s">
        <v>52</v>
      </c>
      <c r="F61" s="9">
        <v>60</v>
      </c>
      <c r="G61" s="14" t="s">
        <v>29</v>
      </c>
      <c r="H61" s="12">
        <f t="shared" si="0"/>
        <v>47</v>
      </c>
      <c r="I61" s="8">
        <v>22</v>
      </c>
      <c r="J61" s="8">
        <f t="shared" si="3"/>
        <v>1666</v>
      </c>
      <c r="K61" s="62">
        <v>0</v>
      </c>
      <c r="L61" s="62">
        <v>27</v>
      </c>
      <c r="M61" s="62">
        <v>20</v>
      </c>
      <c r="N61" s="62">
        <v>21</v>
      </c>
      <c r="O61" s="62">
        <v>7</v>
      </c>
      <c r="P61" s="13">
        <f t="shared" si="1"/>
        <v>31.818181818181817</v>
      </c>
      <c r="Q61" s="14">
        <f t="shared" si="2"/>
        <v>15</v>
      </c>
      <c r="R61" s="14">
        <v>20</v>
      </c>
      <c r="S61" s="44">
        <f t="shared" ref="S61:S68" si="4">R61/I61*100</f>
        <v>90.909090909090907</v>
      </c>
      <c r="T61" s="14">
        <v>27</v>
      </c>
      <c r="U61" s="41">
        <v>0</v>
      </c>
      <c r="V61" s="45"/>
      <c r="W61" s="62">
        <v>7</v>
      </c>
      <c r="X61" s="17">
        <f>W61/M61*100</f>
        <v>35</v>
      </c>
      <c r="Y61" s="47"/>
      <c r="Z61" s="47"/>
    </row>
    <row r="62" spans="1:26" ht="409.6" x14ac:dyDescent="0.2">
      <c r="A62" s="8">
        <v>61</v>
      </c>
      <c r="B62" s="60" t="s">
        <v>109</v>
      </c>
      <c r="C62" s="61">
        <v>44021</v>
      </c>
      <c r="D62" s="62" t="s">
        <v>51</v>
      </c>
      <c r="E62" s="21" t="s">
        <v>52</v>
      </c>
      <c r="F62" s="9">
        <v>61</v>
      </c>
      <c r="G62" s="14" t="s">
        <v>29</v>
      </c>
      <c r="H62" s="12">
        <f t="shared" si="0"/>
        <v>134</v>
      </c>
      <c r="I62" s="8">
        <v>22</v>
      </c>
      <c r="J62" s="8">
        <f t="shared" si="3"/>
        <v>1800</v>
      </c>
      <c r="K62" s="62">
        <v>0</v>
      </c>
      <c r="L62" s="62">
        <v>85</v>
      </c>
      <c r="M62" s="62">
        <v>49</v>
      </c>
      <c r="N62" s="62">
        <v>31</v>
      </c>
      <c r="O62" s="62">
        <v>17</v>
      </c>
      <c r="P62" s="13">
        <f t="shared" si="1"/>
        <v>77.272727272727266</v>
      </c>
      <c r="Q62" s="14">
        <f t="shared" si="2"/>
        <v>5</v>
      </c>
      <c r="R62" s="14">
        <v>16</v>
      </c>
      <c r="S62" s="44">
        <f t="shared" si="4"/>
        <v>72.727272727272734</v>
      </c>
      <c r="T62" s="62">
        <v>85</v>
      </c>
      <c r="U62" s="41" t="s">
        <v>92</v>
      </c>
      <c r="V62" s="45"/>
      <c r="W62" s="62">
        <v>17</v>
      </c>
      <c r="X62" s="17">
        <f>W62/M62*100</f>
        <v>34.693877551020407</v>
      </c>
      <c r="Y62" s="47"/>
      <c r="Z62" s="66" t="s">
        <v>110</v>
      </c>
    </row>
    <row r="63" spans="1:26" ht="409.6" x14ac:dyDescent="0.2">
      <c r="A63" s="8">
        <v>62</v>
      </c>
      <c r="B63" s="61">
        <v>44040</v>
      </c>
      <c r="C63" s="61">
        <v>44040</v>
      </c>
      <c r="D63" s="62" t="s">
        <v>51</v>
      </c>
      <c r="E63" s="21" t="s">
        <v>52</v>
      </c>
      <c r="F63" s="9">
        <v>62</v>
      </c>
      <c r="G63" s="14" t="s">
        <v>29</v>
      </c>
      <c r="H63" s="12">
        <f t="shared" si="0"/>
        <v>7</v>
      </c>
      <c r="I63" s="8">
        <v>22</v>
      </c>
      <c r="J63" s="8">
        <f t="shared" si="3"/>
        <v>1807</v>
      </c>
      <c r="K63" s="62">
        <v>0</v>
      </c>
      <c r="L63" s="62">
        <v>5</v>
      </c>
      <c r="M63" s="62">
        <v>2</v>
      </c>
      <c r="N63" s="62">
        <v>4</v>
      </c>
      <c r="O63" s="62">
        <v>0</v>
      </c>
      <c r="P63" s="13">
        <f t="shared" si="1"/>
        <v>0</v>
      </c>
      <c r="Q63" s="14">
        <f t="shared" si="2"/>
        <v>22</v>
      </c>
      <c r="R63" s="14">
        <v>2</v>
      </c>
      <c r="S63" s="44">
        <f t="shared" si="4"/>
        <v>9.0909090909090917</v>
      </c>
      <c r="T63" s="14">
        <v>4</v>
      </c>
      <c r="U63" s="41" t="s">
        <v>92</v>
      </c>
      <c r="V63" s="45"/>
      <c r="W63" s="62">
        <v>0</v>
      </c>
      <c r="X63" s="17">
        <f>W63/M63*100</f>
        <v>0</v>
      </c>
      <c r="Y63" s="47"/>
      <c r="Z63" s="66" t="s">
        <v>110</v>
      </c>
    </row>
    <row r="64" spans="1:26" ht="409.6" x14ac:dyDescent="0.2">
      <c r="A64" s="8">
        <v>63</v>
      </c>
      <c r="B64" s="61">
        <v>44024</v>
      </c>
      <c r="C64" s="61">
        <v>44024</v>
      </c>
      <c r="D64" s="62" t="s">
        <v>51</v>
      </c>
      <c r="E64" s="21" t="s">
        <v>52</v>
      </c>
      <c r="F64" s="9">
        <v>63</v>
      </c>
      <c r="G64" s="14" t="s">
        <v>29</v>
      </c>
      <c r="H64" s="12">
        <f t="shared" si="0"/>
        <v>97</v>
      </c>
      <c r="I64" s="8">
        <v>22</v>
      </c>
      <c r="J64" s="8">
        <f t="shared" si="3"/>
        <v>1904</v>
      </c>
      <c r="K64" s="62">
        <v>5</v>
      </c>
      <c r="L64" s="62">
        <v>68</v>
      </c>
      <c r="M64" s="62">
        <v>29</v>
      </c>
      <c r="N64" s="62">
        <v>24</v>
      </c>
      <c r="O64" s="62">
        <v>10</v>
      </c>
      <c r="P64" s="13">
        <f t="shared" si="1"/>
        <v>45.454545454545453</v>
      </c>
      <c r="Q64" s="14">
        <f t="shared" si="2"/>
        <v>7</v>
      </c>
      <c r="R64" s="14">
        <v>10</v>
      </c>
      <c r="S64" s="44">
        <f t="shared" si="4"/>
        <v>45.454545454545453</v>
      </c>
      <c r="T64" s="14">
        <v>52</v>
      </c>
      <c r="U64" s="41" t="s">
        <v>92</v>
      </c>
      <c r="V64" s="45"/>
      <c r="W64" s="62">
        <v>10</v>
      </c>
      <c r="X64" s="17">
        <f>W64/M64*100</f>
        <v>34.482758620689658</v>
      </c>
      <c r="Y64" s="47"/>
      <c r="Z64" s="66" t="s">
        <v>110</v>
      </c>
    </row>
    <row r="65" spans="1:26" ht="409.6" x14ac:dyDescent="0.2">
      <c r="A65" s="8">
        <v>64</v>
      </c>
      <c r="B65" s="61">
        <v>44046</v>
      </c>
      <c r="C65" s="61">
        <v>44046</v>
      </c>
      <c r="D65" s="62" t="s">
        <v>51</v>
      </c>
      <c r="E65" s="21" t="s">
        <v>52</v>
      </c>
      <c r="F65" s="9">
        <v>64</v>
      </c>
      <c r="G65" s="14" t="s">
        <v>29</v>
      </c>
      <c r="H65" s="12">
        <f t="shared" si="0"/>
        <v>4</v>
      </c>
      <c r="I65" s="8">
        <v>22</v>
      </c>
      <c r="J65" s="8">
        <f t="shared" si="3"/>
        <v>1908</v>
      </c>
      <c r="K65" s="62">
        <v>0</v>
      </c>
      <c r="L65" s="62">
        <v>2</v>
      </c>
      <c r="M65" s="62">
        <v>2</v>
      </c>
      <c r="N65" s="62">
        <v>5</v>
      </c>
      <c r="O65" s="62">
        <v>0</v>
      </c>
      <c r="P65" s="13">
        <f t="shared" si="1"/>
        <v>0</v>
      </c>
      <c r="Q65" s="14">
        <f t="shared" si="2"/>
        <v>22</v>
      </c>
      <c r="R65" s="14">
        <v>2</v>
      </c>
      <c r="S65" s="44">
        <f t="shared" si="4"/>
        <v>9.0909090909090917</v>
      </c>
      <c r="T65" s="14">
        <v>2</v>
      </c>
      <c r="U65" s="41" t="s">
        <v>92</v>
      </c>
      <c r="V65" s="45"/>
      <c r="W65" s="62">
        <v>0</v>
      </c>
      <c r="X65" s="17">
        <f>W65/M65*100</f>
        <v>0</v>
      </c>
      <c r="Y65" s="47"/>
      <c r="Z65" s="66" t="s">
        <v>110</v>
      </c>
    </row>
    <row r="66" spans="1:26" ht="409.6" x14ac:dyDescent="0.2">
      <c r="A66" s="8">
        <v>65</v>
      </c>
      <c r="B66" s="61">
        <v>44007</v>
      </c>
      <c r="C66" s="61">
        <v>44007</v>
      </c>
      <c r="D66" s="62" t="s">
        <v>51</v>
      </c>
      <c r="E66" s="21" t="s">
        <v>52</v>
      </c>
      <c r="F66" s="9">
        <v>65</v>
      </c>
      <c r="G66" s="14" t="s">
        <v>81</v>
      </c>
      <c r="H66" s="12">
        <f t="shared" ref="H66:H127" si="5">L66+M66</f>
        <v>39</v>
      </c>
      <c r="I66" s="8">
        <v>22</v>
      </c>
      <c r="J66" s="8">
        <f t="shared" si="3"/>
        <v>1947</v>
      </c>
      <c r="K66" s="62">
        <v>43</v>
      </c>
      <c r="L66" s="62">
        <v>15</v>
      </c>
      <c r="M66" s="62">
        <v>24</v>
      </c>
      <c r="N66" s="62">
        <v>6</v>
      </c>
      <c r="O66" s="62">
        <v>3</v>
      </c>
      <c r="P66" s="13">
        <f t="shared" ref="P66:P126" si="6">O66/I66*100</f>
        <v>13.636363636363635</v>
      </c>
      <c r="Q66" s="14">
        <f t="shared" ref="Q66:Q127" si="7">I66-(O66+K66)</f>
        <v>-24</v>
      </c>
      <c r="R66" s="14">
        <v>1</v>
      </c>
      <c r="S66" s="44">
        <f t="shared" si="4"/>
        <v>4.5454545454545459</v>
      </c>
      <c r="T66" s="14" t="s">
        <v>92</v>
      </c>
      <c r="U66" s="41" t="s">
        <v>92</v>
      </c>
      <c r="V66" s="45"/>
      <c r="W66" s="62">
        <v>3</v>
      </c>
      <c r="X66" s="17">
        <f>W66/M66*100</f>
        <v>12.5</v>
      </c>
      <c r="Y66" s="47"/>
      <c r="Z66" s="66" t="s">
        <v>110</v>
      </c>
    </row>
    <row r="67" spans="1:26" ht="409.6" x14ac:dyDescent="0.2">
      <c r="A67" s="8">
        <v>66</v>
      </c>
      <c r="B67" s="64" t="s">
        <v>111</v>
      </c>
      <c r="C67" s="61">
        <v>44050</v>
      </c>
      <c r="D67" s="62" t="s">
        <v>51</v>
      </c>
      <c r="E67" s="21" t="s">
        <v>52</v>
      </c>
      <c r="F67" s="9">
        <v>66</v>
      </c>
      <c r="G67" s="14" t="s">
        <v>29</v>
      </c>
      <c r="H67" s="12">
        <f t="shared" si="5"/>
        <v>21</v>
      </c>
      <c r="I67" s="8">
        <v>22</v>
      </c>
      <c r="J67" s="8">
        <f t="shared" si="3"/>
        <v>1968</v>
      </c>
      <c r="K67" s="62">
        <v>0</v>
      </c>
      <c r="L67" s="62">
        <v>13</v>
      </c>
      <c r="M67" s="62">
        <v>8</v>
      </c>
      <c r="N67" s="62">
        <v>7</v>
      </c>
      <c r="O67" s="62">
        <v>3</v>
      </c>
      <c r="P67" s="13">
        <f t="shared" si="6"/>
        <v>13.636363636363635</v>
      </c>
      <c r="Q67" s="14">
        <f t="shared" si="7"/>
        <v>19</v>
      </c>
      <c r="R67" s="14">
        <v>5</v>
      </c>
      <c r="S67" s="44">
        <f t="shared" si="4"/>
        <v>22.727272727272727</v>
      </c>
      <c r="T67" s="14">
        <v>13</v>
      </c>
      <c r="U67" s="41">
        <v>1</v>
      </c>
      <c r="V67" s="45"/>
      <c r="W67" s="62">
        <v>3</v>
      </c>
      <c r="X67" s="17">
        <f>W67/M67*100</f>
        <v>37.5</v>
      </c>
      <c r="Y67" s="47"/>
      <c r="Z67" s="66" t="s">
        <v>110</v>
      </c>
    </row>
    <row r="68" spans="1:26" ht="409.6" x14ac:dyDescent="0.2">
      <c r="A68" s="8">
        <v>67</v>
      </c>
      <c r="B68" s="60" t="s">
        <v>112</v>
      </c>
      <c r="C68" s="61">
        <v>44044</v>
      </c>
      <c r="D68" s="62" t="s">
        <v>51</v>
      </c>
      <c r="E68" s="21" t="s">
        <v>52</v>
      </c>
      <c r="F68" s="9">
        <v>67</v>
      </c>
      <c r="G68" s="14" t="s">
        <v>29</v>
      </c>
      <c r="H68" s="12">
        <f t="shared" si="5"/>
        <v>3</v>
      </c>
      <c r="I68" s="8">
        <v>22</v>
      </c>
      <c r="J68" s="8">
        <f t="shared" si="3"/>
        <v>1971</v>
      </c>
      <c r="K68" s="62">
        <v>0</v>
      </c>
      <c r="L68" s="62">
        <v>3</v>
      </c>
      <c r="M68" s="62">
        <v>0</v>
      </c>
      <c r="N68" s="62">
        <v>0</v>
      </c>
      <c r="O68" s="62">
        <v>0</v>
      </c>
      <c r="P68" s="13">
        <f t="shared" si="6"/>
        <v>0</v>
      </c>
      <c r="Q68" s="14">
        <f t="shared" si="7"/>
        <v>22</v>
      </c>
      <c r="R68" s="14">
        <v>0</v>
      </c>
      <c r="S68" s="44">
        <f t="shared" si="4"/>
        <v>0</v>
      </c>
      <c r="T68" s="14">
        <v>3</v>
      </c>
      <c r="U68" s="41">
        <v>0</v>
      </c>
      <c r="V68" s="45"/>
      <c r="W68" s="62">
        <v>0</v>
      </c>
      <c r="X68" s="17">
        <v>0</v>
      </c>
      <c r="Y68" s="47"/>
      <c r="Z68" s="66" t="s">
        <v>110</v>
      </c>
    </row>
    <row r="69" spans="1:26" ht="409.6" x14ac:dyDescent="0.2">
      <c r="A69" s="8">
        <v>68</v>
      </c>
      <c r="B69" s="61">
        <v>44034</v>
      </c>
      <c r="C69" s="61">
        <v>44034</v>
      </c>
      <c r="D69" s="62" t="s">
        <v>51</v>
      </c>
      <c r="E69" s="21" t="s">
        <v>52</v>
      </c>
      <c r="F69" s="9">
        <v>68</v>
      </c>
      <c r="G69" s="14" t="s">
        <v>29</v>
      </c>
      <c r="H69" s="12">
        <f t="shared" si="5"/>
        <v>46</v>
      </c>
      <c r="I69" s="8">
        <v>22</v>
      </c>
      <c r="J69" s="8">
        <f t="shared" si="3"/>
        <v>2017</v>
      </c>
      <c r="K69" s="62">
        <v>0</v>
      </c>
      <c r="L69" s="62">
        <v>18</v>
      </c>
      <c r="M69" s="62">
        <v>28</v>
      </c>
      <c r="N69" s="62">
        <v>1</v>
      </c>
      <c r="O69" s="62">
        <v>7</v>
      </c>
      <c r="P69" s="13">
        <f t="shared" si="6"/>
        <v>31.818181818181817</v>
      </c>
      <c r="Q69" s="14">
        <f t="shared" si="7"/>
        <v>15</v>
      </c>
      <c r="R69" s="14" t="s">
        <v>92</v>
      </c>
      <c r="S69" s="44">
        <v>0</v>
      </c>
      <c r="T69" s="14" t="s">
        <v>92</v>
      </c>
      <c r="U69" s="41" t="s">
        <v>92</v>
      </c>
      <c r="V69" s="45"/>
      <c r="W69" s="62">
        <v>7</v>
      </c>
      <c r="X69" s="17">
        <f>W69/M69*100</f>
        <v>25</v>
      </c>
      <c r="Y69" s="47"/>
      <c r="Z69" s="47" t="s">
        <v>113</v>
      </c>
    </row>
    <row r="70" spans="1:26" ht="409.6" x14ac:dyDescent="0.2">
      <c r="A70" s="8">
        <v>69</v>
      </c>
      <c r="B70" s="64" t="s">
        <v>114</v>
      </c>
      <c r="C70" s="61">
        <v>44022</v>
      </c>
      <c r="D70" s="62" t="s">
        <v>51</v>
      </c>
      <c r="E70" s="21" t="s">
        <v>52</v>
      </c>
      <c r="F70" s="9">
        <v>69</v>
      </c>
      <c r="G70" s="14" t="s">
        <v>65</v>
      </c>
      <c r="H70" s="12">
        <f t="shared" si="5"/>
        <v>3</v>
      </c>
      <c r="I70" s="8">
        <v>22</v>
      </c>
      <c r="J70" s="8">
        <f t="shared" si="3"/>
        <v>2020</v>
      </c>
      <c r="K70" s="62">
        <v>0</v>
      </c>
      <c r="L70" s="62">
        <v>2</v>
      </c>
      <c r="M70" s="62">
        <v>1</v>
      </c>
      <c r="N70" s="62">
        <v>0</v>
      </c>
      <c r="O70" s="62">
        <v>1</v>
      </c>
      <c r="P70" s="13">
        <f t="shared" si="6"/>
        <v>4.5454545454545459</v>
      </c>
      <c r="Q70" s="14">
        <f t="shared" si="7"/>
        <v>21</v>
      </c>
      <c r="R70" s="14">
        <v>1</v>
      </c>
      <c r="S70" s="44">
        <f>R70/I70*100</f>
        <v>4.5454545454545459</v>
      </c>
      <c r="T70" s="14">
        <v>2</v>
      </c>
      <c r="U70" s="41">
        <v>0</v>
      </c>
      <c r="V70" s="45">
        <v>2</v>
      </c>
      <c r="W70" s="62">
        <v>1</v>
      </c>
      <c r="X70" s="17">
        <f>W70/M70*100</f>
        <v>100</v>
      </c>
      <c r="Y70" s="47" t="s">
        <v>115</v>
      </c>
      <c r="Z70" s="47"/>
    </row>
    <row r="71" spans="1:26" ht="409.6" x14ac:dyDescent="0.2">
      <c r="A71" s="8">
        <v>70</v>
      </c>
      <c r="B71" s="64" t="s">
        <v>116</v>
      </c>
      <c r="C71" s="61">
        <v>44019</v>
      </c>
      <c r="D71" s="62" t="s">
        <v>51</v>
      </c>
      <c r="E71" s="21" t="s">
        <v>52</v>
      </c>
      <c r="F71" s="9">
        <v>70</v>
      </c>
      <c r="G71" s="14" t="s">
        <v>29</v>
      </c>
      <c r="H71" s="12">
        <f t="shared" si="5"/>
        <v>91</v>
      </c>
      <c r="I71" s="8">
        <v>22</v>
      </c>
      <c r="J71" s="8">
        <f t="shared" ref="J71:J127" si="8">J70+H71</f>
        <v>2111</v>
      </c>
      <c r="K71" s="60">
        <v>3</v>
      </c>
      <c r="L71" s="60">
        <v>46</v>
      </c>
      <c r="M71" s="60">
        <v>45</v>
      </c>
      <c r="N71" s="60">
        <v>17</v>
      </c>
      <c r="O71" s="60">
        <v>17</v>
      </c>
      <c r="P71" s="13">
        <f t="shared" si="6"/>
        <v>77.272727272727266</v>
      </c>
      <c r="Q71" s="14">
        <f t="shared" si="7"/>
        <v>2</v>
      </c>
      <c r="R71" s="14">
        <v>1</v>
      </c>
      <c r="S71" s="44">
        <f>R71/I71*100</f>
        <v>4.5454545454545459</v>
      </c>
      <c r="T71" s="14" t="s">
        <v>92</v>
      </c>
      <c r="U71" s="41" t="s">
        <v>92</v>
      </c>
      <c r="V71" s="45" t="s">
        <v>92</v>
      </c>
      <c r="W71" s="62">
        <v>16</v>
      </c>
      <c r="X71" s="17">
        <f>W71/M71*100</f>
        <v>35.555555555555557</v>
      </c>
      <c r="Y71" s="47" t="s">
        <v>117</v>
      </c>
      <c r="Z71" s="72" t="s">
        <v>118</v>
      </c>
    </row>
    <row r="72" spans="1:26" ht="409.6" x14ac:dyDescent="0.2">
      <c r="A72" s="8">
        <v>71</v>
      </c>
      <c r="B72" s="14"/>
      <c r="C72" s="14"/>
      <c r="D72" s="62" t="s">
        <v>51</v>
      </c>
      <c r="E72" s="21" t="s">
        <v>52</v>
      </c>
      <c r="F72" s="9">
        <v>71</v>
      </c>
      <c r="G72" s="14" t="s">
        <v>29</v>
      </c>
      <c r="H72" s="12">
        <f t="shared" si="5"/>
        <v>63</v>
      </c>
      <c r="I72" s="8">
        <v>22</v>
      </c>
      <c r="J72" s="8">
        <f t="shared" si="8"/>
        <v>2174</v>
      </c>
      <c r="K72" s="62">
        <v>1</v>
      </c>
      <c r="L72" s="62">
        <v>23</v>
      </c>
      <c r="M72" s="62">
        <v>40</v>
      </c>
      <c r="N72" s="62">
        <v>5</v>
      </c>
      <c r="O72" s="62">
        <v>4</v>
      </c>
      <c r="P72" s="13">
        <f t="shared" si="6"/>
        <v>18.181818181818183</v>
      </c>
      <c r="Q72" s="14">
        <f t="shared" si="7"/>
        <v>17</v>
      </c>
      <c r="R72" s="14">
        <v>2</v>
      </c>
      <c r="S72" s="44">
        <f>R72/I72*100</f>
        <v>9.0909090909090917</v>
      </c>
      <c r="T72" s="14" t="s">
        <v>92</v>
      </c>
      <c r="U72" s="41" t="s">
        <v>92</v>
      </c>
      <c r="V72" s="45" t="s">
        <v>92</v>
      </c>
      <c r="W72" s="62">
        <v>4</v>
      </c>
      <c r="X72" s="17">
        <f>W72/M72*100</f>
        <v>10</v>
      </c>
      <c r="Y72" s="47" t="s">
        <v>119</v>
      </c>
      <c r="Z72" s="47"/>
    </row>
    <row r="73" spans="1:26" ht="409.6" x14ac:dyDescent="0.2">
      <c r="A73" s="8">
        <v>72</v>
      </c>
      <c r="B73" s="61">
        <v>44086</v>
      </c>
      <c r="C73" s="61">
        <v>44086</v>
      </c>
      <c r="D73" s="62" t="s">
        <v>51</v>
      </c>
      <c r="E73" s="21" t="s">
        <v>52</v>
      </c>
      <c r="F73" s="9">
        <v>72</v>
      </c>
      <c r="G73" s="14" t="s">
        <v>65</v>
      </c>
      <c r="H73" s="12">
        <f t="shared" si="5"/>
        <v>55</v>
      </c>
      <c r="I73" s="8">
        <v>22</v>
      </c>
      <c r="J73" s="8">
        <f t="shared" si="8"/>
        <v>2229</v>
      </c>
      <c r="K73" s="62">
        <v>0</v>
      </c>
      <c r="L73" s="62">
        <v>33</v>
      </c>
      <c r="M73" s="62">
        <v>22</v>
      </c>
      <c r="N73" s="62">
        <v>12</v>
      </c>
      <c r="O73" s="62">
        <v>12</v>
      </c>
      <c r="P73" s="13">
        <f t="shared" si="6"/>
        <v>54.54545454545454</v>
      </c>
      <c r="Q73" s="14">
        <f t="shared" si="7"/>
        <v>10</v>
      </c>
      <c r="R73" s="14" t="s">
        <v>92</v>
      </c>
      <c r="S73" s="44">
        <v>0</v>
      </c>
      <c r="T73" s="14" t="s">
        <v>92</v>
      </c>
      <c r="U73" s="41" t="s">
        <v>92</v>
      </c>
      <c r="V73" s="45" t="s">
        <v>92</v>
      </c>
      <c r="W73" s="62">
        <v>10</v>
      </c>
      <c r="X73" s="17">
        <f>W73/M73*100</f>
        <v>45.454545454545453</v>
      </c>
      <c r="Y73" s="47"/>
      <c r="Z73" s="47"/>
    </row>
    <row r="74" spans="1:26" ht="409.6" x14ac:dyDescent="0.2">
      <c r="A74" s="8">
        <v>73</v>
      </c>
      <c r="B74" s="61">
        <v>43956</v>
      </c>
      <c r="C74" s="61">
        <v>43956</v>
      </c>
      <c r="D74" s="62" t="s">
        <v>51</v>
      </c>
      <c r="E74" s="21" t="s">
        <v>52</v>
      </c>
      <c r="F74" s="9">
        <v>73</v>
      </c>
      <c r="G74" s="14" t="s">
        <v>29</v>
      </c>
      <c r="H74" s="12">
        <f t="shared" si="5"/>
        <v>2</v>
      </c>
      <c r="I74" s="8">
        <v>22</v>
      </c>
      <c r="J74" s="8">
        <f t="shared" si="8"/>
        <v>2231</v>
      </c>
      <c r="K74" s="62">
        <v>0</v>
      </c>
      <c r="L74" s="62">
        <v>2</v>
      </c>
      <c r="M74" s="62">
        <v>0</v>
      </c>
      <c r="N74" s="62">
        <v>0</v>
      </c>
      <c r="O74" s="62">
        <v>0</v>
      </c>
      <c r="P74" s="13">
        <f t="shared" si="6"/>
        <v>0</v>
      </c>
      <c r="Q74" s="14">
        <f t="shared" si="7"/>
        <v>22</v>
      </c>
      <c r="R74" s="14">
        <v>0</v>
      </c>
      <c r="S74" s="44">
        <f>R74/I74*100</f>
        <v>0</v>
      </c>
      <c r="T74" s="14">
        <v>2</v>
      </c>
      <c r="U74" s="41"/>
      <c r="V74" s="45">
        <v>2</v>
      </c>
      <c r="W74" s="62">
        <v>0</v>
      </c>
      <c r="X74" s="17">
        <v>0</v>
      </c>
      <c r="Y74" s="47"/>
      <c r="Z74" s="47"/>
    </row>
    <row r="75" spans="1:26" ht="409.6" x14ac:dyDescent="0.2">
      <c r="A75" s="8">
        <v>74</v>
      </c>
      <c r="B75" s="60" t="s">
        <v>120</v>
      </c>
      <c r="C75" s="61">
        <v>44026</v>
      </c>
      <c r="D75" s="62" t="s">
        <v>51</v>
      </c>
      <c r="E75" s="21" t="s">
        <v>52</v>
      </c>
      <c r="F75" s="9">
        <v>74</v>
      </c>
      <c r="G75" s="14" t="s">
        <v>29</v>
      </c>
      <c r="H75" s="12">
        <f t="shared" si="5"/>
        <v>66</v>
      </c>
      <c r="I75" s="8">
        <v>22</v>
      </c>
      <c r="J75" s="8">
        <f t="shared" si="8"/>
        <v>2297</v>
      </c>
      <c r="K75" s="62">
        <v>0</v>
      </c>
      <c r="L75" s="62">
        <v>27</v>
      </c>
      <c r="M75" s="62">
        <v>39</v>
      </c>
      <c r="N75" s="62">
        <v>5</v>
      </c>
      <c r="O75" s="62">
        <v>15</v>
      </c>
      <c r="P75" s="13">
        <f t="shared" si="6"/>
        <v>68.181818181818173</v>
      </c>
      <c r="Q75" s="14">
        <f t="shared" si="7"/>
        <v>7</v>
      </c>
      <c r="R75" s="14" t="s">
        <v>92</v>
      </c>
      <c r="S75" s="44">
        <v>0</v>
      </c>
      <c r="T75" s="14" t="s">
        <v>92</v>
      </c>
      <c r="U75" s="41" t="s">
        <v>92</v>
      </c>
      <c r="V75" s="45" t="s">
        <v>92</v>
      </c>
      <c r="W75" s="62">
        <v>14</v>
      </c>
      <c r="X75" s="17">
        <f>W75/M75*100</f>
        <v>35.897435897435898</v>
      </c>
      <c r="Y75" s="47"/>
      <c r="Z75" s="47"/>
    </row>
    <row r="76" spans="1:26" ht="409.6" x14ac:dyDescent="0.2">
      <c r="A76" s="8">
        <v>75</v>
      </c>
      <c r="B76" s="64" t="s">
        <v>121</v>
      </c>
      <c r="C76" s="61">
        <v>43970</v>
      </c>
      <c r="D76" s="62" t="s">
        <v>51</v>
      </c>
      <c r="E76" s="21" t="s">
        <v>52</v>
      </c>
      <c r="F76" s="9">
        <v>75</v>
      </c>
      <c r="G76" s="14" t="s">
        <v>65</v>
      </c>
      <c r="H76" s="12">
        <f t="shared" si="5"/>
        <v>2</v>
      </c>
      <c r="I76" s="8">
        <v>22</v>
      </c>
      <c r="J76" s="8">
        <f t="shared" si="8"/>
        <v>2299</v>
      </c>
      <c r="K76" s="62">
        <v>0</v>
      </c>
      <c r="L76" s="62">
        <v>0</v>
      </c>
      <c r="M76" s="62">
        <v>2</v>
      </c>
      <c r="N76" s="62">
        <v>0</v>
      </c>
      <c r="O76" s="62">
        <v>0</v>
      </c>
      <c r="P76" s="13">
        <f t="shared" si="6"/>
        <v>0</v>
      </c>
      <c r="Q76" s="14">
        <f t="shared" si="7"/>
        <v>22</v>
      </c>
      <c r="R76" s="14" t="s">
        <v>92</v>
      </c>
      <c r="S76" s="44">
        <v>0</v>
      </c>
      <c r="T76" s="14" t="s">
        <v>92</v>
      </c>
      <c r="U76" s="41" t="s">
        <v>30</v>
      </c>
      <c r="V76" s="45" t="s">
        <v>92</v>
      </c>
      <c r="W76" s="62">
        <v>0</v>
      </c>
      <c r="X76" s="17">
        <f>W76/M76*100</f>
        <v>0</v>
      </c>
      <c r="Y76" s="47" t="s">
        <v>122</v>
      </c>
      <c r="Z76" s="47" t="s">
        <v>93</v>
      </c>
    </row>
    <row r="77" spans="1:26" ht="409.6" x14ac:dyDescent="0.2">
      <c r="A77" s="8">
        <v>76</v>
      </c>
      <c r="B77" s="61">
        <v>44085</v>
      </c>
      <c r="C77" s="61">
        <v>44085</v>
      </c>
      <c r="D77" s="62" t="s">
        <v>51</v>
      </c>
      <c r="E77" s="21" t="s">
        <v>52</v>
      </c>
      <c r="F77" s="9">
        <v>76</v>
      </c>
      <c r="G77" s="14" t="s">
        <v>65</v>
      </c>
      <c r="H77" s="12">
        <f t="shared" si="5"/>
        <v>3</v>
      </c>
      <c r="I77" s="8">
        <v>22</v>
      </c>
      <c r="J77" s="8">
        <f t="shared" si="8"/>
        <v>2302</v>
      </c>
      <c r="K77" s="62">
        <v>0</v>
      </c>
      <c r="L77" s="62">
        <v>2</v>
      </c>
      <c r="M77" s="62">
        <v>1</v>
      </c>
      <c r="N77" s="62">
        <v>0</v>
      </c>
      <c r="O77" s="62">
        <v>0</v>
      </c>
      <c r="P77" s="13">
        <f t="shared" si="6"/>
        <v>0</v>
      </c>
      <c r="Q77" s="14">
        <f t="shared" si="7"/>
        <v>22</v>
      </c>
      <c r="R77" s="14" t="s">
        <v>30</v>
      </c>
      <c r="S77" s="44" t="s">
        <v>123</v>
      </c>
      <c r="T77" s="14" t="s">
        <v>30</v>
      </c>
      <c r="U77" s="41" t="s">
        <v>30</v>
      </c>
      <c r="V77" s="45" t="s">
        <v>92</v>
      </c>
      <c r="W77" s="62">
        <v>1</v>
      </c>
      <c r="X77" s="17">
        <f>W77/M77*100</f>
        <v>100</v>
      </c>
      <c r="Y77" s="47" t="s">
        <v>124</v>
      </c>
      <c r="Z77" s="47" t="s">
        <v>93</v>
      </c>
    </row>
    <row r="78" spans="1:26" ht="409.6" x14ac:dyDescent="0.2">
      <c r="A78" s="8">
        <v>77</v>
      </c>
      <c r="B78" s="61">
        <v>44045</v>
      </c>
      <c r="C78" s="61">
        <v>44045</v>
      </c>
      <c r="D78" s="62" t="s">
        <v>51</v>
      </c>
      <c r="E78" s="21" t="s">
        <v>52</v>
      </c>
      <c r="F78" s="9">
        <v>77</v>
      </c>
      <c r="G78" s="14" t="s">
        <v>29</v>
      </c>
      <c r="H78" s="12">
        <f t="shared" si="5"/>
        <v>3</v>
      </c>
      <c r="I78" s="8">
        <v>22</v>
      </c>
      <c r="J78" s="8">
        <f t="shared" si="8"/>
        <v>2305</v>
      </c>
      <c r="K78" s="62">
        <v>0</v>
      </c>
      <c r="L78" s="62">
        <v>2</v>
      </c>
      <c r="M78" s="62">
        <v>1</v>
      </c>
      <c r="N78" s="62">
        <v>2</v>
      </c>
      <c r="O78" s="62">
        <v>0</v>
      </c>
      <c r="P78" s="13">
        <f t="shared" si="6"/>
        <v>0</v>
      </c>
      <c r="Q78" s="14">
        <f t="shared" si="7"/>
        <v>22</v>
      </c>
      <c r="R78" s="14" t="s">
        <v>30</v>
      </c>
      <c r="S78" s="44" t="s">
        <v>123</v>
      </c>
      <c r="T78" s="14" t="s">
        <v>30</v>
      </c>
      <c r="U78" s="41" t="s">
        <v>30</v>
      </c>
      <c r="V78" s="45" t="s">
        <v>92</v>
      </c>
      <c r="W78" s="62">
        <v>0</v>
      </c>
      <c r="X78" s="17">
        <f>W78/M78*100</f>
        <v>0</v>
      </c>
      <c r="Y78" s="47"/>
      <c r="Z78" s="47"/>
    </row>
    <row r="79" spans="1:26" ht="409.6" x14ac:dyDescent="0.2">
      <c r="A79" s="8">
        <v>78</v>
      </c>
      <c r="B79" s="60" t="s">
        <v>125</v>
      </c>
      <c r="C79" s="61">
        <v>44025</v>
      </c>
      <c r="D79" s="62" t="s">
        <v>51</v>
      </c>
      <c r="E79" s="21" t="s">
        <v>52</v>
      </c>
      <c r="F79" s="9">
        <v>78</v>
      </c>
      <c r="G79" s="14" t="s">
        <v>29</v>
      </c>
      <c r="H79" s="12">
        <f t="shared" si="5"/>
        <v>40</v>
      </c>
      <c r="I79" s="8">
        <v>22</v>
      </c>
      <c r="J79" s="8">
        <f t="shared" si="8"/>
        <v>2345</v>
      </c>
      <c r="K79" s="62">
        <v>1</v>
      </c>
      <c r="L79" s="62">
        <v>22</v>
      </c>
      <c r="M79" s="62">
        <v>18</v>
      </c>
      <c r="N79" s="62">
        <v>8</v>
      </c>
      <c r="O79" s="62">
        <v>3</v>
      </c>
      <c r="P79" s="13">
        <f t="shared" si="6"/>
        <v>13.636363636363635</v>
      </c>
      <c r="Q79" s="14">
        <f t="shared" si="7"/>
        <v>18</v>
      </c>
      <c r="R79" s="14" t="s">
        <v>30</v>
      </c>
      <c r="S79" s="44" t="s">
        <v>123</v>
      </c>
      <c r="T79" s="14" t="s">
        <v>30</v>
      </c>
      <c r="U79" s="41" t="s">
        <v>30</v>
      </c>
      <c r="V79" s="45" t="s">
        <v>92</v>
      </c>
      <c r="W79" s="62">
        <v>1</v>
      </c>
      <c r="X79" s="17">
        <f>W79/M79*100</f>
        <v>5.5555555555555554</v>
      </c>
      <c r="Y79" s="47" t="s">
        <v>126</v>
      </c>
      <c r="Z79" s="65" t="s">
        <v>127</v>
      </c>
    </row>
    <row r="80" spans="1:26" ht="409.6" x14ac:dyDescent="0.2">
      <c r="A80" s="8">
        <v>79</v>
      </c>
      <c r="B80" s="61">
        <v>44045</v>
      </c>
      <c r="C80" s="61">
        <v>44045</v>
      </c>
      <c r="D80" s="62" t="s">
        <v>51</v>
      </c>
      <c r="E80" s="21" t="s">
        <v>52</v>
      </c>
      <c r="F80" s="9">
        <v>79</v>
      </c>
      <c r="G80" s="14" t="s">
        <v>29</v>
      </c>
      <c r="H80" s="12">
        <f t="shared" si="5"/>
        <v>62</v>
      </c>
      <c r="I80" s="8">
        <v>22</v>
      </c>
      <c r="J80" s="8">
        <f t="shared" si="8"/>
        <v>2407</v>
      </c>
      <c r="K80" s="62">
        <v>1</v>
      </c>
      <c r="L80" s="62">
        <v>31</v>
      </c>
      <c r="M80" s="62">
        <v>31</v>
      </c>
      <c r="N80" s="62">
        <v>10</v>
      </c>
      <c r="O80" s="62">
        <v>11</v>
      </c>
      <c r="P80" s="13">
        <f t="shared" si="6"/>
        <v>50</v>
      </c>
      <c r="Q80" s="14">
        <f t="shared" si="7"/>
        <v>10</v>
      </c>
      <c r="R80" s="14" t="s">
        <v>30</v>
      </c>
      <c r="S80" s="44" t="s">
        <v>123</v>
      </c>
      <c r="T80" s="14" t="s">
        <v>30</v>
      </c>
      <c r="U80" s="41" t="s">
        <v>30</v>
      </c>
      <c r="V80" s="45" t="s">
        <v>92</v>
      </c>
      <c r="W80" s="62">
        <v>8</v>
      </c>
      <c r="X80" s="17">
        <f>W80/M80*100</f>
        <v>25.806451612903224</v>
      </c>
      <c r="Y80" s="47" t="s">
        <v>128</v>
      </c>
      <c r="Z80" s="65" t="s">
        <v>127</v>
      </c>
    </row>
    <row r="81" spans="1:26" ht="409.6" x14ac:dyDescent="0.2">
      <c r="A81" s="8">
        <v>80</v>
      </c>
      <c r="B81" s="61">
        <v>44045</v>
      </c>
      <c r="C81" s="61">
        <v>44045</v>
      </c>
      <c r="D81" s="62" t="s">
        <v>51</v>
      </c>
      <c r="E81" s="21" t="s">
        <v>52</v>
      </c>
      <c r="F81" s="9">
        <v>80</v>
      </c>
      <c r="G81" s="14" t="s">
        <v>29</v>
      </c>
      <c r="H81" s="12">
        <f t="shared" si="5"/>
        <v>102</v>
      </c>
      <c r="I81" s="8">
        <v>22</v>
      </c>
      <c r="J81" s="8">
        <f t="shared" si="8"/>
        <v>2509</v>
      </c>
      <c r="K81" s="62">
        <v>3</v>
      </c>
      <c r="L81" s="62">
        <v>49</v>
      </c>
      <c r="M81" s="62">
        <v>53</v>
      </c>
      <c r="N81" s="62">
        <v>20</v>
      </c>
      <c r="O81" s="62">
        <v>20</v>
      </c>
      <c r="P81" s="13">
        <f t="shared" si="6"/>
        <v>90.909090909090907</v>
      </c>
      <c r="Q81" s="14">
        <f t="shared" si="7"/>
        <v>-1</v>
      </c>
      <c r="R81" s="14" t="s">
        <v>30</v>
      </c>
      <c r="S81" s="44" t="s">
        <v>123</v>
      </c>
      <c r="T81" s="14" t="s">
        <v>30</v>
      </c>
      <c r="U81" s="41" t="s">
        <v>30</v>
      </c>
      <c r="V81" s="45" t="s">
        <v>92</v>
      </c>
      <c r="W81" s="62">
        <v>17</v>
      </c>
      <c r="X81" s="17">
        <f>W81/M81*100</f>
        <v>32.075471698113205</v>
      </c>
      <c r="Y81" s="47" t="s">
        <v>126</v>
      </c>
      <c r="Z81" s="65" t="s">
        <v>127</v>
      </c>
    </row>
    <row r="82" spans="1:26" ht="409.6" x14ac:dyDescent="0.2">
      <c r="A82" s="8">
        <v>81</v>
      </c>
      <c r="B82" s="61">
        <v>44026</v>
      </c>
      <c r="C82" s="61">
        <v>44026</v>
      </c>
      <c r="D82" s="62" t="s">
        <v>51</v>
      </c>
      <c r="E82" s="21" t="s">
        <v>52</v>
      </c>
      <c r="F82" s="9">
        <v>81</v>
      </c>
      <c r="G82" s="14" t="s">
        <v>29</v>
      </c>
      <c r="H82" s="12">
        <f t="shared" si="5"/>
        <v>36</v>
      </c>
      <c r="I82" s="8">
        <v>22</v>
      </c>
      <c r="J82" s="8">
        <f t="shared" si="8"/>
        <v>2545</v>
      </c>
      <c r="K82" s="62">
        <v>0</v>
      </c>
      <c r="L82" s="62">
        <v>17</v>
      </c>
      <c r="M82" s="62">
        <v>19</v>
      </c>
      <c r="N82" s="62">
        <v>5</v>
      </c>
      <c r="O82" s="62">
        <v>4</v>
      </c>
      <c r="P82" s="13">
        <f t="shared" si="6"/>
        <v>18.181818181818183</v>
      </c>
      <c r="Q82" s="14">
        <f t="shared" si="7"/>
        <v>18</v>
      </c>
      <c r="R82" s="14" t="s">
        <v>30</v>
      </c>
      <c r="S82" s="44" t="s">
        <v>123</v>
      </c>
      <c r="T82" s="14" t="s">
        <v>30</v>
      </c>
      <c r="U82" s="41" t="s">
        <v>30</v>
      </c>
      <c r="V82" s="45" t="s">
        <v>92</v>
      </c>
      <c r="W82" s="62">
        <v>4</v>
      </c>
      <c r="X82" s="17">
        <f>W82/M82*100</f>
        <v>21.052631578947366</v>
      </c>
      <c r="Y82" s="47" t="s">
        <v>126</v>
      </c>
      <c r="Z82" s="65" t="s">
        <v>127</v>
      </c>
    </row>
    <row r="83" spans="1:26" ht="409.6" x14ac:dyDescent="0.2">
      <c r="A83" s="8">
        <v>82</v>
      </c>
      <c r="B83" s="60" t="s">
        <v>129</v>
      </c>
      <c r="C83" s="61">
        <v>44085</v>
      </c>
      <c r="D83" s="62" t="s">
        <v>51</v>
      </c>
      <c r="E83" s="21" t="s">
        <v>52</v>
      </c>
      <c r="F83" s="9">
        <v>82</v>
      </c>
      <c r="G83" s="14" t="s">
        <v>29</v>
      </c>
      <c r="H83" s="12">
        <f t="shared" si="5"/>
        <v>42</v>
      </c>
      <c r="I83" s="8">
        <v>22</v>
      </c>
      <c r="J83" s="8">
        <f t="shared" si="8"/>
        <v>2587</v>
      </c>
      <c r="K83" s="62">
        <v>0</v>
      </c>
      <c r="L83" s="62">
        <v>21</v>
      </c>
      <c r="M83" s="62">
        <v>21</v>
      </c>
      <c r="N83" s="62">
        <v>0</v>
      </c>
      <c r="O83" s="62">
        <v>3</v>
      </c>
      <c r="P83" s="13">
        <f t="shared" si="6"/>
        <v>13.636363636363635</v>
      </c>
      <c r="Q83" s="14">
        <f t="shared" si="7"/>
        <v>19</v>
      </c>
      <c r="R83" s="14" t="s">
        <v>30</v>
      </c>
      <c r="S83" s="44" t="s">
        <v>123</v>
      </c>
      <c r="T83" s="14" t="s">
        <v>30</v>
      </c>
      <c r="U83" s="41" t="s">
        <v>30</v>
      </c>
      <c r="V83" s="45" t="s">
        <v>92</v>
      </c>
      <c r="W83" s="62">
        <v>3</v>
      </c>
      <c r="X83" s="17">
        <f>W83/M83*100</f>
        <v>14.285714285714285</v>
      </c>
      <c r="Y83" s="47" t="s">
        <v>126</v>
      </c>
      <c r="Z83" s="65" t="s">
        <v>127</v>
      </c>
    </row>
    <row r="84" spans="1:26" ht="409.6" x14ac:dyDescent="0.2">
      <c r="A84" s="8">
        <v>83</v>
      </c>
      <c r="B84" s="61">
        <v>44038</v>
      </c>
      <c r="C84" s="61">
        <v>44038</v>
      </c>
      <c r="D84" s="62" t="s">
        <v>51</v>
      </c>
      <c r="E84" s="21" t="s">
        <v>52</v>
      </c>
      <c r="F84" s="9">
        <v>83</v>
      </c>
      <c r="G84" s="14" t="s">
        <v>29</v>
      </c>
      <c r="H84" s="12">
        <f t="shared" si="5"/>
        <v>101</v>
      </c>
      <c r="I84" s="8">
        <v>22</v>
      </c>
      <c r="J84" s="8">
        <f t="shared" si="8"/>
        <v>2688</v>
      </c>
      <c r="K84" s="62">
        <v>2</v>
      </c>
      <c r="L84" s="62">
        <v>44</v>
      </c>
      <c r="M84" s="62">
        <v>57</v>
      </c>
      <c r="N84" s="62">
        <v>8</v>
      </c>
      <c r="O84" s="62">
        <v>26</v>
      </c>
      <c r="P84" s="13">
        <f t="shared" si="6"/>
        <v>118.18181818181819</v>
      </c>
      <c r="Q84" s="14">
        <f t="shared" si="7"/>
        <v>-6</v>
      </c>
      <c r="R84" s="14" t="s">
        <v>30</v>
      </c>
      <c r="S84" s="44">
        <v>0</v>
      </c>
      <c r="T84" s="14">
        <v>30</v>
      </c>
      <c r="U84" s="41">
        <v>6</v>
      </c>
      <c r="V84" s="45" t="s">
        <v>92</v>
      </c>
      <c r="W84" s="62">
        <v>24</v>
      </c>
      <c r="X84" s="17">
        <f>W84/M84*100</f>
        <v>42.105263157894733</v>
      </c>
      <c r="Y84" s="47" t="s">
        <v>130</v>
      </c>
      <c r="Z84" s="72" t="s">
        <v>131</v>
      </c>
    </row>
    <row r="85" spans="1:26" ht="409.6" x14ac:dyDescent="0.2">
      <c r="A85" s="8">
        <v>84</v>
      </c>
      <c r="B85" s="64" t="s">
        <v>132</v>
      </c>
      <c r="C85" s="61">
        <v>44031</v>
      </c>
      <c r="D85" s="62" t="s">
        <v>51</v>
      </c>
      <c r="E85" s="21" t="s">
        <v>52</v>
      </c>
      <c r="F85" s="9">
        <v>84</v>
      </c>
      <c r="G85" s="14" t="s">
        <v>29</v>
      </c>
      <c r="H85" s="12">
        <f t="shared" si="5"/>
        <v>116</v>
      </c>
      <c r="I85" s="8">
        <v>22</v>
      </c>
      <c r="J85" s="8">
        <f t="shared" si="8"/>
        <v>2804</v>
      </c>
      <c r="K85" s="62">
        <v>1</v>
      </c>
      <c r="L85" s="62">
        <v>55</v>
      </c>
      <c r="M85" s="62">
        <v>61</v>
      </c>
      <c r="N85" s="62">
        <v>24</v>
      </c>
      <c r="O85" s="62">
        <v>20</v>
      </c>
      <c r="P85" s="13">
        <f t="shared" si="6"/>
        <v>90.909090909090907</v>
      </c>
      <c r="Q85" s="14">
        <f t="shared" si="7"/>
        <v>1</v>
      </c>
      <c r="R85" s="14">
        <v>31</v>
      </c>
      <c r="S85" s="44">
        <f>R85/I85*100</f>
        <v>140.90909090909091</v>
      </c>
      <c r="T85" s="14">
        <v>35</v>
      </c>
      <c r="U85" s="41">
        <v>38</v>
      </c>
      <c r="V85" s="45" t="s">
        <v>92</v>
      </c>
      <c r="W85" s="62">
        <v>20</v>
      </c>
      <c r="X85" s="17">
        <f>W85/M85*100</f>
        <v>32.786885245901637</v>
      </c>
      <c r="Y85" s="47" t="s">
        <v>133</v>
      </c>
      <c r="Z85" s="66" t="s">
        <v>134</v>
      </c>
    </row>
    <row r="86" spans="1:26" ht="409.6" x14ac:dyDescent="0.2">
      <c r="A86" s="8">
        <v>85</v>
      </c>
      <c r="B86" s="64" t="s">
        <v>135</v>
      </c>
      <c r="C86" s="61">
        <v>44023</v>
      </c>
      <c r="D86" s="62" t="s">
        <v>51</v>
      </c>
      <c r="E86" s="21" t="s">
        <v>52</v>
      </c>
      <c r="F86" s="9">
        <v>85</v>
      </c>
      <c r="G86" s="14" t="s">
        <v>29</v>
      </c>
      <c r="H86" s="12">
        <f t="shared" si="5"/>
        <v>3</v>
      </c>
      <c r="I86" s="8">
        <v>22</v>
      </c>
      <c r="J86" s="8">
        <f t="shared" si="8"/>
        <v>2807</v>
      </c>
      <c r="K86" s="62">
        <v>0</v>
      </c>
      <c r="L86" s="62">
        <v>3</v>
      </c>
      <c r="M86" s="62">
        <v>0</v>
      </c>
      <c r="N86" s="62">
        <v>0</v>
      </c>
      <c r="O86" s="62">
        <v>0</v>
      </c>
      <c r="P86" s="13">
        <f t="shared" si="6"/>
        <v>0</v>
      </c>
      <c r="Q86" s="14">
        <f t="shared" si="7"/>
        <v>22</v>
      </c>
      <c r="R86" s="14">
        <v>0</v>
      </c>
      <c r="S86" s="44">
        <f>R86/I86*100</f>
        <v>0</v>
      </c>
      <c r="T86" s="14">
        <v>1</v>
      </c>
      <c r="U86" s="41">
        <v>0</v>
      </c>
      <c r="V86" s="45" t="s">
        <v>92</v>
      </c>
      <c r="W86" s="62">
        <v>0</v>
      </c>
      <c r="X86" s="17">
        <v>0</v>
      </c>
      <c r="Y86" s="47" t="s">
        <v>117</v>
      </c>
      <c r="Z86" s="47" t="s">
        <v>93</v>
      </c>
    </row>
    <row r="87" spans="1:26" ht="409.6" x14ac:dyDescent="0.2">
      <c r="A87" s="8">
        <v>86</v>
      </c>
      <c r="B87" s="61">
        <v>44044</v>
      </c>
      <c r="C87" s="61">
        <v>44044</v>
      </c>
      <c r="D87" s="62" t="s">
        <v>51</v>
      </c>
      <c r="E87" s="21" t="s">
        <v>52</v>
      </c>
      <c r="F87" s="9">
        <v>86</v>
      </c>
      <c r="G87" s="14" t="s">
        <v>29</v>
      </c>
      <c r="H87" s="12">
        <f t="shared" si="5"/>
        <v>3</v>
      </c>
      <c r="I87" s="8">
        <v>22</v>
      </c>
      <c r="J87" s="8">
        <f t="shared" si="8"/>
        <v>2810</v>
      </c>
      <c r="K87" s="62">
        <v>0</v>
      </c>
      <c r="L87" s="62">
        <v>2</v>
      </c>
      <c r="M87" s="62">
        <v>1</v>
      </c>
      <c r="N87" s="62">
        <v>0</v>
      </c>
      <c r="O87" s="62">
        <v>1</v>
      </c>
      <c r="P87" s="13">
        <f t="shared" si="6"/>
        <v>4.5454545454545459</v>
      </c>
      <c r="Q87" s="14">
        <f t="shared" si="7"/>
        <v>21</v>
      </c>
      <c r="R87" s="14" t="s">
        <v>30</v>
      </c>
      <c r="S87" s="44">
        <v>0</v>
      </c>
      <c r="T87" s="14" t="s">
        <v>30</v>
      </c>
      <c r="U87" s="41" t="s">
        <v>30</v>
      </c>
      <c r="V87" s="45" t="s">
        <v>92</v>
      </c>
      <c r="W87" s="62">
        <v>1</v>
      </c>
      <c r="X87" s="17">
        <f>W87/M87*100</f>
        <v>100</v>
      </c>
      <c r="Y87" s="47" t="s">
        <v>119</v>
      </c>
      <c r="Z87" s="47" t="s">
        <v>93</v>
      </c>
    </row>
    <row r="88" spans="1:26" ht="409.6" x14ac:dyDescent="0.2">
      <c r="A88" s="8">
        <v>87</v>
      </c>
      <c r="B88" s="64" t="s">
        <v>136</v>
      </c>
      <c r="C88" s="61">
        <v>43970</v>
      </c>
      <c r="D88" s="62" t="s">
        <v>51</v>
      </c>
      <c r="E88" s="21" t="s">
        <v>52</v>
      </c>
      <c r="F88" s="9">
        <v>87</v>
      </c>
      <c r="G88" s="14" t="s">
        <v>137</v>
      </c>
      <c r="H88" s="12">
        <f t="shared" si="5"/>
        <v>3</v>
      </c>
      <c r="I88" s="8">
        <v>22</v>
      </c>
      <c r="J88" s="8">
        <f t="shared" si="8"/>
        <v>2813</v>
      </c>
      <c r="K88" s="62">
        <v>0</v>
      </c>
      <c r="L88" s="62">
        <v>2</v>
      </c>
      <c r="M88" s="62">
        <v>1</v>
      </c>
      <c r="N88" s="62">
        <v>0</v>
      </c>
      <c r="O88" s="62">
        <v>0</v>
      </c>
      <c r="P88" s="13">
        <f t="shared" si="6"/>
        <v>0</v>
      </c>
      <c r="Q88" s="14">
        <f t="shared" si="7"/>
        <v>22</v>
      </c>
      <c r="R88" s="14">
        <v>1</v>
      </c>
      <c r="S88" s="44">
        <f>R88/I88*100</f>
        <v>4.5454545454545459</v>
      </c>
      <c r="T88" s="14">
        <v>2</v>
      </c>
      <c r="U88" s="41">
        <v>0</v>
      </c>
      <c r="V88" s="45"/>
      <c r="W88" s="62">
        <v>0</v>
      </c>
      <c r="X88" s="17">
        <f>W88/M88*100</f>
        <v>0</v>
      </c>
      <c r="Y88" s="47"/>
      <c r="Z88" s="47"/>
    </row>
    <row r="89" spans="1:26" ht="409.6" x14ac:dyDescent="0.2">
      <c r="A89" s="8">
        <v>88</v>
      </c>
      <c r="B89" s="61">
        <v>44050</v>
      </c>
      <c r="C89" s="61">
        <v>44045</v>
      </c>
      <c r="D89" s="62" t="s">
        <v>51</v>
      </c>
      <c r="E89" s="21" t="s">
        <v>52</v>
      </c>
      <c r="F89" s="9">
        <v>88</v>
      </c>
      <c r="G89" s="14" t="s">
        <v>29</v>
      </c>
      <c r="H89" s="12">
        <f t="shared" si="5"/>
        <v>3</v>
      </c>
      <c r="I89" s="8">
        <v>22</v>
      </c>
      <c r="J89" s="8">
        <f t="shared" si="8"/>
        <v>2816</v>
      </c>
      <c r="K89" s="62">
        <v>0</v>
      </c>
      <c r="L89" s="62">
        <v>2</v>
      </c>
      <c r="M89" s="62">
        <v>1</v>
      </c>
      <c r="N89" s="62">
        <v>6</v>
      </c>
      <c r="O89" s="62">
        <v>0</v>
      </c>
      <c r="P89" s="13">
        <f t="shared" si="6"/>
        <v>0</v>
      </c>
      <c r="Q89" s="14">
        <f t="shared" si="7"/>
        <v>22</v>
      </c>
      <c r="R89" s="14" t="s">
        <v>30</v>
      </c>
      <c r="S89" s="44">
        <v>0</v>
      </c>
      <c r="T89" s="14">
        <v>2</v>
      </c>
      <c r="U89" s="41" t="s">
        <v>30</v>
      </c>
      <c r="V89" s="45"/>
      <c r="W89" s="62">
        <v>0</v>
      </c>
      <c r="X89" s="17">
        <f>W89/M89*100</f>
        <v>0</v>
      </c>
      <c r="Y89" s="66" t="s">
        <v>138</v>
      </c>
      <c r="Z89" s="47"/>
    </row>
    <row r="90" spans="1:26" ht="409.6" x14ac:dyDescent="0.2">
      <c r="A90" s="8">
        <v>89</v>
      </c>
      <c r="B90" s="64" t="s">
        <v>139</v>
      </c>
      <c r="C90" s="61">
        <v>44041</v>
      </c>
      <c r="D90" s="62" t="s">
        <v>51</v>
      </c>
      <c r="E90" s="21" t="s">
        <v>52</v>
      </c>
      <c r="F90" s="9">
        <v>89</v>
      </c>
      <c r="G90" s="14" t="s">
        <v>48</v>
      </c>
      <c r="H90" s="12">
        <f t="shared" si="5"/>
        <v>2</v>
      </c>
      <c r="I90" s="8">
        <v>22</v>
      </c>
      <c r="J90" s="8">
        <f t="shared" si="8"/>
        <v>2818</v>
      </c>
      <c r="K90" s="62">
        <v>0</v>
      </c>
      <c r="L90" s="62">
        <v>1</v>
      </c>
      <c r="M90" s="62">
        <v>1</v>
      </c>
      <c r="N90" s="62">
        <v>3</v>
      </c>
      <c r="O90" s="62">
        <v>0</v>
      </c>
      <c r="P90" s="13">
        <f t="shared" si="6"/>
        <v>0</v>
      </c>
      <c r="Q90" s="14">
        <f t="shared" si="7"/>
        <v>22</v>
      </c>
      <c r="R90" s="14" t="s">
        <v>30</v>
      </c>
      <c r="S90" s="44">
        <v>0</v>
      </c>
      <c r="T90" s="14">
        <v>1</v>
      </c>
      <c r="U90" s="41" t="s">
        <v>30</v>
      </c>
      <c r="V90" s="45"/>
      <c r="W90" s="62">
        <v>0</v>
      </c>
      <c r="X90" s="17">
        <f>W90/M90*100</f>
        <v>0</v>
      </c>
      <c r="Y90" s="47"/>
      <c r="Z90" s="47"/>
    </row>
    <row r="91" spans="1:26" ht="409.6" x14ac:dyDescent="0.2">
      <c r="A91" s="8">
        <v>90</v>
      </c>
      <c r="B91" s="64" t="s">
        <v>140</v>
      </c>
      <c r="C91" s="61">
        <v>44050</v>
      </c>
      <c r="D91" s="62" t="s">
        <v>51</v>
      </c>
      <c r="E91" s="21" t="s">
        <v>52</v>
      </c>
      <c r="F91" s="9">
        <v>90</v>
      </c>
      <c r="G91" s="14" t="s">
        <v>29</v>
      </c>
      <c r="H91" s="12">
        <f t="shared" si="5"/>
        <v>83</v>
      </c>
      <c r="I91" s="8">
        <v>22</v>
      </c>
      <c r="J91" s="8">
        <f t="shared" si="8"/>
        <v>2901</v>
      </c>
      <c r="K91" s="62">
        <v>0</v>
      </c>
      <c r="L91" s="62">
        <v>39</v>
      </c>
      <c r="M91" s="62">
        <v>44</v>
      </c>
      <c r="N91" s="62">
        <v>13</v>
      </c>
      <c r="O91" s="62">
        <v>19</v>
      </c>
      <c r="P91" s="13">
        <f t="shared" si="6"/>
        <v>86.36363636363636</v>
      </c>
      <c r="Q91" s="14">
        <f t="shared" si="7"/>
        <v>3</v>
      </c>
      <c r="R91" s="14" t="s">
        <v>30</v>
      </c>
      <c r="S91" s="44">
        <v>0</v>
      </c>
      <c r="T91" s="14">
        <v>40</v>
      </c>
      <c r="U91" s="41" t="s">
        <v>30</v>
      </c>
      <c r="V91" s="45">
        <v>2</v>
      </c>
      <c r="W91" s="62">
        <v>18</v>
      </c>
      <c r="X91" s="17">
        <f>W91/M91*100</f>
        <v>40.909090909090914</v>
      </c>
      <c r="Y91" s="47"/>
      <c r="Z91" s="36" t="s">
        <v>141</v>
      </c>
    </row>
    <row r="92" spans="1:26" ht="409.6" x14ac:dyDescent="0.2">
      <c r="A92" s="8">
        <v>91</v>
      </c>
      <c r="B92" s="64">
        <v>44040</v>
      </c>
      <c r="C92" s="61">
        <v>44040</v>
      </c>
      <c r="D92" s="62" t="s">
        <v>51</v>
      </c>
      <c r="E92" s="21" t="s">
        <v>52</v>
      </c>
      <c r="F92" s="9">
        <v>91</v>
      </c>
      <c r="G92" s="14" t="s">
        <v>29</v>
      </c>
      <c r="H92" s="12">
        <f t="shared" si="5"/>
        <v>21</v>
      </c>
      <c r="I92" s="8">
        <v>22</v>
      </c>
      <c r="J92" s="8">
        <f t="shared" si="8"/>
        <v>2922</v>
      </c>
      <c r="K92" s="62">
        <v>0</v>
      </c>
      <c r="L92" s="62">
        <v>8</v>
      </c>
      <c r="M92" s="62">
        <v>13</v>
      </c>
      <c r="N92" s="62">
        <v>2</v>
      </c>
      <c r="O92" s="62">
        <v>3</v>
      </c>
      <c r="P92" s="13">
        <f t="shared" si="6"/>
        <v>13.636363636363635</v>
      </c>
      <c r="Q92" s="14">
        <f t="shared" si="7"/>
        <v>19</v>
      </c>
      <c r="R92" s="14" t="s">
        <v>30</v>
      </c>
      <c r="S92" s="44">
        <v>0</v>
      </c>
      <c r="T92" s="14" t="s">
        <v>30</v>
      </c>
      <c r="U92" s="41">
        <v>9</v>
      </c>
      <c r="V92" s="45"/>
      <c r="W92" s="62">
        <v>3</v>
      </c>
      <c r="X92" s="17">
        <f>W92/M92*100</f>
        <v>23.076923076923077</v>
      </c>
      <c r="Y92" s="47"/>
      <c r="Z92" s="47"/>
    </row>
    <row r="93" spans="1:26" ht="409.6" x14ac:dyDescent="0.25">
      <c r="A93" s="8">
        <v>92</v>
      </c>
      <c r="B93" s="61">
        <v>44042</v>
      </c>
      <c r="C93" s="61">
        <v>44042</v>
      </c>
      <c r="D93" s="62" t="s">
        <v>51</v>
      </c>
      <c r="E93" s="21" t="s">
        <v>52</v>
      </c>
      <c r="F93" s="9">
        <v>92</v>
      </c>
      <c r="G93" s="14" t="s">
        <v>29</v>
      </c>
      <c r="H93" s="12">
        <f t="shared" si="5"/>
        <v>2</v>
      </c>
      <c r="I93" s="8">
        <v>22</v>
      </c>
      <c r="J93" s="8">
        <f t="shared" si="8"/>
        <v>2924</v>
      </c>
      <c r="K93" s="62">
        <v>0</v>
      </c>
      <c r="L93" s="62">
        <v>2</v>
      </c>
      <c r="M93" s="62">
        <v>0</v>
      </c>
      <c r="N93" s="62">
        <v>0</v>
      </c>
      <c r="O93" s="62">
        <v>0</v>
      </c>
      <c r="P93" s="13">
        <f t="shared" si="6"/>
        <v>0</v>
      </c>
      <c r="Q93" s="14">
        <f t="shared" si="7"/>
        <v>22</v>
      </c>
      <c r="R93" s="14">
        <v>0</v>
      </c>
      <c r="S93" s="44">
        <f>R93/I93*100</f>
        <v>0</v>
      </c>
      <c r="T93" s="14">
        <v>2</v>
      </c>
      <c r="U93" s="41">
        <v>0</v>
      </c>
      <c r="V93" s="45"/>
      <c r="W93" s="62">
        <v>0</v>
      </c>
      <c r="X93" s="17">
        <v>0</v>
      </c>
      <c r="Y93" s="74" t="s">
        <v>142</v>
      </c>
      <c r="Z93" s="47"/>
    </row>
    <row r="94" spans="1:26" ht="409.6" x14ac:dyDescent="0.2">
      <c r="A94" s="8">
        <v>93</v>
      </c>
      <c r="B94" s="64" t="s">
        <v>143</v>
      </c>
      <c r="C94" s="61">
        <v>44033</v>
      </c>
      <c r="D94" s="62" t="s">
        <v>51</v>
      </c>
      <c r="E94" s="21" t="s">
        <v>52</v>
      </c>
      <c r="F94" s="9">
        <v>93</v>
      </c>
      <c r="G94" s="14" t="s">
        <v>29</v>
      </c>
      <c r="H94" s="12">
        <f t="shared" si="5"/>
        <v>95</v>
      </c>
      <c r="I94" s="8">
        <v>22</v>
      </c>
      <c r="J94" s="8">
        <f t="shared" si="8"/>
        <v>3019</v>
      </c>
      <c r="K94" s="62">
        <v>10</v>
      </c>
      <c r="L94" s="62">
        <v>37</v>
      </c>
      <c r="M94" s="62">
        <v>58</v>
      </c>
      <c r="N94" s="62">
        <v>9</v>
      </c>
      <c r="O94" s="62">
        <v>20</v>
      </c>
      <c r="P94" s="13">
        <f t="shared" si="6"/>
        <v>90.909090909090907</v>
      </c>
      <c r="Q94" s="14">
        <f t="shared" si="7"/>
        <v>-8</v>
      </c>
      <c r="R94" s="14" t="s">
        <v>30</v>
      </c>
      <c r="S94" s="44">
        <v>0</v>
      </c>
      <c r="T94" s="14" t="s">
        <v>30</v>
      </c>
      <c r="U94" s="41" t="s">
        <v>30</v>
      </c>
      <c r="V94" s="45"/>
      <c r="W94" s="62">
        <v>20</v>
      </c>
      <c r="X94" s="17">
        <f>W94/M94*100</f>
        <v>34.482758620689658</v>
      </c>
      <c r="Y94" s="33" t="s">
        <v>117</v>
      </c>
      <c r="Z94" s="47"/>
    </row>
    <row r="95" spans="1:26" ht="409.6" x14ac:dyDescent="0.2">
      <c r="A95" s="8">
        <v>94</v>
      </c>
      <c r="B95" s="61">
        <v>44039</v>
      </c>
      <c r="C95" s="61">
        <v>44039</v>
      </c>
      <c r="D95" s="62" t="s">
        <v>51</v>
      </c>
      <c r="E95" s="21" t="s">
        <v>52</v>
      </c>
      <c r="F95" s="9">
        <v>94</v>
      </c>
      <c r="G95" s="14" t="s">
        <v>29</v>
      </c>
      <c r="H95" s="12">
        <f t="shared" si="5"/>
        <v>5</v>
      </c>
      <c r="I95" s="8">
        <v>22</v>
      </c>
      <c r="J95" s="8">
        <f t="shared" si="8"/>
        <v>3024</v>
      </c>
      <c r="K95" s="62">
        <v>0</v>
      </c>
      <c r="L95" s="62">
        <v>3</v>
      </c>
      <c r="M95" s="62">
        <v>2</v>
      </c>
      <c r="N95" s="62">
        <v>3</v>
      </c>
      <c r="O95" s="62">
        <v>1</v>
      </c>
      <c r="P95" s="13">
        <f t="shared" si="6"/>
        <v>4.5454545454545459</v>
      </c>
      <c r="Q95" s="14">
        <f t="shared" si="7"/>
        <v>21</v>
      </c>
      <c r="R95" s="14" t="s">
        <v>30</v>
      </c>
      <c r="S95" s="44">
        <v>0</v>
      </c>
      <c r="T95" s="14" t="s">
        <v>30</v>
      </c>
      <c r="U95" s="41" t="s">
        <v>30</v>
      </c>
      <c r="V95" s="45"/>
      <c r="W95" s="62">
        <v>1</v>
      </c>
      <c r="X95" s="17">
        <f>W95/M95*100</f>
        <v>50</v>
      </c>
      <c r="Y95" s="47"/>
      <c r="Z95" s="47"/>
    </row>
    <row r="96" spans="1:26" ht="409.6" x14ac:dyDescent="0.2">
      <c r="A96" s="8">
        <v>95</v>
      </c>
      <c r="B96" s="61">
        <v>43918</v>
      </c>
      <c r="C96" s="61">
        <v>43918</v>
      </c>
      <c r="D96" s="62" t="s">
        <v>51</v>
      </c>
      <c r="E96" s="21" t="s">
        <v>52</v>
      </c>
      <c r="F96" s="9">
        <v>95</v>
      </c>
      <c r="G96" s="14" t="s">
        <v>29</v>
      </c>
      <c r="H96" s="12">
        <f t="shared" si="5"/>
        <v>66</v>
      </c>
      <c r="I96" s="8">
        <v>22</v>
      </c>
      <c r="J96" s="8">
        <f t="shared" si="8"/>
        <v>3090</v>
      </c>
      <c r="K96" s="62">
        <v>0</v>
      </c>
      <c r="L96" s="62">
        <v>33</v>
      </c>
      <c r="M96" s="62">
        <v>33</v>
      </c>
      <c r="N96" s="62">
        <v>0</v>
      </c>
      <c r="O96" s="62">
        <v>2</v>
      </c>
      <c r="P96" s="13">
        <f t="shared" si="6"/>
        <v>9.0909090909090917</v>
      </c>
      <c r="Q96" s="14">
        <f t="shared" si="7"/>
        <v>20</v>
      </c>
      <c r="R96" s="14" t="s">
        <v>30</v>
      </c>
      <c r="S96" s="44">
        <v>0</v>
      </c>
      <c r="T96" s="14" t="s">
        <v>30</v>
      </c>
      <c r="U96" s="41" t="s">
        <v>30</v>
      </c>
      <c r="V96" s="45"/>
      <c r="W96" s="62">
        <v>2</v>
      </c>
      <c r="X96" s="17">
        <f>W96/M96*100</f>
        <v>6.0606060606060606</v>
      </c>
      <c r="Y96" s="47"/>
      <c r="Z96" s="47"/>
    </row>
    <row r="97" spans="1:26" ht="409.6" x14ac:dyDescent="0.2">
      <c r="A97" s="8">
        <v>96</v>
      </c>
      <c r="B97" s="61">
        <v>44105</v>
      </c>
      <c r="C97" s="61">
        <v>44105</v>
      </c>
      <c r="D97" s="62" t="s">
        <v>51</v>
      </c>
      <c r="E97" s="21" t="s">
        <v>52</v>
      </c>
      <c r="F97" s="9">
        <v>96</v>
      </c>
      <c r="G97" s="14" t="s">
        <v>29</v>
      </c>
      <c r="H97" s="12">
        <f t="shared" si="5"/>
        <v>35</v>
      </c>
      <c r="I97" s="8">
        <v>22</v>
      </c>
      <c r="J97" s="8">
        <f t="shared" si="8"/>
        <v>3125</v>
      </c>
      <c r="K97" s="62">
        <v>25</v>
      </c>
      <c r="L97" s="62">
        <v>13</v>
      </c>
      <c r="M97" s="62">
        <v>22</v>
      </c>
      <c r="N97" s="62">
        <v>7</v>
      </c>
      <c r="O97" s="62">
        <v>4</v>
      </c>
      <c r="P97" s="13">
        <f t="shared" si="6"/>
        <v>18.181818181818183</v>
      </c>
      <c r="Q97" s="14">
        <f t="shared" si="7"/>
        <v>-7</v>
      </c>
      <c r="R97" s="14" t="s">
        <v>30</v>
      </c>
      <c r="S97" s="44">
        <v>0</v>
      </c>
      <c r="T97" s="14" t="s">
        <v>30</v>
      </c>
      <c r="U97" s="41" t="s">
        <v>30</v>
      </c>
      <c r="V97" s="45"/>
      <c r="W97" s="62">
        <v>0</v>
      </c>
      <c r="X97" s="17">
        <f>W97/M97*100</f>
        <v>0</v>
      </c>
      <c r="Y97" s="75" t="s">
        <v>144</v>
      </c>
      <c r="Z97" s="47"/>
    </row>
    <row r="98" spans="1:26" ht="409.6" x14ac:dyDescent="0.2">
      <c r="A98" s="8">
        <v>97</v>
      </c>
      <c r="B98" s="61" t="s">
        <v>145</v>
      </c>
      <c r="C98" s="61">
        <v>44043</v>
      </c>
      <c r="D98" s="62" t="s">
        <v>51</v>
      </c>
      <c r="E98" s="21" t="s">
        <v>52</v>
      </c>
      <c r="F98" s="9">
        <v>97</v>
      </c>
      <c r="G98" s="14" t="s">
        <v>29</v>
      </c>
      <c r="H98" s="12">
        <f t="shared" si="5"/>
        <v>57</v>
      </c>
      <c r="I98" s="8">
        <v>22</v>
      </c>
      <c r="J98" s="8">
        <f t="shared" si="8"/>
        <v>3182</v>
      </c>
      <c r="K98" s="62">
        <v>0</v>
      </c>
      <c r="L98" s="62">
        <v>25</v>
      </c>
      <c r="M98" s="62">
        <v>32</v>
      </c>
      <c r="N98" s="62">
        <v>9</v>
      </c>
      <c r="O98" s="62">
        <v>8</v>
      </c>
      <c r="P98" s="13">
        <f t="shared" si="6"/>
        <v>36.363636363636367</v>
      </c>
      <c r="Q98" s="14">
        <f t="shared" si="7"/>
        <v>14</v>
      </c>
      <c r="R98" s="14">
        <v>13</v>
      </c>
      <c r="S98" s="44">
        <f>R98/I98*100</f>
        <v>59.090909090909093</v>
      </c>
      <c r="T98" s="14">
        <v>10</v>
      </c>
      <c r="U98" s="41">
        <v>20</v>
      </c>
      <c r="V98" s="45"/>
      <c r="W98" s="62">
        <v>8</v>
      </c>
      <c r="X98" s="17">
        <f>W98/M98*100</f>
        <v>25</v>
      </c>
      <c r="Y98" s="47" t="s">
        <v>104</v>
      </c>
      <c r="Z98" s="47"/>
    </row>
    <row r="99" spans="1:26" ht="409.6" x14ac:dyDescent="0.2">
      <c r="A99" s="8">
        <v>98</v>
      </c>
      <c r="B99" s="61">
        <v>44053</v>
      </c>
      <c r="C99" s="61">
        <v>44053</v>
      </c>
      <c r="D99" s="62" t="s">
        <v>51</v>
      </c>
      <c r="E99" s="21" t="s">
        <v>52</v>
      </c>
      <c r="F99" s="9">
        <v>98</v>
      </c>
      <c r="G99" s="14" t="s">
        <v>29</v>
      </c>
      <c r="H99" s="12">
        <f t="shared" si="5"/>
        <v>99</v>
      </c>
      <c r="I99" s="8">
        <v>22</v>
      </c>
      <c r="J99" s="8">
        <f t="shared" si="8"/>
        <v>3281</v>
      </c>
      <c r="K99" s="62">
        <v>0</v>
      </c>
      <c r="L99" s="62">
        <v>58</v>
      </c>
      <c r="M99" s="62">
        <v>41</v>
      </c>
      <c r="N99" s="62">
        <v>17</v>
      </c>
      <c r="O99" s="62">
        <v>13</v>
      </c>
      <c r="P99" s="13">
        <f t="shared" si="6"/>
        <v>59.090909090909093</v>
      </c>
      <c r="Q99" s="14">
        <f t="shared" si="7"/>
        <v>9</v>
      </c>
      <c r="R99" s="14" t="s">
        <v>30</v>
      </c>
      <c r="S99" s="44">
        <v>0</v>
      </c>
      <c r="T99" s="14" t="s">
        <v>30</v>
      </c>
      <c r="U99" s="41" t="s">
        <v>30</v>
      </c>
      <c r="V99" s="45"/>
      <c r="W99" s="62">
        <v>10</v>
      </c>
      <c r="X99" s="17">
        <f>W99/M99*100</f>
        <v>24.390243902439025</v>
      </c>
      <c r="Y99" s="47"/>
      <c r="Z99" s="47"/>
    </row>
    <row r="100" spans="1:26" ht="409.6" x14ac:dyDescent="0.2">
      <c r="A100" s="8">
        <v>99</v>
      </c>
      <c r="B100" s="61">
        <v>43951</v>
      </c>
      <c r="C100" s="61">
        <v>43951</v>
      </c>
      <c r="D100" s="62" t="s">
        <v>51</v>
      </c>
      <c r="E100" s="21" t="s">
        <v>52</v>
      </c>
      <c r="F100" s="9">
        <v>99</v>
      </c>
      <c r="G100" s="14" t="s">
        <v>65</v>
      </c>
      <c r="H100" s="12">
        <f t="shared" si="5"/>
        <v>2</v>
      </c>
      <c r="I100" s="8">
        <v>22</v>
      </c>
      <c r="J100" s="8">
        <f t="shared" si="8"/>
        <v>3283</v>
      </c>
      <c r="K100" s="62">
        <v>0</v>
      </c>
      <c r="L100" s="62">
        <v>2</v>
      </c>
      <c r="M100" s="62">
        <v>0</v>
      </c>
      <c r="N100" s="62">
        <v>0</v>
      </c>
      <c r="O100" s="62">
        <v>0</v>
      </c>
      <c r="P100" s="13">
        <f t="shared" si="6"/>
        <v>0</v>
      </c>
      <c r="Q100" s="14">
        <f t="shared" si="7"/>
        <v>22</v>
      </c>
      <c r="R100" s="14" t="s">
        <v>30</v>
      </c>
      <c r="S100" s="44">
        <v>0</v>
      </c>
      <c r="T100" s="14" t="s">
        <v>30</v>
      </c>
      <c r="U100" s="41" t="s">
        <v>30</v>
      </c>
      <c r="V100" s="45"/>
      <c r="W100" s="62">
        <v>0</v>
      </c>
      <c r="X100" s="17">
        <v>0</v>
      </c>
      <c r="Y100" s="47" t="s">
        <v>146</v>
      </c>
      <c r="Z100" s="47" t="s">
        <v>93</v>
      </c>
    </row>
    <row r="101" spans="1:26" ht="409.6" x14ac:dyDescent="0.2">
      <c r="A101" s="8">
        <v>100</v>
      </c>
      <c r="B101" s="61">
        <v>44043</v>
      </c>
      <c r="C101" s="61">
        <v>44043</v>
      </c>
      <c r="D101" s="62" t="s">
        <v>51</v>
      </c>
      <c r="E101" s="21" t="s">
        <v>52</v>
      </c>
      <c r="F101" s="9">
        <v>100</v>
      </c>
      <c r="G101" s="14" t="s">
        <v>29</v>
      </c>
      <c r="H101" s="12">
        <f t="shared" si="5"/>
        <v>2</v>
      </c>
      <c r="I101" s="8">
        <v>22</v>
      </c>
      <c r="J101" s="8">
        <f t="shared" si="8"/>
        <v>3285</v>
      </c>
      <c r="K101" s="62">
        <v>0</v>
      </c>
      <c r="L101" s="62">
        <v>2</v>
      </c>
      <c r="M101" s="62">
        <v>0</v>
      </c>
      <c r="N101" s="62">
        <v>0</v>
      </c>
      <c r="O101" s="62">
        <v>0</v>
      </c>
      <c r="P101" s="13">
        <f t="shared" si="6"/>
        <v>0</v>
      </c>
      <c r="Q101" s="14">
        <f t="shared" si="7"/>
        <v>22</v>
      </c>
      <c r="R101" s="14" t="s">
        <v>30</v>
      </c>
      <c r="S101" s="44">
        <v>0</v>
      </c>
      <c r="T101" s="14" t="s">
        <v>30</v>
      </c>
      <c r="U101" s="41" t="s">
        <v>30</v>
      </c>
      <c r="V101" s="45"/>
      <c r="W101" s="62">
        <v>0</v>
      </c>
      <c r="X101" s="17">
        <v>0</v>
      </c>
      <c r="Y101" s="47" t="s">
        <v>146</v>
      </c>
      <c r="Z101" s="47" t="s">
        <v>93</v>
      </c>
    </row>
    <row r="102" spans="1:26" ht="409.6" x14ac:dyDescent="0.2">
      <c r="A102" s="8">
        <v>101</v>
      </c>
      <c r="B102" s="61">
        <v>44061</v>
      </c>
      <c r="C102" s="61">
        <v>44061</v>
      </c>
      <c r="D102" s="62" t="s">
        <v>51</v>
      </c>
      <c r="E102" s="21" t="s">
        <v>52</v>
      </c>
      <c r="F102" s="9">
        <v>101</v>
      </c>
      <c r="G102" s="14" t="s">
        <v>29</v>
      </c>
      <c r="H102" s="12">
        <f t="shared" si="5"/>
        <v>68</v>
      </c>
      <c r="I102" s="8">
        <v>22</v>
      </c>
      <c r="J102" s="8">
        <f t="shared" si="8"/>
        <v>3353</v>
      </c>
      <c r="K102" s="62">
        <v>0</v>
      </c>
      <c r="L102" s="62">
        <v>40</v>
      </c>
      <c r="M102" s="62">
        <v>28</v>
      </c>
      <c r="N102" s="62">
        <v>0</v>
      </c>
      <c r="O102" s="62">
        <v>4</v>
      </c>
      <c r="P102" s="13">
        <f t="shared" si="6"/>
        <v>18.181818181818183</v>
      </c>
      <c r="Q102" s="14">
        <f t="shared" si="7"/>
        <v>18</v>
      </c>
      <c r="R102" s="14">
        <v>4</v>
      </c>
      <c r="S102" s="44">
        <f>R102/I102*100</f>
        <v>18.181818181818183</v>
      </c>
      <c r="T102" s="14">
        <v>35</v>
      </c>
      <c r="U102" s="41">
        <v>16</v>
      </c>
      <c r="V102" s="45"/>
      <c r="W102" s="62">
        <v>4</v>
      </c>
      <c r="X102" s="17">
        <f>W102/M102*100</f>
        <v>14.285714285714285</v>
      </c>
      <c r="Y102" s="47" t="s">
        <v>146</v>
      </c>
      <c r="Z102" s="76" t="s">
        <v>147</v>
      </c>
    </row>
    <row r="103" spans="1:26" ht="409.6" x14ac:dyDescent="0.2">
      <c r="A103" s="8">
        <v>102</v>
      </c>
      <c r="B103" s="61">
        <v>44026</v>
      </c>
      <c r="C103" s="61">
        <v>44026</v>
      </c>
      <c r="D103" s="62" t="s">
        <v>51</v>
      </c>
      <c r="E103" s="21" t="s">
        <v>52</v>
      </c>
      <c r="F103" s="9">
        <v>102</v>
      </c>
      <c r="G103" s="14" t="s">
        <v>29</v>
      </c>
      <c r="H103" s="12">
        <f t="shared" si="5"/>
        <v>9</v>
      </c>
      <c r="I103" s="8">
        <v>22</v>
      </c>
      <c r="J103" s="8">
        <f t="shared" si="8"/>
        <v>3362</v>
      </c>
      <c r="K103" s="62">
        <v>0</v>
      </c>
      <c r="L103" s="62">
        <v>8</v>
      </c>
      <c r="M103" s="62">
        <v>1</v>
      </c>
      <c r="N103" s="62">
        <v>1</v>
      </c>
      <c r="O103" s="62">
        <v>0</v>
      </c>
      <c r="P103" s="13">
        <f t="shared" si="6"/>
        <v>0</v>
      </c>
      <c r="Q103" s="14">
        <f t="shared" si="7"/>
        <v>22</v>
      </c>
      <c r="R103" s="14">
        <v>1</v>
      </c>
      <c r="S103" s="44">
        <f>R103/I103*100</f>
        <v>4.5454545454545459</v>
      </c>
      <c r="T103" s="14">
        <v>9</v>
      </c>
      <c r="U103" s="41">
        <v>0</v>
      </c>
      <c r="V103" s="45"/>
      <c r="W103" s="62">
        <v>0</v>
      </c>
      <c r="X103" s="17">
        <f>W103/M103*100</f>
        <v>0</v>
      </c>
      <c r="Y103" s="47" t="s">
        <v>146</v>
      </c>
      <c r="Z103" s="47" t="s">
        <v>148</v>
      </c>
    </row>
    <row r="104" spans="1:26" ht="409.6" x14ac:dyDescent="0.2">
      <c r="A104" s="8">
        <v>103</v>
      </c>
      <c r="B104" s="61">
        <v>44029</v>
      </c>
      <c r="C104" s="61">
        <v>44029</v>
      </c>
      <c r="D104" s="62" t="s">
        <v>51</v>
      </c>
      <c r="E104" s="21" t="s">
        <v>52</v>
      </c>
      <c r="F104" s="9">
        <v>103</v>
      </c>
      <c r="G104" s="14" t="s">
        <v>29</v>
      </c>
      <c r="H104" s="12">
        <f t="shared" si="5"/>
        <v>67</v>
      </c>
      <c r="I104" s="8">
        <v>22</v>
      </c>
      <c r="J104" s="8">
        <f t="shared" si="8"/>
        <v>3429</v>
      </c>
      <c r="K104" s="62">
        <v>0</v>
      </c>
      <c r="L104" s="62">
        <v>42</v>
      </c>
      <c r="M104" s="62">
        <v>25</v>
      </c>
      <c r="N104" s="62">
        <v>0</v>
      </c>
      <c r="O104" s="62">
        <v>9</v>
      </c>
      <c r="P104" s="13">
        <f t="shared" si="6"/>
        <v>40.909090909090914</v>
      </c>
      <c r="Q104" s="14">
        <f t="shared" si="7"/>
        <v>13</v>
      </c>
      <c r="R104" s="14" t="s">
        <v>30</v>
      </c>
      <c r="S104" s="44">
        <v>0</v>
      </c>
      <c r="T104" s="14" t="s">
        <v>30</v>
      </c>
      <c r="U104" s="41" t="s">
        <v>30</v>
      </c>
      <c r="V104" s="45"/>
      <c r="W104" s="62">
        <v>9</v>
      </c>
      <c r="X104" s="17">
        <f>W104/M104*100</f>
        <v>36</v>
      </c>
      <c r="Y104" s="47" t="s">
        <v>146</v>
      </c>
      <c r="Z104" s="76" t="s">
        <v>93</v>
      </c>
    </row>
    <row r="105" spans="1:26" ht="409.6" x14ac:dyDescent="0.2">
      <c r="A105" s="8">
        <v>104</v>
      </c>
      <c r="B105" s="61">
        <v>44071</v>
      </c>
      <c r="C105" s="61">
        <v>44071</v>
      </c>
      <c r="D105" s="62" t="s">
        <v>51</v>
      </c>
      <c r="E105" s="21" t="s">
        <v>52</v>
      </c>
      <c r="F105" s="9">
        <v>104</v>
      </c>
      <c r="G105" s="14" t="s">
        <v>29</v>
      </c>
      <c r="H105" s="12">
        <f t="shared" si="5"/>
        <v>2</v>
      </c>
      <c r="I105" s="8">
        <v>22</v>
      </c>
      <c r="J105" s="8">
        <f t="shared" si="8"/>
        <v>3431</v>
      </c>
      <c r="K105" s="62">
        <v>0</v>
      </c>
      <c r="L105" s="62">
        <v>2</v>
      </c>
      <c r="M105" s="62">
        <v>0</v>
      </c>
      <c r="N105" s="62">
        <v>0</v>
      </c>
      <c r="O105" s="62">
        <v>0</v>
      </c>
      <c r="P105" s="13">
        <f t="shared" si="6"/>
        <v>0</v>
      </c>
      <c r="Q105" s="14">
        <f t="shared" si="7"/>
        <v>22</v>
      </c>
      <c r="R105" s="14">
        <v>0</v>
      </c>
      <c r="S105" s="44">
        <f t="shared" ref="S105:S111" si="9">R105/I105*100</f>
        <v>0</v>
      </c>
      <c r="T105" s="14">
        <v>2</v>
      </c>
      <c r="U105" s="14">
        <v>0</v>
      </c>
      <c r="V105" s="45"/>
      <c r="W105" s="62">
        <v>0</v>
      </c>
      <c r="X105" s="17">
        <v>0</v>
      </c>
      <c r="Y105" s="47" t="s">
        <v>146</v>
      </c>
      <c r="Z105" s="76" t="s">
        <v>93</v>
      </c>
    </row>
    <row r="106" spans="1:26" ht="409.6" x14ac:dyDescent="0.2">
      <c r="A106" s="8">
        <v>105</v>
      </c>
      <c r="B106" s="61">
        <v>43930</v>
      </c>
      <c r="C106" s="61">
        <v>43930</v>
      </c>
      <c r="D106" s="62" t="s">
        <v>51</v>
      </c>
      <c r="E106" s="21" t="s">
        <v>52</v>
      </c>
      <c r="F106" s="9">
        <v>105</v>
      </c>
      <c r="G106" s="14" t="s">
        <v>29</v>
      </c>
      <c r="H106" s="12">
        <f t="shared" si="5"/>
        <v>5</v>
      </c>
      <c r="I106" s="8">
        <v>22</v>
      </c>
      <c r="J106" s="8">
        <f t="shared" si="8"/>
        <v>3436</v>
      </c>
      <c r="K106" s="62">
        <v>0</v>
      </c>
      <c r="L106" s="62">
        <v>1</v>
      </c>
      <c r="M106" s="62">
        <v>4</v>
      </c>
      <c r="N106" s="62">
        <v>0</v>
      </c>
      <c r="O106" s="62">
        <v>1</v>
      </c>
      <c r="P106" s="13">
        <f t="shared" si="6"/>
        <v>4.5454545454545459</v>
      </c>
      <c r="Q106" s="14">
        <f t="shared" si="7"/>
        <v>21</v>
      </c>
      <c r="R106" s="14">
        <v>1</v>
      </c>
      <c r="S106" s="44">
        <f t="shared" si="9"/>
        <v>4.5454545454545459</v>
      </c>
      <c r="T106" s="14">
        <v>1</v>
      </c>
      <c r="U106" s="14">
        <v>0</v>
      </c>
      <c r="V106" s="45"/>
      <c r="W106" s="62">
        <v>1</v>
      </c>
      <c r="X106" s="17">
        <f>W106/M106*100</f>
        <v>25</v>
      </c>
      <c r="Y106" s="47" t="s">
        <v>146</v>
      </c>
      <c r="Z106" s="76" t="s">
        <v>93</v>
      </c>
    </row>
    <row r="107" spans="1:26" ht="409.6" x14ac:dyDescent="0.2">
      <c r="A107" s="8">
        <v>106</v>
      </c>
      <c r="B107" s="61">
        <v>44055</v>
      </c>
      <c r="C107" s="61">
        <v>44055</v>
      </c>
      <c r="D107" s="62" t="s">
        <v>51</v>
      </c>
      <c r="E107" s="21" t="s">
        <v>52</v>
      </c>
      <c r="F107" s="9">
        <v>106</v>
      </c>
      <c r="G107" s="14" t="s">
        <v>29</v>
      </c>
      <c r="H107" s="12">
        <f t="shared" si="5"/>
        <v>2</v>
      </c>
      <c r="I107" s="8">
        <v>22</v>
      </c>
      <c r="J107" s="8">
        <f t="shared" si="8"/>
        <v>3438</v>
      </c>
      <c r="K107" s="62">
        <v>0</v>
      </c>
      <c r="L107" s="62">
        <v>2</v>
      </c>
      <c r="M107" s="62">
        <v>0</v>
      </c>
      <c r="N107" s="62">
        <v>0</v>
      </c>
      <c r="O107" s="62">
        <v>0</v>
      </c>
      <c r="P107" s="13">
        <f t="shared" si="6"/>
        <v>0</v>
      </c>
      <c r="Q107" s="14">
        <f t="shared" si="7"/>
        <v>22</v>
      </c>
      <c r="R107" s="14">
        <v>0</v>
      </c>
      <c r="S107" s="44">
        <f t="shared" si="9"/>
        <v>0</v>
      </c>
      <c r="T107" s="14">
        <v>2</v>
      </c>
      <c r="U107" s="14">
        <v>0</v>
      </c>
      <c r="V107" s="45"/>
      <c r="W107" s="62">
        <v>0</v>
      </c>
      <c r="X107" s="17">
        <v>0</v>
      </c>
      <c r="Y107" s="47" t="s">
        <v>146</v>
      </c>
      <c r="Z107" s="76" t="s">
        <v>93</v>
      </c>
    </row>
    <row r="108" spans="1:26" ht="409.6" x14ac:dyDescent="0.2">
      <c r="A108" s="8">
        <v>107</v>
      </c>
      <c r="B108" s="61" t="s">
        <v>149</v>
      </c>
      <c r="C108" s="61">
        <v>44047</v>
      </c>
      <c r="D108" s="62" t="s">
        <v>51</v>
      </c>
      <c r="E108" s="21" t="s">
        <v>52</v>
      </c>
      <c r="F108" s="9">
        <v>107</v>
      </c>
      <c r="G108" s="14" t="s">
        <v>29</v>
      </c>
      <c r="H108" s="12">
        <f t="shared" si="5"/>
        <v>2</v>
      </c>
      <c r="I108" s="8">
        <v>22</v>
      </c>
      <c r="J108" s="8">
        <f t="shared" si="8"/>
        <v>3440</v>
      </c>
      <c r="K108" s="62">
        <v>0</v>
      </c>
      <c r="L108" s="62">
        <v>0</v>
      </c>
      <c r="M108" s="62">
        <v>2</v>
      </c>
      <c r="N108" s="62"/>
      <c r="O108" s="62">
        <v>1</v>
      </c>
      <c r="P108" s="13">
        <f t="shared" si="6"/>
        <v>4.5454545454545459</v>
      </c>
      <c r="Q108" s="14">
        <f t="shared" si="7"/>
        <v>21</v>
      </c>
      <c r="R108" s="14">
        <v>2</v>
      </c>
      <c r="S108" s="44">
        <f t="shared" si="9"/>
        <v>9.0909090909090917</v>
      </c>
      <c r="T108" s="14">
        <v>0</v>
      </c>
      <c r="U108" s="14">
        <v>0</v>
      </c>
      <c r="V108" s="45"/>
      <c r="W108" s="62">
        <v>1</v>
      </c>
      <c r="X108" s="17">
        <f>W108/M108*100</f>
        <v>50</v>
      </c>
      <c r="Y108" s="47" t="s">
        <v>146</v>
      </c>
      <c r="Z108" s="76" t="s">
        <v>93</v>
      </c>
    </row>
    <row r="109" spans="1:26" ht="409.6" x14ac:dyDescent="0.2">
      <c r="A109" s="8">
        <v>108</v>
      </c>
      <c r="B109" s="61">
        <v>44045</v>
      </c>
      <c r="C109" s="61">
        <v>44045</v>
      </c>
      <c r="D109" s="62" t="s">
        <v>51</v>
      </c>
      <c r="E109" s="21" t="s">
        <v>52</v>
      </c>
      <c r="F109" s="9">
        <v>108</v>
      </c>
      <c r="G109" s="14" t="s">
        <v>29</v>
      </c>
      <c r="H109" s="12">
        <f t="shared" si="5"/>
        <v>81</v>
      </c>
      <c r="I109" s="8">
        <v>22</v>
      </c>
      <c r="J109" s="8">
        <f t="shared" si="8"/>
        <v>3521</v>
      </c>
      <c r="K109" s="62">
        <v>0</v>
      </c>
      <c r="L109" s="62">
        <v>31</v>
      </c>
      <c r="M109" s="62">
        <v>50</v>
      </c>
      <c r="N109" s="62"/>
      <c r="O109" s="62">
        <v>16</v>
      </c>
      <c r="P109" s="13">
        <f t="shared" si="6"/>
        <v>72.727272727272734</v>
      </c>
      <c r="Q109" s="14">
        <f t="shared" si="7"/>
        <v>6</v>
      </c>
      <c r="R109" s="14"/>
      <c r="S109" s="44">
        <f t="shared" si="9"/>
        <v>0</v>
      </c>
      <c r="T109" s="14"/>
      <c r="U109" s="14"/>
      <c r="V109" s="45"/>
      <c r="W109" s="62">
        <v>16</v>
      </c>
      <c r="X109" s="17">
        <f>W109/M109*100</f>
        <v>32</v>
      </c>
      <c r="Y109" s="47" t="s">
        <v>146</v>
      </c>
      <c r="Z109" s="76" t="s">
        <v>93</v>
      </c>
    </row>
    <row r="110" spans="1:26" ht="409.6" x14ac:dyDescent="0.2">
      <c r="A110" s="8">
        <v>109</v>
      </c>
      <c r="B110" s="61">
        <v>44041</v>
      </c>
      <c r="C110" s="61">
        <v>44041</v>
      </c>
      <c r="D110" s="62" t="s">
        <v>51</v>
      </c>
      <c r="E110" s="21" t="s">
        <v>52</v>
      </c>
      <c r="F110" s="9">
        <v>109</v>
      </c>
      <c r="G110" s="14" t="s">
        <v>65</v>
      </c>
      <c r="H110" s="12">
        <f t="shared" si="5"/>
        <v>2</v>
      </c>
      <c r="I110" s="8">
        <v>22</v>
      </c>
      <c r="J110" s="8">
        <f t="shared" si="8"/>
        <v>3523</v>
      </c>
      <c r="K110" s="62">
        <v>0</v>
      </c>
      <c r="L110" s="62">
        <v>2</v>
      </c>
      <c r="M110" s="62">
        <v>0</v>
      </c>
      <c r="N110" s="62">
        <v>0</v>
      </c>
      <c r="O110" s="62">
        <v>0</v>
      </c>
      <c r="P110" s="13">
        <f t="shared" si="6"/>
        <v>0</v>
      </c>
      <c r="Q110" s="14">
        <f t="shared" si="7"/>
        <v>22</v>
      </c>
      <c r="R110" s="14">
        <v>0</v>
      </c>
      <c r="S110" s="44">
        <f t="shared" si="9"/>
        <v>0</v>
      </c>
      <c r="T110" s="14">
        <v>2</v>
      </c>
      <c r="U110" s="41">
        <v>0</v>
      </c>
      <c r="V110" s="45"/>
      <c r="W110" s="62">
        <v>0</v>
      </c>
      <c r="X110" s="17">
        <v>0</v>
      </c>
      <c r="Y110" s="47" t="s">
        <v>146</v>
      </c>
      <c r="Z110" s="76" t="s">
        <v>93</v>
      </c>
    </row>
    <row r="111" spans="1:26" ht="409.6" x14ac:dyDescent="0.2">
      <c r="A111" s="8">
        <v>110</v>
      </c>
      <c r="B111" s="61">
        <v>44053</v>
      </c>
      <c r="C111" s="61">
        <v>44053</v>
      </c>
      <c r="D111" s="62" t="s">
        <v>51</v>
      </c>
      <c r="E111" s="21" t="s">
        <v>52</v>
      </c>
      <c r="F111" s="9">
        <v>110</v>
      </c>
      <c r="G111" s="14" t="s">
        <v>29</v>
      </c>
      <c r="H111" s="12">
        <f t="shared" si="5"/>
        <v>2</v>
      </c>
      <c r="I111" s="8">
        <v>22</v>
      </c>
      <c r="J111" s="8">
        <f t="shared" si="8"/>
        <v>3525</v>
      </c>
      <c r="K111" s="62">
        <v>0</v>
      </c>
      <c r="L111" s="62">
        <v>2</v>
      </c>
      <c r="M111" s="62">
        <v>0</v>
      </c>
      <c r="N111" s="62"/>
      <c r="O111" s="62">
        <v>0</v>
      </c>
      <c r="P111" s="13">
        <f t="shared" si="6"/>
        <v>0</v>
      </c>
      <c r="Q111" s="14">
        <f t="shared" si="7"/>
        <v>22</v>
      </c>
      <c r="R111" s="14">
        <v>0</v>
      </c>
      <c r="S111" s="44">
        <f t="shared" si="9"/>
        <v>0</v>
      </c>
      <c r="T111" s="14">
        <v>2</v>
      </c>
      <c r="U111" s="41">
        <v>0</v>
      </c>
      <c r="V111" s="45"/>
      <c r="W111" s="62">
        <v>0</v>
      </c>
      <c r="X111" s="17">
        <v>0</v>
      </c>
      <c r="Y111" s="47" t="s">
        <v>146</v>
      </c>
      <c r="Z111" s="76" t="s">
        <v>93</v>
      </c>
    </row>
    <row r="112" spans="1:26" ht="409.6" x14ac:dyDescent="0.2">
      <c r="A112" s="8">
        <v>111</v>
      </c>
      <c r="B112" s="14" t="s">
        <v>150</v>
      </c>
      <c r="C112" s="61">
        <v>44079</v>
      </c>
      <c r="D112" s="62" t="s">
        <v>51</v>
      </c>
      <c r="E112" s="21" t="s">
        <v>52</v>
      </c>
      <c r="F112" s="9">
        <v>111</v>
      </c>
      <c r="G112" s="14" t="s">
        <v>44</v>
      </c>
      <c r="H112" s="12">
        <f t="shared" si="5"/>
        <v>108</v>
      </c>
      <c r="I112" s="8">
        <v>22</v>
      </c>
      <c r="J112" s="8">
        <f t="shared" si="8"/>
        <v>3633</v>
      </c>
      <c r="K112" s="14">
        <v>2</v>
      </c>
      <c r="L112" s="14">
        <v>60</v>
      </c>
      <c r="M112" s="14">
        <v>48</v>
      </c>
      <c r="N112" s="14">
        <v>24</v>
      </c>
      <c r="O112" s="14">
        <v>12</v>
      </c>
      <c r="P112" s="13">
        <f t="shared" si="6"/>
        <v>54.54545454545454</v>
      </c>
      <c r="Q112" s="14">
        <f t="shared" si="7"/>
        <v>8</v>
      </c>
      <c r="R112" s="14" t="s">
        <v>30</v>
      </c>
      <c r="S112" s="44">
        <v>0</v>
      </c>
      <c r="T112" s="14" t="s">
        <v>30</v>
      </c>
      <c r="U112" s="41" t="s">
        <v>30</v>
      </c>
      <c r="V112" s="45"/>
      <c r="W112" s="62">
        <v>11</v>
      </c>
      <c r="X112" s="17">
        <f>W112/M112*100</f>
        <v>22.916666666666664</v>
      </c>
      <c r="Y112" s="47" t="s">
        <v>146</v>
      </c>
      <c r="Z112" s="76" t="s">
        <v>93</v>
      </c>
    </row>
    <row r="113" spans="1:26" ht="409.6" x14ac:dyDescent="0.2">
      <c r="A113" s="8">
        <v>112</v>
      </c>
      <c r="B113" s="61">
        <v>43960</v>
      </c>
      <c r="C113" s="61">
        <v>43960</v>
      </c>
      <c r="D113" s="62" t="s">
        <v>51</v>
      </c>
      <c r="E113" s="21" t="s">
        <v>52</v>
      </c>
      <c r="F113" s="9">
        <v>112</v>
      </c>
      <c r="G113" s="14" t="s">
        <v>29</v>
      </c>
      <c r="H113" s="12">
        <f t="shared" si="5"/>
        <v>5</v>
      </c>
      <c r="I113" s="8">
        <v>22</v>
      </c>
      <c r="J113" s="8">
        <f t="shared" si="8"/>
        <v>3638</v>
      </c>
      <c r="K113" s="62">
        <v>0</v>
      </c>
      <c r="L113" s="62">
        <v>3</v>
      </c>
      <c r="M113" s="62">
        <v>2</v>
      </c>
      <c r="N113" s="62">
        <v>0</v>
      </c>
      <c r="O113" s="62"/>
      <c r="P113" s="13">
        <f t="shared" si="6"/>
        <v>0</v>
      </c>
      <c r="Q113" s="14">
        <f t="shared" si="7"/>
        <v>22</v>
      </c>
      <c r="R113" s="14">
        <v>0</v>
      </c>
      <c r="S113" s="44">
        <f>R113/I113*100</f>
        <v>0</v>
      </c>
      <c r="T113" s="14">
        <v>3</v>
      </c>
      <c r="U113" s="41">
        <v>0</v>
      </c>
      <c r="V113" s="45"/>
      <c r="W113" s="62">
        <v>0</v>
      </c>
      <c r="X113" s="17">
        <f>W113/M113*100</f>
        <v>0</v>
      </c>
      <c r="Y113" s="47" t="s">
        <v>146</v>
      </c>
      <c r="Z113" s="76" t="s">
        <v>93</v>
      </c>
    </row>
    <row r="114" spans="1:26" ht="409.6" x14ac:dyDescent="0.2">
      <c r="A114" s="8">
        <v>113</v>
      </c>
      <c r="B114" s="61">
        <v>44020</v>
      </c>
      <c r="C114" s="61">
        <v>44020</v>
      </c>
      <c r="D114" s="62" t="s">
        <v>51</v>
      </c>
      <c r="E114" s="21" t="s">
        <v>52</v>
      </c>
      <c r="F114" s="9">
        <v>113</v>
      </c>
      <c r="G114" s="14" t="s">
        <v>29</v>
      </c>
      <c r="H114" s="12">
        <f t="shared" si="5"/>
        <v>189</v>
      </c>
      <c r="I114" s="8">
        <v>22</v>
      </c>
      <c r="J114" s="8">
        <f t="shared" si="8"/>
        <v>3827</v>
      </c>
      <c r="K114" s="62">
        <v>0</v>
      </c>
      <c r="L114" s="62">
        <v>95</v>
      </c>
      <c r="M114" s="62">
        <v>94</v>
      </c>
      <c r="N114" s="62">
        <v>34</v>
      </c>
      <c r="O114" s="62">
        <v>44</v>
      </c>
      <c r="P114" s="13">
        <f t="shared" si="6"/>
        <v>200</v>
      </c>
      <c r="Q114" s="14">
        <f t="shared" si="7"/>
        <v>-22</v>
      </c>
      <c r="R114" s="14">
        <v>30</v>
      </c>
      <c r="S114" s="44">
        <f>R114/I114*100</f>
        <v>136.36363636363635</v>
      </c>
      <c r="T114" s="14" t="s">
        <v>30</v>
      </c>
      <c r="U114" s="41" t="s">
        <v>30</v>
      </c>
      <c r="V114" s="45"/>
      <c r="W114" s="62">
        <v>44</v>
      </c>
      <c r="X114" s="17">
        <f>W114/M114*100</f>
        <v>46.808510638297875</v>
      </c>
      <c r="Y114" s="47" t="s">
        <v>146</v>
      </c>
      <c r="Z114" s="76" t="s">
        <v>93</v>
      </c>
    </row>
    <row r="115" spans="1:26" ht="409.6" x14ac:dyDescent="0.2">
      <c r="A115" s="8">
        <v>114</v>
      </c>
      <c r="B115" s="61">
        <v>44044</v>
      </c>
      <c r="C115" s="61">
        <v>44044</v>
      </c>
      <c r="D115" s="62" t="s">
        <v>51</v>
      </c>
      <c r="E115" s="21" t="s">
        <v>52</v>
      </c>
      <c r="F115" s="9">
        <v>114</v>
      </c>
      <c r="G115" s="14" t="s">
        <v>44</v>
      </c>
      <c r="H115" s="12">
        <f t="shared" si="5"/>
        <v>2</v>
      </c>
      <c r="I115" s="8">
        <v>22</v>
      </c>
      <c r="J115" s="8">
        <f t="shared" si="8"/>
        <v>3829</v>
      </c>
      <c r="K115" s="62">
        <v>0</v>
      </c>
      <c r="L115" s="62">
        <v>2</v>
      </c>
      <c r="M115" s="62">
        <v>0</v>
      </c>
      <c r="N115" s="62">
        <v>0</v>
      </c>
      <c r="O115" s="62">
        <v>0</v>
      </c>
      <c r="P115" s="13">
        <f t="shared" si="6"/>
        <v>0</v>
      </c>
      <c r="Q115" s="14">
        <f t="shared" si="7"/>
        <v>22</v>
      </c>
      <c r="R115" s="14">
        <v>0</v>
      </c>
      <c r="S115" s="44">
        <f>R115/I115*100</f>
        <v>0</v>
      </c>
      <c r="T115" s="14">
        <v>2</v>
      </c>
      <c r="U115" s="41">
        <v>0</v>
      </c>
      <c r="V115" s="45"/>
      <c r="W115" s="62">
        <v>0</v>
      </c>
      <c r="X115" s="17">
        <v>0</v>
      </c>
      <c r="Y115" s="47" t="s">
        <v>146</v>
      </c>
      <c r="Z115" s="76" t="s">
        <v>93</v>
      </c>
    </row>
    <row r="116" spans="1:26" ht="409.6" x14ac:dyDescent="0.2">
      <c r="A116" s="8">
        <v>115</v>
      </c>
      <c r="B116" s="61">
        <v>44061</v>
      </c>
      <c r="C116" s="61">
        <v>44061</v>
      </c>
      <c r="D116" s="62" t="s">
        <v>51</v>
      </c>
      <c r="E116" s="21" t="s">
        <v>52</v>
      </c>
      <c r="F116" s="9">
        <v>115</v>
      </c>
      <c r="G116" s="14" t="s">
        <v>29</v>
      </c>
      <c r="H116" s="12">
        <f t="shared" si="5"/>
        <v>77</v>
      </c>
      <c r="I116" s="8">
        <v>22</v>
      </c>
      <c r="J116" s="8">
        <f t="shared" si="8"/>
        <v>3906</v>
      </c>
      <c r="K116" s="62">
        <v>8</v>
      </c>
      <c r="L116" s="62">
        <v>31</v>
      </c>
      <c r="M116" s="62">
        <v>46</v>
      </c>
      <c r="N116" s="62">
        <v>6</v>
      </c>
      <c r="O116" s="62">
        <v>7</v>
      </c>
      <c r="P116" s="13">
        <f t="shared" si="6"/>
        <v>31.818181818181817</v>
      </c>
      <c r="Q116" s="14">
        <f t="shared" si="7"/>
        <v>7</v>
      </c>
      <c r="R116" s="14" t="s">
        <v>30</v>
      </c>
      <c r="S116" s="44">
        <v>0</v>
      </c>
      <c r="T116" s="14" t="s">
        <v>30</v>
      </c>
      <c r="U116" s="41" t="s">
        <v>30</v>
      </c>
      <c r="V116" s="45"/>
      <c r="W116" s="62">
        <v>7</v>
      </c>
      <c r="X116" s="17">
        <f>W116/M116*100</f>
        <v>15.217391304347828</v>
      </c>
      <c r="Y116" s="47" t="s">
        <v>146</v>
      </c>
      <c r="Z116" s="76" t="s">
        <v>93</v>
      </c>
    </row>
    <row r="117" spans="1:26" ht="409.6" x14ac:dyDescent="0.2">
      <c r="A117" s="8">
        <v>116</v>
      </c>
      <c r="B117" s="14" t="s">
        <v>129</v>
      </c>
      <c r="C117" s="61">
        <v>44085</v>
      </c>
      <c r="D117" s="62" t="s">
        <v>51</v>
      </c>
      <c r="E117" s="21" t="s">
        <v>52</v>
      </c>
      <c r="F117" s="9">
        <v>116</v>
      </c>
      <c r="G117" s="14" t="s">
        <v>137</v>
      </c>
      <c r="H117" s="12">
        <f t="shared" si="5"/>
        <v>2</v>
      </c>
      <c r="I117" s="8">
        <v>22</v>
      </c>
      <c r="J117" s="8">
        <f t="shared" si="8"/>
        <v>3908</v>
      </c>
      <c r="K117" s="62">
        <v>0</v>
      </c>
      <c r="L117" s="62">
        <v>2</v>
      </c>
      <c r="M117" s="62">
        <v>0</v>
      </c>
      <c r="N117" s="62"/>
      <c r="O117" s="62"/>
      <c r="P117" s="13">
        <f t="shared" si="6"/>
        <v>0</v>
      </c>
      <c r="Q117" s="14">
        <f t="shared" si="7"/>
        <v>22</v>
      </c>
      <c r="R117" s="14"/>
      <c r="S117" s="44">
        <f>R117/I117*100</f>
        <v>0</v>
      </c>
      <c r="T117" s="14">
        <v>2</v>
      </c>
      <c r="U117" s="41"/>
      <c r="V117" s="45"/>
      <c r="W117" s="62">
        <v>0</v>
      </c>
      <c r="X117" s="17">
        <v>0</v>
      </c>
      <c r="Y117" s="47" t="s">
        <v>146</v>
      </c>
      <c r="Z117" s="76" t="s">
        <v>93</v>
      </c>
    </row>
    <row r="118" spans="1:26" ht="409.6" x14ac:dyDescent="0.2">
      <c r="A118" s="8">
        <v>117</v>
      </c>
      <c r="B118" s="14" t="s">
        <v>151</v>
      </c>
      <c r="C118" s="61">
        <v>44082</v>
      </c>
      <c r="D118" s="62" t="s">
        <v>51</v>
      </c>
      <c r="E118" s="21" t="s">
        <v>52</v>
      </c>
      <c r="F118" s="9">
        <v>117</v>
      </c>
      <c r="G118" s="14" t="s">
        <v>29</v>
      </c>
      <c r="H118" s="12">
        <f t="shared" si="5"/>
        <v>125</v>
      </c>
      <c r="I118" s="8">
        <v>22</v>
      </c>
      <c r="J118" s="8">
        <f t="shared" si="8"/>
        <v>4033</v>
      </c>
      <c r="K118" s="62">
        <v>5</v>
      </c>
      <c r="L118" s="62">
        <v>46</v>
      </c>
      <c r="M118" s="62">
        <v>79</v>
      </c>
      <c r="N118" s="62">
        <v>2</v>
      </c>
      <c r="O118" s="62">
        <v>22</v>
      </c>
      <c r="P118" s="13">
        <f t="shared" si="6"/>
        <v>100</v>
      </c>
      <c r="Q118" s="14">
        <f t="shared" si="7"/>
        <v>-5</v>
      </c>
      <c r="R118" s="14" t="s">
        <v>30</v>
      </c>
      <c r="S118" s="44">
        <v>0</v>
      </c>
      <c r="T118" s="14" t="s">
        <v>30</v>
      </c>
      <c r="U118" s="41" t="s">
        <v>30</v>
      </c>
      <c r="V118" s="45"/>
      <c r="W118" s="62">
        <v>21</v>
      </c>
      <c r="X118" s="17">
        <f>W118/M118*100</f>
        <v>26.582278481012654</v>
      </c>
      <c r="Y118" s="47" t="s">
        <v>146</v>
      </c>
      <c r="Z118" s="76" t="s">
        <v>93</v>
      </c>
    </row>
    <row r="119" spans="1:26" ht="409.6" x14ac:dyDescent="0.2">
      <c r="A119" s="8">
        <v>118</v>
      </c>
      <c r="B119" s="61">
        <v>44037</v>
      </c>
      <c r="C119" s="61">
        <v>44037</v>
      </c>
      <c r="D119" s="62" t="s">
        <v>51</v>
      </c>
      <c r="E119" s="21" t="s">
        <v>52</v>
      </c>
      <c r="F119" s="9">
        <v>118</v>
      </c>
      <c r="G119" s="14" t="s">
        <v>29</v>
      </c>
      <c r="H119" s="12">
        <f t="shared" si="5"/>
        <v>2</v>
      </c>
      <c r="I119" s="8">
        <v>22</v>
      </c>
      <c r="J119" s="8">
        <f t="shared" si="8"/>
        <v>4035</v>
      </c>
      <c r="K119" s="62">
        <v>0</v>
      </c>
      <c r="L119" s="62">
        <v>2</v>
      </c>
      <c r="M119" s="62">
        <v>0</v>
      </c>
      <c r="N119" s="62"/>
      <c r="O119" s="62">
        <v>0</v>
      </c>
      <c r="P119" s="13">
        <f t="shared" si="6"/>
        <v>0</v>
      </c>
      <c r="Q119" s="14">
        <f t="shared" si="7"/>
        <v>22</v>
      </c>
      <c r="R119" s="14">
        <v>0</v>
      </c>
      <c r="S119" s="44">
        <f>R119/I119*100</f>
        <v>0</v>
      </c>
      <c r="T119" s="14">
        <v>2</v>
      </c>
      <c r="U119" s="41">
        <v>0</v>
      </c>
      <c r="V119" s="45"/>
      <c r="W119" s="62">
        <v>0</v>
      </c>
      <c r="X119" s="17">
        <v>0</v>
      </c>
      <c r="Y119" s="47"/>
      <c r="Z119" s="47"/>
    </row>
    <row r="120" spans="1:26" ht="409.6" x14ac:dyDescent="0.2">
      <c r="A120" s="8">
        <v>119</v>
      </c>
      <c r="B120" s="61">
        <v>44043</v>
      </c>
      <c r="C120" s="61">
        <v>44043</v>
      </c>
      <c r="D120" s="62" t="s">
        <v>51</v>
      </c>
      <c r="E120" s="21" t="s">
        <v>52</v>
      </c>
      <c r="F120" s="9">
        <v>119</v>
      </c>
      <c r="G120" s="14" t="s">
        <v>29</v>
      </c>
      <c r="H120" s="12">
        <f t="shared" si="5"/>
        <v>2</v>
      </c>
      <c r="I120" s="8">
        <v>22</v>
      </c>
      <c r="J120" s="8">
        <f t="shared" si="8"/>
        <v>4037</v>
      </c>
      <c r="K120" s="62">
        <v>0</v>
      </c>
      <c r="L120" s="62">
        <v>2</v>
      </c>
      <c r="M120" s="62">
        <v>0</v>
      </c>
      <c r="N120" s="62"/>
      <c r="O120" s="62"/>
      <c r="P120" s="13">
        <f t="shared" si="6"/>
        <v>0</v>
      </c>
      <c r="Q120" s="14">
        <f t="shared" si="7"/>
        <v>22</v>
      </c>
      <c r="R120" s="14">
        <v>0</v>
      </c>
      <c r="S120" s="44">
        <f>R120/I120*100</f>
        <v>0</v>
      </c>
      <c r="T120" s="14">
        <v>2</v>
      </c>
      <c r="U120" s="41">
        <v>0</v>
      </c>
      <c r="V120" s="45"/>
      <c r="W120" s="62">
        <v>0</v>
      </c>
      <c r="X120" s="17">
        <v>0</v>
      </c>
      <c r="Y120" s="47"/>
      <c r="Z120" s="47"/>
    </row>
    <row r="121" spans="1:26" ht="409.6" x14ac:dyDescent="0.2">
      <c r="A121" s="8">
        <v>120</v>
      </c>
      <c r="B121" s="61">
        <v>44039</v>
      </c>
      <c r="C121" s="61">
        <v>44039</v>
      </c>
      <c r="D121" s="62" t="s">
        <v>51</v>
      </c>
      <c r="E121" s="21" t="s">
        <v>52</v>
      </c>
      <c r="F121" s="9">
        <v>120</v>
      </c>
      <c r="G121" s="14" t="s">
        <v>29</v>
      </c>
      <c r="H121" s="12">
        <f t="shared" si="5"/>
        <v>8</v>
      </c>
      <c r="I121" s="8">
        <v>22</v>
      </c>
      <c r="J121" s="8">
        <f t="shared" si="8"/>
        <v>4045</v>
      </c>
      <c r="K121" s="62">
        <v>0</v>
      </c>
      <c r="L121" s="62">
        <v>3</v>
      </c>
      <c r="M121" s="62">
        <v>5</v>
      </c>
      <c r="N121" s="62">
        <v>1</v>
      </c>
      <c r="O121" s="62">
        <v>0</v>
      </c>
      <c r="P121" s="13">
        <f t="shared" si="6"/>
        <v>0</v>
      </c>
      <c r="Q121" s="14">
        <f t="shared" si="7"/>
        <v>22</v>
      </c>
      <c r="R121" s="14" t="s">
        <v>30</v>
      </c>
      <c r="S121" s="44">
        <v>0</v>
      </c>
      <c r="T121" s="14">
        <v>3</v>
      </c>
      <c r="U121" s="41" t="s">
        <v>30</v>
      </c>
      <c r="V121" s="45"/>
      <c r="W121" s="62">
        <v>0</v>
      </c>
      <c r="X121" s="17">
        <f>W121/M121*100</f>
        <v>0</v>
      </c>
      <c r="Y121" s="47" t="s">
        <v>152</v>
      </c>
      <c r="Z121" s="66" t="s">
        <v>153</v>
      </c>
    </row>
    <row r="122" spans="1:26" ht="409.6" x14ac:dyDescent="0.2">
      <c r="A122" s="8">
        <v>121</v>
      </c>
      <c r="B122" s="61" t="s">
        <v>154</v>
      </c>
      <c r="C122" s="61">
        <v>44034</v>
      </c>
      <c r="D122" s="62" t="s">
        <v>51</v>
      </c>
      <c r="E122" s="21" t="s">
        <v>52</v>
      </c>
      <c r="F122" s="9">
        <v>121</v>
      </c>
      <c r="G122" s="14" t="s">
        <v>29</v>
      </c>
      <c r="H122" s="12">
        <f t="shared" si="5"/>
        <v>17</v>
      </c>
      <c r="I122" s="8">
        <v>22</v>
      </c>
      <c r="J122" s="8">
        <f t="shared" si="8"/>
        <v>4062</v>
      </c>
      <c r="K122" s="62">
        <v>1</v>
      </c>
      <c r="L122" s="62">
        <v>13</v>
      </c>
      <c r="M122" s="62">
        <v>4</v>
      </c>
      <c r="N122" s="62">
        <v>2</v>
      </c>
      <c r="O122" s="62">
        <v>3</v>
      </c>
      <c r="P122" s="13">
        <f t="shared" si="6"/>
        <v>13.636363636363635</v>
      </c>
      <c r="Q122" s="14">
        <f t="shared" si="7"/>
        <v>18</v>
      </c>
      <c r="R122" s="14" t="s">
        <v>30</v>
      </c>
      <c r="S122" s="44">
        <v>0</v>
      </c>
      <c r="T122" s="14">
        <v>13</v>
      </c>
      <c r="U122" s="41" t="s">
        <v>30</v>
      </c>
      <c r="V122" s="45"/>
      <c r="W122" s="62">
        <v>3</v>
      </c>
      <c r="X122" s="17">
        <f>W122/M122*100</f>
        <v>75</v>
      </c>
      <c r="Y122" s="47"/>
      <c r="Z122" s="47" t="s">
        <v>93</v>
      </c>
    </row>
    <row r="123" spans="1:26" ht="409.6" x14ac:dyDescent="0.2">
      <c r="A123" s="8">
        <v>122</v>
      </c>
      <c r="B123" s="14" t="s">
        <v>155</v>
      </c>
      <c r="C123" s="61">
        <v>44082</v>
      </c>
      <c r="D123" s="62" t="s">
        <v>51</v>
      </c>
      <c r="E123" s="21" t="s">
        <v>52</v>
      </c>
      <c r="F123" s="9">
        <v>122</v>
      </c>
      <c r="G123" s="14" t="s">
        <v>29</v>
      </c>
      <c r="H123" s="12">
        <f t="shared" si="5"/>
        <v>39</v>
      </c>
      <c r="I123" s="8">
        <v>22</v>
      </c>
      <c r="J123" s="8">
        <f t="shared" si="8"/>
        <v>4101</v>
      </c>
      <c r="K123" s="62">
        <v>0</v>
      </c>
      <c r="L123" s="62">
        <v>18</v>
      </c>
      <c r="M123" s="62">
        <v>21</v>
      </c>
      <c r="N123" s="62">
        <v>0</v>
      </c>
      <c r="O123" s="62">
        <v>5</v>
      </c>
      <c r="P123" s="13">
        <f t="shared" si="6"/>
        <v>22.727272727272727</v>
      </c>
      <c r="Q123" s="14">
        <f t="shared" si="7"/>
        <v>17</v>
      </c>
      <c r="R123" s="14" t="s">
        <v>30</v>
      </c>
      <c r="S123" s="44">
        <v>0</v>
      </c>
      <c r="T123" s="14"/>
      <c r="U123" s="41" t="s">
        <v>30</v>
      </c>
      <c r="V123" s="45"/>
      <c r="W123" s="62">
        <v>5</v>
      </c>
      <c r="X123" s="17">
        <f>W123/M123*100</f>
        <v>23.809523809523807</v>
      </c>
      <c r="Y123" s="47"/>
      <c r="Z123" s="47" t="s">
        <v>93</v>
      </c>
    </row>
    <row r="124" spans="1:26" ht="409.6" x14ac:dyDescent="0.2">
      <c r="A124" s="8">
        <v>123</v>
      </c>
      <c r="B124" s="61">
        <v>44085</v>
      </c>
      <c r="C124" s="61">
        <v>44085</v>
      </c>
      <c r="D124" s="62" t="s">
        <v>51</v>
      </c>
      <c r="E124" s="21" t="s">
        <v>52</v>
      </c>
      <c r="F124" s="9">
        <v>123</v>
      </c>
      <c r="G124" s="14" t="s">
        <v>29</v>
      </c>
      <c r="H124" s="12">
        <f t="shared" si="5"/>
        <v>2</v>
      </c>
      <c r="I124" s="8">
        <v>22</v>
      </c>
      <c r="J124" s="8">
        <f t="shared" si="8"/>
        <v>4103</v>
      </c>
      <c r="K124" s="62">
        <v>0</v>
      </c>
      <c r="L124" s="62">
        <v>2</v>
      </c>
      <c r="M124" s="62">
        <v>0</v>
      </c>
      <c r="N124" s="62">
        <v>0</v>
      </c>
      <c r="O124" s="62">
        <v>0</v>
      </c>
      <c r="P124" s="13">
        <f t="shared" si="6"/>
        <v>0</v>
      </c>
      <c r="Q124" s="14">
        <f t="shared" si="7"/>
        <v>22</v>
      </c>
      <c r="R124" s="14">
        <v>0</v>
      </c>
      <c r="S124" s="44">
        <f>R124/I124*100</f>
        <v>0</v>
      </c>
      <c r="T124" s="14">
        <v>2</v>
      </c>
      <c r="U124" s="41">
        <v>0</v>
      </c>
      <c r="V124" s="45"/>
      <c r="W124" s="62">
        <v>0</v>
      </c>
      <c r="X124" s="17">
        <v>0</v>
      </c>
      <c r="Y124" s="47"/>
      <c r="Z124" s="47" t="s">
        <v>93</v>
      </c>
    </row>
    <row r="125" spans="1:26" ht="409.6" x14ac:dyDescent="0.2">
      <c r="A125" s="8">
        <v>124</v>
      </c>
      <c r="B125" s="61">
        <v>44085</v>
      </c>
      <c r="C125" s="61">
        <v>44085</v>
      </c>
      <c r="D125" s="62" t="s">
        <v>51</v>
      </c>
      <c r="E125" s="21" t="s">
        <v>52</v>
      </c>
      <c r="F125" s="9">
        <v>124</v>
      </c>
      <c r="G125" s="14" t="s">
        <v>137</v>
      </c>
      <c r="H125" s="12">
        <f t="shared" si="5"/>
        <v>31</v>
      </c>
      <c r="I125" s="8">
        <v>22</v>
      </c>
      <c r="J125" s="8">
        <f t="shared" si="8"/>
        <v>4134</v>
      </c>
      <c r="K125" s="62">
        <v>0</v>
      </c>
      <c r="L125" s="62">
        <v>17</v>
      </c>
      <c r="M125" s="62">
        <v>14</v>
      </c>
      <c r="N125" s="62"/>
      <c r="O125" s="62"/>
      <c r="P125" s="13">
        <f t="shared" si="6"/>
        <v>0</v>
      </c>
      <c r="Q125" s="14">
        <f t="shared" si="7"/>
        <v>22</v>
      </c>
      <c r="R125" s="14" t="s">
        <v>30</v>
      </c>
      <c r="S125" s="44">
        <v>0</v>
      </c>
      <c r="T125" s="14" t="s">
        <v>30</v>
      </c>
      <c r="U125" s="14" t="s">
        <v>30</v>
      </c>
      <c r="V125" s="14"/>
      <c r="W125" s="62">
        <v>6</v>
      </c>
      <c r="X125" s="17">
        <f>W125/M125*100</f>
        <v>42.857142857142854</v>
      </c>
      <c r="Y125" s="47"/>
      <c r="Z125" s="47" t="s">
        <v>93</v>
      </c>
    </row>
    <row r="126" spans="1:26" ht="409.6" x14ac:dyDescent="0.2">
      <c r="A126" s="22">
        <v>125</v>
      </c>
      <c r="B126" s="77" t="s">
        <v>156</v>
      </c>
      <c r="C126" s="78">
        <v>44026</v>
      </c>
      <c r="D126" s="77" t="s">
        <v>51</v>
      </c>
      <c r="E126" s="79" t="s">
        <v>52</v>
      </c>
      <c r="F126" s="9">
        <v>125</v>
      </c>
      <c r="G126" s="77" t="s">
        <v>29</v>
      </c>
      <c r="H126" s="12">
        <f t="shared" si="5"/>
        <v>66</v>
      </c>
      <c r="I126" s="8">
        <v>22</v>
      </c>
      <c r="J126" s="8">
        <f t="shared" si="8"/>
        <v>4200</v>
      </c>
      <c r="K126" s="80">
        <v>0</v>
      </c>
      <c r="L126" s="80">
        <v>27</v>
      </c>
      <c r="M126" s="80">
        <v>39</v>
      </c>
      <c r="N126" s="80">
        <v>5</v>
      </c>
      <c r="O126" s="80">
        <v>15</v>
      </c>
      <c r="P126" s="30">
        <f t="shared" si="6"/>
        <v>68.181818181818173</v>
      </c>
      <c r="Q126" s="77">
        <f t="shared" si="7"/>
        <v>7</v>
      </c>
      <c r="R126" s="77" t="s">
        <v>30</v>
      </c>
      <c r="S126" s="81">
        <v>0</v>
      </c>
      <c r="T126" s="77" t="s">
        <v>30</v>
      </c>
      <c r="U126" s="77" t="s">
        <v>30</v>
      </c>
      <c r="V126" s="77"/>
      <c r="W126" s="77">
        <v>15</v>
      </c>
      <c r="X126" s="17">
        <f>W126/M126*100</f>
        <v>38.461538461538467</v>
      </c>
      <c r="Y126" s="82"/>
      <c r="Z126" s="82" t="s">
        <v>93</v>
      </c>
    </row>
    <row r="127" spans="1:26" x14ac:dyDescent="0.2">
      <c r="A127" s="83">
        <v>126</v>
      </c>
      <c r="B127" s="14" t="s">
        <v>157</v>
      </c>
      <c r="C127" s="61">
        <v>44151</v>
      </c>
      <c r="D127" s="14" t="s">
        <v>38</v>
      </c>
      <c r="E127" s="84" t="s">
        <v>39</v>
      </c>
      <c r="F127" s="9">
        <v>126</v>
      </c>
      <c r="G127" s="14" t="s">
        <v>29</v>
      </c>
      <c r="H127" s="12">
        <f t="shared" si="5"/>
        <v>4</v>
      </c>
      <c r="I127" s="8">
        <v>22</v>
      </c>
      <c r="J127" s="8">
        <f t="shared" si="8"/>
        <v>4204</v>
      </c>
      <c r="K127" s="14">
        <v>0</v>
      </c>
      <c r="L127" s="14">
        <v>4</v>
      </c>
      <c r="M127" s="14">
        <v>0</v>
      </c>
      <c r="N127" s="14">
        <v>0</v>
      </c>
      <c r="O127" s="14">
        <v>0</v>
      </c>
      <c r="P127" s="14">
        <v>0</v>
      </c>
      <c r="Q127" s="14">
        <f t="shared" si="7"/>
        <v>22</v>
      </c>
      <c r="R127" s="14">
        <v>0</v>
      </c>
      <c r="S127" s="44">
        <v>0</v>
      </c>
      <c r="T127" s="14">
        <v>4</v>
      </c>
      <c r="U127" s="14">
        <v>0</v>
      </c>
      <c r="V127" s="14"/>
      <c r="W127" s="14">
        <v>0</v>
      </c>
      <c r="X127" s="17">
        <v>0</v>
      </c>
      <c r="Y127" s="73"/>
      <c r="Z127" s="7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2023-04-01T17:18:43Z</dcterms:created>
  <dcterms:modified xsi:type="dcterms:W3CDTF">2023-04-11T02:19:54Z</dcterms:modified>
</cp:coreProperties>
</file>