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6"/>
  </bookViews>
  <sheets>
    <sheet name="About" sheetId="1" state="visible" r:id="rId2"/>
    <sheet name="Electrolysis" sheetId="2" state="visible" r:id="rId3"/>
    <sheet name="Low-temperature heat pump" sheetId="3" state="visible" r:id="rId4"/>
    <sheet name="Direct-air capture" sheetId="4" state="visible" r:id="rId5"/>
    <sheet name="Direct reduction" sheetId="5" state="visible" r:id="rId6"/>
    <sheet name="Electric-arc furnace" sheetId="6" state="visible" r:id="rId7"/>
    <sheet name="Ammonia" sheetId="7" state="visible" r:id="rId8"/>
    <sheet name="Urea" sheetId="8" state="visible" r:id="rId9"/>
    <sheet name="Methanol" sheetId="9" state="visible" r:id="rId10"/>
    <sheet name="Methanol-to-Olefine" sheetId="10" state="visible" r:id="rId11"/>
    <sheet name="Units" sheetId="11" state="visible" r:id="rId12"/>
    <sheet name="References" sheetId="12" state="visible" r:id="rId13"/>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<sst xmlns="http://schemas.openxmlformats.org/spreadsheetml/2006/main" count="1360" uniqueCount="363">
  <si>
    <t xml:space="preserve">Titel:</t>
  </si>
  <si>
    <t xml:space="preserve">Techno-economic database accompanying manuscript “Estimating the renewables pull in future global green value chains”</t>
  </si>
  <si>
    <t xml:space="preserve">Description:</t>
  </si>
  <si>
    <t xml:space="preserve">This spreadsheet contains techno-economic data, i.e. technology data required for economic analysis (investment cost, energy and feedstock demands, other cost components, etc.) for emerging green production processes of the energy-intensive basic-materials. It accompanies the manuscript with the title “Estimating the renewables pull in future global green value chains” submitted for review by the same authors as those of this spreadsheet.</t>
  </si>
  <si>
    <t xml:space="preserve">Authors:</t>
  </si>
  <si>
    <t xml:space="preserve">P.C. Verpoort, L. Gast, A. Hofmann, F. Ueckerdt</t>
  </si>
  <si>
    <t xml:space="preserve">Field</t>
  </si>
  <si>
    <t xml:space="preserve">Description</t>
  </si>
  <si>
    <t xml:space="preserve">Technology group (worksheet title)</t>
  </si>
  <si>
    <t xml:space="preserve">Name of the technology group. This groups together technologies that provide the same functionality (converting same feedstocks into the same outputs).</t>
  </si>
  <si>
    <t xml:space="preserve">Technology (optional)</t>
  </si>
  <si>
    <t xml:space="preserve">Name of the specific technology. Leaving this field empty means that this entry refers to all technologies in the technology group.</t>
  </si>
  <si>
    <t xml:space="preserve">Mode (optional)</t>
  </si>
  <si>
    <t xml:space="preserve">Mode that the technology is run in (e.g. NG-based vs. H₂-based operation).</t>
  </si>
  <si>
    <t xml:space="preserve">Type</t>
  </si>
  <si>
    <t xml:space="preserve">Type of datum provided by this entry (investment cost, energy or feedstock demand, other cost component, etc.).</t>
  </si>
  <si>
    <t xml:space="preserve">Component (optional)</t>
  </si>
  <si>
    <t xml:space="preserve">The name of the component if multiple components of this type exist. If the type is energy or feedstock demand, then this is the name of the energy carrier or feedstock demanded.</t>
  </si>
  <si>
    <t xml:space="preserve">Subcomponent (optional)</t>
  </si>
  <si>
    <t xml:space="preserve">The name of the subcomponent if multiple subcomponents of this component exist.</t>
  </si>
  <si>
    <t xml:space="preserve">Period (optional)</t>
  </si>
  <si>
    <t xml:space="preserve">The point in time that the reported value is supposed to be valid for. If no value is provided explicitly by the source, the column is left blank. This means that the value is either generically applicable or one has to use publication date of the source as the period.</t>
  </si>
  <si>
    <t xml:space="preserve">Reported value</t>
  </si>
  <si>
    <t xml:space="preserve">The value reported by the referenced source without any unit conversion and minimal adjustment.</t>
  </si>
  <si>
    <t xml:space="preserve">Reported uncertainty (optional)</t>
  </si>
  <si>
    <t xml:space="preserve">The uncertainty reported by the referenced source, if any.</t>
  </si>
  <si>
    <t xml:space="preserve">Reported unit</t>
  </si>
  <si>
    <t xml:space="preserve">The unit that the value was reported in.</t>
  </si>
  <si>
    <t xml:space="preserve">Non-unit conversion factor (optional)</t>
  </si>
  <si>
    <t xml:space="preserve">Conversion factor(s) that need to be accounted for beyond unit conversion (e.g. integration factors, reference volumes, etc), as described in the value and unit comment column.</t>
  </si>
  <si>
    <t xml:space="preserve">Used value</t>
  </si>
  <si>
    <t xml:space="preserve">The value used following conversion to the unit used and applying all conversion factors.</t>
  </si>
  <si>
    <t xml:space="preserve">Used uncertainty (optional)</t>
  </si>
  <si>
    <t xml:space="preserve">The uncertainty used following the same conversion as for the used value.</t>
  </si>
  <si>
    <t xml:space="preserve">Used unit</t>
  </si>
  <si>
    <t xml:space="preserve">The unit that the reported value is converted to.</t>
  </si>
  <si>
    <t xml:space="preserve">Value and uncertainty comment (optional)</t>
  </si>
  <si>
    <t xml:space="preserve">Comments about the value, its uncertainty, the unit, the conversion factors, the unit conversion, and other related assumptions.</t>
  </si>
  <si>
    <t xml:space="preserve">Source reference</t>
  </si>
  <si>
    <t xml:space="preserve">The abbreviated reference name of the source that the reported value was taken from.</t>
  </si>
  <si>
    <t xml:space="preserve">Source comment (optional)</t>
  </si>
  <si>
    <t xml:space="preserve">Other comments explaining the source of the reported value, especially the exact point within the source where the reported value can be found.</t>
  </si>
  <si>
    <t xml:space="preserve">Technology</t>
  </si>
  <si>
    <t xml:space="preserve">Mode</t>
  </si>
  <si>
    <t xml:space="preserve">Component</t>
  </si>
  <si>
    <t xml:space="preserve">Subcomponent</t>
  </si>
  <si>
    <t xml:space="preserve">Period</t>
  </si>
  <si>
    <t xml:space="preserve">Reported uncertainty</t>
  </si>
  <si>
    <t xml:space="preserve">Non-unit conversion factor</t>
  </si>
  <si>
    <t xml:space="preserve">Used uncertainty</t>
  </si>
  <si>
    <t xml:space="preserve">Value and uncertainty comment</t>
  </si>
  <si>
    <t xml:space="preserve">Source comment</t>
  </si>
  <si>
    <t xml:space="preserve">Alkaline</t>
  </si>
  <si>
    <t xml:space="preserve">CAPEX</t>
  </si>
  <si>
    <t xml:space="preserve">Electrolyser system</t>
  </si>
  <si>
    <t xml:space="preserve">EUR/kW</t>
  </si>
  <si>
    <t xml:space="preserve">for a 100 MW(el) electrolyser</t>
  </si>
  <si>
    <t xml:space="preserve">Vartiainen21</t>
  </si>
  <si>
    <t xml:space="preserve">Holst21</t>
  </si>
  <si>
    <t xml:space="preserve">for a 5 MW(el) electrolyser</t>
  </si>
  <si>
    <t xml:space="preserve">USD/kW</t>
  </si>
  <si>
    <t xml:space="preserve">optimistic scenario, from IRENA report Green Hydrogen cost reduction</t>
  </si>
  <si>
    <t xml:space="preserve">IRENA22</t>
  </si>
  <si>
    <t xml:space="preserve">pessimistic scenario, from IRENA report Green Hydrogen cost reduction</t>
  </si>
  <si>
    <t xml:space="preserve">PEM</t>
  </si>
  <si>
    <t xml:space="preserve">Fixed OPEX absolute</t>
  </si>
  <si>
    <t xml:space="preserve">electrolyser annual maintenance costs</t>
  </si>
  <si>
    <t xml:space="preserve">Fixed OPEX relative</t>
  </si>
  <si>
    <t xml:space="preserve">percent</t>
  </si>
  <si>
    <t xml:space="preserve">percent of CAPEX, value for a solar PV plant</t>
  </si>
  <si>
    <t xml:space="preserve">percent of CAPEX, value for onshore wind</t>
  </si>
  <si>
    <t xml:space="preserve">Energy demand</t>
  </si>
  <si>
    <t xml:space="preserve">Electricity</t>
  </si>
  <si>
    <t xml:space="preserve">kWh/kgH2</t>
  </si>
  <si>
    <t xml:space="preserve">LHV efficiency. Optimistic scenario, from IRENA report Green Hydrogen cost reduction</t>
  </si>
  <si>
    <t xml:space="preserve">Based on life cycle inventory, from Ecoinvent v3.4</t>
  </si>
  <si>
    <t xml:space="preserve">Al-Qahtani21</t>
  </si>
  <si>
    <t xml:space="preserve">Feedstock demand</t>
  </si>
  <si>
    <t xml:space="preserve">Water</t>
  </si>
  <si>
    <t xml:space="preserve">kg/kgH2</t>
  </si>
  <si>
    <t xml:space="preserve">The demand of water amounts to 9kg per kg of hydrogen.</t>
  </si>
  <si>
    <t xml:space="preserve">IEA-GHR21</t>
  </si>
  <si>
    <t xml:space="preserve">Page 109</t>
  </si>
  <si>
    <t xml:space="preserve">Feedstock price</t>
  </si>
  <si>
    <t xml:space="preserve">EUR/kg</t>
  </si>
  <si>
    <t xml:space="preserve">Keith18</t>
  </si>
  <si>
    <t xml:space="preserve">Output</t>
  </si>
  <si>
    <t xml:space="preserve">Hydrogen</t>
  </si>
  <si>
    <t xml:space="preserve">MWh</t>
  </si>
  <si>
    <t xml:space="preserve">Assuming the lower heating value of the caloric energy content.</t>
  </si>
  <si>
    <t xml:space="preserve">Fasihi19</t>
  </si>
  <si>
    <t xml:space="preserve">Table 8</t>
  </si>
  <si>
    <t xml:space="preserve">MWh/MWh</t>
  </si>
  <si>
    <t xml:space="preserve">Low-temperature heat (80–120 °C)</t>
  </si>
  <si>
    <t xml:space="preserve">HT-DAC</t>
  </si>
  <si>
    <t xml:space="preserve">MUSD/(Mt/a)</t>
  </si>
  <si>
    <t xml:space="preserve">Value reported for a capacity of 0.98 Mt-CO2/year.</t>
  </si>
  <si>
    <t xml:space="preserve">Corresponding to the Carbon Engineering pilot plant.</t>
  </si>
  <si>
    <t xml:space="preserve">LT-DAC</t>
  </si>
  <si>
    <t xml:space="preserve">EUR/(t/a)</t>
  </si>
  <si>
    <t xml:space="preserve">Based on a Antecy pilot plant and future plant projections.</t>
  </si>
  <si>
    <t xml:space="preserve">kWh/t</t>
  </si>
  <si>
    <t xml:space="preserve">Heat</t>
  </si>
  <si>
    <t xml:space="preserve">GJ/t</t>
  </si>
  <si>
    <t xml:space="preserve">Assuming high temperature (900 °C).</t>
  </si>
  <si>
    <t xml:space="preserve">Including compression.</t>
  </si>
  <si>
    <t xml:space="preserve">Assuming low temperature (80–100 °C).</t>
  </si>
  <si>
    <t xml:space="preserve">Full plant</t>
  </si>
  <si>
    <t xml:space="preserve">CO2 compression</t>
  </si>
  <si>
    <t xml:space="preserve">Madhu21</t>
  </si>
  <si>
    <t xml:space="preserve">Non-compression</t>
  </si>
  <si>
    <t xml:space="preserve">Assuming high temperature (850–900 °C).</t>
  </si>
  <si>
    <t xml:space="preserve">Assuming low temperature (80–120 °C).</t>
  </si>
  <si>
    <t xml:space="preserve">IEA-DAC22</t>
  </si>
  <si>
    <t xml:space="preserve">Assuming a series of units operating at high temperature (between 300°C and 900°C).</t>
  </si>
  <si>
    <t xml:space="preserve">Assuming medium temperature (80-120°C).</t>
  </si>
  <si>
    <t xml:space="preserve">t/t</t>
  </si>
  <si>
    <t xml:space="preserve">USD/t</t>
  </si>
  <si>
    <t xml:space="preserve">optimistic assumption</t>
  </si>
  <si>
    <t xml:space="preserve">Ozkan22</t>
  </si>
  <si>
    <t xml:space="preserve">conservative assumption</t>
  </si>
  <si>
    <t xml:space="preserve">OPEX</t>
  </si>
  <si>
    <t xml:space="preserve">O&amp;M</t>
  </si>
  <si>
    <t xml:space="preserve">Carbon dioxide</t>
  </si>
  <si>
    <t xml:space="preserve">t</t>
  </si>
  <si>
    <t xml:space="preserve">Wortler13</t>
  </si>
  <si>
    <t xml:space="preserve">This reference assumes the value provided by Wörtler et al., 2013 but with an additional integration factor of 1.8.</t>
  </si>
  <si>
    <t xml:space="preserve">Hauser21</t>
  </si>
  <si>
    <t xml:space="preserve">H2-based DR</t>
  </si>
  <si>
    <t xml:space="preserve">Nm3H2/t</t>
  </si>
  <si>
    <t xml:space="preserve">This source states 541 Nm3 of hydrogen per tonne of steel, but does not state how much DRI it assumes per steel. The conversion factor from Devlin et al, 2022 of 1.1 DRI/tSteel is therefore used.</t>
  </si>
  <si>
    <t xml:space="preserve">kgH2/t</t>
  </si>
  <si>
    <t xml:space="preserve">This source states 52 kg of hydrogen per tonne of semi-finished steel, and 1.1 tonnes of HBI per tonne of semi-finished steel, hence resulting in 52×0.909 kg of hydrogen per tonne of HBI.</t>
  </si>
  <si>
    <t xml:space="preserve">Devlin22</t>
  </si>
  <si>
    <t xml:space="preserve">Section 2.2.2</t>
  </si>
  <si>
    <t xml:space="preserve">Holling17</t>
  </si>
  <si>
    <t xml:space="preserve">Just before Table 1</t>
  </si>
  <si>
    <t xml:space="preserve">This source states 58.17 kg of hydrogen per 1.03 tonnes of iron sponge.</t>
  </si>
  <si>
    <t xml:space="preserve">Otto17</t>
  </si>
  <si>
    <t xml:space="preserve">Figure 6</t>
  </si>
  <si>
    <t xml:space="preserve">Only the value reported for the hydrogen needed as a reduction agent is mentioned. The remaining hydrogen is instead reported here as heat.</t>
  </si>
  <si>
    <t xml:space="preserve">Rechberger20</t>
  </si>
  <si>
    <t xml:space="preserve">Section 4.2</t>
  </si>
  <si>
    <t xml:space="preserve">Sasiain20</t>
  </si>
  <si>
    <t xml:space="preserve">Results and Discussion, 8th paragraph</t>
  </si>
  <si>
    <t xml:space="preserve">This source reports its values per tonne of steel. We assume 1.08 tonnes of HBI used per tonne of steel (calculated from 95% Fe2O3 in 1.504 tonnes of iron ore) and divide by that factor.</t>
  </si>
  <si>
    <t xml:space="preserve">Vogl18</t>
  </si>
  <si>
    <t xml:space="preserve">Section 3</t>
  </si>
  <si>
    <t xml:space="preserve">MWh/t</t>
  </si>
  <si>
    <t xml:space="preserve">This source does not assume any additional heat demand for the direct reduction other than the hydrogen and natural gas used in the process.</t>
  </si>
  <si>
    <t xml:space="preserve">This source states 0.45 MWh of electricity for H2 heating per tonne of liquid steel, and 1.1 tonnes of HBI per tonne of semi-finished steel, hence resulting in 0.45×0.909 MWh of electricity per tonne of HBI.</t>
  </si>
  <si>
    <t xml:space="preserve">Chapter 2.2.2</t>
  </si>
  <si>
    <t xml:space="preserve">This source states 5.62 GJ of NG demand for heat provision per 1.03 tonnes of iron sponge.</t>
  </si>
  <si>
    <t xml:space="preserve">This is the hydrogen not used as a reduction agent but instead as a heat source.</t>
  </si>
  <si>
    <t xml:space="preserve">The value 0.286 was read off from the graph and corresponds to the ore heating for 100% HBI. This source reports its values per tonne of steel. We assume 1.08 tonnes of HBI used per tonne of steel (calculated from 95% Fe2O3 in 1.504 tonnes of iron ore) and divide by that factor.</t>
  </si>
  <si>
    <t xml:space="preserve">Figure 2</t>
  </si>
  <si>
    <t xml:space="preserve">Natural gas</t>
  </si>
  <si>
    <t xml:space="preserve">Nm3NG/t</t>
  </si>
  <si>
    <t xml:space="preserve">This source states 50 Nm3 of natural gas per tonne of steel, but does not state how much DRI it assumes per steel. The conversion factor from Devlin et al, 2022 of 1.1 DRI/tSteel is therefore used.</t>
  </si>
  <si>
    <t xml:space="preserve">This source assumes a natural-gas demand to provide not only heat but also the carbon content of the DRI.</t>
  </si>
  <si>
    <t xml:space="preserve">This source states 0.065 MWh of electricity for H2 compression per tonne of liquid steel, and 1.1 tonnes of HBI per tonne of semi-finished steel, hence resulting in 0.065×0.909 MWh of electricity per tonne of HBI.</t>
  </si>
  <si>
    <t xml:space="preserve">This source states 0.46 GJ of electric power per 1.03 tonnes of iron sponge.</t>
  </si>
  <si>
    <t xml:space="preserve">Section 4.2.1</t>
  </si>
  <si>
    <t xml:space="preserve">NG-based DR</t>
  </si>
  <si>
    <t xml:space="preserve">Page 7</t>
  </si>
  <si>
    <t xml:space="preserve">Iron ore</t>
  </si>
  <si>
    <t xml:space="preserve">This source states 1.5 tonnes of iron ore per tonne of semi-finished steel, and 1.1 tonnes of HBI per tonne of semi-finished steel, hence resulting in 1.5×0.909 tonnes of iron ore per tonne of HBI.</t>
  </si>
  <si>
    <t xml:space="preserve">This source states 1.66 t of iron ore per 1.03 tonnes of iron sponge.</t>
  </si>
  <si>
    <t xml:space="preserve">Chapter 5.4, Figure 6</t>
  </si>
  <si>
    <t xml:space="preserve">Section 3, Table 1</t>
  </si>
  <si>
    <t xml:space="preserve">EUR/t</t>
  </si>
  <si>
    <t xml:space="preserve">Taking average price between years 2010 and 2021.</t>
  </si>
  <si>
    <t xml:space="preserve">WorldBank22</t>
  </si>
  <si>
    <t xml:space="preserve">DRI</t>
  </si>
  <si>
    <t xml:space="preserve">Operation and maintenance incl. refractory lining w/o labour</t>
  </si>
  <si>
    <t xml:space="preserve">Section 2.1</t>
  </si>
  <si>
    <t xml:space="preserve">Fixed OPEX total</t>
  </si>
  <si>
    <t xml:space="preserve">Labour</t>
  </si>
  <si>
    <t xml:space="preserve">ECORYS08</t>
  </si>
  <si>
    <t xml:space="preserve">Table 3.1</t>
  </si>
  <si>
    <t xml:space="preserve">Variable OPEX</t>
  </si>
  <si>
    <t xml:space="preserve">primary</t>
  </si>
  <si>
    <t xml:space="preserve">MJ/kg</t>
  </si>
  <si>
    <t xml:space="preserve">Hegemann20</t>
  </si>
  <si>
    <t xml:space="preserve">Section 3.1</t>
  </si>
  <si>
    <t xml:space="preserve">Worrell07</t>
  </si>
  <si>
    <t xml:space="preserve">Table 2.1.5</t>
  </si>
  <si>
    <t xml:space="preserve">Coal</t>
  </si>
  <si>
    <t xml:space="preserve">According to the source, additional coal is needed to achieve 2% carbon content in steel and 100% charge of sponge iron in the EAF.</t>
  </si>
  <si>
    <t xml:space="preserve">primary w reheating</t>
  </si>
  <si>
    <t xml:space="preserve">Reheating of cold DRI</t>
  </si>
  <si>
    <t xml:space="preserve">secondary</t>
  </si>
  <si>
    <t xml:space="preserve">EAF</t>
  </si>
  <si>
    <t xml:space="preserve">Section 2.1.4</t>
  </si>
  <si>
    <t xml:space="preserve">Gas cleaning and ladle refining</t>
  </si>
  <si>
    <t xml:space="preserve">DRI / HBI</t>
  </si>
  <si>
    <t xml:space="preserve">Steel scrap</t>
  </si>
  <si>
    <t xml:space="preserve">Oxygen</t>
  </si>
  <si>
    <t xml:space="preserve">Nm3O2/t</t>
  </si>
  <si>
    <t xml:space="preserve">EUR/Nm3O2</t>
  </si>
  <si>
    <t xml:space="preserve">Nitrogen</t>
  </si>
  <si>
    <t xml:space="preserve">Alloys</t>
  </si>
  <si>
    <t xml:space="preserve">Lime</t>
  </si>
  <si>
    <t xml:space="preserve">Electrodes</t>
  </si>
  <si>
    <t xml:space="preserve">Liquid steel</t>
  </si>
  <si>
    <t xml:space="preserve">Integrated SMR + Haber-Bosch synthesis</t>
  </si>
  <si>
    <t xml:space="preserve">Bazzanella17</t>
  </si>
  <si>
    <t xml:space="preserve">Table 35</t>
  </si>
  <si>
    <t xml:space="preserve">IEA-Ammonia21</t>
  </si>
  <si>
    <t xml:space="preserve">Table 1.2</t>
  </si>
  <si>
    <t xml:space="preserve">Feedstock</t>
  </si>
  <si>
    <t xml:space="preserve">Fuel</t>
  </si>
  <si>
    <t xml:space="preserve">EuroComm07</t>
  </si>
  <si>
    <t xml:space="preserve">Table 2.14</t>
  </si>
  <si>
    <t xml:space="preserve">Air-separation unit + Haber-Bosch synthesis</t>
  </si>
  <si>
    <t xml:space="preserve">EUR/kWNH3</t>
  </si>
  <si>
    <t xml:space="preserve">As stated in Section 2.4.1, the ammonia output of the plant is measured in units of its lower heating value.</t>
  </si>
  <si>
    <t xml:space="preserve">ArnaizdelPozo22</t>
  </si>
  <si>
    <t xml:space="preserve">Supplementary Information, Table 2</t>
  </si>
  <si>
    <t xml:space="preserve">tH2/t</t>
  </si>
  <si>
    <t xml:space="preserve">Matzen15</t>
  </si>
  <si>
    <t xml:space="preserve">Page 6 / Table 10</t>
  </si>
  <si>
    <t xml:space="preserve">Air-separation unit</t>
  </si>
  <si>
    <t xml:space="preserve">This source claims 3.1 MJ/kg electricity denand for the ASU. Assuming a nitrogen demand of 0.84 tonnes per tonne of ammonia, this amounts of an electricity demand of 3.1×0.85 GJ per tonne of ammonia.</t>
  </si>
  <si>
    <t xml:space="preserve">Haber-Bosch process</t>
  </si>
  <si>
    <t xml:space="preserve">According to this source, a heat duty of 103.54 MW is required for a daily production of 1202.6 tonnes, which is amounts to 24×103.54 MWh / 1202.6 t.</t>
  </si>
  <si>
    <t xml:space="preserve">Ammonia</t>
  </si>
  <si>
    <t xml:space="preserve">Standalone plant w/o integration into SMR-based ammonia plant</t>
  </si>
  <si>
    <t xml:space="preserve">This source claims 348 MUSD for an annual capacity of 1.5 Mt, so the reported value is divided by 1.5.</t>
  </si>
  <si>
    <t xml:space="preserve">Jarvis18</t>
  </si>
  <si>
    <t xml:space="preserve">Section 2.1.1</t>
  </si>
  <si>
    <t xml:space="preserve">This source does not state a heat demand.</t>
  </si>
  <si>
    <t xml:space="preserve">Fiamelda20</t>
  </si>
  <si>
    <t xml:space="preserve">Section 2.1.2</t>
  </si>
  <si>
    <t xml:space="preserve">Section 4.3.1</t>
  </si>
  <si>
    <t xml:space="preserve">Kent74</t>
  </si>
  <si>
    <t xml:space="preserve">Urea</t>
  </si>
  <si>
    <t xml:space="preserve">Methanol synthesis from H2 and CO2</t>
  </si>
  <si>
    <t xml:space="preserve">Perez-Fortes16</t>
  </si>
  <si>
    <t xml:space="preserve">Table 3</t>
  </si>
  <si>
    <t xml:space="preserve">This source states fixed cost of 11 MEUR/a for a capacity of 440 kt/a, which yields total fixed OPEX of 11000/440=25 EUR/t.</t>
  </si>
  <si>
    <t xml:space="preserve">Section 4.4.3</t>
  </si>
  <si>
    <t xml:space="preserve">Table 1</t>
  </si>
  <si>
    <t xml:space="preserve">Integrated SMR + Methanol synthesis</t>
  </si>
  <si>
    <t xml:space="preserve">Section 4.4.1</t>
  </si>
  <si>
    <t xml:space="preserve">Methanol</t>
  </si>
  <si>
    <t xml:space="preserve">This source states 0.76 MEUR per kt of Propylene produced. We assume that 387 kt of 600 kt output are Propylene (as per Jasper et al, 2015), which yields 760×387/600 EUR/t.</t>
  </si>
  <si>
    <t xml:space="preserve">Oliveira21</t>
  </si>
  <si>
    <t xml:space="preserve">Section Costs at the end of page 1.</t>
  </si>
  <si>
    <t xml:space="preserve">MEUR/kt</t>
  </si>
  <si>
    <t xml:space="preserve">Section 4.5.3</t>
  </si>
  <si>
    <t xml:space="preserve">Ethylene and Propylene</t>
  </si>
  <si>
    <t xml:space="preserve">Unit conversion factor</t>
  </si>
  <si>
    <t xml:space="preserve">USD</t>
  </si>
  <si>
    <t xml:space="preserve">EUR</t>
  </si>
  <si>
    <t xml:space="preserve">kWh</t>
  </si>
  <si>
    <t xml:space="preserve">GJ</t>
  </si>
  <si>
    <t xml:space="preserve">MW</t>
  </si>
  <si>
    <t xml:space="preserve">MWh/a</t>
  </si>
  <si>
    <t xml:space="preserve">kg</t>
  </si>
  <si>
    <t xml:space="preserve">Mt</t>
  </si>
  <si>
    <t xml:space="preserve">MUSD</t>
  </si>
  <si>
    <t xml:space="preserve">kgH2</t>
  </si>
  <si>
    <t xml:space="preserve">tH2</t>
  </si>
  <si>
    <t xml:space="preserve">Nm3H2</t>
  </si>
  <si>
    <t xml:space="preserve">Nm3NG</t>
  </si>
  <si>
    <t xml:space="preserve">t/MWh</t>
  </si>
  <si>
    <t xml:space="preserve">kW</t>
  </si>
  <si>
    <t xml:space="preserve">EUR/(MWh/a)</t>
  </si>
  <si>
    <t xml:space="preserve">kWNH3</t>
  </si>
  <si>
    <t xml:space="preserve">kWhNH3/a</t>
  </si>
  <si>
    <t xml:space="preserve">kWhNH3</t>
  </si>
  <si>
    <t xml:space="preserve">MJNH3</t>
  </si>
  <si>
    <t xml:space="preserve">kgNH3</t>
  </si>
  <si>
    <t xml:space="preserve">USD/kgH2</t>
  </si>
  <si>
    <t xml:space="preserve">EUR/MWh</t>
  </si>
  <si>
    <t xml:space="preserve">USD/t/a</t>
  </si>
  <si>
    <t xml:space="preserve">EUR/t/a</t>
  </si>
  <si>
    <t xml:space="preserve">USD/GJ</t>
  </si>
  <si>
    <t xml:space="preserve">1</t>
  </si>
  <si>
    <t xml:space="preserve">References</t>
  </si>
  <si>
    <t xml:space="preserve">Abbreviation</t>
  </si>
  <si>
    <t xml:space="preserve">Full name</t>
  </si>
  <si>
    <t xml:space="preserve">DOI</t>
  </si>
  <si>
    <t xml:space="preserve">Weblink</t>
  </si>
  <si>
    <t xml:space="preserve">Al-Qahtani, A., Parkinson, B., Hellgardt, K., Shah, N., &amp; Guillen-Gosalbez, G. (2021 , Jan). Uncovering the true cost of hydrogen production routes using life cycle monetisation. Applied Energy, 281, 115958. URL: http://dx.doi.org/10.1016/j.apenergy.2020.115958, doi:10.1016/j.apenergy.2020.115958</t>
  </si>
  <si>
    <t xml:space="preserve">10.1016/j.apenergy.2020.115958</t>
  </si>
  <si>
    <t xml:space="preserve">http://dx.doi.org/10.1016/j.apenergy.2020.115958</t>
  </si>
  <si>
    <t xml:space="preserve">Arnaiz del Pozo, C., &amp; Cloete, S. (2022 , Mar). Techno-economic assessment of blue and green ammonia as energy carriers in a low-carbon future. Energy Conversion and Management, 255, 115312. URL: http://dx.doi.org/10.1016/j.enconman.2022.115312, doi:10.1016/j.enconman.2022.115312</t>
  </si>
  <si>
    <t xml:space="preserve">10.1016/j.enconman.2022.115312</t>
  </si>
  <si>
    <t xml:space="preserve">http://dx.doi.org/10.1016/j.enconman.2022.115312</t>
  </si>
  <si>
    <t xml:space="preserve">Bazzanella, A. M., &amp; Ausfelder, F. (2017). Low carbon energy and feedstock for the European chemical industry. German Society for Chemical Engineering and Biotechnology (DECHEMA) and released by the European Chemical Industry Council (Cefic).</t>
  </si>
  <si>
    <t xml:space="preserve">https://dechema.de/en/Low_carbon_chemical_industry-path-123212,124930.html</t>
  </si>
  <si>
    <t xml:space="preserve">Devlin, A., &amp; Yang, A. (2022 , Feb). Regional supply chains for decarbonising steel: energy efficiency and green premium mitigation. Energy Conversion and Management, 254, 115268. URL: http://dx.doi.org/10.1016/j.enconman.2022.115268, doi:10.1016/j.enconman.2022.115268</t>
  </si>
  <si>
    <t xml:space="preserve">10.1016/j.enconman.2022.115268</t>
  </si>
  <si>
    <t xml:space="preserve">http://dx.doi.org/10.1016/j.enconman.2022.115268</t>
  </si>
  <si>
    <t xml:space="preserve">ECORYS (2008). Study on the Competitiveness of the European Steel Sector. ECORYS, Danish Technological Institute, Cambridge Econometrics, CES IFO, and IDEA Consult.</t>
  </si>
  <si>
    <t xml:space="preserve">https://op.europa.eu/en/publication-detail/-/publication/7b6df831-0266-40a1-9ca2-13992d526bf7</t>
  </si>
  <si>
    <t xml:space="preserve">Commission, E. (2007). Reference Document on Best Available Techniques for the Manufacture of Large Volume Inorganic Chemicals — Ammonia, Acids and Fertilisers. European Commission.</t>
  </si>
  <si>
    <t xml:space="preserve">https://eippcb.jrc.ec.europa.eu/reference/large-volume-inorganic-chemicals-ammonia-acids-and-fertilisers</t>
  </si>
  <si>
    <t xml:space="preserve">Fasihi, M., Efimova, O., &amp; Breyer, C. (2019 , Jul). Techno-economic assessment of co2 direct air capture plants. Journal of Cleaner Production, 224, 957–980. URL: http://dx.doi.org/10.1016/j.jclepro.2019.03.086, doi:10.1016/j.jclepro.2019.03.086</t>
  </si>
  <si>
    <t xml:space="preserve">10.1016/j.jclepro.2019.03.086</t>
  </si>
  <si>
    <t xml:space="preserve">http://dx.doi.org/10.1016/j.jclepro.2019.03.086</t>
  </si>
  <si>
    <t xml:space="preserve">Fiamelda, L., Suprihatin, &amp; Purwoko. (2020 , Apr). Analysis of water and electricity consumption of urea fertilizer industry: case study pt. x. IOP Conference Series: Earth and Environmental Science, 472(1), 012034. URL: http://dx.doi.org/10.1088/1755-1315/472/1/012034, doi:10.1088/1755-1315/472/1/012034</t>
  </si>
  <si>
    <t xml:space="preserve">10.1088/1755-1315/472/1/012034</t>
  </si>
  <si>
    <t xml:space="preserve">http://dx.doi.org/10.1088/1755-1315/472/1/012034</t>
  </si>
  <si>
    <t xml:space="preserve">Hauser, P. D., Burmeister, H., Münnich, P. J., Witecka, W. K., &amp; Mühlpointner, T. (2021). Klimaschutzverträge für die Industrietransformation. Analyse zur Stahlbranche. Agora Energiewende.</t>
  </si>
  <si>
    <t xml:space="preserve">Hegemann, K.-R., &amp; Guder, R. (2020). Stahlerzeugung. Springer Fachmedien Wiesbaden.</t>
  </si>
  <si>
    <t xml:space="preserve">10.1007/978-3-658-29091-7</t>
  </si>
  <si>
    <t xml:space="preserve">http://dx.doi.org/10.1007/978-3-658-29091-7</t>
  </si>
  <si>
    <t xml:space="preserve">Hölling, M., Weng, M., &amp; Gellert, S. (2017). Bewertung der herstellung von eisenschwamm unter verwendung von wasserstoff. Stahl und Eisen, 137(6), 47–53.</t>
  </si>
  <si>
    <t xml:space="preserve">Holst, M., Aschbrenner, S., Smolinka, T., Voglstätter, C., &amp; Grimm, G. (2021). Cost forecase for low temperature electrolysis – technology driven bottom-up prognosis for PEM and Alkaline water electrolysis systems. Fraunhofer Institute for Solar Energy Systems ISE.</t>
  </si>
  <si>
    <t xml:space="preserve">https://www.ise.fraunhofer.de/content/dam/ise/de/documents/publications/studies/cost-forecast-for-low-temperature-electrolysis.pdf</t>
  </si>
  <si>
    <t xml:space="preserve">IEA (2021). Ammonia Technology Roadmap – Towards more sustainable nitrogen fertiliser production. International Energy Agency.</t>
  </si>
  <si>
    <t xml:space="preserve">https://www.iea.org/reports/ammonia-technology-roadmap</t>
  </si>
  <si>
    <t xml:space="preserve">IEA (2022). Direct Air Capture – A key technology for net zero. International Energy Agency.</t>
  </si>
  <si>
    <t xml:space="preserve">https://www.iea.org/reports/direct-air-capture-2022</t>
  </si>
  <si>
    <t xml:space="preserve">IEA (2021). Global Hydrogen Review. International Energy Agency.</t>
  </si>
  <si>
    <t xml:space="preserve">https://www.iea.org/reports/global-hydrogen-review-2021</t>
  </si>
  <si>
    <t xml:space="preserve">IRENA (2022). Global hydrogen trade to meet the 1.5°C climate goal: Part III – Green hydrogen cost and potential. International Renewable Energy Agency.</t>
  </si>
  <si>
    <t xml:space="preserve">https://www.irena.org/publications/2022/May/Global-hydrogen-trade-Cost</t>
  </si>
  <si>
    <t xml:space="preserve">Jarvis, S. M., &amp; Samsatli, S. (2018 , Apr). Technologies and infrastructures underpinning future co 2 value chains: a comprehensive review and comparative analysis. Renewable and Sustainable Energy Reviews, 85, 46–68. URL: http://dx.doi.org/10.1016/j.rser.2018.01.007, doi:10.1016/j.rser.2018.01.007</t>
  </si>
  <si>
    <t xml:space="preserve">10.1016/j.rser.2018.01.007</t>
  </si>
  <si>
    <t xml:space="preserve">http://dx.doi.org/10.1016/j.rser.2018.01.007</t>
  </si>
  <si>
    <t xml:space="preserve">Keith, D. W., Holmes, G., St. Angelo, D., &amp; Heidel, K. (2018 , Aug). A process for capturing co2 from the atmosphere. Joule, 2(8), 1573–1594. URL: http://dx.doi.org/10.1016/j.joule.2018.05.006, doi:10.1016/j.joule.2018.05.006</t>
  </si>
  <si>
    <t xml:space="preserve">10.1016/j.joule.2018.05.006</t>
  </si>
  <si>
    <t xml:space="preserve">http://dx.doi.org/10.1016/j.joule.2018.05.006</t>
  </si>
  <si>
    <t xml:space="preserve">Kent, J. A. (1974). Riegel's handbook of industrial chemistry. Springer.</t>
  </si>
  <si>
    <t xml:space="preserve">Madhu, K., Pauliuk, S., Dhathri, S., &amp; Creutzig, F. (2021 , Oct). Understanding environmental trade-offs and resource demand of direct air capture technologies through comparative life-cycle assessment. Nature Energy, 6(11), 1035–1044. URL: http://dx.doi.org/10.1038/s41560-021-00922-6, doi:10.1038/s41560-021-00922-6</t>
  </si>
  <si>
    <t xml:space="preserve">10.1038/s41560-021-00922-6</t>
  </si>
  <si>
    <t xml:space="preserve">http://dx.doi.org/10.1038/s41560-021-00922-6</t>
  </si>
  <si>
    <t xml:space="preserve">Matzen, M. J., Alhajji, M. H., &amp; Demirel, Y. (2015). Technoeconomics and sustainability of renewable methanol and ammonia productions using wind power-based hydrogen. Journal of Advanced Chemical Engineering, 5(3). URL: http://dx.doi.org/10.4172/2090-4568.1000128, doi:10.4172/2090-4568.1000128</t>
  </si>
  <si>
    <t xml:space="preserve">10.4172/2090-4568.1000128</t>
  </si>
  <si>
    <t xml:space="preserve">http://dx.doi.org/10.4172/2090-4568.1000128</t>
  </si>
  <si>
    <t xml:space="preserve">Oliveira, C. (2021). TNO's Technology Factsheet: Advanced Methanol to olefines process. TNO EnergieTransitie.</t>
  </si>
  <si>
    <t xml:space="preserve">https://energy.nl/media/data/Technology-Factsheet-Advanced-methanol-to-olefins.pdf</t>
  </si>
  <si>
    <t xml:space="preserve">Otto, A., Robinius, M., Grube, T., Schiebahn, S., Praktiknjo, A., &amp; Stolten, D. (2017 , Apr). Power-to-steel: reducing co2 through the integration of renewable energy and hydrogen into the german steel industry. Energies, 10(4), 451. URL: http://dx.doi.org/10.3390/en10040451, doi:10.3390/en10040451</t>
  </si>
  <si>
    <t xml:space="preserve">10.3390/en10040451</t>
  </si>
  <si>
    <t xml:space="preserve">http://dx.doi.org/10.3390/en10040451</t>
  </si>
  <si>
    <t xml:space="preserve">Ozkan, M., Nayak, S. P., Ruiz, A. D., &amp; Jiang, W. (2022). Current status and pillars of direct air capture technologies. iScience, 25(4), 103990. URL: https://www.sciencedirect.com/science/article/pii/S2589004222002607, doi:10.1016/j.isci.2022.103990</t>
  </si>
  <si>
    <t xml:space="preserve">10.1016/j.isci.2022.103990</t>
  </si>
  <si>
    <t xml:space="preserve">https://www.sciencedirect.com/science/article/pii/S2589004222002607</t>
  </si>
  <si>
    <t xml:space="preserve">Pérez-Fortes, M., Schöneberger, J. C., Boulamanti, A., &amp; Tzimas, E. (2016 , Jan). Methanol synthesis using captured co2 as raw material: techno-economic and environmental assessment. Applied Energy, 161, 718–732. URL: http://dx.doi.org/10.1016/j.apenergy.2015.07.067, doi:10.1016/j.apenergy.2015.07.067</t>
  </si>
  <si>
    <t xml:space="preserve">10.1016/j.apenergy.2015.07.067</t>
  </si>
  <si>
    <t xml:space="preserve">http://dx.doi.org/10.1016/j.apenergy.2015.07.067</t>
  </si>
  <si>
    <t xml:space="preserve">Rechberger, K., Spanlang, A., Sasiain Conde, A., Wolfmeir, H., &amp; Harris, C. (2020 , Jun). Green hydrogen-based direct reduction for low?carbon steelmaking. steel research international, 91(11), 2000110. URL: http://dx.doi.org/10.1002/srin.202000110, doi:10.1002/srin.202000110</t>
  </si>
  <si>
    <t xml:space="preserve">10.1002/srin.202000110</t>
  </si>
  <si>
    <t xml:space="preserve">http://dx.doi.org/10.1002/srin.202000110</t>
  </si>
  <si>
    <t xml:space="preserve">Sasiain, A., Rechberger, K., Spanlang, A., Kofler, I., Wolfmeir, H., Harris, C., &amp; Bürgler, T. (2020 , Mar). Green hydrogen as decarbonization element for the steel industry. BHM Berg- und Hüttenmännische Monatshefte, 165(5), 232–236. URL: http://dx.doi.org/10.1007/s00501-020-00968-1, doi:10.1007/s00501-020-00968-1</t>
  </si>
  <si>
    <t xml:space="preserve">10.1007/s00501-020-00968-1</t>
  </si>
  <si>
    <t xml:space="preserve">http://dx.doi.org/10.1007/s00501-020-00968-1</t>
  </si>
  <si>
    <t xml:space="preserve">Vartiainen, E., Breyer, C., Moser, D., Román Medina, E., Busto, C., Masson, G., … Jäger-Waldau, A. (2021 , Sep). True cost of solar hydrogen. Solar RRL, 6(5), 2100487. URL: http://dx.doi.org/10.1002/solr.202100487, doi:10.1002/solr.202100487</t>
  </si>
  <si>
    <t xml:space="preserve">10.1002/solr.202100487</t>
  </si>
  <si>
    <t xml:space="preserve">http://dx.doi.org/10.1002/solr.202100487</t>
  </si>
  <si>
    <t xml:space="preserve">Vogl, V., Åhman, M., &amp; Nilsson, L. J. (2018 , Dec). Assessment of hydrogen direct reduction for fossil-free steelmaking. Journal of Cleaner Production, 203, 736–745. URL: http://dx.doi.org/10.1016/j.jclepro.2018.08.279, doi:10.1016/j.jclepro.2018.08.279</t>
  </si>
  <si>
    <t xml:space="preserve">10.1016/j.jclepro.2018.08.279</t>
  </si>
  <si>
    <t xml:space="preserve">http://dx.doi.org/10.1016/j.jclepro.2018.08.279</t>
  </si>
  <si>
    <t xml:space="preserve">World Bank. 2022. „World Bank Commodity Price Data (The Pink Sheet)“. 282830.</t>
  </si>
  <si>
    <t xml:space="preserve">https://www.worldbank.org/en/research/commodity-markets</t>
  </si>
  <si>
    <t xml:space="preserve">Worrell, E., Price, L., Neelis, M., Galitsky, C., &amp; Zhou, N. (2007). World Best Practice Energy Intensity Values for Selected Industrial Sectors. Lawrence Berkeley National Laboratory.</t>
  </si>
  <si>
    <t xml:space="preserve">https://escholarship.org/uc/item/77n9d4sp</t>
  </si>
  <si>
    <t xml:space="preserve">Wörtler, M., Schuler, F., Voigt, N., Schmidt, T., Dahlmann, P., Lüngen, H. B., &amp; Ghenda, J.-T. (2013). Steel's Contribution to a Low-Carbon Europe 2050. The Boston Consulting Group.</t>
  </si>
  <si>
    <t xml:space="preserve">https://www.bcg.com/publications/2013/metals-mining-environment-steels-contribution-low-carbon-europe-2050</t>
  </si>
</sst>
</file>

<file path=xl/styles.xml><?xml version="1.0" encoding="utf-8"?>
<styleSheet xmlns="http://schemas.openxmlformats.org/spreadsheetml/2006/main">
  <numFmts count="7">
    <numFmt numFmtId="164" formatCode="General"/>
    <numFmt numFmtId="165" formatCode="0.00"/>
    <numFmt numFmtId="166" formatCode="#,##0.00"/>
    <numFmt numFmtId="167" formatCode="0.000"/>
    <numFmt numFmtId="168" formatCode="General"/>
    <numFmt numFmtId="169" formatCode="0.0000"/>
    <numFmt numFmtId="170" formatCode="@"/>
  </numFmts>
  <fonts count="10">
    <font>
      <sz val="11"/>
      <color rgb="FF000000"/>
      <name val="Calibri"/>
      <family val="0"/>
      <charset val="1"/>
    </font>
    <font>
      <sz val="10"/>
      <name val="Arial"/>
      <family val="0"/>
    </font>
    <font>
      <sz val="10"/>
      <name val="Arial"/>
      <family val="0"/>
    </font>
    <font>
      <sz val="10"/>
      <name val="Arial"/>
      <family val="0"/>
    </font>
    <font>
      <sz val="11"/>
      <color rgb="FF000000"/>
      <name val="Arial"/>
      <family val="0"/>
      <charset val="1"/>
    </font>
    <font>
      <b val="true"/>
      <sz val="18"/>
      <color rgb="FF44546A"/>
      <name val="Calibri Light"/>
      <family val="0"/>
      <charset val="1"/>
    </font>
    <font>
      <b val="true"/>
      <sz val="13"/>
      <color rgb="FF000000"/>
      <name val="Calibri"/>
      <family val="0"/>
      <charset val="1"/>
    </font>
    <font>
      <b val="true"/>
      <sz val="15"/>
      <color rgb="FF44546A"/>
      <name val="Calibri"/>
      <family val="0"/>
      <charset val="1"/>
    </font>
    <font>
      <b val="true"/>
      <sz val="11"/>
      <color rgb="FF000000"/>
      <name val="Calibri"/>
      <family val="0"/>
      <charset val="1"/>
    </font>
    <font>
      <sz val="11"/>
      <name val="Calibri"/>
      <family val="0"/>
      <charset val="1"/>
    </font>
  </fonts>
  <fills count="2">
    <fill>
      <patternFill patternType="none"/>
    </fill>
    <fill>
      <patternFill patternType="gray125"/>
    </fill>
  </fills>
  <borders count="2">
    <border diagonalUp="false" diagonalDown="false">
      <left/>
      <right/>
      <top/>
      <bottom/>
      <diagonal/>
    </border>
    <border diagonalUp="false" diagonalDown="false">
      <left/>
      <right/>
      <top/>
      <bottom style="thick">
        <color rgb="FF5B9BD5"/>
      </botto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5" fillId="0" borderId="0" applyFont="true" applyBorder="false" applyAlignment="true" applyProtection="true">
      <alignment horizontal="general" vertical="bottom" textRotation="0" wrapText="false" indent="0" shrinkToFit="false"/>
      <protection locked="true" hidden="false"/>
    </xf>
    <xf numFmtId="164" fontId="7" fillId="0" borderId="1" applyFont="true" applyBorder="true" applyAlignment="true" applyProtection="true">
      <alignment horizontal="general" vertical="bottom" textRotation="0" wrapText="false" indent="0" shrinkToFit="false"/>
      <protection locked="true" hidden="false"/>
    </xf>
  </cellStyleXfs>
  <cellXfs count="4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5" fillId="0" borderId="0" xfId="2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7" fillId="0" borderId="1" xfId="21"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4" fillId="0" borderId="0" xfId="0" applyFont="true" applyBorder="fals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5" fontId="4" fillId="0" borderId="0" xfId="0" applyFont="true" applyBorder="false" applyAlignment="true" applyProtection="false">
      <alignment horizontal="right" vertical="center" textRotation="0" wrapText="true" indent="0" shrinkToFit="false"/>
      <protection locked="true" hidden="false"/>
    </xf>
    <xf numFmtId="166" fontId="4" fillId="0" borderId="0" xfId="0" applyFont="true" applyBorder="false" applyAlignment="true" applyProtection="false">
      <alignment horizontal="left" vertical="center" textRotation="0" wrapText="true" indent="0" shrinkToFit="false"/>
      <protection locked="true" hidden="false"/>
    </xf>
    <xf numFmtId="164" fontId="7" fillId="0" borderId="1" xfId="21" applyFont="true" applyBorder="true" applyAlignment="true" applyProtection="false">
      <alignment horizontal="left" vertical="center" textRotation="0" wrapText="true" indent="0" shrinkToFit="false"/>
      <protection locked="true" hidden="false"/>
    </xf>
    <xf numFmtId="167" fontId="7" fillId="0" borderId="1" xfId="21" applyFont="true" applyBorder="true" applyAlignment="true" applyProtection="false">
      <alignment horizontal="left" vertical="center" textRotation="0" wrapText="true" indent="0" shrinkToFit="false"/>
      <protection locked="true" hidden="false"/>
    </xf>
    <xf numFmtId="166" fontId="7" fillId="0" borderId="1" xfId="21"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left" vertical="center" textRotation="0" wrapText="true" indent="0" shrinkToFit="false"/>
      <protection locked="true" hidden="false"/>
    </xf>
    <xf numFmtId="167" fontId="0" fillId="0" borderId="0" xfId="0" applyFont="false" applyBorder="false" applyAlignment="true" applyProtection="false">
      <alignment horizontal="right" vertical="center" textRotation="0" wrapText="true" indent="0" shrinkToFit="false"/>
      <protection locked="true" hidden="false"/>
    </xf>
    <xf numFmtId="167" fontId="0" fillId="0" borderId="0" xfId="0" applyFont="false" applyBorder="false" applyAlignment="true" applyProtection="false">
      <alignment horizontal="right" vertical="center" textRotation="0" wrapText="false" indent="0" shrinkToFit="false"/>
      <protection locked="true" hidden="false"/>
    </xf>
    <xf numFmtId="168" fontId="0" fillId="0" borderId="0" xfId="0" applyFont="false" applyBorder="fals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7" fontId="4" fillId="0" borderId="0" xfId="0" applyFont="true" applyBorder="false" applyAlignment="true" applyProtection="false">
      <alignment horizontal="right" vertical="center" textRotation="0" wrapText="tru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5" fontId="4" fillId="0" borderId="0" xfId="0" applyFont="true" applyBorder="false" applyAlignment="true" applyProtection="false">
      <alignment horizontal="right" vertical="center" textRotation="0" wrapText="false" indent="0" shrinkToFit="false"/>
      <protection locked="true" hidden="false"/>
    </xf>
    <xf numFmtId="166" fontId="4" fillId="0" borderId="0" xfId="0" applyFont="true" applyBorder="false" applyAlignment="true" applyProtection="false">
      <alignment horizontal="left" vertical="center" textRotation="0" wrapText="fals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5" fontId="4" fillId="0" borderId="0" xfId="0" applyFont="true" applyBorder="false" applyAlignment="true" applyProtection="false">
      <alignment horizontal="left" vertical="center" textRotation="0" wrapText="true" indent="0" shrinkToFit="false"/>
      <protection locked="true" hidden="false"/>
    </xf>
    <xf numFmtId="164" fontId="4" fillId="0" borderId="0" xfId="0" applyFont="true" applyBorder="false" applyAlignment="true" applyProtection="false">
      <alignment horizontal="right" vertical="center" textRotation="0" wrapText="true" indent="0" shrinkToFit="false"/>
      <protection locked="true" hidden="false"/>
    </xf>
    <xf numFmtId="165" fontId="7" fillId="0" borderId="1" xfId="21" applyFont="true" applyBorder="true" applyAlignment="true" applyProtection="false">
      <alignment horizontal="left" vertical="center" textRotation="0" wrapText="true" indent="0" shrinkToFit="false"/>
      <protection locked="true" hidden="false"/>
    </xf>
    <xf numFmtId="169" fontId="7" fillId="0" borderId="1" xfId="21" applyFont="true" applyBorder="true" applyAlignment="true" applyProtection="false">
      <alignment horizontal="left" vertical="center" textRotation="0" wrapText="true" indent="0" shrinkToFit="false"/>
      <protection locked="true" hidden="false"/>
    </xf>
    <xf numFmtId="164" fontId="7" fillId="0" borderId="1" xfId="21" applyFont="true" applyBorder="true" applyAlignment="true" applyProtection="false">
      <alignment horizontal="general" vertical="center" textRotation="0" wrapText="true" indent="0" shrinkToFit="false"/>
      <protection locked="true" hidden="false"/>
    </xf>
    <xf numFmtId="165" fontId="0" fillId="0" borderId="0" xfId="0" applyFont="true" applyBorder="fals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right" vertical="center" textRotation="0" wrapText="true" indent="0" shrinkToFit="false"/>
      <protection locked="true" hidden="false"/>
    </xf>
    <xf numFmtId="170" fontId="0" fillId="0" borderId="0" xfId="0" applyFont="false" applyBorder="false" applyAlignment="true" applyProtection="false">
      <alignment horizontal="general" vertical="center" textRotation="0" wrapText="false" indent="0" shrinkToFit="false"/>
      <protection locked="true" hidden="false"/>
    </xf>
    <xf numFmtId="165" fontId="0" fillId="0" borderId="0" xfId="0" applyFont="false" applyBorder="false" applyAlignment="true" applyProtection="false">
      <alignment horizontal="general" vertical="center" textRotation="0" wrapText="false" indent="0" shrinkToFit="false"/>
      <protection locked="true" hidden="false"/>
    </xf>
    <xf numFmtId="170" fontId="7" fillId="0" borderId="1" xfId="21" applyFont="true" applyBorder="true" applyAlignment="true" applyProtection="false">
      <alignment horizontal="general" vertical="center" textRotation="0" wrapText="false" indent="0" shrinkToFit="false"/>
      <protection locked="true" hidden="false"/>
    </xf>
    <xf numFmtId="167" fontId="7" fillId="0" borderId="1" xfId="21" applyFont="true" applyBorder="true" applyAlignment="true" applyProtection="false">
      <alignment horizontal="general" vertical="center" textRotation="0" wrapText="false" indent="0" shrinkToFit="false"/>
      <protection locked="true" hidden="false"/>
    </xf>
    <xf numFmtId="164" fontId="7" fillId="0" borderId="1" xfId="21" applyFont="true" applyBorder="true" applyAlignment="true" applyProtection="false">
      <alignment horizontal="general" vertical="center" textRotation="0" wrapText="false" indent="0" shrinkToFit="false"/>
      <protection locked="true" hidden="false"/>
    </xf>
    <xf numFmtId="167" fontId="0" fillId="0" borderId="0" xfId="0" applyFont="false" applyBorder="false" applyAlignment="true" applyProtection="false">
      <alignment horizontal="general" vertical="center" textRotation="0" wrapText="false" indent="0" shrinkToFit="false"/>
      <protection locked="true" hidden="false"/>
    </xf>
    <xf numFmtId="164" fontId="5" fillId="0" borderId="0" xfId="20" applyFont="true" applyBorder="true" applyAlignment="true" applyProtection="false">
      <alignment horizontal="left" vertical="center" textRotation="0" wrapText="true" indent="0" shrinkToFit="false"/>
      <protection locked="true" hidden="false"/>
    </xf>
    <xf numFmtId="164" fontId="9" fillId="0" borderId="0" xfId="0" applyFont="true" applyBorder="false" applyAlignment="true" applyProtection="false">
      <alignment horizontal="left" vertical="center" textRotation="0" wrapText="true" indent="0" shrinkToFit="false"/>
      <protection locked="true" hidden="false"/>
    </xf>
    <xf numFmtId="164" fontId="9" fillId="0" borderId="0" xfId="0" applyFont="true" applyBorder="false" applyAlignment="true" applyProtection="false">
      <alignment horizontal="left" vertical="top"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Excel Built-in Title" xfId="20"/>
    <cellStyle name="Excel Built-in Heading 1" xfId="21"/>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5B9BD5"/>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B3" activeCellId="0" sqref="B3"/>
    </sheetView>
  </sheetViews>
  <sheetFormatPr defaultColWidth="9.13671875" defaultRowHeight="34.5" zeroHeight="false" outlineLevelRow="0" outlineLevelCol="0"/>
  <cols>
    <col collapsed="false" customWidth="true" hidden="false" outlineLevel="0" max="1" min="1" style="1" width="40.15"/>
    <col collapsed="false" customWidth="true" hidden="false" outlineLevel="0" max="2" min="2" style="2" width="69.12"/>
    <col collapsed="false" customWidth="false" hidden="false" outlineLevel="0" max="1024" min="3" style="3" width="9.13"/>
  </cols>
  <sheetData>
    <row r="1" s="6" customFormat="true" ht="29.85" hidden="false" customHeight="false" outlineLevel="0" collapsed="false">
      <c r="A1" s="4" t="s">
        <v>0</v>
      </c>
      <c r="B1" s="5" t="s">
        <v>1</v>
      </c>
    </row>
    <row r="2" customFormat="false" ht="68.65" hidden="false" customHeight="false" outlineLevel="0" collapsed="false">
      <c r="A2" s="4" t="s">
        <v>2</v>
      </c>
      <c r="B2" s="6" t="s">
        <v>3</v>
      </c>
    </row>
    <row r="3" customFormat="false" ht="22.05" hidden="false" customHeight="false" outlineLevel="0" collapsed="false">
      <c r="A3" s="4" t="s">
        <v>4</v>
      </c>
      <c r="B3" s="6" t="s">
        <v>5</v>
      </c>
    </row>
    <row r="4" customFormat="false" ht="82.5" hidden="false" customHeight="true" outlineLevel="0" collapsed="false"/>
    <row r="5" customFormat="false" ht="34.5" hidden="false" customHeight="true" outlineLevel="0" collapsed="false">
      <c r="A5" s="7" t="s">
        <v>6</v>
      </c>
      <c r="B5" s="7" t="s">
        <v>7</v>
      </c>
    </row>
    <row r="6" customFormat="false" ht="45" hidden="false" customHeight="true" outlineLevel="0" collapsed="false">
      <c r="A6" s="8" t="s">
        <v>8</v>
      </c>
      <c r="B6" s="9" t="s">
        <v>9</v>
      </c>
    </row>
    <row r="7" customFormat="false" ht="34.5" hidden="false" customHeight="true" outlineLevel="0" collapsed="false">
      <c r="A7" s="8" t="s">
        <v>10</v>
      </c>
      <c r="B7" s="9" t="s">
        <v>11</v>
      </c>
      <c r="C7" s="0"/>
    </row>
    <row r="8" customFormat="false" ht="34.5" hidden="false" customHeight="true" outlineLevel="0" collapsed="false">
      <c r="A8" s="8" t="s">
        <v>12</v>
      </c>
      <c r="B8" s="9" t="s">
        <v>13</v>
      </c>
    </row>
    <row r="9" customFormat="false" ht="34.5" hidden="false" customHeight="true" outlineLevel="0" collapsed="false">
      <c r="A9" s="8" t="s">
        <v>14</v>
      </c>
      <c r="B9" s="9" t="s">
        <v>15</v>
      </c>
    </row>
    <row r="10" customFormat="false" ht="34.5" hidden="false" customHeight="true" outlineLevel="0" collapsed="false">
      <c r="A10" s="8" t="s">
        <v>16</v>
      </c>
      <c r="B10" s="9" t="s">
        <v>17</v>
      </c>
    </row>
    <row r="11" customFormat="false" ht="34.5" hidden="false" customHeight="true" outlineLevel="0" collapsed="false">
      <c r="A11" s="8" t="s">
        <v>18</v>
      </c>
      <c r="B11" s="9" t="s">
        <v>19</v>
      </c>
    </row>
    <row r="12" customFormat="false" ht="34.5" hidden="false" customHeight="true" outlineLevel="0" collapsed="false">
      <c r="A12" s="8" t="s">
        <v>20</v>
      </c>
      <c r="B12" s="9" t="s">
        <v>21</v>
      </c>
    </row>
    <row r="13" customFormat="false" ht="34.5" hidden="false" customHeight="true" outlineLevel="0" collapsed="false">
      <c r="A13" s="8" t="s">
        <v>22</v>
      </c>
      <c r="B13" s="9" t="s">
        <v>23</v>
      </c>
    </row>
    <row r="14" customFormat="false" ht="34.5" hidden="false" customHeight="true" outlineLevel="0" collapsed="false">
      <c r="A14" s="8" t="s">
        <v>24</v>
      </c>
      <c r="B14" s="9" t="s">
        <v>25</v>
      </c>
    </row>
    <row r="15" customFormat="false" ht="34.5" hidden="false" customHeight="true" outlineLevel="0" collapsed="false">
      <c r="A15" s="8" t="s">
        <v>26</v>
      </c>
      <c r="B15" s="9" t="s">
        <v>27</v>
      </c>
    </row>
    <row r="16" customFormat="false" ht="34.5" hidden="false" customHeight="true" outlineLevel="0" collapsed="false">
      <c r="A16" s="8" t="s">
        <v>28</v>
      </c>
      <c r="B16" s="9" t="s">
        <v>29</v>
      </c>
    </row>
    <row r="17" customFormat="false" ht="34.5" hidden="false" customHeight="true" outlineLevel="0" collapsed="false">
      <c r="A17" s="8" t="s">
        <v>30</v>
      </c>
      <c r="B17" s="9" t="s">
        <v>31</v>
      </c>
    </row>
    <row r="18" customFormat="false" ht="34.5" hidden="false" customHeight="true" outlineLevel="0" collapsed="false">
      <c r="A18" s="8" t="s">
        <v>32</v>
      </c>
      <c r="B18" s="9" t="s">
        <v>33</v>
      </c>
    </row>
    <row r="19" customFormat="false" ht="34.5" hidden="false" customHeight="true" outlineLevel="0" collapsed="false">
      <c r="A19" s="8" t="s">
        <v>34</v>
      </c>
      <c r="B19" s="9" t="s">
        <v>35</v>
      </c>
    </row>
    <row r="20" customFormat="false" ht="34.5" hidden="false" customHeight="true" outlineLevel="0" collapsed="false">
      <c r="A20" s="8" t="s">
        <v>36</v>
      </c>
      <c r="B20" s="9" t="s">
        <v>37</v>
      </c>
    </row>
    <row r="21" customFormat="false" ht="34.5" hidden="false" customHeight="true" outlineLevel="0" collapsed="false">
      <c r="A21" s="8" t="s">
        <v>38</v>
      </c>
      <c r="B21" s="9" t="s">
        <v>39</v>
      </c>
    </row>
    <row r="22" customFormat="false" ht="34.5" hidden="false" customHeight="true" outlineLevel="0" collapsed="false">
      <c r="A22" s="8" t="s">
        <v>40</v>
      </c>
      <c r="B22" s="9" t="s">
        <v>41</v>
      </c>
    </row>
    <row r="24" customFormat="false" ht="34.5" hidden="false" customHeight="true" outlineLevel="0" collapsed="false">
      <c r="A24" s="10"/>
    </row>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printOptions headings="false" gridLines="false" gridLinesSet="true" horizontalCentered="false" verticalCentered="false"/>
  <pageMargins left="0.700694444444444" right="0.700694444444444" top="0.752083333333333" bottom="0.752083333333333"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99"/>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O6" activeCellId="0" sqref="O6"/>
    </sheetView>
  </sheetViews>
  <sheetFormatPr defaultColWidth="18.73046875" defaultRowHeight="13.8" zeroHeight="false" outlineLevelRow="0" outlineLevelCol="0"/>
  <cols>
    <col collapsed="false" customWidth="false" hidden="false" outlineLevel="0" max="6" min="1" style="11" width="18.71"/>
    <col collapsed="false" customWidth="false" hidden="false" outlineLevel="0" max="8" min="7" style="13" width="18.71"/>
    <col collapsed="false" customWidth="false" hidden="false" outlineLevel="0" max="9" min="9" style="14" width="18.71"/>
    <col collapsed="false" customWidth="false" hidden="false" outlineLevel="0" max="12" min="10" style="13" width="18.71"/>
    <col collapsed="false" customWidth="false" hidden="false" outlineLevel="0" max="13" min="13" style="14" width="18.71"/>
    <col collapsed="false" customWidth="false" hidden="false" outlineLevel="0" max="1022" min="14" style="11" width="18.71"/>
    <col collapsed="false" customWidth="true" hidden="false" outlineLevel="0" max="1024" min="1023" style="0" width="11.52"/>
  </cols>
  <sheetData>
    <row r="1" s="15" customFormat="true" ht="45" hidden="false" customHeight="true" outlineLevel="0" collapsed="false">
      <c r="A1" s="15" t="s">
        <v>42</v>
      </c>
      <c r="B1" s="15" t="s">
        <v>43</v>
      </c>
      <c r="C1" s="15" t="s">
        <v>14</v>
      </c>
      <c r="D1" s="15" t="s">
        <v>44</v>
      </c>
      <c r="E1" s="15" t="s">
        <v>45</v>
      </c>
      <c r="F1" s="15" t="s">
        <v>46</v>
      </c>
      <c r="G1" s="16" t="s">
        <v>22</v>
      </c>
      <c r="H1" s="16" t="s">
        <v>47</v>
      </c>
      <c r="I1" s="17" t="s">
        <v>26</v>
      </c>
      <c r="J1" s="16" t="s">
        <v>48</v>
      </c>
      <c r="K1" s="16" t="s">
        <v>30</v>
      </c>
      <c r="L1" s="16" t="s">
        <v>49</v>
      </c>
      <c r="M1" s="15" t="s">
        <v>34</v>
      </c>
      <c r="N1" s="15" t="s">
        <v>50</v>
      </c>
      <c r="O1" s="15" t="s">
        <v>38</v>
      </c>
      <c r="P1" s="15" t="s">
        <v>51</v>
      </c>
      <c r="AMI1" s="18"/>
      <c r="AMJ1" s="18"/>
    </row>
    <row r="2" customFormat="false" ht="45" hidden="false" customHeight="true" outlineLevel="0" collapsed="false">
      <c r="A2" s="19"/>
      <c r="B2" s="19"/>
      <c r="C2" s="19" t="s">
        <v>53</v>
      </c>
      <c r="D2" s="19"/>
      <c r="E2" s="19"/>
      <c r="F2" s="19"/>
      <c r="G2" s="20" t="n">
        <v>490.2</v>
      </c>
      <c r="H2" s="20"/>
      <c r="I2" s="19" t="s">
        <v>170</v>
      </c>
      <c r="J2" s="20"/>
      <c r="K2" s="21" t="n">
        <f aca="false">IF(ISBLANK($G2),"",IF(ISBLANK($J2),1,$J2)*VLOOKUP($I2,Units!$A$2:$C$1000,3,0)*G2)</f>
        <v>490.2</v>
      </c>
      <c r="L2" s="21" t="str">
        <f aca="false">IF(ISBLANK($H2),"",IF(ISBLANK($J2),1,$J2)*VLOOKUP($I2,Units!$A$2:$C$1000,3,0)*H2)</f>
        <v/>
      </c>
      <c r="M2" s="22" t="str">
        <f aca="false">VLOOKUP($I2,Units!$A$2:$C$1000,2,0)</f>
        <v>EUR/t</v>
      </c>
      <c r="N2" s="19" t="s">
        <v>246</v>
      </c>
      <c r="O2" s="11" t="s">
        <v>247</v>
      </c>
      <c r="P2" s="19" t="s">
        <v>248</v>
      </c>
      <c r="Q2" s="19"/>
      <c r="R2" s="19"/>
      <c r="S2" s="19"/>
      <c r="T2" s="19"/>
      <c r="U2" s="19"/>
      <c r="V2" s="19"/>
      <c r="W2" s="19"/>
      <c r="X2" s="19"/>
      <c r="Y2" s="19"/>
      <c r="Z2" s="19"/>
    </row>
    <row r="3" customFormat="false" ht="45" hidden="false" customHeight="true" outlineLevel="0" collapsed="false">
      <c r="A3" s="19"/>
      <c r="B3" s="19"/>
      <c r="C3" s="19" t="s">
        <v>53</v>
      </c>
      <c r="D3" s="19"/>
      <c r="E3" s="19"/>
      <c r="F3" s="19"/>
      <c r="G3" s="20" t="n">
        <v>300</v>
      </c>
      <c r="H3" s="20"/>
      <c r="I3" s="19" t="s">
        <v>170</v>
      </c>
      <c r="J3" s="20"/>
      <c r="K3" s="21" t="n">
        <f aca="false">IF(ISBLANK($G3),"",IF(ISBLANK($J3),1,$J3)*VLOOKUP($I3,Units!$A$2:$C$1000,3,0)*G3)</f>
        <v>300</v>
      </c>
      <c r="L3" s="21" t="str">
        <f aca="false">IF(ISBLANK($H3),"",IF(ISBLANK($J3),1,$J3)*VLOOKUP($I3,Units!$A$2:$C$1000,3,0)*H3)</f>
        <v/>
      </c>
      <c r="M3" s="22" t="str">
        <f aca="false">VLOOKUP($I3,Units!$A$2:$C$1000,2,0)</f>
        <v>EUR/t</v>
      </c>
      <c r="N3" s="19"/>
      <c r="O3" s="19" t="s">
        <v>206</v>
      </c>
      <c r="P3" s="19" t="s">
        <v>207</v>
      </c>
      <c r="Q3" s="19"/>
      <c r="R3" s="19"/>
      <c r="S3" s="19"/>
      <c r="T3" s="19"/>
      <c r="U3" s="19"/>
      <c r="V3" s="19"/>
      <c r="W3" s="19"/>
      <c r="X3" s="19"/>
      <c r="Y3" s="19"/>
      <c r="Z3" s="19"/>
    </row>
    <row r="4" customFormat="false" ht="45" hidden="false" customHeight="true" outlineLevel="0" collapsed="false">
      <c r="A4" s="19"/>
      <c r="B4" s="19"/>
      <c r="C4" s="19" t="s">
        <v>67</v>
      </c>
      <c r="D4" s="19"/>
      <c r="E4" s="19"/>
      <c r="F4" s="19"/>
      <c r="G4" s="20" t="n">
        <v>3</v>
      </c>
      <c r="H4" s="20"/>
      <c r="I4" s="19" t="s">
        <v>68</v>
      </c>
      <c r="J4" s="20"/>
      <c r="K4" s="21" t="n">
        <f aca="false">IF(ISBLANK($G4),"",IF(ISBLANK($J4),1,$J4)*VLOOKUP($I4,Units!$A$2:$C$1000,3,0)*G4)</f>
        <v>0.03</v>
      </c>
      <c r="L4" s="21" t="str">
        <f aca="false">IF(ISBLANK($H4),"",IF(ISBLANK($J4),1,$J4)*VLOOKUP($I4,Units!$A$2:$C$1000,3,0)*H4)</f>
        <v/>
      </c>
      <c r="M4" s="22" t="n">
        <f aca="false">VLOOKUP($I4,Units!$A$2:$C$1000,2,0)</f>
        <v>1</v>
      </c>
      <c r="N4" s="19"/>
      <c r="O4" s="11" t="s">
        <v>247</v>
      </c>
      <c r="P4" s="19" t="s">
        <v>248</v>
      </c>
      <c r="Q4" s="19"/>
      <c r="R4" s="19"/>
      <c r="S4" s="19"/>
      <c r="T4" s="19"/>
      <c r="U4" s="19"/>
      <c r="V4" s="19"/>
      <c r="W4" s="19"/>
      <c r="X4" s="19"/>
      <c r="Y4" s="19"/>
      <c r="Z4" s="19"/>
    </row>
    <row r="5" customFormat="false" ht="45" hidden="false" customHeight="true" outlineLevel="0" collapsed="false">
      <c r="A5" s="19"/>
      <c r="B5" s="19"/>
      <c r="C5" s="19" t="s">
        <v>176</v>
      </c>
      <c r="D5" s="19"/>
      <c r="E5" s="19"/>
      <c r="F5" s="19"/>
      <c r="G5" s="20" t="n">
        <v>45</v>
      </c>
      <c r="H5" s="20"/>
      <c r="I5" s="19" t="s">
        <v>170</v>
      </c>
      <c r="J5" s="20"/>
      <c r="K5" s="21" t="n">
        <f aca="false">IF(ISBLANK($G5),"",IF(ISBLANK($J5),1,$J5)*VLOOKUP($I5,Units!$A$2:$C$1000,3,0)*G5)</f>
        <v>45</v>
      </c>
      <c r="L5" s="21" t="str">
        <f aca="false">IF(ISBLANK($H5),"",IF(ISBLANK($J5),1,$J5)*VLOOKUP($I5,Units!$A$2:$C$1000,3,0)*H5)</f>
        <v/>
      </c>
      <c r="M5" s="22" t="str">
        <f aca="false">VLOOKUP($I5,Units!$A$2:$C$1000,2,0)</f>
        <v>EUR/t</v>
      </c>
      <c r="N5" s="19"/>
      <c r="O5" s="19" t="s">
        <v>206</v>
      </c>
      <c r="P5" s="19" t="s">
        <v>207</v>
      </c>
      <c r="Q5" s="19"/>
      <c r="R5" s="19"/>
      <c r="S5" s="19"/>
      <c r="T5" s="19"/>
      <c r="U5" s="19"/>
      <c r="V5" s="19"/>
      <c r="W5" s="19"/>
      <c r="X5" s="19"/>
      <c r="Y5" s="19"/>
      <c r="Z5" s="19"/>
    </row>
    <row r="6" customFormat="false" ht="45" hidden="false" customHeight="true" outlineLevel="0" collapsed="false">
      <c r="A6" s="19"/>
      <c r="B6" s="19"/>
      <c r="C6" s="19" t="s">
        <v>180</v>
      </c>
      <c r="D6" s="19"/>
      <c r="E6" s="19"/>
      <c r="F6" s="19"/>
      <c r="G6" s="20" t="n">
        <v>0.02</v>
      </c>
      <c r="H6" s="20"/>
      <c r="I6" s="19" t="s">
        <v>249</v>
      </c>
      <c r="J6" s="20"/>
      <c r="K6" s="21" t="n">
        <f aca="false">IF(ISBLANK($G6),"",IF(ISBLANK($J6),1,$J6)*VLOOKUP($I6,Units!$A$2:$C$1000,3,0)*G6)</f>
        <v>20</v>
      </c>
      <c r="L6" s="21" t="str">
        <f aca="false">IF(ISBLANK($H6),"",IF(ISBLANK($J6),1,$J6)*VLOOKUP($I6,Units!$A$2:$C$1000,3,0)*H6)</f>
        <v/>
      </c>
      <c r="M6" s="22" t="str">
        <f aca="false">VLOOKUP($I6,Units!$A$2:$C$1000,2,0)</f>
        <v>EUR/t</v>
      </c>
      <c r="N6" s="19"/>
      <c r="O6" s="11" t="s">
        <v>247</v>
      </c>
      <c r="P6" s="19" t="s">
        <v>248</v>
      </c>
      <c r="Q6" s="19"/>
      <c r="R6" s="19"/>
      <c r="S6" s="19"/>
      <c r="T6" s="19"/>
      <c r="U6" s="19"/>
      <c r="V6" s="19"/>
      <c r="W6" s="19"/>
      <c r="X6" s="19"/>
      <c r="Y6" s="19"/>
      <c r="Z6" s="19"/>
    </row>
    <row r="7" customFormat="false" ht="45" hidden="false" customHeight="true" outlineLevel="0" collapsed="false">
      <c r="A7" s="19"/>
      <c r="B7" s="19"/>
      <c r="C7" s="19" t="s">
        <v>71</v>
      </c>
      <c r="D7" s="19" t="s">
        <v>72</v>
      </c>
      <c r="E7" s="19"/>
      <c r="F7" s="19"/>
      <c r="G7" s="20" t="n">
        <v>5</v>
      </c>
      <c r="H7" s="20"/>
      <c r="I7" s="19" t="s">
        <v>103</v>
      </c>
      <c r="J7" s="20"/>
      <c r="K7" s="21" t="n">
        <f aca="false">IF(ISBLANK($G7),"",IF(ISBLANK($J7),1,$J7)*VLOOKUP($I7,Units!$A$2:$C$1000,3,0)*G7)</f>
        <v>1.38888888888889</v>
      </c>
      <c r="L7" s="21" t="str">
        <f aca="false">IF(ISBLANK($H7),"",IF(ISBLANK($J7),1,$J7)*VLOOKUP($I7,Units!$A$2:$C$1000,3,0)*H7)</f>
        <v/>
      </c>
      <c r="M7" s="22" t="str">
        <f aca="false">VLOOKUP($I7,Units!$A$2:$C$1000,2,0)</f>
        <v>MWh/t</v>
      </c>
      <c r="N7" s="19"/>
      <c r="O7" s="19" t="s">
        <v>206</v>
      </c>
      <c r="P7" s="19" t="s">
        <v>250</v>
      </c>
      <c r="Q7" s="19"/>
      <c r="R7" s="19"/>
      <c r="S7" s="19"/>
      <c r="T7" s="19"/>
      <c r="U7" s="19"/>
      <c r="V7" s="19"/>
      <c r="W7" s="19"/>
      <c r="X7" s="19"/>
      <c r="Y7" s="19"/>
      <c r="Z7" s="19"/>
    </row>
    <row r="8" customFormat="false" ht="45" hidden="false" customHeight="true" outlineLevel="0" collapsed="false">
      <c r="A8" s="19"/>
      <c r="B8" s="19"/>
      <c r="C8" s="19" t="s">
        <v>77</v>
      </c>
      <c r="D8" s="19" t="s">
        <v>245</v>
      </c>
      <c r="E8" s="19"/>
      <c r="F8" s="19"/>
      <c r="G8" s="20" t="n">
        <v>2.28</v>
      </c>
      <c r="H8" s="20"/>
      <c r="I8" s="19" t="s">
        <v>116</v>
      </c>
      <c r="J8" s="20"/>
      <c r="K8" s="21" t="n">
        <f aca="false">IF(ISBLANK($G8),"",IF(ISBLANK($J8),1,$J8)*VLOOKUP($I8,Units!$A$2:$C$1000,3,0)*G8)</f>
        <v>2.28</v>
      </c>
      <c r="L8" s="21" t="str">
        <f aca="false">IF(ISBLANK($H8),"",IF(ISBLANK($J8),1,$J8)*VLOOKUP($I8,Units!$A$2:$C$1000,3,0)*H8)</f>
        <v/>
      </c>
      <c r="M8" s="22" t="str">
        <f aca="false">VLOOKUP($I8,Units!$A$2:$C$1000,2,0)</f>
        <v>t/t</v>
      </c>
      <c r="N8" s="19"/>
      <c r="O8" s="19" t="s">
        <v>206</v>
      </c>
      <c r="P8" s="19" t="s">
        <v>250</v>
      </c>
      <c r="Q8" s="19"/>
      <c r="R8" s="19"/>
      <c r="S8" s="19"/>
      <c r="T8" s="19"/>
      <c r="U8" s="19"/>
      <c r="V8" s="19"/>
      <c r="W8" s="19"/>
      <c r="X8" s="19"/>
      <c r="Y8" s="19"/>
      <c r="Z8" s="19"/>
    </row>
    <row r="9" customFormat="false" ht="45" hidden="false" customHeight="true" outlineLevel="0" collapsed="false">
      <c r="A9" s="19"/>
      <c r="B9" s="19"/>
      <c r="C9" s="19" t="s">
        <v>86</v>
      </c>
      <c r="D9" s="19" t="s">
        <v>251</v>
      </c>
      <c r="E9" s="19"/>
      <c r="F9" s="19"/>
      <c r="G9" s="24"/>
      <c r="H9" s="24"/>
      <c r="I9" s="0"/>
      <c r="J9" s="20"/>
      <c r="K9" s="20" t="n">
        <v>1</v>
      </c>
      <c r="L9" s="20"/>
      <c r="M9" s="36" t="s">
        <v>124</v>
      </c>
      <c r="N9" s="19"/>
      <c r="O9" s="19"/>
      <c r="P9" s="19"/>
      <c r="Q9" s="19"/>
      <c r="R9" s="19"/>
      <c r="S9" s="19"/>
      <c r="T9" s="19"/>
      <c r="U9" s="19"/>
      <c r="V9" s="19"/>
      <c r="W9" s="19"/>
      <c r="X9" s="19"/>
      <c r="Y9" s="19"/>
      <c r="Z9" s="19"/>
    </row>
    <row r="10" customFormat="false" ht="45" hidden="false" customHeight="true" outlineLevel="0" collapsed="false">
      <c r="G10" s="25"/>
      <c r="H10" s="25"/>
      <c r="J10" s="25"/>
      <c r="K10" s="25"/>
      <c r="L10" s="25"/>
    </row>
    <row r="11" customFormat="false" ht="45" hidden="false" customHeight="true" outlineLevel="0" collapsed="false">
      <c r="G11" s="25"/>
      <c r="H11" s="25"/>
      <c r="J11" s="25"/>
      <c r="K11" s="25"/>
      <c r="L11" s="25"/>
    </row>
    <row r="12" customFormat="false" ht="45" hidden="false" customHeight="true" outlineLevel="0" collapsed="false">
      <c r="G12" s="25"/>
      <c r="H12" s="25"/>
      <c r="J12" s="25"/>
      <c r="K12" s="25"/>
      <c r="L12" s="25"/>
    </row>
    <row r="13" customFormat="false" ht="45" hidden="false" customHeight="true" outlineLevel="0" collapsed="false">
      <c r="G13" s="25"/>
      <c r="H13" s="25"/>
      <c r="J13" s="25"/>
      <c r="K13" s="25"/>
      <c r="L13" s="25"/>
    </row>
    <row r="14" customFormat="false" ht="45" hidden="false" customHeight="true" outlineLevel="0" collapsed="false">
      <c r="G14" s="25"/>
      <c r="H14" s="25"/>
      <c r="J14" s="25"/>
      <c r="K14" s="25"/>
      <c r="L14" s="25"/>
    </row>
    <row r="15" customFormat="false" ht="45" hidden="false" customHeight="true" outlineLevel="0" collapsed="false">
      <c r="G15" s="25"/>
      <c r="H15" s="25"/>
      <c r="J15" s="25"/>
      <c r="K15" s="25"/>
      <c r="L15" s="25"/>
    </row>
    <row r="16" customFormat="false" ht="45" hidden="false" customHeight="true" outlineLevel="0" collapsed="false">
      <c r="G16" s="25"/>
      <c r="H16" s="25"/>
      <c r="J16" s="25"/>
      <c r="K16" s="25"/>
      <c r="L16" s="25"/>
    </row>
    <row r="17" customFormat="false" ht="45" hidden="false" customHeight="true" outlineLevel="0" collapsed="false">
      <c r="G17" s="25"/>
      <c r="H17" s="25"/>
      <c r="J17" s="25"/>
      <c r="K17" s="25"/>
      <c r="L17" s="25"/>
    </row>
    <row r="18" customFormat="false" ht="45" hidden="false" customHeight="true" outlineLevel="0" collapsed="false">
      <c r="G18" s="25"/>
      <c r="H18" s="25"/>
      <c r="J18" s="25"/>
      <c r="K18" s="25"/>
      <c r="L18" s="25"/>
    </row>
    <row r="19" customFormat="false" ht="45" hidden="false" customHeight="true" outlineLevel="0" collapsed="false">
      <c r="G19" s="25"/>
      <c r="H19" s="25"/>
      <c r="J19" s="25"/>
      <c r="K19" s="25"/>
      <c r="L19" s="25"/>
    </row>
    <row r="20" customFormat="false" ht="45" hidden="false" customHeight="true" outlineLevel="0" collapsed="false">
      <c r="G20" s="25"/>
      <c r="H20" s="25"/>
      <c r="J20" s="25"/>
      <c r="K20" s="25"/>
      <c r="L20" s="25"/>
    </row>
    <row r="21" customFormat="false" ht="45" hidden="false" customHeight="true" outlineLevel="0" collapsed="false">
      <c r="G21" s="25"/>
      <c r="H21" s="25"/>
      <c r="J21" s="25"/>
      <c r="K21" s="25"/>
      <c r="L21" s="25"/>
    </row>
    <row r="22" customFormat="false" ht="45" hidden="false" customHeight="true" outlineLevel="0" collapsed="false">
      <c r="G22" s="25"/>
      <c r="H22" s="25"/>
      <c r="J22" s="25"/>
      <c r="K22" s="25"/>
      <c r="L22" s="25"/>
    </row>
    <row r="23" customFormat="false" ht="45" hidden="false" customHeight="true" outlineLevel="0" collapsed="false">
      <c r="G23" s="25"/>
      <c r="H23" s="25"/>
      <c r="J23" s="25"/>
      <c r="K23" s="25"/>
      <c r="L23" s="25"/>
    </row>
    <row r="24" customFormat="false" ht="45" hidden="false" customHeight="true" outlineLevel="0" collapsed="false">
      <c r="G24" s="25"/>
      <c r="H24" s="25"/>
      <c r="J24" s="25"/>
      <c r="K24" s="25"/>
      <c r="L24" s="25"/>
    </row>
    <row r="25" customFormat="false" ht="45" hidden="false" customHeight="true" outlineLevel="0" collapsed="false">
      <c r="G25" s="25"/>
      <c r="H25" s="25"/>
      <c r="J25" s="25"/>
      <c r="K25" s="25"/>
      <c r="L25" s="25"/>
    </row>
    <row r="26" customFormat="false" ht="45" hidden="false" customHeight="true" outlineLevel="0" collapsed="false">
      <c r="G26" s="25"/>
      <c r="H26" s="25"/>
      <c r="J26" s="25"/>
      <c r="K26" s="25"/>
      <c r="L26" s="25"/>
    </row>
    <row r="27" customFormat="false" ht="45" hidden="false" customHeight="true" outlineLevel="0" collapsed="false">
      <c r="G27" s="25"/>
      <c r="H27" s="25"/>
      <c r="J27" s="25"/>
      <c r="K27" s="25"/>
      <c r="L27" s="25"/>
    </row>
    <row r="28" customFormat="false" ht="45" hidden="false" customHeight="true" outlineLevel="0" collapsed="false">
      <c r="G28" s="25"/>
      <c r="H28" s="25"/>
      <c r="J28" s="25"/>
      <c r="K28" s="25"/>
      <c r="L28" s="25"/>
    </row>
    <row r="29" customFormat="false" ht="45" hidden="false" customHeight="true" outlineLevel="0" collapsed="false">
      <c r="G29" s="25"/>
      <c r="H29" s="25"/>
      <c r="J29" s="25"/>
      <c r="K29" s="25"/>
      <c r="L29" s="25"/>
    </row>
    <row r="30" customFormat="false" ht="45" hidden="false" customHeight="true" outlineLevel="0" collapsed="false">
      <c r="G30" s="25"/>
      <c r="H30" s="25"/>
      <c r="J30" s="25"/>
      <c r="K30" s="25"/>
      <c r="L30" s="25"/>
    </row>
    <row r="31" customFormat="false" ht="45" hidden="false" customHeight="true" outlineLevel="0" collapsed="false">
      <c r="G31" s="25"/>
      <c r="H31" s="25"/>
      <c r="J31" s="25"/>
      <c r="K31" s="25"/>
      <c r="L31" s="25"/>
    </row>
    <row r="32" customFormat="false" ht="45" hidden="false" customHeight="true" outlineLevel="0" collapsed="false">
      <c r="G32" s="25"/>
      <c r="H32" s="25"/>
      <c r="J32" s="25"/>
      <c r="K32" s="25"/>
      <c r="L32" s="25"/>
    </row>
    <row r="33" customFormat="false" ht="45" hidden="false" customHeight="true" outlineLevel="0" collapsed="false">
      <c r="G33" s="25"/>
      <c r="H33" s="25"/>
      <c r="J33" s="25"/>
      <c r="K33" s="25"/>
      <c r="L33" s="25"/>
    </row>
    <row r="34" customFormat="false" ht="45" hidden="false" customHeight="true" outlineLevel="0" collapsed="false">
      <c r="G34" s="25"/>
      <c r="H34" s="25"/>
      <c r="J34" s="25"/>
      <c r="K34" s="25"/>
      <c r="L34" s="25"/>
    </row>
    <row r="35" customFormat="false" ht="45" hidden="false" customHeight="true" outlineLevel="0" collapsed="false">
      <c r="G35" s="25"/>
      <c r="H35" s="25"/>
      <c r="J35" s="25"/>
      <c r="K35" s="25"/>
      <c r="L35" s="25"/>
    </row>
    <row r="36" customFormat="false" ht="45" hidden="false" customHeight="true" outlineLevel="0" collapsed="false">
      <c r="G36" s="25"/>
      <c r="H36" s="25"/>
      <c r="J36" s="25"/>
      <c r="K36" s="25"/>
      <c r="L36" s="25"/>
    </row>
    <row r="37" customFormat="false" ht="45" hidden="false" customHeight="true" outlineLevel="0" collapsed="false">
      <c r="G37" s="25"/>
      <c r="H37" s="25"/>
      <c r="J37" s="25"/>
      <c r="K37" s="25"/>
      <c r="L37" s="25"/>
    </row>
    <row r="38" customFormat="false" ht="45" hidden="false" customHeight="true" outlineLevel="0" collapsed="false">
      <c r="G38" s="25"/>
      <c r="H38" s="25"/>
      <c r="J38" s="25"/>
      <c r="K38" s="25"/>
      <c r="L38" s="25"/>
    </row>
    <row r="39" customFormat="false" ht="45" hidden="false" customHeight="true" outlineLevel="0" collapsed="false">
      <c r="G39" s="25"/>
      <c r="H39" s="25"/>
      <c r="J39" s="25"/>
      <c r="K39" s="25"/>
      <c r="L39" s="25"/>
    </row>
    <row r="40" customFormat="false" ht="45" hidden="false" customHeight="true" outlineLevel="0" collapsed="false">
      <c r="G40" s="25"/>
      <c r="H40" s="25"/>
      <c r="J40" s="25"/>
      <c r="K40" s="25"/>
      <c r="L40" s="25"/>
    </row>
    <row r="41" customFormat="false" ht="45" hidden="false" customHeight="true" outlineLevel="0" collapsed="false">
      <c r="G41" s="25"/>
      <c r="H41" s="25"/>
      <c r="J41" s="25"/>
      <c r="K41" s="25"/>
      <c r="L41" s="25"/>
    </row>
    <row r="42" customFormat="false" ht="45" hidden="false" customHeight="true" outlineLevel="0" collapsed="false">
      <c r="G42" s="25"/>
      <c r="H42" s="25"/>
      <c r="J42" s="25"/>
      <c r="K42" s="25"/>
      <c r="L42" s="25"/>
    </row>
    <row r="43" customFormat="false" ht="45" hidden="false" customHeight="true" outlineLevel="0" collapsed="false">
      <c r="G43" s="25"/>
      <c r="H43" s="25"/>
      <c r="J43" s="25"/>
      <c r="K43" s="25"/>
      <c r="L43" s="25"/>
    </row>
    <row r="44" customFormat="false" ht="45" hidden="false" customHeight="true" outlineLevel="0" collapsed="false">
      <c r="G44" s="25"/>
      <c r="H44" s="25"/>
      <c r="J44" s="25"/>
      <c r="K44" s="25"/>
      <c r="L44" s="25"/>
    </row>
    <row r="45" customFormat="false" ht="45" hidden="false" customHeight="true" outlineLevel="0" collapsed="false">
      <c r="G45" s="25"/>
      <c r="H45" s="25"/>
      <c r="J45" s="25"/>
      <c r="K45" s="25"/>
      <c r="L45" s="25"/>
    </row>
    <row r="46" customFormat="false" ht="45" hidden="false" customHeight="true" outlineLevel="0" collapsed="false">
      <c r="G46" s="25"/>
      <c r="H46" s="25"/>
      <c r="J46" s="25"/>
      <c r="K46" s="25"/>
      <c r="L46" s="25"/>
    </row>
    <row r="47" customFormat="false" ht="45" hidden="false" customHeight="true" outlineLevel="0" collapsed="false">
      <c r="G47" s="25"/>
      <c r="H47" s="25"/>
      <c r="J47" s="25"/>
      <c r="K47" s="25"/>
      <c r="L47" s="25"/>
    </row>
    <row r="48" customFormat="false" ht="45" hidden="false" customHeight="true" outlineLevel="0" collapsed="false">
      <c r="G48" s="25"/>
      <c r="H48" s="25"/>
      <c r="J48" s="25"/>
      <c r="K48" s="25"/>
      <c r="L48" s="25"/>
    </row>
    <row r="49" customFormat="false" ht="45" hidden="false" customHeight="true" outlineLevel="0" collapsed="false">
      <c r="G49" s="25"/>
      <c r="H49" s="25"/>
      <c r="J49" s="25"/>
      <c r="K49" s="25"/>
      <c r="L49" s="25"/>
    </row>
    <row r="50" customFormat="false" ht="45" hidden="false" customHeight="true" outlineLevel="0" collapsed="false">
      <c r="G50" s="25"/>
      <c r="H50" s="25"/>
      <c r="J50" s="25"/>
      <c r="K50" s="25"/>
      <c r="L50" s="25"/>
    </row>
    <row r="51" customFormat="false" ht="45" hidden="false" customHeight="true" outlineLevel="0" collapsed="false">
      <c r="G51" s="25"/>
      <c r="H51" s="25"/>
      <c r="J51" s="25"/>
      <c r="K51" s="25"/>
      <c r="L51" s="25"/>
    </row>
    <row r="52" customFormat="false" ht="45" hidden="false" customHeight="true" outlineLevel="0" collapsed="false">
      <c r="G52" s="25"/>
      <c r="H52" s="25"/>
      <c r="J52" s="25"/>
      <c r="K52" s="25"/>
      <c r="L52" s="25"/>
    </row>
    <row r="53" customFormat="false" ht="45" hidden="false" customHeight="true" outlineLevel="0" collapsed="false">
      <c r="G53" s="25"/>
      <c r="H53" s="25"/>
      <c r="J53" s="25"/>
      <c r="K53" s="25"/>
      <c r="L53" s="25"/>
    </row>
    <row r="54" customFormat="false" ht="45" hidden="false" customHeight="true" outlineLevel="0" collapsed="false">
      <c r="G54" s="25"/>
      <c r="H54" s="25"/>
      <c r="J54" s="25"/>
      <c r="K54" s="25"/>
      <c r="L54" s="25"/>
    </row>
    <row r="55" customFormat="false" ht="45" hidden="false" customHeight="true" outlineLevel="0" collapsed="false">
      <c r="G55" s="25"/>
      <c r="H55" s="25"/>
      <c r="J55" s="25"/>
      <c r="K55" s="25"/>
      <c r="L55" s="25"/>
    </row>
    <row r="56" customFormat="false" ht="45" hidden="false" customHeight="true" outlineLevel="0" collapsed="false">
      <c r="G56" s="25"/>
      <c r="H56" s="25"/>
      <c r="J56" s="25"/>
      <c r="K56" s="25"/>
      <c r="L56" s="25"/>
    </row>
    <row r="57" customFormat="false" ht="45" hidden="false" customHeight="true" outlineLevel="0" collapsed="false">
      <c r="G57" s="25"/>
      <c r="H57" s="25"/>
      <c r="J57" s="25"/>
      <c r="K57" s="25"/>
      <c r="L57" s="25"/>
    </row>
    <row r="58" customFormat="false" ht="45" hidden="false" customHeight="true" outlineLevel="0" collapsed="false">
      <c r="G58" s="25"/>
      <c r="H58" s="25"/>
      <c r="J58" s="25"/>
      <c r="K58" s="25"/>
      <c r="L58" s="25"/>
    </row>
    <row r="59" customFormat="false" ht="45" hidden="false" customHeight="true" outlineLevel="0" collapsed="false">
      <c r="G59" s="25"/>
      <c r="H59" s="25"/>
      <c r="J59" s="25"/>
      <c r="K59" s="25"/>
      <c r="L59" s="25"/>
    </row>
    <row r="60" customFormat="false" ht="45" hidden="false" customHeight="true" outlineLevel="0" collapsed="false">
      <c r="G60" s="25"/>
      <c r="H60" s="25"/>
      <c r="J60" s="25"/>
      <c r="K60" s="25"/>
      <c r="L60" s="25"/>
    </row>
    <row r="61" customFormat="false" ht="45" hidden="false" customHeight="true" outlineLevel="0" collapsed="false">
      <c r="G61" s="25"/>
      <c r="H61" s="25"/>
      <c r="J61" s="25"/>
      <c r="K61" s="25"/>
      <c r="L61" s="25"/>
    </row>
    <row r="62" customFormat="false" ht="45" hidden="false" customHeight="true" outlineLevel="0" collapsed="false">
      <c r="G62" s="25"/>
      <c r="H62" s="25"/>
      <c r="J62" s="25"/>
      <c r="K62" s="25"/>
      <c r="L62" s="25"/>
    </row>
    <row r="63" customFormat="false" ht="45" hidden="false" customHeight="true" outlineLevel="0" collapsed="false">
      <c r="G63" s="25"/>
      <c r="H63" s="25"/>
      <c r="J63" s="25"/>
      <c r="K63" s="25"/>
      <c r="L63" s="25"/>
    </row>
    <row r="64" customFormat="false" ht="45" hidden="false" customHeight="true" outlineLevel="0" collapsed="false">
      <c r="G64" s="25"/>
      <c r="H64" s="25"/>
      <c r="J64" s="25"/>
      <c r="K64" s="25"/>
      <c r="L64" s="25"/>
    </row>
    <row r="65" customFormat="false" ht="45" hidden="false" customHeight="true" outlineLevel="0" collapsed="false">
      <c r="G65" s="25"/>
      <c r="H65" s="25"/>
      <c r="J65" s="25"/>
      <c r="K65" s="25"/>
      <c r="L65" s="25"/>
    </row>
    <row r="66" customFormat="false" ht="45" hidden="false" customHeight="true" outlineLevel="0" collapsed="false">
      <c r="G66" s="25"/>
      <c r="H66" s="25"/>
      <c r="J66" s="25"/>
      <c r="K66" s="25"/>
      <c r="L66" s="25"/>
    </row>
    <row r="67" customFormat="false" ht="45" hidden="false" customHeight="true" outlineLevel="0" collapsed="false">
      <c r="G67" s="25"/>
      <c r="H67" s="25"/>
      <c r="J67" s="25"/>
      <c r="K67" s="25"/>
      <c r="L67" s="25"/>
    </row>
    <row r="68" customFormat="false" ht="45" hidden="false" customHeight="true" outlineLevel="0" collapsed="false">
      <c r="G68" s="25"/>
      <c r="H68" s="25"/>
      <c r="J68" s="25"/>
      <c r="K68" s="25"/>
      <c r="L68" s="25"/>
    </row>
    <row r="69" customFormat="false" ht="45" hidden="false" customHeight="true" outlineLevel="0" collapsed="false">
      <c r="G69" s="25"/>
      <c r="H69" s="25"/>
      <c r="J69" s="25"/>
      <c r="K69" s="25"/>
      <c r="L69" s="25"/>
    </row>
    <row r="70" customFormat="false" ht="45" hidden="false" customHeight="true" outlineLevel="0" collapsed="false">
      <c r="G70" s="25"/>
      <c r="H70" s="25"/>
      <c r="J70" s="25"/>
      <c r="K70" s="25"/>
      <c r="L70" s="25"/>
    </row>
    <row r="71" customFormat="false" ht="45" hidden="false" customHeight="true" outlineLevel="0" collapsed="false">
      <c r="G71" s="25"/>
      <c r="H71" s="25"/>
      <c r="J71" s="25"/>
      <c r="K71" s="25"/>
      <c r="L71" s="25"/>
    </row>
    <row r="72" customFormat="false" ht="45" hidden="false" customHeight="true" outlineLevel="0" collapsed="false">
      <c r="G72" s="25"/>
      <c r="H72" s="25"/>
      <c r="J72" s="25"/>
      <c r="K72" s="25"/>
      <c r="L72" s="25"/>
    </row>
    <row r="73" customFormat="false" ht="45" hidden="false" customHeight="true" outlineLevel="0" collapsed="false">
      <c r="G73" s="25"/>
      <c r="H73" s="25"/>
      <c r="J73" s="25"/>
      <c r="K73" s="25"/>
      <c r="L73" s="25"/>
    </row>
    <row r="74" customFormat="false" ht="45" hidden="false" customHeight="true" outlineLevel="0" collapsed="false">
      <c r="G74" s="25"/>
      <c r="H74" s="25"/>
      <c r="J74" s="25"/>
      <c r="K74" s="25"/>
      <c r="L74" s="25"/>
    </row>
    <row r="75" customFormat="false" ht="45" hidden="false" customHeight="true" outlineLevel="0" collapsed="false">
      <c r="G75" s="25"/>
      <c r="H75" s="25"/>
      <c r="J75" s="25"/>
      <c r="K75" s="25"/>
      <c r="L75" s="25"/>
    </row>
    <row r="76" customFormat="false" ht="45" hidden="false" customHeight="true" outlineLevel="0" collapsed="false">
      <c r="G76" s="25"/>
      <c r="H76" s="25"/>
      <c r="J76" s="25"/>
      <c r="K76" s="25"/>
      <c r="L76" s="25"/>
    </row>
    <row r="77" customFormat="false" ht="45" hidden="false" customHeight="true" outlineLevel="0" collapsed="false">
      <c r="G77" s="25"/>
      <c r="H77" s="25"/>
      <c r="J77" s="25"/>
      <c r="K77" s="25"/>
      <c r="L77" s="25"/>
    </row>
    <row r="78" customFormat="false" ht="45" hidden="false" customHeight="true" outlineLevel="0" collapsed="false">
      <c r="G78" s="25"/>
      <c r="H78" s="25"/>
      <c r="J78" s="25"/>
      <c r="K78" s="25"/>
      <c r="L78" s="25"/>
    </row>
    <row r="79" customFormat="false" ht="45" hidden="false" customHeight="true" outlineLevel="0" collapsed="false">
      <c r="G79" s="25"/>
      <c r="H79" s="25"/>
      <c r="J79" s="25"/>
      <c r="K79" s="25"/>
      <c r="L79" s="25"/>
    </row>
    <row r="80" customFormat="false" ht="45" hidden="false" customHeight="true" outlineLevel="0" collapsed="false">
      <c r="G80" s="25"/>
      <c r="H80" s="25"/>
      <c r="J80" s="25"/>
      <c r="K80" s="25"/>
      <c r="L80" s="25"/>
    </row>
    <row r="81" customFormat="false" ht="45" hidden="false" customHeight="true" outlineLevel="0" collapsed="false">
      <c r="G81" s="25"/>
      <c r="H81" s="25"/>
      <c r="J81" s="25"/>
      <c r="K81" s="25"/>
      <c r="L81" s="25"/>
    </row>
    <row r="82" customFormat="false" ht="45" hidden="false" customHeight="true" outlineLevel="0" collapsed="false">
      <c r="G82" s="25"/>
      <c r="H82" s="25"/>
      <c r="J82" s="25"/>
      <c r="K82" s="25"/>
      <c r="L82" s="25"/>
    </row>
    <row r="83" customFormat="false" ht="45" hidden="false" customHeight="true" outlineLevel="0" collapsed="false">
      <c r="G83" s="25"/>
      <c r="H83" s="25"/>
      <c r="J83" s="25"/>
      <c r="K83" s="25"/>
      <c r="L83" s="25"/>
    </row>
    <row r="84" customFormat="false" ht="45" hidden="false" customHeight="true" outlineLevel="0" collapsed="false">
      <c r="G84" s="25"/>
      <c r="H84" s="25"/>
      <c r="J84" s="25"/>
      <c r="K84" s="25"/>
      <c r="L84" s="25"/>
    </row>
    <row r="85" customFormat="false" ht="45" hidden="false" customHeight="true" outlineLevel="0" collapsed="false">
      <c r="G85" s="25"/>
      <c r="H85" s="25"/>
      <c r="J85" s="25"/>
      <c r="K85" s="25"/>
      <c r="L85" s="25"/>
    </row>
    <row r="86" customFormat="false" ht="45" hidden="false" customHeight="true" outlineLevel="0" collapsed="false">
      <c r="G86" s="25"/>
      <c r="H86" s="25"/>
      <c r="J86" s="25"/>
      <c r="K86" s="25"/>
      <c r="L86" s="25"/>
    </row>
    <row r="87" customFormat="false" ht="45" hidden="false" customHeight="true" outlineLevel="0" collapsed="false">
      <c r="G87" s="25"/>
      <c r="H87" s="25"/>
      <c r="J87" s="25"/>
      <c r="K87" s="25"/>
      <c r="L87" s="25"/>
    </row>
    <row r="88" customFormat="false" ht="45" hidden="false" customHeight="true" outlineLevel="0" collapsed="false">
      <c r="G88" s="25"/>
      <c r="H88" s="25"/>
      <c r="J88" s="25"/>
      <c r="K88" s="25"/>
      <c r="L88" s="25"/>
    </row>
    <row r="89" customFormat="false" ht="45" hidden="false" customHeight="true" outlineLevel="0" collapsed="false">
      <c r="G89" s="25"/>
      <c r="H89" s="25"/>
      <c r="J89" s="25"/>
      <c r="K89" s="25"/>
      <c r="L89" s="25"/>
    </row>
    <row r="90" customFormat="false" ht="45" hidden="false" customHeight="true" outlineLevel="0" collapsed="false">
      <c r="G90" s="25"/>
      <c r="H90" s="25"/>
      <c r="J90" s="25"/>
      <c r="K90" s="25"/>
      <c r="L90" s="25"/>
    </row>
    <row r="91" customFormat="false" ht="45" hidden="false" customHeight="true" outlineLevel="0" collapsed="false">
      <c r="G91" s="25"/>
      <c r="H91" s="25"/>
      <c r="J91" s="25"/>
      <c r="K91" s="25"/>
      <c r="L91" s="25"/>
    </row>
    <row r="92" customFormat="false" ht="45" hidden="false" customHeight="true" outlineLevel="0" collapsed="false">
      <c r="G92" s="25"/>
      <c r="H92" s="25"/>
      <c r="J92" s="25"/>
      <c r="K92" s="25"/>
      <c r="L92" s="25"/>
    </row>
    <row r="93" customFormat="false" ht="45" hidden="false" customHeight="true" outlineLevel="0" collapsed="false">
      <c r="G93" s="25"/>
      <c r="H93" s="25"/>
      <c r="J93" s="25"/>
      <c r="K93" s="25"/>
      <c r="L93" s="25"/>
    </row>
    <row r="94" customFormat="false" ht="45" hidden="false" customHeight="true" outlineLevel="0" collapsed="false">
      <c r="G94" s="25"/>
      <c r="H94" s="25"/>
      <c r="J94" s="25"/>
      <c r="K94" s="25"/>
      <c r="L94" s="25"/>
    </row>
    <row r="95" customFormat="false" ht="45" hidden="false" customHeight="true" outlineLevel="0" collapsed="false">
      <c r="G95" s="25"/>
      <c r="H95" s="25"/>
      <c r="J95" s="25"/>
      <c r="K95" s="25"/>
      <c r="L95" s="25"/>
    </row>
    <row r="96" customFormat="false" ht="45" hidden="false" customHeight="true" outlineLevel="0" collapsed="false">
      <c r="G96" s="25"/>
      <c r="H96" s="25"/>
      <c r="J96" s="25"/>
      <c r="K96" s="25"/>
      <c r="L96" s="25"/>
    </row>
    <row r="97" customFormat="false" ht="45" hidden="false" customHeight="true" outlineLevel="0" collapsed="false">
      <c r="G97" s="25"/>
      <c r="H97" s="25"/>
      <c r="J97" s="25"/>
      <c r="K97" s="25"/>
      <c r="L97" s="25"/>
    </row>
    <row r="98" customFormat="false" ht="45" hidden="false" customHeight="true" outlineLevel="0" collapsed="false">
      <c r="G98" s="25"/>
      <c r="H98" s="25"/>
      <c r="J98" s="25"/>
      <c r="K98" s="25"/>
      <c r="L98" s="25"/>
    </row>
    <row r="99" customFormat="false" ht="45" hidden="false" customHeight="true" outlineLevel="0" collapsed="false">
      <c r="G99" s="25"/>
      <c r="H99" s="25"/>
      <c r="J99" s="25"/>
      <c r="K99" s="25"/>
      <c r="L99" s="25"/>
    </row>
  </sheetData>
  <printOptions headings="false" gridLines="false" gridLinesSet="true" horizontalCentered="false" verticalCentered="false"/>
  <pageMargins left="0.700694444444444" right="0.700694444444444" top="0.752083333333333" bottom="0.752083333333333"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F35" activeCellId="0" sqref="F35"/>
    </sheetView>
  </sheetViews>
  <sheetFormatPr defaultColWidth="9.13671875" defaultRowHeight="13.8" zeroHeight="false" outlineLevelRow="0" outlineLevelCol="0"/>
  <cols>
    <col collapsed="false" customWidth="true" hidden="false" outlineLevel="0" max="1" min="1" style="38" width="17.4"/>
    <col collapsed="false" customWidth="true" hidden="false" outlineLevel="0" max="2" min="2" style="38" width="12.29"/>
    <col collapsed="false" customWidth="true" hidden="false" outlineLevel="0" max="3" min="3" style="39" width="27.28"/>
    <col collapsed="false" customWidth="false" hidden="false" outlineLevel="0" max="1023" min="4" style="12" width="9.13"/>
    <col collapsed="false" customWidth="true" hidden="false" outlineLevel="0" max="1024" min="1024" style="0" width="11.52"/>
  </cols>
  <sheetData>
    <row r="1" s="42" customFormat="true" ht="18.55" hidden="false" customHeight="false" outlineLevel="0" collapsed="false">
      <c r="A1" s="40" t="s">
        <v>26</v>
      </c>
      <c r="B1" s="40" t="s">
        <v>34</v>
      </c>
      <c r="C1" s="41" t="s">
        <v>252</v>
      </c>
      <c r="AMJ1" s="0"/>
    </row>
    <row r="2" customFormat="false" ht="13.8" hidden="false" customHeight="false" outlineLevel="0" collapsed="false">
      <c r="A2" s="38" t="s">
        <v>253</v>
      </c>
      <c r="B2" s="38" t="s">
        <v>254</v>
      </c>
      <c r="C2" s="43" t="n">
        <v>0.92</v>
      </c>
      <c r="I2" s="37"/>
    </row>
    <row r="3" customFormat="false" ht="13.8" hidden="false" customHeight="false" outlineLevel="0" collapsed="false">
      <c r="A3" s="38" t="s">
        <v>255</v>
      </c>
      <c r="B3" s="38" t="s">
        <v>88</v>
      </c>
      <c r="C3" s="43" t="n">
        <v>0.001</v>
      </c>
    </row>
    <row r="4" customFormat="false" ht="13.8" hidden="false" customHeight="false" outlineLevel="0" collapsed="false">
      <c r="A4" s="38" t="s">
        <v>256</v>
      </c>
      <c r="B4" s="38" t="s">
        <v>88</v>
      </c>
      <c r="C4" s="43" t="n">
        <f aca="false">1/3.6</f>
        <v>0.277777777777778</v>
      </c>
    </row>
    <row r="5" customFormat="false" ht="13.8" hidden="false" customHeight="false" outlineLevel="0" collapsed="false">
      <c r="A5" s="38" t="s">
        <v>257</v>
      </c>
      <c r="B5" s="38" t="s">
        <v>258</v>
      </c>
      <c r="C5" s="43" t="n">
        <v>8760</v>
      </c>
    </row>
    <row r="6" customFormat="false" ht="13.8" hidden="false" customHeight="false" outlineLevel="0" collapsed="false">
      <c r="A6" s="38" t="s">
        <v>259</v>
      </c>
      <c r="B6" s="38" t="s">
        <v>124</v>
      </c>
      <c r="C6" s="43" t="n">
        <v>0.001</v>
      </c>
    </row>
    <row r="7" customFormat="false" ht="13.8" hidden="false" customHeight="false" outlineLevel="0" collapsed="false">
      <c r="A7" s="38" t="s">
        <v>260</v>
      </c>
      <c r="B7" s="38" t="s">
        <v>124</v>
      </c>
      <c r="C7" s="43" t="n">
        <v>1000000</v>
      </c>
    </row>
    <row r="8" customFormat="false" ht="13.8" hidden="false" customHeight="false" outlineLevel="0" collapsed="false">
      <c r="A8" s="38" t="s">
        <v>68</v>
      </c>
      <c r="B8" s="38" t="n">
        <v>1</v>
      </c>
      <c r="C8" s="43" t="n">
        <v>0.01</v>
      </c>
    </row>
    <row r="9" customFormat="false" ht="13.8" hidden="false" customHeight="false" outlineLevel="0" collapsed="false">
      <c r="A9" s="38" t="s">
        <v>261</v>
      </c>
      <c r="B9" s="38" t="s">
        <v>254</v>
      </c>
      <c r="C9" s="43" t="n">
        <f aca="false">1000000*C2</f>
        <v>920000</v>
      </c>
    </row>
    <row r="10" customFormat="false" ht="13.8" hidden="false" customHeight="false" outlineLevel="0" collapsed="false">
      <c r="A10" s="38" t="s">
        <v>262</v>
      </c>
      <c r="B10" s="38" t="s">
        <v>88</v>
      </c>
      <c r="C10" s="43" t="n">
        <f aca="false">33.33/1000</f>
        <v>0.03333</v>
      </c>
    </row>
    <row r="11" customFormat="false" ht="13.8" hidden="false" customHeight="false" outlineLevel="0" collapsed="false">
      <c r="A11" s="38" t="s">
        <v>263</v>
      </c>
      <c r="B11" s="38" t="s">
        <v>88</v>
      </c>
      <c r="C11" s="43" t="n">
        <f aca="false">1000*C10</f>
        <v>33.33</v>
      </c>
    </row>
    <row r="12" customFormat="false" ht="13.8" hidden="false" customHeight="false" outlineLevel="0" collapsed="false">
      <c r="A12" s="38" t="s">
        <v>264</v>
      </c>
      <c r="B12" s="38" t="s">
        <v>88</v>
      </c>
      <c r="C12" s="43" t="n">
        <v>0.003</v>
      </c>
    </row>
    <row r="13" customFormat="false" ht="13.8" hidden="false" customHeight="false" outlineLevel="0" collapsed="false">
      <c r="A13" s="38" t="s">
        <v>265</v>
      </c>
      <c r="B13" s="38" t="s">
        <v>88</v>
      </c>
      <c r="C13" s="43" t="n">
        <v>0.009</v>
      </c>
    </row>
    <row r="14" customFormat="false" ht="13.8" hidden="false" customHeight="false" outlineLevel="0" collapsed="false">
      <c r="A14" s="38" t="s">
        <v>73</v>
      </c>
      <c r="B14" s="38" t="n">
        <v>1</v>
      </c>
      <c r="C14" s="43" t="n">
        <f aca="false">C3/C10</f>
        <v>0.03000300030003</v>
      </c>
    </row>
    <row r="15" customFormat="false" ht="13.8" hidden="false" customHeight="false" outlineLevel="0" collapsed="false">
      <c r="A15" s="38" t="s">
        <v>79</v>
      </c>
      <c r="B15" s="38" t="s">
        <v>266</v>
      </c>
      <c r="C15" s="43" t="n">
        <f aca="false">C6/C10</f>
        <v>0.03000300030003</v>
      </c>
    </row>
    <row r="16" customFormat="false" ht="13.8" hidden="false" customHeight="false" outlineLevel="0" collapsed="false">
      <c r="A16" s="38" t="s">
        <v>267</v>
      </c>
      <c r="B16" s="38" t="s">
        <v>258</v>
      </c>
      <c r="C16" s="43" t="n">
        <f aca="false">0.001*C5</f>
        <v>8.76</v>
      </c>
    </row>
    <row r="17" customFormat="false" ht="13.8" hidden="false" customHeight="false" outlineLevel="0" collapsed="false">
      <c r="A17" s="38" t="s">
        <v>55</v>
      </c>
      <c r="B17" s="38" t="s">
        <v>268</v>
      </c>
      <c r="C17" s="43" t="n">
        <f aca="false">1/C16</f>
        <v>0.114155251141553</v>
      </c>
    </row>
    <row r="18" customFormat="false" ht="13.8" hidden="false" customHeight="false" outlineLevel="0" collapsed="false">
      <c r="A18" s="38" t="s">
        <v>60</v>
      </c>
      <c r="B18" s="38" t="s">
        <v>268</v>
      </c>
      <c r="C18" s="43" t="n">
        <f aca="false">C2*C17</f>
        <v>0.105022831050228</v>
      </c>
    </row>
    <row r="19" customFormat="false" ht="13.8" hidden="false" customHeight="false" outlineLevel="0" collapsed="false">
      <c r="A19" s="38" t="s">
        <v>84</v>
      </c>
      <c r="B19" s="38" t="s">
        <v>170</v>
      </c>
      <c r="C19" s="43" t="n">
        <f aca="false">1/C6</f>
        <v>1000</v>
      </c>
    </row>
    <row r="20" customFormat="false" ht="13.8" hidden="false" customHeight="false" outlineLevel="0" collapsed="false">
      <c r="A20" s="38" t="s">
        <v>117</v>
      </c>
      <c r="B20" s="38" t="s">
        <v>170</v>
      </c>
      <c r="C20" s="43" t="n">
        <f aca="false">C2</f>
        <v>0.92</v>
      </c>
    </row>
    <row r="21" customFormat="false" ht="13.8" hidden="false" customHeight="false" outlineLevel="0" collapsed="false">
      <c r="A21" s="38" t="s">
        <v>103</v>
      </c>
      <c r="B21" s="38" t="s">
        <v>148</v>
      </c>
      <c r="C21" s="43" t="n">
        <f aca="false">C4</f>
        <v>0.277777777777778</v>
      </c>
    </row>
    <row r="22" customFormat="false" ht="13.8" hidden="false" customHeight="false" outlineLevel="0" collapsed="false">
      <c r="A22" s="38" t="s">
        <v>101</v>
      </c>
      <c r="B22" s="38" t="s">
        <v>148</v>
      </c>
      <c r="C22" s="43" t="n">
        <f aca="false">C3</f>
        <v>0.001</v>
      </c>
    </row>
    <row r="23" customFormat="false" ht="13.8" hidden="false" customHeight="false" outlineLevel="0" collapsed="false">
      <c r="A23" s="38" t="s">
        <v>219</v>
      </c>
      <c r="B23" s="38" t="s">
        <v>148</v>
      </c>
      <c r="C23" s="43" t="n">
        <f aca="false">C11</f>
        <v>33.33</v>
      </c>
    </row>
    <row r="24" customFormat="false" ht="13.8" hidden="false" customHeight="false" outlineLevel="0" collapsed="false">
      <c r="A24" s="38" t="s">
        <v>129</v>
      </c>
      <c r="B24" s="38" t="s">
        <v>148</v>
      </c>
      <c r="C24" s="43" t="n">
        <f aca="false">C12</f>
        <v>0.003</v>
      </c>
    </row>
    <row r="25" customFormat="false" ht="13.8" hidden="false" customHeight="false" outlineLevel="0" collapsed="false">
      <c r="A25" s="38" t="s">
        <v>157</v>
      </c>
      <c r="B25" s="38" t="s">
        <v>148</v>
      </c>
      <c r="C25" s="43" t="n">
        <f aca="false">C13</f>
        <v>0.009</v>
      </c>
    </row>
    <row r="26" customFormat="false" ht="13.8" hidden="false" customHeight="false" outlineLevel="0" collapsed="false">
      <c r="A26" s="38" t="s">
        <v>95</v>
      </c>
      <c r="B26" s="38" t="s">
        <v>99</v>
      </c>
      <c r="C26" s="43" t="n">
        <f aca="false">C9/C7</f>
        <v>0.92</v>
      </c>
    </row>
    <row r="27" customFormat="false" ht="13.8" hidden="false" customHeight="false" outlineLevel="0" collapsed="false">
      <c r="A27" s="38" t="s">
        <v>131</v>
      </c>
      <c r="B27" s="38" t="s">
        <v>148</v>
      </c>
      <c r="C27" s="43" t="n">
        <f aca="false">0.001*C23</f>
        <v>0.03333</v>
      </c>
    </row>
    <row r="28" customFormat="false" ht="13.8" hidden="false" customHeight="false" outlineLevel="0" collapsed="false">
      <c r="A28" s="38" t="s">
        <v>182</v>
      </c>
      <c r="B28" s="38" t="s">
        <v>148</v>
      </c>
      <c r="C28" s="43" t="n">
        <f aca="false">C21</f>
        <v>0.277777777777778</v>
      </c>
    </row>
    <row r="29" customFormat="false" ht="13.8" hidden="false" customHeight="false" outlineLevel="0" collapsed="false">
      <c r="A29" s="38" t="s">
        <v>269</v>
      </c>
      <c r="B29" s="38" t="s">
        <v>270</v>
      </c>
      <c r="C29" s="39" t="n">
        <v>8760</v>
      </c>
    </row>
    <row r="30" customFormat="false" ht="13.8" hidden="false" customHeight="false" outlineLevel="0" collapsed="false">
      <c r="A30" s="38" t="s">
        <v>271</v>
      </c>
      <c r="B30" s="38" t="s">
        <v>272</v>
      </c>
      <c r="C30" s="39" t="n">
        <v>3.6</v>
      </c>
    </row>
    <row r="31" customFormat="false" ht="13.8" hidden="false" customHeight="false" outlineLevel="0" collapsed="false">
      <c r="A31" s="38" t="s">
        <v>272</v>
      </c>
      <c r="B31" s="38" t="s">
        <v>273</v>
      </c>
      <c r="C31" s="39" t="n">
        <f aca="false">1/18.6</f>
        <v>0.0537634408602151</v>
      </c>
    </row>
    <row r="32" customFormat="false" ht="13.8" hidden="false" customHeight="false" outlineLevel="0" collapsed="false">
      <c r="A32" s="38" t="s">
        <v>215</v>
      </c>
      <c r="B32" s="38" t="s">
        <v>170</v>
      </c>
      <c r="C32" s="39" t="n">
        <f aca="false">1/C6/C31/C30/C29</f>
        <v>0.589802130898022</v>
      </c>
    </row>
    <row r="33" customFormat="false" ht="13.8" hidden="false" customHeight="false" outlineLevel="0" collapsed="false">
      <c r="A33" s="19" t="s">
        <v>249</v>
      </c>
      <c r="B33" s="38" t="s">
        <v>170</v>
      </c>
      <c r="C33" s="39" t="n">
        <v>1000</v>
      </c>
    </row>
    <row r="34" customFormat="false" ht="13.8" hidden="false" customHeight="false" outlineLevel="0" collapsed="false">
      <c r="A34" s="38" t="s">
        <v>274</v>
      </c>
      <c r="B34" s="38" t="s">
        <v>275</v>
      </c>
      <c r="C34" s="39" t="n">
        <f aca="false">C2/C10</f>
        <v>27.6027602760276</v>
      </c>
    </row>
    <row r="35" customFormat="false" ht="13.8" hidden="false" customHeight="false" outlineLevel="0" collapsed="false">
      <c r="A35" s="38" t="s">
        <v>276</v>
      </c>
      <c r="B35" s="38" t="s">
        <v>277</v>
      </c>
      <c r="C35" s="39" t="n">
        <f aca="false">C2</f>
        <v>0.92</v>
      </c>
    </row>
    <row r="36" customFormat="false" ht="13.8" hidden="false" customHeight="false" outlineLevel="0" collapsed="false">
      <c r="A36" s="38" t="s">
        <v>278</v>
      </c>
      <c r="B36" s="38" t="s">
        <v>275</v>
      </c>
      <c r="C36" s="39" t="n">
        <f aca="false">C2/C4</f>
        <v>3.312</v>
      </c>
    </row>
    <row r="37" customFormat="false" ht="13.8" hidden="false" customHeight="false" outlineLevel="0" collapsed="false">
      <c r="A37" s="38" t="s">
        <v>92</v>
      </c>
      <c r="B37" s="38" t="s">
        <v>279</v>
      </c>
      <c r="C37" s="39" t="n">
        <v>1</v>
      </c>
    </row>
    <row r="38" customFormat="false" ht="13.8" hidden="false" customHeight="false" outlineLevel="0" collapsed="false">
      <c r="A38" s="19" t="s">
        <v>99</v>
      </c>
      <c r="B38" s="19" t="s">
        <v>99</v>
      </c>
      <c r="C38" s="39" t="n">
        <v>1</v>
      </c>
    </row>
    <row r="39" customFormat="false" ht="13.8" hidden="false" customHeight="false" outlineLevel="0" collapsed="false">
      <c r="A39" s="38" t="s">
        <v>116</v>
      </c>
      <c r="B39" s="38" t="s">
        <v>116</v>
      </c>
      <c r="C39" s="39" t="n">
        <v>1</v>
      </c>
    </row>
    <row r="40" customFormat="false" ht="13.8" hidden="false" customHeight="false" outlineLevel="0" collapsed="false">
      <c r="A40" s="38" t="s">
        <v>170</v>
      </c>
      <c r="B40" s="38" t="s">
        <v>170</v>
      </c>
      <c r="C40" s="39" t="n">
        <v>1</v>
      </c>
    </row>
    <row r="41" customFormat="false" ht="13.8" hidden="false" customHeight="false" outlineLevel="0" collapsed="false">
      <c r="A41" s="38" t="s">
        <v>148</v>
      </c>
      <c r="B41" s="38" t="s">
        <v>148</v>
      </c>
      <c r="C41" s="39" t="n">
        <v>1</v>
      </c>
    </row>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00694444444444" right="0.700694444444444" top="0.752083333333333" bottom="0.752083333333333"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1048576"/>
  <sheetViews>
    <sheetView showFormulas="false" showGridLines="true" showRowColHeaders="true" showZeros="true" rightToLeft="false" tabSelected="false" showOutlineSymbols="true" defaultGridColor="true" view="normal" topLeftCell="A16" colorId="64" zoomScale="80" zoomScaleNormal="80" zoomScalePageLayoutView="100" workbookViewId="0">
      <selection pane="topLeft" activeCell="B24" activeCellId="0" sqref="B24"/>
    </sheetView>
  </sheetViews>
  <sheetFormatPr defaultColWidth="9.13671875" defaultRowHeight="39.75" zeroHeight="false" outlineLevelRow="0" outlineLevelCol="0"/>
  <cols>
    <col collapsed="false" customWidth="true" hidden="false" outlineLevel="0" max="1" min="1" style="11" width="27.12"/>
    <col collapsed="false" customWidth="true" hidden="false" outlineLevel="0" max="2" min="2" style="11" width="111.58"/>
    <col collapsed="false" customWidth="true" hidden="false" outlineLevel="0" max="3" min="3" style="11" width="30.36"/>
    <col collapsed="false" customWidth="true" hidden="false" outlineLevel="0" max="4" min="4" style="11" width="84.64"/>
    <col collapsed="false" customWidth="false" hidden="false" outlineLevel="0" max="1024" min="5" style="11" width="9.13"/>
  </cols>
  <sheetData>
    <row r="1" s="44" customFormat="true" ht="79.5" hidden="false" customHeight="true" outlineLevel="0" collapsed="false">
      <c r="A1" s="44" t="s">
        <v>280</v>
      </c>
    </row>
    <row r="2" customFormat="false" ht="24" hidden="false" customHeight="true" outlineLevel="0" collapsed="false"/>
    <row r="3" s="15" customFormat="true" ht="27" hidden="false" customHeight="true" outlineLevel="0" collapsed="false">
      <c r="A3" s="15" t="s">
        <v>281</v>
      </c>
      <c r="B3" s="15" t="s">
        <v>282</v>
      </c>
      <c r="C3" s="15" t="s">
        <v>283</v>
      </c>
      <c r="D3" s="15" t="s">
        <v>284</v>
      </c>
    </row>
    <row r="4" customFormat="false" ht="39.75" hidden="false" customHeight="true" outlineLevel="0" collapsed="false">
      <c r="A4" s="19" t="s">
        <v>76</v>
      </c>
      <c r="B4" s="19" t="s">
        <v>285</v>
      </c>
      <c r="C4" s="19" t="s">
        <v>286</v>
      </c>
      <c r="D4" s="19" t="s">
        <v>287</v>
      </c>
      <c r="E4" s="19"/>
    </row>
    <row r="5" customFormat="false" ht="39.75" hidden="false" customHeight="true" outlineLevel="0" collapsed="false">
      <c r="A5" s="19" t="s">
        <v>217</v>
      </c>
      <c r="B5" s="19" t="s">
        <v>288</v>
      </c>
      <c r="C5" s="19" t="s">
        <v>289</v>
      </c>
      <c r="D5" s="19" t="s">
        <v>290</v>
      </c>
      <c r="E5" s="19"/>
    </row>
    <row r="6" customFormat="false" ht="39.75" hidden="false" customHeight="true" outlineLevel="0" collapsed="false">
      <c r="A6" s="19" t="s">
        <v>206</v>
      </c>
      <c r="B6" s="19" t="s">
        <v>291</v>
      </c>
      <c r="C6" s="19"/>
      <c r="D6" s="19" t="s">
        <v>292</v>
      </c>
      <c r="E6" s="19"/>
    </row>
    <row r="7" customFormat="false" ht="39.75" hidden="false" customHeight="true" outlineLevel="0" collapsed="false">
      <c r="A7" s="19" t="s">
        <v>133</v>
      </c>
      <c r="B7" s="19" t="s">
        <v>293</v>
      </c>
      <c r="C7" s="19" t="s">
        <v>294</v>
      </c>
      <c r="D7" s="19" t="s">
        <v>295</v>
      </c>
      <c r="E7" s="19"/>
    </row>
    <row r="8" customFormat="false" ht="39.75" hidden="false" customHeight="true" outlineLevel="0" collapsed="false">
      <c r="A8" s="19" t="s">
        <v>178</v>
      </c>
      <c r="B8" s="19" t="s">
        <v>296</v>
      </c>
      <c r="C8" s="19"/>
      <c r="D8" s="19" t="s">
        <v>297</v>
      </c>
      <c r="E8" s="19"/>
    </row>
    <row r="9" customFormat="false" ht="39.75" hidden="false" customHeight="true" outlineLevel="0" collapsed="false">
      <c r="A9" s="19" t="s">
        <v>212</v>
      </c>
      <c r="B9" s="19" t="s">
        <v>298</v>
      </c>
      <c r="C9" s="19"/>
      <c r="D9" s="19" t="s">
        <v>299</v>
      </c>
      <c r="E9" s="19"/>
    </row>
    <row r="10" customFormat="false" ht="39.75" hidden="false" customHeight="true" outlineLevel="0" collapsed="false">
      <c r="A10" s="19" t="s">
        <v>90</v>
      </c>
      <c r="B10" s="19" t="s">
        <v>300</v>
      </c>
      <c r="C10" s="19" t="s">
        <v>301</v>
      </c>
      <c r="D10" s="19" t="s">
        <v>302</v>
      </c>
      <c r="E10" s="19"/>
    </row>
    <row r="11" customFormat="false" ht="39.75" hidden="false" customHeight="true" outlineLevel="0" collapsed="false">
      <c r="A11" s="19" t="s">
        <v>232</v>
      </c>
      <c r="B11" s="19" t="s">
        <v>303</v>
      </c>
      <c r="C11" s="19" t="s">
        <v>304</v>
      </c>
      <c r="D11" s="19" t="s">
        <v>305</v>
      </c>
      <c r="E11" s="19"/>
    </row>
    <row r="12" customFormat="false" ht="39.75" hidden="false" customHeight="true" outlineLevel="0" collapsed="false">
      <c r="A12" s="19" t="s">
        <v>127</v>
      </c>
      <c r="B12" s="19" t="s">
        <v>306</v>
      </c>
      <c r="C12" s="19"/>
      <c r="D12" s="19"/>
      <c r="E12" s="19"/>
    </row>
    <row r="13" customFormat="false" ht="39.75" hidden="false" customHeight="true" outlineLevel="0" collapsed="false">
      <c r="A13" s="19" t="s">
        <v>183</v>
      </c>
      <c r="B13" s="19" t="s">
        <v>307</v>
      </c>
      <c r="C13" s="19" t="s">
        <v>308</v>
      </c>
      <c r="D13" s="19" t="s">
        <v>309</v>
      </c>
      <c r="E13" s="19"/>
    </row>
    <row r="14" customFormat="false" ht="39.75" hidden="false" customHeight="true" outlineLevel="0" collapsed="false">
      <c r="A14" s="19" t="s">
        <v>135</v>
      </c>
      <c r="B14" s="19" t="s">
        <v>310</v>
      </c>
      <c r="C14" s="19"/>
      <c r="D14" s="19"/>
      <c r="E14" s="19"/>
    </row>
    <row r="15" customFormat="false" ht="39.75" hidden="false" customHeight="true" outlineLevel="0" collapsed="false">
      <c r="A15" s="19" t="s">
        <v>58</v>
      </c>
      <c r="B15" s="19" t="s">
        <v>311</v>
      </c>
      <c r="C15" s="19"/>
      <c r="D15" s="19" t="s">
        <v>312</v>
      </c>
      <c r="E15" s="19"/>
    </row>
    <row r="16" customFormat="false" ht="39.75" hidden="false" customHeight="true" outlineLevel="0" collapsed="false">
      <c r="A16" s="19" t="s">
        <v>208</v>
      </c>
      <c r="B16" s="19" t="s">
        <v>313</v>
      </c>
      <c r="C16" s="19"/>
      <c r="D16" s="19" t="s">
        <v>314</v>
      </c>
      <c r="E16" s="19"/>
    </row>
    <row r="17" customFormat="false" ht="39.75" hidden="false" customHeight="true" outlineLevel="0" collapsed="false">
      <c r="A17" s="19" t="s">
        <v>113</v>
      </c>
      <c r="B17" s="19" t="s">
        <v>315</v>
      </c>
      <c r="C17" s="19"/>
      <c r="D17" s="19" t="s">
        <v>316</v>
      </c>
      <c r="E17" s="19"/>
    </row>
    <row r="18" customFormat="false" ht="39.75" hidden="false" customHeight="true" outlineLevel="0" collapsed="false">
      <c r="A18" s="19" t="s">
        <v>81</v>
      </c>
      <c r="B18" s="19" t="s">
        <v>317</v>
      </c>
      <c r="C18" s="19"/>
      <c r="D18" s="19" t="s">
        <v>318</v>
      </c>
      <c r="E18" s="19"/>
    </row>
    <row r="19" customFormat="false" ht="39.75" hidden="false" customHeight="true" outlineLevel="0" collapsed="false">
      <c r="A19" s="19" t="s">
        <v>62</v>
      </c>
      <c r="B19" s="19" t="s">
        <v>319</v>
      </c>
      <c r="C19" s="19"/>
      <c r="D19" s="19" t="s">
        <v>320</v>
      </c>
      <c r="E19" s="19"/>
    </row>
    <row r="20" customFormat="false" ht="39.75" hidden="false" customHeight="true" outlineLevel="0" collapsed="false">
      <c r="A20" s="19" t="s">
        <v>229</v>
      </c>
      <c r="B20" s="19" t="s">
        <v>321</v>
      </c>
      <c r="C20" s="19" t="s">
        <v>322</v>
      </c>
      <c r="D20" s="19" t="s">
        <v>323</v>
      </c>
      <c r="E20" s="19"/>
    </row>
    <row r="21" customFormat="false" ht="39.75" hidden="false" customHeight="true" outlineLevel="0" collapsed="false">
      <c r="A21" s="19" t="s">
        <v>85</v>
      </c>
      <c r="B21" s="19" t="s">
        <v>324</v>
      </c>
      <c r="C21" s="19" t="s">
        <v>325</v>
      </c>
      <c r="D21" s="19" t="s">
        <v>326</v>
      </c>
      <c r="E21" s="19"/>
    </row>
    <row r="22" customFormat="false" ht="39.75" hidden="false" customHeight="true" outlineLevel="0" collapsed="false">
      <c r="A22" s="19" t="s">
        <v>235</v>
      </c>
      <c r="B22" s="19" t="s">
        <v>327</v>
      </c>
      <c r="C22" s="19"/>
      <c r="D22" s="19"/>
      <c r="E22" s="19"/>
    </row>
    <row r="23" customFormat="false" ht="39.75" hidden="false" customHeight="true" outlineLevel="0" collapsed="false">
      <c r="A23" s="19" t="s">
        <v>109</v>
      </c>
      <c r="B23" s="19" t="s">
        <v>328</v>
      </c>
      <c r="C23" s="19" t="s">
        <v>329</v>
      </c>
      <c r="D23" s="19" t="s">
        <v>330</v>
      </c>
      <c r="E23" s="19"/>
    </row>
    <row r="24" customFormat="false" ht="39.75" hidden="false" customHeight="true" outlineLevel="0" collapsed="false">
      <c r="A24" s="19" t="s">
        <v>220</v>
      </c>
      <c r="B24" s="19" t="s">
        <v>331</v>
      </c>
      <c r="C24" s="19" t="s">
        <v>332</v>
      </c>
      <c r="D24" s="19" t="s">
        <v>333</v>
      </c>
      <c r="E24" s="19"/>
    </row>
    <row r="25" customFormat="false" ht="39.75" hidden="false" customHeight="true" outlineLevel="0" collapsed="false">
      <c r="A25" s="19" t="s">
        <v>247</v>
      </c>
      <c r="B25" s="19" t="s">
        <v>334</v>
      </c>
      <c r="C25" s="19"/>
      <c r="D25" s="19" t="s">
        <v>335</v>
      </c>
      <c r="E25" s="19"/>
    </row>
    <row r="26" customFormat="false" ht="39.75" hidden="false" customHeight="true" outlineLevel="0" collapsed="false">
      <c r="A26" s="19" t="s">
        <v>138</v>
      </c>
      <c r="B26" s="19" t="s">
        <v>336</v>
      </c>
      <c r="C26" s="19" t="s">
        <v>337</v>
      </c>
      <c r="D26" s="19" t="s">
        <v>338</v>
      </c>
      <c r="E26" s="19"/>
    </row>
    <row r="27" customFormat="false" ht="39.75" hidden="false" customHeight="true" outlineLevel="0" collapsed="false">
      <c r="A27" s="19" t="s">
        <v>119</v>
      </c>
      <c r="B27" s="19" t="s">
        <v>339</v>
      </c>
      <c r="C27" s="19" t="s">
        <v>340</v>
      </c>
      <c r="D27" s="19" t="s">
        <v>341</v>
      </c>
      <c r="E27" s="19"/>
    </row>
    <row r="28" customFormat="false" ht="39.75" hidden="false" customHeight="true" outlineLevel="0" collapsed="false">
      <c r="A28" s="19" t="s">
        <v>238</v>
      </c>
      <c r="B28" s="19" t="s">
        <v>342</v>
      </c>
      <c r="C28" s="19" t="s">
        <v>343</v>
      </c>
      <c r="D28" s="19" t="s">
        <v>344</v>
      </c>
      <c r="E28" s="19"/>
    </row>
    <row r="29" customFormat="false" ht="39.75" hidden="false" customHeight="true" outlineLevel="0" collapsed="false">
      <c r="A29" s="19" t="s">
        <v>141</v>
      </c>
      <c r="B29" s="19" t="s">
        <v>345</v>
      </c>
      <c r="C29" s="19" t="s">
        <v>346</v>
      </c>
      <c r="D29" s="19" t="s">
        <v>347</v>
      </c>
      <c r="E29" s="19"/>
    </row>
    <row r="30" customFormat="false" ht="39.75" hidden="false" customHeight="true" outlineLevel="0" collapsed="false">
      <c r="A30" s="19" t="s">
        <v>143</v>
      </c>
      <c r="B30" s="19" t="s">
        <v>348</v>
      </c>
      <c r="C30" s="19" t="s">
        <v>349</v>
      </c>
      <c r="D30" s="19" t="s">
        <v>350</v>
      </c>
      <c r="E30" s="19"/>
    </row>
    <row r="31" customFormat="false" ht="39.75" hidden="false" customHeight="true" outlineLevel="0" collapsed="false">
      <c r="A31" s="19" t="s">
        <v>57</v>
      </c>
      <c r="B31" s="19" t="s">
        <v>351</v>
      </c>
      <c r="C31" s="19" t="s">
        <v>352</v>
      </c>
      <c r="D31" s="19" t="s">
        <v>353</v>
      </c>
      <c r="E31" s="19"/>
    </row>
    <row r="32" customFormat="false" ht="39.75" hidden="false" customHeight="true" outlineLevel="0" collapsed="false">
      <c r="A32" s="19" t="s">
        <v>146</v>
      </c>
      <c r="B32" s="19" t="s">
        <v>354</v>
      </c>
      <c r="C32" s="19" t="s">
        <v>355</v>
      </c>
      <c r="D32" s="19" t="s">
        <v>356</v>
      </c>
      <c r="E32" s="19"/>
    </row>
    <row r="33" customFormat="false" ht="39.75" hidden="false" customHeight="true" outlineLevel="0" collapsed="false">
      <c r="A33" s="19" t="s">
        <v>172</v>
      </c>
      <c r="B33" s="19" t="s">
        <v>357</v>
      </c>
      <c r="C33" s="19"/>
      <c r="D33" s="19" t="s">
        <v>358</v>
      </c>
      <c r="E33" s="19"/>
    </row>
    <row r="34" customFormat="false" ht="39.75" hidden="false" customHeight="true" outlineLevel="0" collapsed="false">
      <c r="A34" s="19" t="s">
        <v>185</v>
      </c>
      <c r="B34" s="19" t="s">
        <v>359</v>
      </c>
      <c r="C34" s="19"/>
      <c r="D34" s="19" t="s">
        <v>360</v>
      </c>
      <c r="E34" s="19"/>
    </row>
    <row r="35" customFormat="false" ht="39.75" hidden="false" customHeight="true" outlineLevel="0" collapsed="false">
      <c r="A35" s="19" t="s">
        <v>125</v>
      </c>
      <c r="B35" s="19" t="s">
        <v>361</v>
      </c>
      <c r="C35" s="19"/>
      <c r="D35" s="19" t="s">
        <v>362</v>
      </c>
      <c r="E35" s="19"/>
    </row>
    <row r="36" customFormat="false" ht="39.75" hidden="false" customHeight="true" outlineLevel="0" collapsed="false">
      <c r="A36" s="19"/>
      <c r="B36" s="19"/>
      <c r="C36" s="19"/>
      <c r="D36" s="19"/>
      <c r="E36" s="19"/>
    </row>
    <row r="37" customFormat="false" ht="39.75" hidden="false" customHeight="true" outlineLevel="0" collapsed="false">
      <c r="A37" s="19"/>
      <c r="B37" s="19"/>
      <c r="C37" s="19"/>
      <c r="D37" s="19"/>
      <c r="E37" s="19"/>
    </row>
    <row r="38" customFormat="false" ht="39.75" hidden="false" customHeight="true" outlineLevel="0" collapsed="false">
      <c r="A38" s="19"/>
      <c r="B38" s="19"/>
      <c r="C38" s="19"/>
      <c r="D38" s="19"/>
      <c r="E38" s="19"/>
    </row>
    <row r="39" customFormat="false" ht="39.75" hidden="false" customHeight="true" outlineLevel="0" collapsed="false">
      <c r="A39" s="19"/>
      <c r="B39" s="19"/>
      <c r="C39" s="19"/>
      <c r="D39" s="19"/>
      <c r="E39" s="19"/>
    </row>
    <row r="40" customFormat="false" ht="39.75" hidden="false" customHeight="true" outlineLevel="0" collapsed="false">
      <c r="A40" s="19"/>
      <c r="B40" s="19"/>
      <c r="C40" s="19"/>
      <c r="D40" s="19"/>
      <c r="E40" s="19"/>
    </row>
    <row r="41" customFormat="false" ht="39.75" hidden="false" customHeight="true" outlineLevel="0" collapsed="false">
      <c r="A41" s="19"/>
      <c r="B41" s="19"/>
      <c r="C41" s="19"/>
      <c r="D41" s="19"/>
      <c r="E41" s="19"/>
    </row>
    <row r="42" customFormat="false" ht="39.75" hidden="false" customHeight="true" outlineLevel="0" collapsed="false">
      <c r="A42" s="19"/>
      <c r="B42" s="19"/>
      <c r="C42" s="19"/>
      <c r="D42" s="19"/>
      <c r="E42" s="19"/>
    </row>
    <row r="43" customFormat="false" ht="39.75" hidden="false" customHeight="true" outlineLevel="0" collapsed="false">
      <c r="A43" s="19"/>
      <c r="B43" s="19"/>
      <c r="C43" s="19"/>
      <c r="D43" s="19"/>
      <c r="E43" s="19"/>
    </row>
    <row r="44" customFormat="false" ht="39.75" hidden="false" customHeight="true" outlineLevel="0" collapsed="false">
      <c r="A44" s="19"/>
      <c r="B44" s="19"/>
      <c r="C44" s="19"/>
      <c r="D44" s="19"/>
      <c r="E44" s="19"/>
    </row>
    <row r="45" customFormat="false" ht="39.75" hidden="false" customHeight="true" outlineLevel="0" collapsed="false">
      <c r="A45" s="19"/>
      <c r="B45" s="19"/>
      <c r="C45" s="19"/>
      <c r="D45" s="19"/>
      <c r="E45" s="19"/>
    </row>
    <row r="46" customFormat="false" ht="39.75" hidden="false" customHeight="true" outlineLevel="0" collapsed="false">
      <c r="A46" s="45"/>
      <c r="B46" s="45"/>
    </row>
    <row r="47" customFormat="false" ht="39.75" hidden="false" customHeight="true" outlineLevel="0" collapsed="false">
      <c r="A47" s="45"/>
      <c r="B47" s="45"/>
    </row>
    <row r="48" customFormat="false" ht="39.75" hidden="false" customHeight="true" outlineLevel="0" collapsed="false">
      <c r="A48" s="19"/>
      <c r="B48" s="19"/>
    </row>
    <row r="49" customFormat="false" ht="39.75" hidden="false" customHeight="true" outlineLevel="0" collapsed="false">
      <c r="A49" s="19"/>
      <c r="B49" s="19"/>
    </row>
    <row r="50" customFormat="false" ht="39.75" hidden="false" customHeight="true" outlineLevel="0" collapsed="false">
      <c r="A50" s="19"/>
      <c r="B50" s="19"/>
    </row>
    <row r="51" customFormat="false" ht="39.75" hidden="false" customHeight="true" outlineLevel="0" collapsed="false">
      <c r="A51" s="19"/>
      <c r="B51" s="19"/>
    </row>
    <row r="52" customFormat="false" ht="39.75" hidden="false" customHeight="true" outlineLevel="0" collapsed="false">
      <c r="A52" s="19"/>
      <c r="B52" s="19"/>
    </row>
    <row r="53" customFormat="false" ht="39.75" hidden="false" customHeight="true" outlineLevel="0" collapsed="false">
      <c r="A53" s="19"/>
      <c r="B53" s="19"/>
    </row>
    <row r="54" customFormat="false" ht="39.75" hidden="false" customHeight="true" outlineLevel="0" collapsed="false">
      <c r="A54" s="19"/>
      <c r="B54" s="19"/>
    </row>
    <row r="55" customFormat="false" ht="39.75" hidden="false" customHeight="true" outlineLevel="0" collapsed="false">
      <c r="A55" s="46"/>
      <c r="B55" s="19"/>
    </row>
    <row r="56" customFormat="false" ht="39.75" hidden="false" customHeight="true" outlineLevel="0" collapsed="false">
      <c r="A56" s="19"/>
      <c r="B56" s="19"/>
    </row>
    <row r="57" customFormat="false" ht="39.75" hidden="false" customHeight="true" outlineLevel="0" collapsed="false">
      <c r="A57" s="19"/>
      <c r="B57" s="19"/>
    </row>
    <row r="58" customFormat="false" ht="39.75" hidden="false" customHeight="true" outlineLevel="0" collapsed="false">
      <c r="A58" s="23"/>
      <c r="B58" s="19"/>
    </row>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00694444444444" right="0.700694444444444" top="0.752083333333333" bottom="0.752083333333333"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4" colorId="64" zoomScale="80" zoomScaleNormal="80" zoomScalePageLayoutView="100" workbookViewId="0">
      <selection pane="topLeft" activeCell="O19" activeCellId="0" sqref="O19"/>
    </sheetView>
  </sheetViews>
  <sheetFormatPr defaultColWidth="18.73046875" defaultRowHeight="13.8" zeroHeight="false" outlineLevelRow="0" outlineLevelCol="0"/>
  <cols>
    <col collapsed="false" customWidth="false" hidden="false" outlineLevel="0" max="5" min="1" style="11" width="18.71"/>
    <col collapsed="false" customWidth="false" hidden="false" outlineLevel="0" max="6" min="6" style="12" width="18.71"/>
    <col collapsed="false" customWidth="false" hidden="false" outlineLevel="0" max="8" min="7" style="13" width="18.71"/>
    <col collapsed="false" customWidth="false" hidden="false" outlineLevel="0" max="9" min="9" style="14" width="18.71"/>
    <col collapsed="false" customWidth="false" hidden="false" outlineLevel="0" max="12" min="10" style="13" width="18.71"/>
    <col collapsed="false" customWidth="false" hidden="false" outlineLevel="0" max="13" min="13" style="14" width="18.71"/>
    <col collapsed="false" customWidth="false" hidden="false" outlineLevel="0" max="1022" min="14" style="11" width="18.71"/>
    <col collapsed="false" customWidth="true" hidden="false" outlineLevel="0" max="1024" min="1023" style="0" width="11.52"/>
  </cols>
  <sheetData>
    <row r="1" s="15" customFormat="true" ht="45" hidden="false" customHeight="true" outlineLevel="0" collapsed="false">
      <c r="A1" s="15" t="s">
        <v>42</v>
      </c>
      <c r="B1" s="15" t="s">
        <v>43</v>
      </c>
      <c r="C1" s="15" t="s">
        <v>14</v>
      </c>
      <c r="D1" s="15" t="s">
        <v>44</v>
      </c>
      <c r="E1" s="15" t="s">
        <v>45</v>
      </c>
      <c r="F1" s="15" t="s">
        <v>46</v>
      </c>
      <c r="G1" s="16" t="s">
        <v>22</v>
      </c>
      <c r="H1" s="16" t="s">
        <v>47</v>
      </c>
      <c r="I1" s="17" t="s">
        <v>26</v>
      </c>
      <c r="J1" s="16" t="s">
        <v>48</v>
      </c>
      <c r="K1" s="16" t="s">
        <v>30</v>
      </c>
      <c r="L1" s="16" t="s">
        <v>49</v>
      </c>
      <c r="M1" s="15" t="s">
        <v>34</v>
      </c>
      <c r="N1" s="15" t="s">
        <v>50</v>
      </c>
      <c r="O1" s="15" t="s">
        <v>38</v>
      </c>
      <c r="P1" s="15" t="s">
        <v>51</v>
      </c>
      <c r="AMI1" s="18"/>
      <c r="AMJ1" s="18"/>
    </row>
    <row r="2" customFormat="false" ht="45" hidden="false" customHeight="true" outlineLevel="0" collapsed="false">
      <c r="A2" s="19" t="s">
        <v>52</v>
      </c>
      <c r="B2" s="19"/>
      <c r="C2" s="19" t="s">
        <v>53</v>
      </c>
      <c r="D2" s="19" t="s">
        <v>54</v>
      </c>
      <c r="E2" s="19"/>
      <c r="F2" s="19"/>
      <c r="G2" s="20" t="n">
        <v>400</v>
      </c>
      <c r="H2" s="20"/>
      <c r="I2" s="19" t="s">
        <v>55</v>
      </c>
      <c r="J2" s="20"/>
      <c r="K2" s="21" t="n">
        <f aca="false">IF(ISBLANK($G2),"",IF(ISBLANK($J2),1,$J2)*VLOOKUP($I2,Units!$A$2:$C$1000,3,0)*G2)</f>
        <v>45.662100456621</v>
      </c>
      <c r="L2" s="21" t="str">
        <f aca="false">IF(ISBLANK($H2),"",IF(ISBLANK($J2),1,$J2)*VLOOKUP($I2,Units!$A$2:$C$1000,3,0)*H2)</f>
        <v/>
      </c>
      <c r="M2" s="22" t="str">
        <f aca="false">VLOOKUP($I2,Units!$A$2:$C$1000,2,0)</f>
        <v>EUR/(MWh/a)</v>
      </c>
      <c r="N2" s="19" t="s">
        <v>56</v>
      </c>
      <c r="O2" s="19" t="s">
        <v>57</v>
      </c>
      <c r="P2" s="19"/>
      <c r="Q2" s="19"/>
      <c r="V2" s="19"/>
      <c r="W2" s="19"/>
      <c r="X2" s="19"/>
    </row>
    <row r="3" customFormat="false" ht="45" hidden="false" customHeight="true" outlineLevel="0" collapsed="false">
      <c r="A3" s="19" t="s">
        <v>52</v>
      </c>
      <c r="B3" s="19"/>
      <c r="C3" s="19" t="s">
        <v>53</v>
      </c>
      <c r="D3" s="19" t="s">
        <v>54</v>
      </c>
      <c r="E3" s="19"/>
      <c r="F3" s="19"/>
      <c r="G3" s="20" t="n">
        <v>140</v>
      </c>
      <c r="H3" s="20"/>
      <c r="I3" s="19" t="s">
        <v>55</v>
      </c>
      <c r="J3" s="20"/>
      <c r="K3" s="21" t="n">
        <f aca="false">IF(ISBLANK($G3),"",IF(ISBLANK($J3),1,$J3)*VLOOKUP($I3,Units!$A$2:$C$1000,3,0)*G3)</f>
        <v>15.9817351598174</v>
      </c>
      <c r="L3" s="21" t="str">
        <f aca="false">IF(ISBLANK($H3),"",IF(ISBLANK($J3),1,$J3)*VLOOKUP($I3,Units!$A$2:$C$1000,3,0)*H3)</f>
        <v/>
      </c>
      <c r="M3" s="22" t="str">
        <f aca="false">VLOOKUP($I3,Units!$A$2:$C$1000,2,0)</f>
        <v>EUR/(MWh/a)</v>
      </c>
      <c r="N3" s="19" t="s">
        <v>56</v>
      </c>
      <c r="O3" s="19" t="s">
        <v>57</v>
      </c>
      <c r="P3" s="19"/>
      <c r="Q3" s="19"/>
      <c r="V3" s="19"/>
      <c r="W3" s="19"/>
      <c r="X3" s="19"/>
    </row>
    <row r="4" s="19" customFormat="true" ht="45" hidden="false" customHeight="true" outlineLevel="0" collapsed="false">
      <c r="A4" s="19" t="s">
        <v>52</v>
      </c>
      <c r="C4" s="19" t="s">
        <v>53</v>
      </c>
      <c r="F4" s="19" t="n">
        <v>2030</v>
      </c>
      <c r="G4" s="20" t="n">
        <v>444</v>
      </c>
      <c r="H4" s="20"/>
      <c r="I4" s="19" t="s">
        <v>55</v>
      </c>
      <c r="J4" s="20"/>
      <c r="K4" s="21" t="n">
        <f aca="false">IF(ISBLANK($G4),"",IF(ISBLANK($J4),1,$J4)*VLOOKUP($I4,Units!$A$2:$C$1000,3,0)*G4)</f>
        <v>50.6849315068493</v>
      </c>
      <c r="L4" s="21" t="str">
        <f aca="false">IF(ISBLANK($H4),"",IF(ISBLANK($J4),1,$J4)*VLOOKUP($I4,Units!$A$2:$C$1000,3,0)*H4)</f>
        <v/>
      </c>
      <c r="M4" s="22" t="str">
        <f aca="false">VLOOKUP($I4,Units!$A$2:$C$1000,2,0)</f>
        <v>EUR/(MWh/a)</v>
      </c>
      <c r="N4" s="19" t="s">
        <v>56</v>
      </c>
      <c r="O4" s="19" t="s">
        <v>58</v>
      </c>
      <c r="AMI4" s="0"/>
      <c r="AMJ4" s="0"/>
    </row>
    <row r="5" s="19" customFormat="true" ht="45" hidden="false" customHeight="true" outlineLevel="0" collapsed="false">
      <c r="A5" s="19" t="s">
        <v>52</v>
      </c>
      <c r="C5" s="19" t="s">
        <v>53</v>
      </c>
      <c r="F5" s="19" t="n">
        <v>2030</v>
      </c>
      <c r="G5" s="20" t="n">
        <v>726</v>
      </c>
      <c r="H5" s="20"/>
      <c r="I5" s="19" t="s">
        <v>55</v>
      </c>
      <c r="J5" s="20"/>
      <c r="K5" s="21" t="n">
        <f aca="false">IF(ISBLANK($G5),"",IF(ISBLANK($J5),1,$J5)*VLOOKUP($I5,Units!$A$2:$C$1000,3,0)*G5)</f>
        <v>82.8767123287671</v>
      </c>
      <c r="L5" s="21" t="str">
        <f aca="false">IF(ISBLANK($H5),"",IF(ISBLANK($J5),1,$J5)*VLOOKUP($I5,Units!$A$2:$C$1000,3,0)*H5)</f>
        <v/>
      </c>
      <c r="M5" s="22" t="str">
        <f aca="false">VLOOKUP($I5,Units!$A$2:$C$1000,2,0)</f>
        <v>EUR/(MWh/a)</v>
      </c>
      <c r="N5" s="19" t="s">
        <v>59</v>
      </c>
      <c r="O5" s="19" t="s">
        <v>58</v>
      </c>
      <c r="AMI5" s="0"/>
      <c r="AMJ5" s="0"/>
    </row>
    <row r="6" s="19" customFormat="true" ht="45" hidden="false" customHeight="true" outlineLevel="0" collapsed="false">
      <c r="A6" s="19" t="s">
        <v>52</v>
      </c>
      <c r="C6" s="19" t="s">
        <v>53</v>
      </c>
      <c r="F6" s="19" t="n">
        <v>2050</v>
      </c>
      <c r="G6" s="20" t="n">
        <v>134</v>
      </c>
      <c r="H6" s="20"/>
      <c r="I6" s="19" t="s">
        <v>60</v>
      </c>
      <c r="J6" s="20"/>
      <c r="K6" s="21" t="n">
        <f aca="false">IF(ISBLANK($G6),"",IF(ISBLANK($J6),1,$J6)*VLOOKUP($I6,Units!$A$2:$C$1000,3,0)*G6)</f>
        <v>14.0730593607306</v>
      </c>
      <c r="L6" s="21" t="str">
        <f aca="false">IF(ISBLANK($H6),"",IF(ISBLANK($J6),1,$J6)*VLOOKUP($I6,Units!$A$2:$C$1000,3,0)*H6)</f>
        <v/>
      </c>
      <c r="M6" s="22" t="str">
        <f aca="false">VLOOKUP($I6,Units!$A$2:$C$1000,2,0)</f>
        <v>EUR/(MWh/a)</v>
      </c>
      <c r="N6" s="19" t="s">
        <v>61</v>
      </c>
      <c r="O6" s="19" t="s">
        <v>62</v>
      </c>
      <c r="AMI6" s="0"/>
      <c r="AMJ6" s="0"/>
    </row>
    <row r="7" s="19" customFormat="true" ht="45" hidden="false" customHeight="true" outlineLevel="0" collapsed="false">
      <c r="A7" s="19" t="s">
        <v>52</v>
      </c>
      <c r="C7" s="19" t="s">
        <v>53</v>
      </c>
      <c r="F7" s="19" t="n">
        <v>2050</v>
      </c>
      <c r="G7" s="20" t="n">
        <v>326</v>
      </c>
      <c r="H7" s="20"/>
      <c r="I7" s="19" t="s">
        <v>60</v>
      </c>
      <c r="J7" s="20"/>
      <c r="K7" s="21" t="n">
        <f aca="false">IF(ISBLANK($G7),"",IF(ISBLANK($J7),1,$J7)*VLOOKUP($I7,Units!$A$2:$C$1000,3,0)*G7)</f>
        <v>34.2374429223744</v>
      </c>
      <c r="L7" s="21" t="str">
        <f aca="false">IF(ISBLANK($H7),"",IF(ISBLANK($J7),1,$J7)*VLOOKUP($I7,Units!$A$2:$C$1000,3,0)*H7)</f>
        <v/>
      </c>
      <c r="M7" s="22" t="str">
        <f aca="false">VLOOKUP($I7,Units!$A$2:$C$1000,2,0)</f>
        <v>EUR/(MWh/a)</v>
      </c>
      <c r="N7" s="19" t="s">
        <v>63</v>
      </c>
      <c r="O7" s="19" t="s">
        <v>62</v>
      </c>
      <c r="AMI7" s="0"/>
      <c r="AMJ7" s="0"/>
    </row>
    <row r="8" s="19" customFormat="true" ht="45" hidden="false" customHeight="true" outlineLevel="0" collapsed="false">
      <c r="A8" s="19" t="s">
        <v>64</v>
      </c>
      <c r="C8" s="19" t="s">
        <v>53</v>
      </c>
      <c r="F8" s="19" t="n">
        <v>2030</v>
      </c>
      <c r="G8" s="20" t="n">
        <v>500</v>
      </c>
      <c r="H8" s="20"/>
      <c r="I8" s="19" t="s">
        <v>55</v>
      </c>
      <c r="J8" s="20"/>
      <c r="K8" s="21" t="n">
        <f aca="false">IF(ISBLANK($G8),"",IF(ISBLANK($J8),1,$J8)*VLOOKUP($I8,Units!$A$2:$C$1000,3,0)*G8)</f>
        <v>57.0776255707763</v>
      </c>
      <c r="L8" s="21" t="str">
        <f aca="false">IF(ISBLANK($H8),"",IF(ISBLANK($J8),1,$J8)*VLOOKUP($I8,Units!$A$2:$C$1000,3,0)*H8)</f>
        <v/>
      </c>
      <c r="M8" s="22" t="str">
        <f aca="false">VLOOKUP($I8,Units!$A$2:$C$1000,2,0)</f>
        <v>EUR/(MWh/a)</v>
      </c>
      <c r="N8" s="19" t="s">
        <v>56</v>
      </c>
      <c r="O8" s="19" t="s">
        <v>58</v>
      </c>
      <c r="AMI8" s="0"/>
      <c r="AMJ8" s="0"/>
    </row>
    <row r="9" s="19" customFormat="true" ht="45" hidden="false" customHeight="true" outlineLevel="0" collapsed="false">
      <c r="A9" s="19" t="s">
        <v>64</v>
      </c>
      <c r="C9" s="19" t="s">
        <v>53</v>
      </c>
      <c r="F9" s="19" t="n">
        <v>2030</v>
      </c>
      <c r="G9" s="20" t="n">
        <v>730</v>
      </c>
      <c r="H9" s="20"/>
      <c r="I9" s="19" t="s">
        <v>55</v>
      </c>
      <c r="J9" s="20"/>
      <c r="K9" s="21" t="n">
        <f aca="false">IF(ISBLANK($G9),"",IF(ISBLANK($J9),1,$J9)*VLOOKUP($I9,Units!$A$2:$C$1000,3,0)*G9)</f>
        <v>83.3333333333333</v>
      </c>
      <c r="L9" s="21" t="str">
        <f aca="false">IF(ISBLANK($H9),"",IF(ISBLANK($J9),1,$J9)*VLOOKUP($I9,Units!$A$2:$C$1000,3,0)*H9)</f>
        <v/>
      </c>
      <c r="M9" s="22" t="str">
        <f aca="false">VLOOKUP($I9,Units!$A$2:$C$1000,2,0)</f>
        <v>EUR/(MWh/a)</v>
      </c>
      <c r="N9" s="19" t="s">
        <v>59</v>
      </c>
      <c r="O9" s="19" t="s">
        <v>58</v>
      </c>
      <c r="AMI9" s="0"/>
      <c r="AMJ9" s="0"/>
    </row>
    <row r="10" s="19" customFormat="true" ht="45" hidden="false" customHeight="true" outlineLevel="0" collapsed="false">
      <c r="A10" s="19" t="s">
        <v>52</v>
      </c>
      <c r="C10" s="19" t="s">
        <v>65</v>
      </c>
      <c r="G10" s="20" t="n">
        <v>20</v>
      </c>
      <c r="H10" s="20" t="n">
        <v>5</v>
      </c>
      <c r="I10" s="19" t="s">
        <v>55</v>
      </c>
      <c r="J10" s="20"/>
      <c r="K10" s="21" t="n">
        <f aca="false">IF(ISBLANK($G10),"",IF(ISBLANK($J10),1,$J10)*VLOOKUP($I10,Units!$A$2:$C$1000,3,0)*G10)</f>
        <v>2.28310502283105</v>
      </c>
      <c r="L10" s="21" t="n">
        <f aca="false">IF(ISBLANK($H10),"",IF(ISBLANK($J10),1,$J10)*VLOOKUP($I10,Units!$A$2:$C$1000,3,0)*H10)</f>
        <v>0.570776255707763</v>
      </c>
      <c r="M10" s="22" t="str">
        <f aca="false">VLOOKUP($I10,Units!$A$2:$C$1000,2,0)</f>
        <v>EUR/(MWh/a)</v>
      </c>
      <c r="N10" s="19" t="s">
        <v>66</v>
      </c>
      <c r="O10" s="19" t="s">
        <v>58</v>
      </c>
      <c r="AMI10" s="0"/>
      <c r="AMJ10" s="0"/>
    </row>
    <row r="11" s="19" customFormat="true" ht="45" hidden="false" customHeight="true" outlineLevel="0" collapsed="false">
      <c r="A11" s="19" t="s">
        <v>52</v>
      </c>
      <c r="C11" s="19" t="s">
        <v>67</v>
      </c>
      <c r="G11" s="20" t="n">
        <v>1</v>
      </c>
      <c r="H11" s="20"/>
      <c r="I11" s="19" t="s">
        <v>68</v>
      </c>
      <c r="J11" s="20"/>
      <c r="K11" s="21" t="n">
        <f aca="false">IF(ISBLANK($G11),"",IF(ISBLANK($J11),1,$J11)*VLOOKUP($I11,Units!$A$2:$C$1000,3,0)*G11)</f>
        <v>0.01</v>
      </c>
      <c r="L11" s="21" t="str">
        <f aca="false">IF(ISBLANK($H11),"",IF(ISBLANK($J11),1,$J11)*VLOOKUP($I11,Units!$A$2:$C$1000,3,0)*H11)</f>
        <v/>
      </c>
      <c r="M11" s="22" t="n">
        <f aca="false">VLOOKUP($I11,Units!$A$2:$C$1000,2,0)</f>
        <v>1</v>
      </c>
      <c r="N11" s="19" t="s">
        <v>69</v>
      </c>
      <c r="O11" s="19" t="s">
        <v>62</v>
      </c>
      <c r="AMI11" s="0"/>
      <c r="AMJ11" s="0"/>
    </row>
    <row r="12" s="19" customFormat="true" ht="45" hidden="false" customHeight="true" outlineLevel="0" collapsed="false">
      <c r="A12" s="19" t="s">
        <v>52</v>
      </c>
      <c r="C12" s="19" t="s">
        <v>67</v>
      </c>
      <c r="G12" s="20" t="n">
        <v>3</v>
      </c>
      <c r="H12" s="20"/>
      <c r="I12" s="19" t="s">
        <v>68</v>
      </c>
      <c r="J12" s="20"/>
      <c r="K12" s="21" t="n">
        <f aca="false">IF(ISBLANK($G12),"",IF(ISBLANK($J12),1,$J12)*VLOOKUP($I12,Units!$A$2:$C$1000,3,0)*G12)</f>
        <v>0.03</v>
      </c>
      <c r="L12" s="21" t="str">
        <f aca="false">IF(ISBLANK($H12),"",IF(ISBLANK($J12),1,$J12)*VLOOKUP($I12,Units!$A$2:$C$1000,3,0)*H12)</f>
        <v/>
      </c>
      <c r="M12" s="22" t="n">
        <f aca="false">VLOOKUP($I12,Units!$A$2:$C$1000,2,0)</f>
        <v>1</v>
      </c>
      <c r="N12" s="19" t="s">
        <v>70</v>
      </c>
      <c r="O12" s="19" t="s">
        <v>62</v>
      </c>
      <c r="AMI12" s="0"/>
      <c r="AMJ12" s="0"/>
    </row>
    <row r="13" s="19" customFormat="true" ht="45" hidden="false" customHeight="true" outlineLevel="0" collapsed="false">
      <c r="A13" s="19" t="s">
        <v>64</v>
      </c>
      <c r="C13" s="19" t="s">
        <v>65</v>
      </c>
      <c r="G13" s="20" t="n">
        <v>15</v>
      </c>
      <c r="H13" s="20" t="n">
        <v>5</v>
      </c>
      <c r="I13" s="19" t="s">
        <v>55</v>
      </c>
      <c r="J13" s="20"/>
      <c r="K13" s="21" t="n">
        <f aca="false">IF(ISBLANK($G13),"",IF(ISBLANK($J13),1,$J13)*VLOOKUP($I13,Units!$A$2:$C$1000,3,0)*G13)</f>
        <v>1.71232876712329</v>
      </c>
      <c r="L13" s="21" t="n">
        <f aca="false">IF(ISBLANK($H13),"",IF(ISBLANK($J13),1,$J13)*VLOOKUP($I13,Units!$A$2:$C$1000,3,0)*H13)</f>
        <v>0.570776255707763</v>
      </c>
      <c r="M13" s="22" t="str">
        <f aca="false">VLOOKUP($I13,Units!$A$2:$C$1000,2,0)</f>
        <v>EUR/(MWh/a)</v>
      </c>
      <c r="N13" s="19" t="s">
        <v>66</v>
      </c>
      <c r="O13" s="19" t="s">
        <v>58</v>
      </c>
      <c r="AMI13" s="0"/>
      <c r="AMJ13" s="0"/>
    </row>
    <row r="14" s="19" customFormat="true" ht="45" hidden="false" customHeight="true" outlineLevel="0" collapsed="false">
      <c r="A14" s="19" t="s">
        <v>52</v>
      </c>
      <c r="C14" s="19" t="s">
        <v>71</v>
      </c>
      <c r="D14" s="19" t="s">
        <v>72</v>
      </c>
      <c r="F14" s="19" t="n">
        <v>2050</v>
      </c>
      <c r="G14" s="20" t="n">
        <v>45</v>
      </c>
      <c r="H14" s="20"/>
      <c r="I14" s="19" t="s">
        <v>73</v>
      </c>
      <c r="J14" s="20"/>
      <c r="K14" s="21" t="n">
        <f aca="false">IF(ISBLANK($G14),"",IF(ISBLANK($J14),1,$J14)*VLOOKUP($I14,Units!$A$2:$C$1000,3,0)*G14)</f>
        <v>1.35013501350135</v>
      </c>
      <c r="L14" s="21" t="str">
        <f aca="false">IF(ISBLANK($H14),"",IF(ISBLANK($J14),1,$J14)*VLOOKUP($I14,Units!$A$2:$C$1000,3,0)*H14)</f>
        <v/>
      </c>
      <c r="M14" s="22" t="n">
        <f aca="false">VLOOKUP($I14,Units!$A$2:$C$1000,2,0)</f>
        <v>1</v>
      </c>
      <c r="N14" s="19" t="s">
        <v>74</v>
      </c>
      <c r="O14" s="19" t="s">
        <v>62</v>
      </c>
      <c r="AMI14" s="0"/>
      <c r="AMJ14" s="0"/>
    </row>
    <row r="15" s="19" customFormat="true" ht="45" hidden="false" customHeight="true" outlineLevel="0" collapsed="false">
      <c r="A15" s="19" t="s">
        <v>52</v>
      </c>
      <c r="C15" s="19" t="s">
        <v>71</v>
      </c>
      <c r="D15" s="19" t="s">
        <v>72</v>
      </c>
      <c r="F15" s="19" t="n">
        <v>2050</v>
      </c>
      <c r="G15" s="20" t="n">
        <v>48</v>
      </c>
      <c r="H15" s="20"/>
      <c r="I15" s="19" t="s">
        <v>73</v>
      </c>
      <c r="J15" s="20"/>
      <c r="K15" s="21" t="n">
        <f aca="false">IF(ISBLANK($G15),"",IF(ISBLANK($J15),1,$J15)*VLOOKUP($I15,Units!$A$2:$C$1000,3,0)*G15)</f>
        <v>1.44014401440144</v>
      </c>
      <c r="L15" s="21" t="str">
        <f aca="false">IF(ISBLANK($H15),"",IF(ISBLANK($J15),1,$J15)*VLOOKUP($I15,Units!$A$2:$C$1000,3,0)*H15)</f>
        <v/>
      </c>
      <c r="M15" s="22" t="n">
        <f aca="false">VLOOKUP($I15,Units!$A$2:$C$1000,2,0)</f>
        <v>1</v>
      </c>
      <c r="N15" s="19" t="s">
        <v>74</v>
      </c>
      <c r="O15" s="19" t="s">
        <v>62</v>
      </c>
      <c r="AMI15" s="0"/>
      <c r="AMJ15" s="0"/>
    </row>
    <row r="16" s="19" customFormat="true" ht="45" hidden="false" customHeight="true" outlineLevel="0" collapsed="false">
      <c r="A16" s="19" t="s">
        <v>64</v>
      </c>
      <c r="C16" s="19" t="s">
        <v>71</v>
      </c>
      <c r="D16" s="19" t="s">
        <v>72</v>
      </c>
      <c r="G16" s="20" t="n">
        <v>54.2</v>
      </c>
      <c r="H16" s="20"/>
      <c r="I16" s="19" t="s">
        <v>73</v>
      </c>
      <c r="J16" s="20"/>
      <c r="K16" s="21" t="n">
        <f aca="false">IF(ISBLANK($G16),"",IF(ISBLANK($J16),1,$J16)*VLOOKUP($I16,Units!$A$2:$C$1000,3,0)*G16)</f>
        <v>1.62616261626163</v>
      </c>
      <c r="L16" s="21" t="str">
        <f aca="false">IF(ISBLANK($H16),"",IF(ISBLANK($J16),1,$J16)*VLOOKUP($I16,Units!$A$2:$C$1000,3,0)*H16)</f>
        <v/>
      </c>
      <c r="M16" s="22" t="n">
        <f aca="false">VLOOKUP($I16,Units!$A$2:$C$1000,2,0)</f>
        <v>1</v>
      </c>
      <c r="N16" s="19" t="s">
        <v>75</v>
      </c>
      <c r="O16" s="19" t="s">
        <v>76</v>
      </c>
      <c r="AMI16" s="0"/>
      <c r="AMJ16" s="0"/>
    </row>
    <row r="17" s="19" customFormat="true" ht="45" hidden="false" customHeight="true" outlineLevel="0" collapsed="false">
      <c r="A17" s="19" t="s">
        <v>64</v>
      </c>
      <c r="C17" s="19" t="s">
        <v>77</v>
      </c>
      <c r="D17" s="19" t="s">
        <v>78</v>
      </c>
      <c r="G17" s="20" t="n">
        <v>10</v>
      </c>
      <c r="H17" s="20"/>
      <c r="I17" s="19" t="s">
        <v>79</v>
      </c>
      <c r="J17" s="20"/>
      <c r="K17" s="21" t="n">
        <f aca="false">IF(ISBLANK($G17),"",IF(ISBLANK($J17),1,$J17)*VLOOKUP($I17,Units!$A$2:$C$1000,3,0)*G17)</f>
        <v>0.3000300030003</v>
      </c>
      <c r="L17" s="21" t="str">
        <f aca="false">IF(ISBLANK($H17),"",IF(ISBLANK($J17),1,$J17)*VLOOKUP($I17,Units!$A$2:$C$1000,3,0)*H17)</f>
        <v/>
      </c>
      <c r="M17" s="22" t="str">
        <f aca="false">VLOOKUP($I17,Units!$A$2:$C$1000,2,0)</f>
        <v>t/MWh</v>
      </c>
      <c r="N17" s="19" t="s">
        <v>75</v>
      </c>
      <c r="O17" s="19" t="s">
        <v>76</v>
      </c>
      <c r="AMI17" s="0"/>
      <c r="AMJ17" s="0"/>
    </row>
    <row r="18" s="19" customFormat="true" ht="45" hidden="false" customHeight="true" outlineLevel="0" collapsed="false">
      <c r="A18" s="23"/>
      <c r="B18" s="23"/>
      <c r="C18" s="23" t="s">
        <v>77</v>
      </c>
      <c r="D18" s="23" t="s">
        <v>78</v>
      </c>
      <c r="E18" s="23"/>
      <c r="G18" s="20" t="n">
        <v>9</v>
      </c>
      <c r="H18" s="20"/>
      <c r="I18" s="23" t="s">
        <v>79</v>
      </c>
      <c r="J18" s="20"/>
      <c r="K18" s="21" t="n">
        <f aca="false">IF(ISBLANK($G18),"",IF(ISBLANK($J18),1,$J18)*VLOOKUP($I18,Units!$A$2:$C$1000,3,0)*G18)</f>
        <v>0.27002700270027</v>
      </c>
      <c r="L18" s="21" t="str">
        <f aca="false">IF(ISBLANK($H18),"",IF(ISBLANK($J18),1,$J18)*VLOOKUP($I18,Units!$A$2:$C$1000,3,0)*H18)</f>
        <v/>
      </c>
      <c r="M18" s="22" t="str">
        <f aca="false">VLOOKUP($I18,Units!$A$2:$C$1000,2,0)</f>
        <v>t/MWh</v>
      </c>
      <c r="N18" s="23" t="s">
        <v>80</v>
      </c>
      <c r="O18" s="23" t="s">
        <v>81</v>
      </c>
      <c r="P18" s="19" t="s">
        <v>82</v>
      </c>
      <c r="AMI18" s="0"/>
      <c r="AMJ18" s="0"/>
    </row>
    <row r="19" s="19" customFormat="true" ht="45" hidden="false" customHeight="true" outlineLevel="0" collapsed="false">
      <c r="A19" s="23"/>
      <c r="B19" s="23"/>
      <c r="C19" s="23" t="s">
        <v>83</v>
      </c>
      <c r="D19" s="23" t="s">
        <v>78</v>
      </c>
      <c r="E19" s="23"/>
      <c r="G19" s="20" t="n">
        <v>1</v>
      </c>
      <c r="H19" s="20"/>
      <c r="I19" s="23" t="s">
        <v>84</v>
      </c>
      <c r="J19" s="20"/>
      <c r="K19" s="21" t="n">
        <f aca="false">IF(ISBLANK($G19),"",IF(ISBLANK($J19),1,$J19)*VLOOKUP($I19,Units!$A$2:$C$1000,3,0)*G19)</f>
        <v>1000</v>
      </c>
      <c r="L19" s="21" t="str">
        <f aca="false">IF(ISBLANK($H19),"",IF(ISBLANK($J19),1,$J19)*VLOOKUP($I19,Units!$A$2:$C$1000,3,0)*H19)</f>
        <v/>
      </c>
      <c r="M19" s="22" t="str">
        <f aca="false">VLOOKUP($I19,Units!$A$2:$C$1000,2,0)</f>
        <v>EUR/t</v>
      </c>
      <c r="N19" s="23"/>
      <c r="O19" s="23" t="s">
        <v>85</v>
      </c>
      <c r="AMI19" s="0"/>
      <c r="AMJ19" s="0"/>
    </row>
    <row r="20" s="19" customFormat="true" ht="45" hidden="false" customHeight="true" outlineLevel="0" collapsed="false">
      <c r="A20" s="23"/>
      <c r="B20" s="23"/>
      <c r="C20" s="23" t="s">
        <v>86</v>
      </c>
      <c r="D20" s="23" t="s">
        <v>87</v>
      </c>
      <c r="E20" s="23"/>
      <c r="G20" s="24"/>
      <c r="H20" s="24"/>
      <c r="I20" s="0"/>
      <c r="J20" s="20"/>
      <c r="K20" s="20" t="n">
        <v>1</v>
      </c>
      <c r="L20" s="20"/>
      <c r="M20" s="19" t="s">
        <v>88</v>
      </c>
      <c r="N20" s="23" t="s">
        <v>89</v>
      </c>
      <c r="AMI20" s="0"/>
      <c r="AMJ20" s="0"/>
    </row>
    <row r="21" customFormat="false" ht="45" hidden="false" customHeight="true" outlineLevel="0" collapsed="false">
      <c r="K21" s="25"/>
      <c r="L21" s="25"/>
    </row>
    <row r="22" customFormat="false" ht="45" hidden="false" customHeight="true" outlineLevel="0" collapsed="false">
      <c r="K22" s="25"/>
      <c r="L22" s="25"/>
    </row>
    <row r="23" customFormat="false" ht="45" hidden="false" customHeight="true" outlineLevel="0" collapsed="false">
      <c r="K23" s="25"/>
      <c r="L23" s="25"/>
    </row>
    <row r="24" customFormat="false" ht="45" hidden="false" customHeight="true" outlineLevel="0" collapsed="false">
      <c r="K24" s="25"/>
      <c r="L24" s="25"/>
    </row>
    <row r="25" customFormat="false" ht="45" hidden="false" customHeight="true" outlineLevel="0" collapsed="false">
      <c r="K25" s="25"/>
      <c r="L25" s="25"/>
    </row>
    <row r="26" customFormat="false" ht="45" hidden="false" customHeight="true" outlineLevel="0" collapsed="false">
      <c r="K26" s="25"/>
      <c r="L26" s="25"/>
    </row>
    <row r="27" customFormat="false" ht="45" hidden="false" customHeight="true" outlineLevel="0" collapsed="false">
      <c r="K27" s="25"/>
      <c r="L27" s="25"/>
    </row>
    <row r="28" customFormat="false" ht="45" hidden="false" customHeight="true" outlineLevel="0" collapsed="false">
      <c r="K28" s="25"/>
      <c r="L28" s="25"/>
      <c r="P28" s="26"/>
      <c r="Q28" s="26"/>
      <c r="V28" s="26"/>
      <c r="W28" s="26"/>
      <c r="X28" s="26"/>
    </row>
    <row r="29" customFormat="false" ht="45" hidden="false" customHeight="true" outlineLevel="0" collapsed="false">
      <c r="K29" s="25"/>
      <c r="L29" s="25"/>
      <c r="P29" s="26"/>
      <c r="Q29" s="26"/>
      <c r="V29" s="26"/>
      <c r="W29" s="26"/>
      <c r="X29" s="26"/>
    </row>
    <row r="30" customFormat="false" ht="45" hidden="false" customHeight="true" outlineLevel="0" collapsed="false">
      <c r="K30" s="25"/>
      <c r="L30" s="25"/>
      <c r="P30" s="26"/>
      <c r="Q30" s="26"/>
      <c r="V30" s="26"/>
      <c r="W30" s="26"/>
      <c r="X30" s="26"/>
    </row>
    <row r="31" customFormat="false" ht="45" hidden="false" customHeight="true" outlineLevel="0" collapsed="false">
      <c r="F31" s="11"/>
      <c r="G31" s="25"/>
      <c r="H31" s="25"/>
      <c r="J31" s="25"/>
      <c r="K31" s="25"/>
      <c r="L31" s="25"/>
    </row>
    <row r="32" customFormat="false" ht="45" hidden="false" customHeight="true" outlineLevel="0" collapsed="false">
      <c r="F32" s="11"/>
      <c r="G32" s="25"/>
      <c r="H32" s="25"/>
      <c r="J32" s="25"/>
      <c r="K32" s="25"/>
      <c r="L32" s="25"/>
    </row>
    <row r="33" customFormat="false" ht="45" hidden="false" customHeight="true" outlineLevel="0" collapsed="false">
      <c r="F33" s="11"/>
      <c r="G33" s="25"/>
      <c r="H33" s="25"/>
      <c r="J33" s="25"/>
      <c r="K33" s="25"/>
      <c r="L33" s="25"/>
    </row>
    <row r="34" customFormat="false" ht="45" hidden="false" customHeight="true" outlineLevel="0" collapsed="false">
      <c r="F34" s="11"/>
      <c r="G34" s="25"/>
      <c r="H34" s="25"/>
      <c r="J34" s="25"/>
      <c r="K34" s="25"/>
      <c r="L34" s="25"/>
    </row>
    <row r="35" customFormat="false" ht="45" hidden="false" customHeight="true" outlineLevel="0" collapsed="false">
      <c r="F35" s="11"/>
      <c r="G35" s="25"/>
      <c r="H35" s="25"/>
      <c r="J35" s="25"/>
      <c r="K35" s="25"/>
      <c r="L35" s="25"/>
    </row>
    <row r="36" customFormat="false" ht="45" hidden="false" customHeight="true" outlineLevel="0" collapsed="false">
      <c r="F36" s="11"/>
      <c r="G36" s="25"/>
      <c r="H36" s="25"/>
      <c r="J36" s="25"/>
      <c r="K36" s="25"/>
      <c r="L36" s="25"/>
    </row>
    <row r="37" customFormat="false" ht="45" hidden="false" customHeight="true" outlineLevel="0" collapsed="false">
      <c r="F37" s="11"/>
      <c r="G37" s="25"/>
      <c r="H37" s="25"/>
      <c r="J37" s="25"/>
      <c r="K37" s="25"/>
      <c r="L37" s="25"/>
    </row>
    <row r="38" customFormat="false" ht="45" hidden="false" customHeight="true" outlineLevel="0" collapsed="false">
      <c r="F38" s="11"/>
      <c r="G38" s="25"/>
      <c r="H38" s="25"/>
      <c r="J38" s="25"/>
      <c r="K38" s="25"/>
      <c r="L38" s="25"/>
    </row>
    <row r="39" customFormat="false" ht="45" hidden="false" customHeight="true" outlineLevel="0" collapsed="false">
      <c r="F39" s="11"/>
      <c r="G39" s="25"/>
      <c r="H39" s="25"/>
      <c r="J39" s="25"/>
      <c r="K39" s="25"/>
      <c r="L39" s="25"/>
    </row>
    <row r="40" customFormat="false" ht="45" hidden="false" customHeight="true" outlineLevel="0" collapsed="false">
      <c r="F40" s="11"/>
      <c r="G40" s="25"/>
      <c r="H40" s="25"/>
      <c r="J40" s="25"/>
      <c r="K40" s="25"/>
      <c r="L40" s="25"/>
    </row>
    <row r="41" customFormat="false" ht="45" hidden="false" customHeight="true" outlineLevel="0" collapsed="false">
      <c r="F41" s="11"/>
      <c r="G41" s="25"/>
      <c r="H41" s="25"/>
      <c r="J41" s="25"/>
      <c r="K41" s="25"/>
      <c r="L41" s="25"/>
    </row>
    <row r="42" customFormat="false" ht="45" hidden="false" customHeight="true" outlineLevel="0" collapsed="false">
      <c r="F42" s="11"/>
      <c r="G42" s="25"/>
      <c r="H42" s="25"/>
      <c r="J42" s="25"/>
      <c r="K42" s="25"/>
      <c r="L42" s="25"/>
    </row>
    <row r="43" customFormat="false" ht="45" hidden="false" customHeight="true" outlineLevel="0" collapsed="false">
      <c r="F43" s="11"/>
      <c r="G43" s="25"/>
      <c r="H43" s="25"/>
      <c r="J43" s="25"/>
      <c r="K43" s="25"/>
      <c r="L43" s="25"/>
    </row>
    <row r="44" customFormat="false" ht="45" hidden="false" customHeight="true" outlineLevel="0" collapsed="false">
      <c r="F44" s="11"/>
      <c r="G44" s="25"/>
      <c r="H44" s="25"/>
      <c r="J44" s="25"/>
      <c r="K44" s="25"/>
      <c r="L44" s="25"/>
    </row>
    <row r="45" customFormat="false" ht="45" hidden="false" customHeight="true" outlineLevel="0" collapsed="false">
      <c r="F45" s="11"/>
      <c r="G45" s="25"/>
      <c r="H45" s="25"/>
      <c r="J45" s="25"/>
      <c r="K45" s="25"/>
      <c r="L45" s="25"/>
    </row>
    <row r="46" customFormat="false" ht="45" hidden="false" customHeight="true" outlineLevel="0" collapsed="false">
      <c r="F46" s="11"/>
      <c r="G46" s="25"/>
      <c r="H46" s="25"/>
      <c r="J46" s="25"/>
      <c r="K46" s="25"/>
      <c r="L46" s="25"/>
    </row>
    <row r="47" customFormat="false" ht="45" hidden="false" customHeight="true" outlineLevel="0" collapsed="false">
      <c r="F47" s="11"/>
      <c r="G47" s="25"/>
      <c r="H47" s="25"/>
      <c r="J47" s="25"/>
      <c r="K47" s="25"/>
      <c r="L47" s="25"/>
    </row>
    <row r="48" customFormat="false" ht="45" hidden="false" customHeight="true" outlineLevel="0" collapsed="false">
      <c r="F48" s="11"/>
      <c r="G48" s="25"/>
      <c r="H48" s="25"/>
      <c r="J48" s="25"/>
      <c r="K48" s="25"/>
      <c r="L48" s="25"/>
    </row>
    <row r="49" customFormat="false" ht="45" hidden="false" customHeight="true" outlineLevel="0" collapsed="false">
      <c r="F49" s="11"/>
      <c r="G49" s="25"/>
      <c r="H49" s="25"/>
      <c r="J49" s="25"/>
      <c r="K49" s="25"/>
      <c r="L49" s="25"/>
    </row>
    <row r="50" customFormat="false" ht="45" hidden="false" customHeight="true" outlineLevel="0" collapsed="false">
      <c r="F50" s="11"/>
      <c r="G50" s="25"/>
      <c r="H50" s="25"/>
      <c r="J50" s="25"/>
      <c r="K50" s="25"/>
      <c r="L50" s="25"/>
    </row>
    <row r="51" customFormat="false" ht="45" hidden="false" customHeight="true" outlineLevel="0" collapsed="false">
      <c r="F51" s="11"/>
      <c r="G51" s="25"/>
      <c r="H51" s="25"/>
      <c r="J51" s="25"/>
      <c r="K51" s="25"/>
      <c r="L51" s="25"/>
    </row>
    <row r="52" customFormat="false" ht="45" hidden="false" customHeight="true" outlineLevel="0" collapsed="false">
      <c r="F52" s="11"/>
      <c r="G52" s="25"/>
      <c r="H52" s="25"/>
      <c r="J52" s="25"/>
      <c r="K52" s="25"/>
      <c r="L52" s="25"/>
    </row>
    <row r="53" customFormat="false" ht="45" hidden="false" customHeight="true" outlineLevel="0" collapsed="false">
      <c r="F53" s="11"/>
      <c r="G53" s="25"/>
      <c r="H53" s="25"/>
      <c r="J53" s="25"/>
      <c r="K53" s="25"/>
      <c r="L53" s="25"/>
    </row>
    <row r="54" customFormat="false" ht="45" hidden="false" customHeight="true" outlineLevel="0" collapsed="false">
      <c r="F54" s="11"/>
      <c r="G54" s="25"/>
      <c r="H54" s="25"/>
      <c r="J54" s="25"/>
      <c r="K54" s="25"/>
      <c r="L54" s="25"/>
    </row>
    <row r="55" customFormat="false" ht="45" hidden="false" customHeight="true" outlineLevel="0" collapsed="false">
      <c r="F55" s="11"/>
      <c r="G55" s="25"/>
      <c r="H55" s="25"/>
      <c r="J55" s="25"/>
      <c r="K55" s="25"/>
      <c r="L55" s="25"/>
    </row>
    <row r="56" customFormat="false" ht="45" hidden="false" customHeight="true" outlineLevel="0" collapsed="false">
      <c r="F56" s="11"/>
      <c r="G56" s="25"/>
      <c r="H56" s="25"/>
      <c r="J56" s="25"/>
      <c r="K56" s="25"/>
      <c r="L56" s="25"/>
    </row>
    <row r="57" customFormat="false" ht="45" hidden="false" customHeight="true" outlineLevel="0" collapsed="false">
      <c r="F57" s="11"/>
      <c r="G57" s="25"/>
      <c r="H57" s="25"/>
      <c r="J57" s="25"/>
      <c r="K57" s="25"/>
      <c r="L57" s="25"/>
    </row>
    <row r="58" customFormat="false" ht="45" hidden="false" customHeight="true" outlineLevel="0" collapsed="false">
      <c r="F58" s="11"/>
      <c r="G58" s="25"/>
      <c r="H58" s="25"/>
      <c r="J58" s="25"/>
      <c r="K58" s="25"/>
      <c r="L58" s="25"/>
    </row>
    <row r="59" customFormat="false" ht="45" hidden="false" customHeight="true" outlineLevel="0" collapsed="false">
      <c r="F59" s="11"/>
      <c r="G59" s="25"/>
      <c r="H59" s="25"/>
      <c r="J59" s="25"/>
      <c r="K59" s="25"/>
      <c r="L59" s="25"/>
    </row>
    <row r="60" customFormat="false" ht="45" hidden="false" customHeight="true" outlineLevel="0" collapsed="false">
      <c r="F60" s="11"/>
      <c r="G60" s="25"/>
      <c r="H60" s="25"/>
      <c r="J60" s="25"/>
      <c r="K60" s="25"/>
      <c r="L60" s="25"/>
    </row>
    <row r="61" customFormat="false" ht="45" hidden="false" customHeight="true" outlineLevel="0" collapsed="false">
      <c r="F61" s="11"/>
      <c r="G61" s="25"/>
      <c r="H61" s="25"/>
      <c r="J61" s="25"/>
      <c r="K61" s="25"/>
      <c r="L61" s="25"/>
    </row>
    <row r="62" customFormat="false" ht="45" hidden="false" customHeight="true" outlineLevel="0" collapsed="false">
      <c r="F62" s="11"/>
      <c r="G62" s="25"/>
      <c r="H62" s="25"/>
      <c r="J62" s="25"/>
      <c r="K62" s="25"/>
      <c r="L62" s="25"/>
    </row>
    <row r="63" customFormat="false" ht="45" hidden="false" customHeight="true" outlineLevel="0" collapsed="false">
      <c r="F63" s="11"/>
      <c r="G63" s="25"/>
      <c r="H63" s="25"/>
      <c r="J63" s="25"/>
      <c r="K63" s="25"/>
      <c r="L63" s="25"/>
    </row>
    <row r="64" customFormat="false" ht="45" hidden="false" customHeight="true" outlineLevel="0" collapsed="false">
      <c r="F64" s="11"/>
      <c r="G64" s="25"/>
      <c r="H64" s="25"/>
      <c r="J64" s="25"/>
      <c r="K64" s="25"/>
      <c r="L64" s="25"/>
    </row>
    <row r="65" customFormat="false" ht="45" hidden="false" customHeight="true" outlineLevel="0" collapsed="false">
      <c r="F65" s="11"/>
      <c r="G65" s="25"/>
      <c r="H65" s="25"/>
      <c r="J65" s="25"/>
      <c r="K65" s="25"/>
      <c r="L65" s="25"/>
    </row>
    <row r="66" customFormat="false" ht="45" hidden="false" customHeight="true" outlineLevel="0" collapsed="false">
      <c r="F66" s="11"/>
      <c r="G66" s="25"/>
      <c r="H66" s="25"/>
      <c r="J66" s="25"/>
      <c r="K66" s="25"/>
      <c r="L66" s="25"/>
    </row>
    <row r="67" customFormat="false" ht="45" hidden="false" customHeight="true" outlineLevel="0" collapsed="false">
      <c r="F67" s="11"/>
      <c r="G67" s="25"/>
      <c r="H67" s="25"/>
      <c r="J67" s="25"/>
      <c r="K67" s="25"/>
      <c r="L67" s="25"/>
    </row>
    <row r="68" customFormat="false" ht="45" hidden="false" customHeight="true" outlineLevel="0" collapsed="false">
      <c r="F68" s="11"/>
      <c r="G68" s="25"/>
      <c r="H68" s="25"/>
      <c r="J68" s="25"/>
      <c r="K68" s="25"/>
      <c r="L68" s="25"/>
    </row>
    <row r="69" customFormat="false" ht="45" hidden="false" customHeight="true" outlineLevel="0" collapsed="false">
      <c r="F69" s="11"/>
      <c r="G69" s="25"/>
      <c r="H69" s="25"/>
      <c r="J69" s="25"/>
      <c r="K69" s="25"/>
      <c r="L69" s="25"/>
    </row>
    <row r="70" customFormat="false" ht="45" hidden="false" customHeight="true" outlineLevel="0" collapsed="false">
      <c r="F70" s="11"/>
      <c r="G70" s="25"/>
      <c r="H70" s="25"/>
      <c r="J70" s="25"/>
      <c r="K70" s="25"/>
      <c r="L70" s="25"/>
    </row>
    <row r="71" customFormat="false" ht="45" hidden="false" customHeight="true" outlineLevel="0" collapsed="false">
      <c r="F71" s="11"/>
      <c r="G71" s="25"/>
      <c r="H71" s="25"/>
      <c r="J71" s="25"/>
      <c r="K71" s="25"/>
      <c r="L71" s="25"/>
    </row>
    <row r="72" customFormat="false" ht="45" hidden="false" customHeight="true" outlineLevel="0" collapsed="false">
      <c r="F72" s="11"/>
      <c r="G72" s="25"/>
      <c r="H72" s="25"/>
      <c r="J72" s="25"/>
      <c r="K72" s="25"/>
      <c r="L72" s="25"/>
    </row>
    <row r="73" customFormat="false" ht="45" hidden="false" customHeight="true" outlineLevel="0" collapsed="false">
      <c r="F73" s="11"/>
      <c r="G73" s="25"/>
      <c r="H73" s="25"/>
      <c r="J73" s="25"/>
      <c r="K73" s="25"/>
      <c r="L73" s="25"/>
    </row>
    <row r="74" customFormat="false" ht="45" hidden="false" customHeight="true" outlineLevel="0" collapsed="false">
      <c r="F74" s="11"/>
      <c r="G74" s="25"/>
      <c r="H74" s="25"/>
      <c r="J74" s="25"/>
      <c r="K74" s="25"/>
      <c r="L74" s="25"/>
    </row>
    <row r="75" customFormat="false" ht="45" hidden="false" customHeight="true" outlineLevel="0" collapsed="false">
      <c r="F75" s="11"/>
      <c r="G75" s="25"/>
      <c r="H75" s="25"/>
      <c r="J75" s="25"/>
      <c r="K75" s="25"/>
      <c r="L75" s="25"/>
    </row>
    <row r="76" customFormat="false" ht="45" hidden="false" customHeight="true" outlineLevel="0" collapsed="false">
      <c r="F76" s="11"/>
      <c r="G76" s="25"/>
      <c r="H76" s="25"/>
      <c r="J76" s="25"/>
      <c r="K76" s="25"/>
      <c r="L76" s="25"/>
    </row>
    <row r="77" customFormat="false" ht="45" hidden="false" customHeight="true" outlineLevel="0" collapsed="false">
      <c r="F77" s="11"/>
      <c r="G77" s="25"/>
      <c r="H77" s="25"/>
      <c r="J77" s="25"/>
      <c r="K77" s="25"/>
      <c r="L77" s="25"/>
    </row>
    <row r="78" customFormat="false" ht="45" hidden="false" customHeight="true" outlineLevel="0" collapsed="false">
      <c r="F78" s="11"/>
      <c r="G78" s="25"/>
      <c r="H78" s="25"/>
      <c r="J78" s="25"/>
      <c r="K78" s="25"/>
      <c r="L78" s="25"/>
    </row>
    <row r="79" customFormat="false" ht="45" hidden="false" customHeight="true" outlineLevel="0" collapsed="false">
      <c r="F79" s="11"/>
      <c r="G79" s="25"/>
      <c r="H79" s="25"/>
      <c r="J79" s="25"/>
      <c r="K79" s="25"/>
      <c r="L79" s="25"/>
    </row>
    <row r="80" customFormat="false" ht="45" hidden="false" customHeight="true" outlineLevel="0" collapsed="false">
      <c r="F80" s="11"/>
      <c r="G80" s="25"/>
      <c r="H80" s="25"/>
      <c r="J80" s="25"/>
      <c r="K80" s="25"/>
      <c r="L80" s="25"/>
    </row>
    <row r="81" customFormat="false" ht="45" hidden="false" customHeight="true" outlineLevel="0" collapsed="false">
      <c r="F81" s="11"/>
      <c r="G81" s="25"/>
      <c r="H81" s="25"/>
      <c r="J81" s="25"/>
      <c r="K81" s="25"/>
      <c r="L81" s="25"/>
    </row>
    <row r="82" customFormat="false" ht="45" hidden="false" customHeight="true" outlineLevel="0" collapsed="false">
      <c r="F82" s="11"/>
      <c r="G82" s="25"/>
      <c r="H82" s="25"/>
      <c r="J82" s="25"/>
      <c r="K82" s="25"/>
      <c r="L82" s="25"/>
    </row>
    <row r="83" customFormat="false" ht="45" hidden="false" customHeight="true" outlineLevel="0" collapsed="false">
      <c r="F83" s="11"/>
      <c r="G83" s="25"/>
      <c r="H83" s="25"/>
      <c r="J83" s="25"/>
      <c r="K83" s="25"/>
      <c r="L83" s="25"/>
    </row>
    <row r="84" customFormat="false" ht="45" hidden="false" customHeight="true" outlineLevel="0" collapsed="false">
      <c r="F84" s="11"/>
      <c r="G84" s="25"/>
      <c r="H84" s="25"/>
      <c r="J84" s="25"/>
      <c r="K84" s="25"/>
      <c r="L84" s="25"/>
    </row>
    <row r="85" customFormat="false" ht="45" hidden="false" customHeight="true" outlineLevel="0" collapsed="false">
      <c r="F85" s="11"/>
      <c r="G85" s="25"/>
      <c r="H85" s="25"/>
      <c r="J85" s="25"/>
      <c r="K85" s="25"/>
      <c r="L85" s="25"/>
    </row>
    <row r="86" customFormat="false" ht="45" hidden="false" customHeight="true" outlineLevel="0" collapsed="false">
      <c r="F86" s="11"/>
      <c r="G86" s="25"/>
      <c r="H86" s="25"/>
      <c r="J86" s="25"/>
      <c r="K86" s="25"/>
      <c r="L86" s="25"/>
    </row>
    <row r="87" customFormat="false" ht="45" hidden="false" customHeight="true" outlineLevel="0" collapsed="false">
      <c r="F87" s="11"/>
      <c r="G87" s="25"/>
      <c r="H87" s="25"/>
      <c r="J87" s="25"/>
      <c r="K87" s="25"/>
      <c r="L87" s="25"/>
    </row>
    <row r="88" customFormat="false" ht="45" hidden="false" customHeight="true" outlineLevel="0" collapsed="false">
      <c r="F88" s="11"/>
      <c r="G88" s="25"/>
      <c r="H88" s="25"/>
      <c r="J88" s="25"/>
      <c r="K88" s="25"/>
      <c r="L88" s="25"/>
    </row>
    <row r="89" customFormat="false" ht="45" hidden="false" customHeight="true" outlineLevel="0" collapsed="false">
      <c r="F89" s="11"/>
      <c r="G89" s="25"/>
      <c r="H89" s="25"/>
      <c r="J89" s="25"/>
      <c r="K89" s="25"/>
      <c r="L89" s="25"/>
    </row>
    <row r="90" customFormat="false" ht="45" hidden="false" customHeight="true" outlineLevel="0" collapsed="false">
      <c r="F90" s="11"/>
      <c r="G90" s="25"/>
      <c r="H90" s="25"/>
      <c r="J90" s="25"/>
      <c r="K90" s="25"/>
      <c r="L90" s="25"/>
    </row>
    <row r="91" customFormat="false" ht="45" hidden="false" customHeight="true" outlineLevel="0" collapsed="false">
      <c r="F91" s="11"/>
      <c r="G91" s="25"/>
      <c r="H91" s="25"/>
      <c r="J91" s="25"/>
      <c r="K91" s="25"/>
      <c r="L91" s="25"/>
    </row>
    <row r="92" customFormat="false" ht="45" hidden="false" customHeight="true" outlineLevel="0" collapsed="false">
      <c r="F92" s="11"/>
      <c r="G92" s="25"/>
      <c r="H92" s="25"/>
      <c r="J92" s="25"/>
      <c r="K92" s="25"/>
      <c r="L92" s="25"/>
    </row>
    <row r="93" customFormat="false" ht="45" hidden="false" customHeight="true" outlineLevel="0" collapsed="false">
      <c r="F93" s="11"/>
      <c r="G93" s="25"/>
      <c r="H93" s="25"/>
      <c r="J93" s="25"/>
      <c r="K93" s="25"/>
      <c r="L93" s="25"/>
    </row>
    <row r="94" customFormat="false" ht="45" hidden="false" customHeight="true" outlineLevel="0" collapsed="false">
      <c r="F94" s="11"/>
      <c r="G94" s="25"/>
      <c r="H94" s="25"/>
      <c r="J94" s="25"/>
      <c r="K94" s="25"/>
      <c r="L94" s="25"/>
    </row>
    <row r="95" customFormat="false" ht="45" hidden="false" customHeight="true" outlineLevel="0" collapsed="false">
      <c r="F95" s="11"/>
      <c r="G95" s="25"/>
      <c r="H95" s="25"/>
      <c r="J95" s="25"/>
      <c r="K95" s="25"/>
      <c r="L95" s="25"/>
    </row>
    <row r="96" customFormat="false" ht="45" hidden="false" customHeight="true" outlineLevel="0" collapsed="false">
      <c r="F96" s="11"/>
      <c r="G96" s="25"/>
      <c r="H96" s="25"/>
      <c r="J96" s="25"/>
      <c r="K96" s="25"/>
      <c r="L96" s="25"/>
    </row>
    <row r="97" customFormat="false" ht="45" hidden="false" customHeight="true" outlineLevel="0" collapsed="false">
      <c r="F97" s="11"/>
      <c r="G97" s="25"/>
      <c r="H97" s="25"/>
      <c r="J97" s="25"/>
      <c r="K97" s="25"/>
      <c r="L97" s="25"/>
    </row>
    <row r="98" customFormat="false" ht="45" hidden="false" customHeight="true" outlineLevel="0" collapsed="false">
      <c r="F98" s="11"/>
      <c r="G98" s="25"/>
      <c r="H98" s="25"/>
      <c r="J98" s="25"/>
      <c r="K98" s="25"/>
      <c r="L98" s="25"/>
    </row>
    <row r="99" customFormat="false" ht="45" hidden="false" customHeight="true" outlineLevel="0" collapsed="false">
      <c r="F99" s="11"/>
      <c r="G99" s="25"/>
      <c r="H99" s="25"/>
      <c r="J99" s="25"/>
      <c r="K99" s="25"/>
      <c r="L99" s="25"/>
    </row>
    <row r="100" customFormat="false" ht="45" hidden="false" customHeight="true" outlineLevel="0" collapsed="false">
      <c r="F100" s="11"/>
      <c r="G100" s="25"/>
      <c r="H100" s="25"/>
      <c r="J100" s="25"/>
      <c r="K100" s="25"/>
      <c r="L100" s="25"/>
    </row>
    <row r="101" customFormat="false" ht="45" hidden="false" customHeight="true" outlineLevel="0" collapsed="false">
      <c r="F101" s="11"/>
      <c r="G101" s="25"/>
      <c r="H101" s="25"/>
      <c r="J101" s="25"/>
      <c r="K101" s="25"/>
      <c r="L101" s="25"/>
    </row>
    <row r="102" customFormat="false" ht="45" hidden="false" customHeight="true" outlineLevel="0" collapsed="false">
      <c r="F102" s="11"/>
      <c r="G102" s="25"/>
      <c r="H102" s="25"/>
      <c r="J102" s="25"/>
      <c r="K102" s="25"/>
      <c r="L102" s="25"/>
    </row>
    <row r="103" customFormat="false" ht="45" hidden="false" customHeight="true" outlineLevel="0" collapsed="false">
      <c r="F103" s="11"/>
      <c r="G103" s="25"/>
      <c r="H103" s="25"/>
      <c r="J103" s="25"/>
      <c r="K103" s="25"/>
      <c r="L103" s="25"/>
    </row>
    <row r="104" customFormat="false" ht="45" hidden="false" customHeight="true" outlineLevel="0" collapsed="false">
      <c r="F104" s="11"/>
      <c r="G104" s="25"/>
      <c r="H104" s="25"/>
      <c r="J104" s="25"/>
      <c r="K104" s="25"/>
      <c r="L104" s="25"/>
    </row>
    <row r="105" customFormat="false" ht="45" hidden="false" customHeight="true" outlineLevel="0" collapsed="false">
      <c r="F105" s="11"/>
      <c r="G105" s="25"/>
      <c r="H105" s="25"/>
      <c r="J105" s="25"/>
      <c r="K105" s="25"/>
      <c r="L105" s="25"/>
    </row>
    <row r="106" customFormat="false" ht="45" hidden="false" customHeight="true" outlineLevel="0" collapsed="false">
      <c r="F106" s="11"/>
      <c r="G106" s="25"/>
      <c r="H106" s="25"/>
      <c r="J106" s="25"/>
      <c r="K106" s="25"/>
      <c r="L106" s="25"/>
    </row>
    <row r="107" customFormat="false" ht="45" hidden="false" customHeight="true" outlineLevel="0" collapsed="false">
      <c r="F107" s="11"/>
      <c r="G107" s="25"/>
      <c r="H107" s="25"/>
      <c r="J107" s="25"/>
      <c r="K107" s="25"/>
      <c r="L107" s="25"/>
    </row>
    <row r="108" customFormat="false" ht="45" hidden="false" customHeight="true" outlineLevel="0" collapsed="false">
      <c r="F108" s="11"/>
      <c r="G108" s="25"/>
      <c r="H108" s="25"/>
      <c r="J108" s="25"/>
      <c r="K108" s="25"/>
      <c r="L108" s="25"/>
    </row>
    <row r="109" customFormat="false" ht="45" hidden="false" customHeight="true" outlineLevel="0" collapsed="false">
      <c r="F109" s="11"/>
      <c r="G109" s="25"/>
      <c r="H109" s="25"/>
      <c r="J109" s="25"/>
      <c r="K109" s="25"/>
      <c r="L109" s="25"/>
    </row>
    <row r="110" customFormat="false" ht="45" hidden="false" customHeight="true" outlineLevel="0" collapsed="false">
      <c r="F110" s="11"/>
      <c r="G110" s="25"/>
      <c r="H110" s="25"/>
      <c r="J110" s="25"/>
      <c r="K110" s="25"/>
      <c r="L110" s="25"/>
    </row>
    <row r="111" customFormat="false" ht="45" hidden="false" customHeight="true" outlineLevel="0" collapsed="false">
      <c r="F111" s="11"/>
      <c r="G111" s="25"/>
      <c r="H111" s="25"/>
      <c r="J111" s="25"/>
      <c r="K111" s="25"/>
      <c r="L111" s="25"/>
    </row>
    <row r="112" customFormat="false" ht="45" hidden="false" customHeight="true" outlineLevel="0" collapsed="false">
      <c r="F112" s="11"/>
      <c r="G112" s="25"/>
      <c r="H112" s="25"/>
      <c r="J112" s="25"/>
      <c r="K112" s="25"/>
      <c r="L112" s="25"/>
    </row>
    <row r="113" customFormat="false" ht="45" hidden="false" customHeight="true" outlineLevel="0" collapsed="false">
      <c r="F113" s="11"/>
      <c r="G113" s="25"/>
      <c r="H113" s="25"/>
      <c r="J113" s="25"/>
      <c r="K113" s="25"/>
      <c r="L113" s="25"/>
    </row>
    <row r="114" customFormat="false" ht="45" hidden="false" customHeight="true" outlineLevel="0" collapsed="false">
      <c r="F114" s="11"/>
      <c r="G114" s="25"/>
      <c r="H114" s="25"/>
      <c r="J114" s="25"/>
      <c r="K114" s="25"/>
      <c r="L114" s="25"/>
    </row>
    <row r="115" customFormat="false" ht="45" hidden="false" customHeight="true" outlineLevel="0" collapsed="false">
      <c r="F115" s="11"/>
      <c r="G115" s="25"/>
      <c r="H115" s="25"/>
      <c r="J115" s="25"/>
      <c r="K115" s="25"/>
      <c r="L115" s="25"/>
    </row>
    <row r="116" customFormat="false" ht="45" hidden="false" customHeight="true" outlineLevel="0" collapsed="false">
      <c r="F116" s="11"/>
      <c r="G116" s="25"/>
      <c r="H116" s="25"/>
      <c r="J116" s="25"/>
      <c r="K116" s="25"/>
      <c r="L116" s="25"/>
    </row>
    <row r="117" customFormat="false" ht="45" hidden="false" customHeight="true" outlineLevel="0" collapsed="false">
      <c r="F117" s="11"/>
      <c r="G117" s="25"/>
      <c r="H117" s="25"/>
      <c r="J117" s="25"/>
      <c r="K117" s="25"/>
      <c r="L117" s="25"/>
    </row>
    <row r="118" customFormat="false" ht="45" hidden="false" customHeight="true" outlineLevel="0" collapsed="false">
      <c r="F118" s="11"/>
      <c r="G118" s="25"/>
      <c r="H118" s="25"/>
      <c r="J118" s="25"/>
      <c r="K118" s="25"/>
      <c r="L118" s="25"/>
    </row>
    <row r="119" customFormat="false" ht="45" hidden="false" customHeight="true" outlineLevel="0" collapsed="false">
      <c r="F119" s="11"/>
      <c r="G119" s="25"/>
      <c r="H119" s="25"/>
      <c r="J119" s="25"/>
      <c r="K119" s="25"/>
      <c r="L119" s="25"/>
    </row>
    <row r="120" customFormat="false" ht="45" hidden="false" customHeight="true" outlineLevel="0" collapsed="false">
      <c r="F120" s="11"/>
      <c r="G120" s="25"/>
      <c r="H120" s="25"/>
      <c r="J120" s="25"/>
      <c r="K120" s="25"/>
      <c r="L120" s="25"/>
    </row>
    <row r="121" customFormat="false" ht="45" hidden="false" customHeight="true" outlineLevel="0" collapsed="false">
      <c r="F121" s="11"/>
      <c r="G121" s="25"/>
      <c r="H121" s="25"/>
      <c r="J121" s="25"/>
      <c r="K121" s="25"/>
      <c r="L121" s="25"/>
    </row>
    <row r="122" customFormat="false" ht="45" hidden="false" customHeight="true" outlineLevel="0" collapsed="false">
      <c r="F122" s="11"/>
      <c r="G122" s="25"/>
      <c r="H122" s="25"/>
      <c r="J122" s="25"/>
      <c r="K122" s="25"/>
      <c r="L122" s="25"/>
    </row>
    <row r="123" customFormat="false" ht="45" hidden="false" customHeight="true" outlineLevel="0" collapsed="false">
      <c r="F123" s="11"/>
      <c r="G123" s="25"/>
      <c r="H123" s="25"/>
      <c r="J123" s="25"/>
      <c r="K123" s="25"/>
      <c r="L123" s="25"/>
    </row>
    <row r="124" customFormat="false" ht="45" hidden="false" customHeight="true" outlineLevel="0" collapsed="false">
      <c r="F124" s="11"/>
      <c r="G124" s="25"/>
      <c r="H124" s="25"/>
      <c r="J124" s="25"/>
      <c r="K124" s="25"/>
      <c r="L124" s="25"/>
    </row>
    <row r="125" customFormat="false" ht="45" hidden="false" customHeight="true" outlineLevel="0" collapsed="false">
      <c r="F125" s="11"/>
      <c r="G125" s="25"/>
      <c r="H125" s="25"/>
      <c r="J125" s="25"/>
      <c r="K125" s="25"/>
      <c r="L125" s="25"/>
    </row>
    <row r="126" customFormat="false" ht="45" hidden="false" customHeight="true" outlineLevel="0" collapsed="false">
      <c r="F126" s="11"/>
      <c r="G126" s="25"/>
      <c r="H126" s="25"/>
      <c r="J126" s="25"/>
      <c r="K126" s="25"/>
      <c r="L126" s="25"/>
    </row>
    <row r="127" customFormat="false" ht="45" hidden="false" customHeight="true" outlineLevel="0" collapsed="false">
      <c r="F127" s="11"/>
      <c r="G127" s="25"/>
      <c r="H127" s="25"/>
      <c r="J127" s="25"/>
      <c r="K127" s="25"/>
      <c r="L127" s="25"/>
    </row>
    <row r="128" customFormat="false" ht="45" hidden="false" customHeight="true" outlineLevel="0" collapsed="false">
      <c r="F128" s="11"/>
      <c r="G128" s="25"/>
      <c r="H128" s="25"/>
      <c r="J128" s="25"/>
      <c r="K128" s="25"/>
      <c r="L128" s="25"/>
    </row>
    <row r="129" customFormat="false" ht="45" hidden="false" customHeight="true" outlineLevel="0" collapsed="false">
      <c r="F129" s="11"/>
      <c r="G129" s="25"/>
      <c r="H129" s="25"/>
      <c r="J129" s="25"/>
      <c r="K129" s="25"/>
      <c r="L129" s="25"/>
    </row>
    <row r="130" customFormat="false" ht="45" hidden="false" customHeight="true" outlineLevel="0" collapsed="false">
      <c r="F130" s="11"/>
      <c r="G130" s="25"/>
      <c r="H130" s="25"/>
      <c r="J130" s="25"/>
      <c r="K130" s="25"/>
      <c r="L130" s="25"/>
    </row>
    <row r="131" customFormat="false" ht="45" hidden="false" customHeight="true" outlineLevel="0" collapsed="false">
      <c r="F131" s="11"/>
      <c r="G131" s="25"/>
      <c r="H131" s="25"/>
      <c r="J131" s="25"/>
      <c r="K131" s="25"/>
      <c r="L131" s="25"/>
    </row>
    <row r="132" customFormat="false" ht="45" hidden="false" customHeight="true" outlineLevel="0" collapsed="false">
      <c r="F132" s="11"/>
      <c r="G132" s="25"/>
      <c r="H132" s="25"/>
      <c r="J132" s="25"/>
      <c r="K132" s="25"/>
      <c r="L132" s="25"/>
    </row>
    <row r="133" customFormat="false" ht="45" hidden="false" customHeight="true" outlineLevel="0" collapsed="false">
      <c r="F133" s="11"/>
      <c r="G133" s="25"/>
      <c r="H133" s="25"/>
      <c r="J133" s="25"/>
      <c r="K133" s="25"/>
      <c r="L133" s="25"/>
    </row>
    <row r="134" customFormat="false" ht="45" hidden="false" customHeight="true" outlineLevel="0" collapsed="false">
      <c r="F134" s="11"/>
      <c r="G134" s="25"/>
      <c r="H134" s="25"/>
      <c r="J134" s="25"/>
      <c r="K134" s="25"/>
      <c r="L134" s="25"/>
    </row>
    <row r="135" customFormat="false" ht="45" hidden="false" customHeight="true" outlineLevel="0" collapsed="false">
      <c r="F135" s="11"/>
      <c r="G135" s="25"/>
      <c r="H135" s="25"/>
      <c r="J135" s="25"/>
      <c r="K135" s="25"/>
      <c r="L135" s="25"/>
    </row>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00694444444444" right="0.700694444444444" top="0.752083333333333" bottom="0.752083333333333"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28"/>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O5" activeCellId="0" sqref="O5"/>
    </sheetView>
  </sheetViews>
  <sheetFormatPr defaultColWidth="18.73046875" defaultRowHeight="13.8" zeroHeight="false" outlineLevelRow="0" outlineLevelCol="0"/>
  <cols>
    <col collapsed="false" customWidth="false" hidden="false" outlineLevel="0" max="6" min="1" style="11" width="18.71"/>
    <col collapsed="false" customWidth="false" hidden="false" outlineLevel="0" max="8" min="7" style="13" width="18.71"/>
    <col collapsed="false" customWidth="false" hidden="false" outlineLevel="0" max="9" min="9" style="14" width="18.71"/>
    <col collapsed="false" customWidth="false" hidden="false" outlineLevel="0" max="12" min="10" style="13" width="18.71"/>
    <col collapsed="false" customWidth="false" hidden="false" outlineLevel="0" max="13" min="13" style="14" width="18.71"/>
    <col collapsed="false" customWidth="false" hidden="false" outlineLevel="0" max="1022" min="14" style="11" width="18.71"/>
    <col collapsed="false" customWidth="true" hidden="false" outlineLevel="0" max="1024" min="1023" style="0" width="11.52"/>
  </cols>
  <sheetData>
    <row r="1" s="15" customFormat="true" ht="45" hidden="false" customHeight="true" outlineLevel="0" collapsed="false">
      <c r="A1" s="15" t="s">
        <v>42</v>
      </c>
      <c r="B1" s="15" t="s">
        <v>43</v>
      </c>
      <c r="C1" s="15" t="s">
        <v>14</v>
      </c>
      <c r="D1" s="15" t="s">
        <v>44</v>
      </c>
      <c r="E1" s="15" t="s">
        <v>45</v>
      </c>
      <c r="F1" s="15" t="s">
        <v>46</v>
      </c>
      <c r="G1" s="16" t="s">
        <v>22</v>
      </c>
      <c r="H1" s="16" t="s">
        <v>47</v>
      </c>
      <c r="I1" s="15" t="s">
        <v>26</v>
      </c>
      <c r="J1" s="16" t="s">
        <v>48</v>
      </c>
      <c r="K1" s="16" t="s">
        <v>30</v>
      </c>
      <c r="L1" s="16" t="s">
        <v>49</v>
      </c>
      <c r="M1" s="15" t="s">
        <v>34</v>
      </c>
      <c r="N1" s="15" t="s">
        <v>50</v>
      </c>
      <c r="O1" s="15" t="s">
        <v>38</v>
      </c>
      <c r="P1" s="15" t="s">
        <v>51</v>
      </c>
      <c r="AMI1" s="18"/>
      <c r="AMJ1" s="18"/>
    </row>
    <row r="2" s="23" customFormat="true" ht="45" hidden="false" customHeight="true" outlineLevel="0" collapsed="false">
      <c r="A2" s="19"/>
      <c r="B2" s="19"/>
      <c r="C2" s="19" t="s">
        <v>53</v>
      </c>
      <c r="D2" s="19"/>
      <c r="E2" s="19"/>
      <c r="F2" s="19" t="n">
        <v>2020</v>
      </c>
      <c r="G2" s="20" t="n">
        <v>660</v>
      </c>
      <c r="H2" s="20"/>
      <c r="I2" s="19" t="s">
        <v>55</v>
      </c>
      <c r="J2" s="20"/>
      <c r="K2" s="21" t="n">
        <f aca="false">IF(ISBLANK($G2),"",IF(ISBLANK($J2),1,$J2)*VLOOKUP($I2,Units!$A$2:$C$1000,3,0)*G2)</f>
        <v>75.3424657534247</v>
      </c>
      <c r="L2" s="21" t="str">
        <f aca="false">IF(ISBLANK($H2),"",IF(ISBLANK($J2),1,$J2)*VLOOKUP($I2,Units!$A$2:$C$1000,3,0)*H2)</f>
        <v/>
      </c>
      <c r="M2" s="22" t="str">
        <f aca="false">VLOOKUP($I2,Units!$A$2:$C$1000,2,0)</f>
        <v>EUR/(MWh/a)</v>
      </c>
      <c r="O2" s="19" t="s">
        <v>90</v>
      </c>
      <c r="P2" s="19" t="s">
        <v>91</v>
      </c>
      <c r="Q2" s="19"/>
      <c r="R2" s="19"/>
      <c r="S2" s="19"/>
      <c r="T2" s="19"/>
      <c r="U2" s="19"/>
      <c r="V2" s="19"/>
      <c r="W2" s="19"/>
      <c r="X2" s="19"/>
      <c r="AMI2" s="0"/>
      <c r="AMJ2" s="0"/>
    </row>
    <row r="3" s="23" customFormat="true" ht="45" hidden="false" customHeight="true" outlineLevel="0" collapsed="false">
      <c r="A3" s="19"/>
      <c r="B3" s="19"/>
      <c r="C3" s="19" t="s">
        <v>53</v>
      </c>
      <c r="D3" s="19"/>
      <c r="E3" s="19"/>
      <c r="F3" s="19" t="n">
        <v>2030</v>
      </c>
      <c r="G3" s="20" t="n">
        <v>590</v>
      </c>
      <c r="H3" s="20"/>
      <c r="I3" s="19" t="s">
        <v>55</v>
      </c>
      <c r="J3" s="20"/>
      <c r="K3" s="21" t="n">
        <f aca="false">IF(ISBLANK($G3),"",IF(ISBLANK($J3),1,$J3)*VLOOKUP($I3,Units!$A$2:$C$1000,3,0)*G3)</f>
        <v>67.351598173516</v>
      </c>
      <c r="L3" s="21" t="str">
        <f aca="false">IF(ISBLANK($H3),"",IF(ISBLANK($J3),1,$J3)*VLOOKUP($I3,Units!$A$2:$C$1000,3,0)*H3)</f>
        <v/>
      </c>
      <c r="M3" s="22" t="str">
        <f aca="false">VLOOKUP($I3,Units!$A$2:$C$1000,2,0)</f>
        <v>EUR/(MWh/a)</v>
      </c>
      <c r="O3" s="19" t="s">
        <v>90</v>
      </c>
      <c r="P3" s="19" t="s">
        <v>91</v>
      </c>
      <c r="Q3" s="19"/>
      <c r="R3" s="19"/>
      <c r="S3" s="19"/>
      <c r="T3" s="19"/>
      <c r="U3" s="19"/>
      <c r="V3" s="19"/>
      <c r="W3" s="19"/>
      <c r="X3" s="19"/>
      <c r="AMI3" s="0"/>
      <c r="AMJ3" s="0"/>
    </row>
    <row r="4" s="23" customFormat="true" ht="45" hidden="false" customHeight="true" outlineLevel="0" collapsed="false">
      <c r="A4" s="19"/>
      <c r="B4" s="19"/>
      <c r="C4" s="19" t="s">
        <v>53</v>
      </c>
      <c r="D4" s="19"/>
      <c r="E4" s="19"/>
      <c r="F4" s="19" t="n">
        <v>2040</v>
      </c>
      <c r="G4" s="20" t="n">
        <v>554</v>
      </c>
      <c r="H4" s="20"/>
      <c r="I4" s="19" t="s">
        <v>55</v>
      </c>
      <c r="J4" s="20"/>
      <c r="K4" s="21" t="n">
        <f aca="false">IF(ISBLANK($G4),"",IF(ISBLANK($J4),1,$J4)*VLOOKUP($I4,Units!$A$2:$C$1000,3,0)*G4)</f>
        <v>63.2420091324201</v>
      </c>
      <c r="L4" s="21" t="str">
        <f aca="false">IF(ISBLANK($H4),"",IF(ISBLANK($J4),1,$J4)*VLOOKUP($I4,Units!$A$2:$C$1000,3,0)*H4)</f>
        <v/>
      </c>
      <c r="M4" s="22" t="str">
        <f aca="false">VLOOKUP($I4,Units!$A$2:$C$1000,2,0)</f>
        <v>EUR/(MWh/a)</v>
      </c>
      <c r="O4" s="19" t="s">
        <v>90</v>
      </c>
      <c r="P4" s="19" t="s">
        <v>91</v>
      </c>
      <c r="Q4" s="19"/>
      <c r="R4" s="19"/>
      <c r="S4" s="19"/>
      <c r="T4" s="19"/>
      <c r="U4" s="19"/>
      <c r="V4" s="19"/>
      <c r="W4" s="19"/>
      <c r="X4" s="19"/>
      <c r="AMI4" s="0"/>
      <c r="AMJ4" s="0"/>
    </row>
    <row r="5" s="23" customFormat="true" ht="45" hidden="false" customHeight="true" outlineLevel="0" collapsed="false">
      <c r="A5" s="19"/>
      <c r="B5" s="19"/>
      <c r="C5" s="19" t="s">
        <v>53</v>
      </c>
      <c r="D5" s="19"/>
      <c r="E5" s="19"/>
      <c r="F5" s="19" t="n">
        <v>2050</v>
      </c>
      <c r="G5" s="20" t="n">
        <v>530</v>
      </c>
      <c r="H5" s="20"/>
      <c r="I5" s="19" t="s">
        <v>55</v>
      </c>
      <c r="J5" s="20"/>
      <c r="K5" s="21" t="n">
        <f aca="false">IF(ISBLANK($G5),"",IF(ISBLANK($J5),1,$J5)*VLOOKUP($I5,Units!$A$2:$C$1000,3,0)*G5)</f>
        <v>60.5022831050228</v>
      </c>
      <c r="L5" s="21" t="str">
        <f aca="false">IF(ISBLANK($H5),"",IF(ISBLANK($J5),1,$J5)*VLOOKUP($I5,Units!$A$2:$C$1000,3,0)*H5)</f>
        <v/>
      </c>
      <c r="M5" s="22" t="str">
        <f aca="false">VLOOKUP($I5,Units!$A$2:$C$1000,2,0)</f>
        <v>EUR/(MWh/a)</v>
      </c>
      <c r="O5" s="19" t="s">
        <v>90</v>
      </c>
      <c r="P5" s="19" t="s">
        <v>91</v>
      </c>
      <c r="Q5" s="19"/>
      <c r="R5" s="19"/>
      <c r="S5" s="19"/>
      <c r="T5" s="19"/>
      <c r="U5" s="19"/>
      <c r="V5" s="19"/>
      <c r="W5" s="19"/>
      <c r="X5" s="19"/>
      <c r="AMI5" s="0"/>
      <c r="AMJ5" s="0"/>
    </row>
    <row r="6" s="23" customFormat="true" ht="45" hidden="false" customHeight="true" outlineLevel="0" collapsed="false">
      <c r="A6" s="19"/>
      <c r="B6" s="19"/>
      <c r="C6" s="19" t="s">
        <v>67</v>
      </c>
      <c r="D6" s="19"/>
      <c r="E6" s="19"/>
      <c r="F6" s="19"/>
      <c r="G6" s="20" t="n">
        <v>2</v>
      </c>
      <c r="H6" s="20"/>
      <c r="I6" s="19" t="s">
        <v>68</v>
      </c>
      <c r="J6" s="20"/>
      <c r="K6" s="21" t="n">
        <f aca="false">IF(ISBLANK($G6),"",IF(ISBLANK($J6),1,$J6)*VLOOKUP($I6,Units!$A$2:$C$1000,3,0)*G6)</f>
        <v>0.02</v>
      </c>
      <c r="L6" s="21" t="str">
        <f aca="false">IF(ISBLANK($H6),"",IF(ISBLANK($J6),1,$J6)*VLOOKUP($I6,Units!$A$2:$C$1000,3,0)*H6)</f>
        <v/>
      </c>
      <c r="M6" s="22" t="n">
        <f aca="false">VLOOKUP($I6,Units!$A$2:$C$1000,2,0)</f>
        <v>1</v>
      </c>
      <c r="O6" s="19" t="s">
        <v>90</v>
      </c>
      <c r="P6" s="19" t="s">
        <v>91</v>
      </c>
      <c r="Q6" s="19"/>
      <c r="R6" s="19"/>
      <c r="S6" s="19"/>
      <c r="T6" s="19"/>
      <c r="U6" s="19"/>
      <c r="V6" s="19"/>
      <c r="W6" s="19"/>
      <c r="X6" s="19"/>
      <c r="AMI6" s="0"/>
      <c r="AMJ6" s="0"/>
    </row>
    <row r="7" s="23" customFormat="true" ht="45" hidden="false" customHeight="true" outlineLevel="0" collapsed="false">
      <c r="A7" s="19"/>
      <c r="B7" s="19"/>
      <c r="C7" s="19" t="s">
        <v>71</v>
      </c>
      <c r="D7" s="19" t="s">
        <v>72</v>
      </c>
      <c r="E7" s="19"/>
      <c r="F7" s="19" t="n">
        <v>2020</v>
      </c>
      <c r="G7" s="20" t="n">
        <v>0.333</v>
      </c>
      <c r="H7" s="20"/>
      <c r="I7" s="19" t="s">
        <v>92</v>
      </c>
      <c r="J7" s="20"/>
      <c r="K7" s="21" t="n">
        <f aca="false">IF(ISBLANK($G7),"",IF(ISBLANK($J7),1,$J7)*VLOOKUP($I7,Units!$A$2:$C$1000,3,0)*G7)</f>
        <v>0.333</v>
      </c>
      <c r="L7" s="21" t="str">
        <f aca="false">IF(ISBLANK($H7),"",IF(ISBLANK($J7),1,$J7)*VLOOKUP($I7,Units!$A$2:$C$1000,3,0)*H7)</f>
        <v/>
      </c>
      <c r="M7" s="22" t="str">
        <f aca="false">VLOOKUP($I7,Units!$A$2:$C$1000,2,0)</f>
        <v>1</v>
      </c>
      <c r="O7" s="19" t="s">
        <v>90</v>
      </c>
      <c r="P7" s="19" t="s">
        <v>91</v>
      </c>
      <c r="AMI7" s="0"/>
      <c r="AMJ7" s="0"/>
    </row>
    <row r="8" s="23" customFormat="true" ht="45" hidden="false" customHeight="true" outlineLevel="0" collapsed="false">
      <c r="A8" s="19"/>
      <c r="B8" s="19"/>
      <c r="C8" s="19" t="s">
        <v>71</v>
      </c>
      <c r="D8" s="19" t="s">
        <v>72</v>
      </c>
      <c r="E8" s="19"/>
      <c r="F8" s="19" t="n">
        <v>2030</v>
      </c>
      <c r="G8" s="20" t="n">
        <v>0.307</v>
      </c>
      <c r="H8" s="20"/>
      <c r="I8" s="19" t="s">
        <v>92</v>
      </c>
      <c r="J8" s="20"/>
      <c r="K8" s="21" t="n">
        <f aca="false">IF(ISBLANK($G8),"",IF(ISBLANK($J8),1,$J8)*VLOOKUP($I8,Units!$A$2:$C$1000,3,0)*G8)</f>
        <v>0.307</v>
      </c>
      <c r="L8" s="21" t="str">
        <f aca="false">IF(ISBLANK($H8),"",IF(ISBLANK($J8),1,$J8)*VLOOKUP($I8,Units!$A$2:$C$1000,3,0)*H8)</f>
        <v/>
      </c>
      <c r="M8" s="22" t="str">
        <f aca="false">VLOOKUP($I8,Units!$A$2:$C$1000,2,0)</f>
        <v>1</v>
      </c>
      <c r="O8" s="19" t="s">
        <v>90</v>
      </c>
      <c r="P8" s="19" t="s">
        <v>91</v>
      </c>
      <c r="AMI8" s="0"/>
      <c r="AMJ8" s="0"/>
    </row>
    <row r="9" s="23" customFormat="true" ht="45" hidden="false" customHeight="true" outlineLevel="0" collapsed="false">
      <c r="A9" s="19"/>
      <c r="B9" s="19"/>
      <c r="C9" s="19" t="s">
        <v>71</v>
      </c>
      <c r="D9" s="19" t="s">
        <v>72</v>
      </c>
      <c r="E9" s="19"/>
      <c r="F9" s="19" t="n">
        <v>2040</v>
      </c>
      <c r="G9" s="20" t="n">
        <v>0.293</v>
      </c>
      <c r="H9" s="20"/>
      <c r="I9" s="19" t="s">
        <v>92</v>
      </c>
      <c r="J9" s="20"/>
      <c r="K9" s="21" t="n">
        <f aca="false">IF(ISBLANK($G9),"",IF(ISBLANK($J9),1,$J9)*VLOOKUP($I9,Units!$A$2:$C$1000,3,0)*G9)</f>
        <v>0.293</v>
      </c>
      <c r="L9" s="21" t="str">
        <f aca="false">IF(ISBLANK($H9),"",IF(ISBLANK($J9),1,$J9)*VLOOKUP($I9,Units!$A$2:$C$1000,3,0)*H9)</f>
        <v/>
      </c>
      <c r="M9" s="22" t="str">
        <f aca="false">VLOOKUP($I9,Units!$A$2:$C$1000,2,0)</f>
        <v>1</v>
      </c>
      <c r="O9" s="19" t="s">
        <v>90</v>
      </c>
      <c r="P9" s="19" t="s">
        <v>91</v>
      </c>
      <c r="AMI9" s="0"/>
      <c r="AMJ9" s="0"/>
    </row>
    <row r="10" s="23" customFormat="true" ht="45" hidden="false" customHeight="true" outlineLevel="0" collapsed="false">
      <c r="A10" s="19"/>
      <c r="B10" s="19"/>
      <c r="C10" s="19" t="s">
        <v>71</v>
      </c>
      <c r="D10" s="19" t="s">
        <v>72</v>
      </c>
      <c r="E10" s="19"/>
      <c r="F10" s="19" t="n">
        <v>2050</v>
      </c>
      <c r="G10" s="20" t="n">
        <v>0.285</v>
      </c>
      <c r="H10" s="20"/>
      <c r="I10" s="19" t="s">
        <v>92</v>
      </c>
      <c r="J10" s="20"/>
      <c r="K10" s="21" t="n">
        <f aca="false">IF(ISBLANK($G10),"",IF(ISBLANK($J10),1,$J10)*VLOOKUP($I10,Units!$A$2:$C$1000,3,0)*G10)</f>
        <v>0.285</v>
      </c>
      <c r="L10" s="21" t="str">
        <f aca="false">IF(ISBLANK($H10),"",IF(ISBLANK($J10),1,$J10)*VLOOKUP($I10,Units!$A$2:$C$1000,3,0)*H10)</f>
        <v/>
      </c>
      <c r="M10" s="22" t="str">
        <f aca="false">VLOOKUP($I10,Units!$A$2:$C$1000,2,0)</f>
        <v>1</v>
      </c>
      <c r="O10" s="19" t="s">
        <v>90</v>
      </c>
      <c r="P10" s="19" t="s">
        <v>91</v>
      </c>
      <c r="AMI10" s="0"/>
      <c r="AMJ10" s="0"/>
    </row>
    <row r="11" customFormat="false" ht="45" hidden="false" customHeight="true" outlineLevel="0" collapsed="false">
      <c r="A11" s="19"/>
      <c r="B11" s="19"/>
      <c r="C11" s="19" t="s">
        <v>86</v>
      </c>
      <c r="D11" s="19" t="s">
        <v>93</v>
      </c>
      <c r="E11" s="19"/>
      <c r="F11" s="19"/>
      <c r="G11" s="24"/>
      <c r="H11" s="0"/>
      <c r="I11" s="0"/>
      <c r="J11" s="20"/>
      <c r="K11" s="20" t="n">
        <v>1</v>
      </c>
      <c r="L11" s="20"/>
      <c r="M11" s="19" t="s">
        <v>88</v>
      </c>
      <c r="N11" s="19"/>
      <c r="O11" s="19"/>
      <c r="P11" s="19"/>
      <c r="Q11" s="19"/>
      <c r="R11" s="19"/>
      <c r="S11" s="19"/>
      <c r="T11" s="19"/>
      <c r="U11" s="19"/>
      <c r="V11" s="19"/>
      <c r="W11" s="19"/>
      <c r="X11" s="19"/>
    </row>
    <row r="12" customFormat="false" ht="45" hidden="false" customHeight="true" outlineLevel="0" collapsed="false">
      <c r="A12" s="19"/>
      <c r="B12" s="19"/>
      <c r="C12" s="19"/>
      <c r="D12" s="19"/>
      <c r="E12" s="19"/>
      <c r="F12" s="19"/>
      <c r="G12" s="20"/>
      <c r="H12" s="20"/>
      <c r="I12" s="19"/>
      <c r="J12" s="20"/>
      <c r="K12" s="20"/>
      <c r="L12" s="20"/>
      <c r="M12" s="19"/>
      <c r="N12" s="19"/>
      <c r="O12" s="19"/>
      <c r="P12" s="19"/>
      <c r="Q12" s="19"/>
      <c r="R12" s="19"/>
      <c r="S12" s="19"/>
      <c r="T12" s="19"/>
      <c r="U12" s="19"/>
      <c r="V12" s="19"/>
      <c r="W12" s="19"/>
      <c r="X12" s="19"/>
    </row>
    <row r="13" customFormat="false" ht="45" hidden="false" customHeight="true" outlineLevel="0" collapsed="false">
      <c r="A13" s="19"/>
      <c r="B13" s="19"/>
      <c r="C13" s="19"/>
      <c r="D13" s="19"/>
      <c r="E13" s="19"/>
      <c r="F13" s="19"/>
      <c r="G13" s="20"/>
      <c r="H13" s="20"/>
      <c r="I13" s="19"/>
      <c r="J13" s="20"/>
      <c r="K13" s="20"/>
      <c r="L13" s="20"/>
      <c r="M13" s="19"/>
      <c r="N13" s="19"/>
      <c r="O13" s="19"/>
      <c r="P13" s="19"/>
      <c r="Q13" s="19"/>
      <c r="R13" s="19"/>
      <c r="S13" s="19"/>
      <c r="T13" s="19"/>
      <c r="U13" s="19"/>
      <c r="V13" s="19"/>
      <c r="W13" s="19"/>
      <c r="X13" s="19"/>
    </row>
    <row r="14" customFormat="false" ht="45" hidden="false" customHeight="true" outlineLevel="0" collapsed="false">
      <c r="A14" s="19"/>
      <c r="B14" s="19"/>
      <c r="C14" s="19"/>
      <c r="D14" s="19"/>
      <c r="E14" s="19"/>
      <c r="F14" s="19"/>
      <c r="G14" s="20"/>
      <c r="H14" s="20"/>
      <c r="I14" s="19"/>
      <c r="J14" s="20"/>
      <c r="K14" s="20"/>
      <c r="L14" s="20"/>
      <c r="M14" s="19"/>
      <c r="N14" s="19"/>
      <c r="O14" s="19"/>
      <c r="P14" s="19"/>
      <c r="Q14" s="19"/>
      <c r="R14" s="19"/>
      <c r="S14" s="19"/>
      <c r="T14" s="19"/>
      <c r="U14" s="19"/>
      <c r="V14" s="19"/>
      <c r="W14" s="19"/>
      <c r="X14" s="19"/>
    </row>
    <row r="15" customFormat="false" ht="45" hidden="false" customHeight="true" outlineLevel="0" collapsed="false">
      <c r="A15" s="19"/>
      <c r="B15" s="19"/>
      <c r="C15" s="19"/>
      <c r="D15" s="19"/>
      <c r="E15" s="19"/>
      <c r="F15" s="19"/>
      <c r="G15" s="20"/>
      <c r="H15" s="20"/>
      <c r="I15" s="19"/>
      <c r="J15" s="20"/>
      <c r="K15" s="20"/>
      <c r="L15" s="20"/>
      <c r="M15" s="19"/>
      <c r="N15" s="19"/>
      <c r="O15" s="19"/>
      <c r="P15" s="19"/>
      <c r="Q15" s="19"/>
      <c r="R15" s="19"/>
      <c r="S15" s="19"/>
      <c r="T15" s="19"/>
      <c r="U15" s="19"/>
      <c r="V15" s="19"/>
      <c r="W15" s="19"/>
      <c r="X15" s="19"/>
    </row>
    <row r="16" customFormat="false" ht="45" hidden="false" customHeight="true" outlineLevel="0" collapsed="false">
      <c r="A16" s="19"/>
      <c r="B16" s="19"/>
      <c r="C16" s="19"/>
      <c r="D16" s="19"/>
      <c r="E16" s="19"/>
      <c r="F16" s="19"/>
      <c r="G16" s="20"/>
      <c r="H16" s="20"/>
      <c r="I16" s="19"/>
      <c r="J16" s="20"/>
      <c r="K16" s="20"/>
      <c r="L16" s="20"/>
      <c r="M16" s="19"/>
      <c r="N16" s="19"/>
      <c r="O16" s="19"/>
      <c r="P16" s="19"/>
      <c r="V16" s="19"/>
      <c r="W16" s="19"/>
      <c r="X16" s="19"/>
    </row>
    <row r="17" customFormat="false" ht="45" hidden="false" customHeight="true" outlineLevel="0" collapsed="false">
      <c r="A17" s="19"/>
      <c r="B17" s="19"/>
      <c r="C17" s="19"/>
      <c r="D17" s="19"/>
      <c r="E17" s="19"/>
      <c r="F17" s="19"/>
      <c r="G17" s="20"/>
      <c r="H17" s="20"/>
      <c r="I17" s="19"/>
      <c r="J17" s="20"/>
      <c r="K17" s="20"/>
      <c r="L17" s="20"/>
      <c r="M17" s="19"/>
      <c r="N17" s="19"/>
      <c r="O17" s="19"/>
      <c r="P17" s="19"/>
      <c r="V17" s="19"/>
      <c r="W17" s="19"/>
      <c r="X17" s="19"/>
    </row>
    <row r="18" customFormat="false" ht="45" hidden="false" customHeight="true" outlineLevel="0" collapsed="false">
      <c r="A18" s="19"/>
      <c r="B18" s="19"/>
      <c r="C18" s="19"/>
      <c r="D18" s="19"/>
      <c r="E18" s="19"/>
      <c r="F18" s="19"/>
      <c r="G18" s="20"/>
      <c r="H18" s="20"/>
      <c r="I18" s="19"/>
      <c r="J18" s="20"/>
      <c r="K18" s="20"/>
      <c r="L18" s="20"/>
      <c r="M18" s="19"/>
      <c r="N18" s="19"/>
      <c r="O18" s="19"/>
      <c r="P18" s="19"/>
    </row>
    <row r="19" customFormat="false" ht="45" hidden="false" customHeight="true" outlineLevel="0" collapsed="false">
      <c r="A19" s="19"/>
      <c r="B19" s="19"/>
      <c r="C19" s="19"/>
      <c r="D19" s="19"/>
      <c r="E19" s="19"/>
      <c r="F19" s="19"/>
      <c r="G19" s="20"/>
      <c r="H19" s="20"/>
      <c r="I19" s="19"/>
      <c r="J19" s="20"/>
      <c r="K19" s="20"/>
      <c r="L19" s="20"/>
      <c r="M19" s="19"/>
      <c r="N19" s="19"/>
      <c r="O19" s="19"/>
      <c r="P19" s="19"/>
    </row>
    <row r="20" customFormat="false" ht="45" hidden="false" customHeight="true" outlineLevel="0" collapsed="false">
      <c r="A20" s="19"/>
      <c r="B20" s="19"/>
      <c r="C20" s="19"/>
      <c r="D20" s="19"/>
      <c r="E20" s="19"/>
      <c r="F20" s="19"/>
      <c r="G20" s="20"/>
      <c r="H20" s="20"/>
      <c r="I20" s="19"/>
      <c r="J20" s="20"/>
      <c r="K20" s="20"/>
      <c r="L20" s="20"/>
      <c r="M20" s="19"/>
      <c r="N20" s="19"/>
      <c r="O20" s="19"/>
      <c r="P20" s="19"/>
    </row>
    <row r="21" customFormat="false" ht="45" hidden="false" customHeight="true" outlineLevel="0" collapsed="false">
      <c r="A21" s="19"/>
      <c r="B21" s="19"/>
      <c r="C21" s="19"/>
      <c r="D21" s="19"/>
      <c r="E21" s="19"/>
      <c r="F21" s="19"/>
      <c r="G21" s="20"/>
      <c r="H21" s="20"/>
      <c r="I21" s="19"/>
      <c r="J21" s="20"/>
      <c r="K21" s="20"/>
      <c r="L21" s="20"/>
      <c r="M21" s="19"/>
      <c r="N21" s="19"/>
      <c r="O21" s="19"/>
      <c r="P21" s="19"/>
    </row>
    <row r="22" customFormat="false" ht="45" hidden="false" customHeight="true" outlineLevel="0" collapsed="false">
      <c r="A22" s="19"/>
      <c r="B22" s="19"/>
      <c r="C22" s="19"/>
      <c r="D22" s="19"/>
      <c r="E22" s="19"/>
      <c r="F22" s="19"/>
      <c r="G22" s="20"/>
      <c r="H22" s="20"/>
      <c r="I22" s="19"/>
      <c r="J22" s="20"/>
      <c r="K22" s="20"/>
      <c r="L22" s="20"/>
      <c r="M22" s="19"/>
      <c r="N22" s="19"/>
      <c r="O22" s="19"/>
      <c r="P22" s="19"/>
    </row>
    <row r="23" customFormat="false" ht="45" hidden="false" customHeight="true" outlineLevel="0" collapsed="false">
      <c r="A23" s="19"/>
      <c r="B23" s="19"/>
      <c r="C23" s="19"/>
      <c r="D23" s="19"/>
      <c r="E23" s="19"/>
      <c r="F23" s="19"/>
      <c r="G23" s="20"/>
      <c r="H23" s="20"/>
      <c r="I23" s="19"/>
      <c r="J23" s="20"/>
      <c r="K23" s="20"/>
      <c r="L23" s="20"/>
      <c r="M23" s="19"/>
      <c r="N23" s="19"/>
      <c r="O23" s="19"/>
      <c r="P23" s="19"/>
    </row>
    <row r="24" customFormat="false" ht="45" hidden="false" customHeight="true" outlineLevel="0" collapsed="false">
      <c r="A24" s="19"/>
      <c r="B24" s="19"/>
      <c r="C24" s="19"/>
      <c r="D24" s="19"/>
      <c r="E24" s="19"/>
      <c r="F24" s="19"/>
      <c r="G24" s="20"/>
      <c r="H24" s="20"/>
      <c r="I24" s="19"/>
      <c r="J24" s="20"/>
      <c r="K24" s="20"/>
      <c r="L24" s="20"/>
      <c r="M24" s="19"/>
      <c r="N24" s="19"/>
      <c r="O24" s="19"/>
      <c r="P24" s="19"/>
    </row>
    <row r="25" customFormat="false" ht="45" hidden="false" customHeight="true" outlineLevel="0" collapsed="false">
      <c r="A25" s="19"/>
      <c r="B25" s="19"/>
      <c r="C25" s="19"/>
      <c r="D25" s="19"/>
      <c r="E25" s="19"/>
      <c r="F25" s="19"/>
      <c r="G25" s="20"/>
      <c r="H25" s="20"/>
      <c r="I25" s="19"/>
      <c r="J25" s="20"/>
      <c r="K25" s="20"/>
      <c r="L25" s="20"/>
      <c r="M25" s="19"/>
      <c r="N25" s="19"/>
      <c r="O25" s="19"/>
      <c r="P25" s="19"/>
    </row>
    <row r="26" customFormat="false" ht="45" hidden="false" customHeight="true" outlineLevel="0" collapsed="false">
      <c r="A26" s="19"/>
      <c r="B26" s="19"/>
      <c r="C26" s="19"/>
      <c r="D26" s="19"/>
      <c r="E26" s="19"/>
      <c r="F26" s="19"/>
      <c r="G26" s="20"/>
      <c r="H26" s="20"/>
      <c r="I26" s="19"/>
      <c r="J26" s="20"/>
      <c r="K26" s="20"/>
      <c r="L26" s="20"/>
      <c r="M26" s="19"/>
      <c r="N26" s="19"/>
      <c r="O26" s="19"/>
      <c r="P26" s="19"/>
    </row>
    <row r="27" customFormat="false" ht="45" hidden="false" customHeight="true" outlineLevel="0" collapsed="false">
      <c r="A27" s="19"/>
      <c r="B27" s="19"/>
      <c r="C27" s="19"/>
      <c r="D27" s="19"/>
      <c r="E27" s="19"/>
      <c r="F27" s="19"/>
      <c r="G27" s="20"/>
      <c r="H27" s="20"/>
      <c r="I27" s="19"/>
      <c r="J27" s="20"/>
      <c r="K27" s="20"/>
      <c r="L27" s="20"/>
      <c r="M27" s="19"/>
      <c r="N27" s="19"/>
      <c r="O27" s="19"/>
      <c r="P27" s="19"/>
    </row>
    <row r="28" customFormat="false" ht="45" hidden="false" customHeight="true" outlineLevel="0" collapsed="false">
      <c r="A28" s="19"/>
      <c r="B28" s="19"/>
      <c r="C28" s="19"/>
      <c r="D28" s="19"/>
      <c r="E28" s="19"/>
      <c r="F28" s="19"/>
      <c r="G28" s="20"/>
      <c r="H28" s="20"/>
      <c r="I28" s="19"/>
      <c r="J28" s="20"/>
      <c r="K28" s="20"/>
      <c r="L28" s="20"/>
      <c r="M28" s="19"/>
      <c r="N28" s="19"/>
      <c r="O28" s="19"/>
      <c r="P28" s="19"/>
    </row>
    <row r="29" customFormat="false" ht="45" hidden="false" customHeight="true" outlineLevel="0" collapsed="false">
      <c r="A29" s="19"/>
      <c r="B29" s="19"/>
      <c r="C29" s="19"/>
      <c r="D29" s="19"/>
      <c r="E29" s="19"/>
      <c r="F29" s="19"/>
      <c r="G29" s="20"/>
      <c r="H29" s="20"/>
      <c r="I29" s="19"/>
      <c r="J29" s="20"/>
      <c r="K29" s="20"/>
      <c r="L29" s="20"/>
      <c r="M29" s="19"/>
      <c r="N29" s="19"/>
      <c r="O29" s="19"/>
      <c r="P29" s="19"/>
    </row>
    <row r="30" customFormat="false" ht="45" hidden="false" customHeight="true" outlineLevel="0" collapsed="false">
      <c r="A30" s="19"/>
      <c r="B30" s="19"/>
      <c r="C30" s="19"/>
      <c r="D30" s="19"/>
      <c r="E30" s="19"/>
      <c r="F30" s="19"/>
      <c r="G30" s="20"/>
      <c r="H30" s="20"/>
      <c r="I30" s="19"/>
      <c r="J30" s="20"/>
      <c r="K30" s="20"/>
      <c r="L30" s="20"/>
      <c r="M30" s="19"/>
      <c r="N30" s="19"/>
      <c r="O30" s="19"/>
      <c r="P30" s="19"/>
    </row>
    <row r="31" customFormat="false" ht="45" hidden="false" customHeight="true" outlineLevel="0" collapsed="false">
      <c r="A31" s="19"/>
      <c r="B31" s="19"/>
      <c r="C31" s="19"/>
      <c r="D31" s="19"/>
      <c r="E31" s="19"/>
      <c r="F31" s="19"/>
      <c r="G31" s="20"/>
      <c r="H31" s="20"/>
      <c r="I31" s="19"/>
      <c r="J31" s="20"/>
      <c r="K31" s="20"/>
      <c r="L31" s="20"/>
      <c r="M31" s="19"/>
      <c r="N31" s="19"/>
      <c r="O31" s="19"/>
      <c r="P31" s="19"/>
    </row>
    <row r="32" customFormat="false" ht="45" hidden="false" customHeight="true" outlineLevel="0" collapsed="false">
      <c r="A32" s="19"/>
      <c r="B32" s="19"/>
      <c r="C32" s="19"/>
      <c r="D32" s="19"/>
      <c r="E32" s="19"/>
      <c r="F32" s="19"/>
      <c r="G32" s="20"/>
      <c r="H32" s="20"/>
      <c r="I32" s="19"/>
      <c r="J32" s="20"/>
      <c r="K32" s="20"/>
      <c r="L32" s="20"/>
      <c r="M32" s="19"/>
      <c r="N32" s="19"/>
      <c r="O32" s="19"/>
      <c r="P32" s="19"/>
    </row>
    <row r="33" customFormat="false" ht="45" hidden="false" customHeight="true" outlineLevel="0" collapsed="false">
      <c r="A33" s="19"/>
      <c r="B33" s="19"/>
      <c r="C33" s="19"/>
      <c r="D33" s="19"/>
      <c r="E33" s="19"/>
      <c r="F33" s="19"/>
      <c r="G33" s="20"/>
      <c r="H33" s="20"/>
      <c r="I33" s="19"/>
      <c r="J33" s="20"/>
      <c r="K33" s="20"/>
      <c r="L33" s="20"/>
      <c r="M33" s="19"/>
      <c r="N33" s="19"/>
      <c r="O33" s="19"/>
      <c r="P33" s="19"/>
    </row>
    <row r="34" customFormat="false" ht="45" hidden="false" customHeight="true" outlineLevel="0" collapsed="false">
      <c r="A34" s="19"/>
      <c r="B34" s="19"/>
      <c r="C34" s="19"/>
      <c r="D34" s="19"/>
      <c r="E34" s="19"/>
      <c r="F34" s="19"/>
      <c r="G34" s="20"/>
      <c r="H34" s="20"/>
      <c r="I34" s="19"/>
      <c r="J34" s="20"/>
      <c r="K34" s="20"/>
      <c r="L34" s="20"/>
      <c r="M34" s="19"/>
      <c r="N34" s="19"/>
      <c r="O34" s="19"/>
      <c r="P34" s="19"/>
    </row>
    <row r="35" customFormat="false" ht="45" hidden="false" customHeight="true" outlineLevel="0" collapsed="false">
      <c r="A35" s="19"/>
      <c r="B35" s="19"/>
      <c r="C35" s="19"/>
      <c r="D35" s="19"/>
      <c r="E35" s="19"/>
      <c r="F35" s="19"/>
      <c r="G35" s="20"/>
      <c r="H35" s="20"/>
      <c r="I35" s="19"/>
      <c r="J35" s="20"/>
      <c r="K35" s="20"/>
      <c r="L35" s="20"/>
      <c r="M35" s="19"/>
      <c r="N35" s="19"/>
      <c r="O35" s="19"/>
      <c r="P35" s="19"/>
    </row>
    <row r="36" customFormat="false" ht="45" hidden="false" customHeight="true" outlineLevel="0" collapsed="false">
      <c r="A36" s="19"/>
      <c r="B36" s="19"/>
      <c r="C36" s="19"/>
      <c r="D36" s="19"/>
      <c r="E36" s="19"/>
      <c r="F36" s="19"/>
      <c r="G36" s="20"/>
      <c r="H36" s="20"/>
      <c r="I36" s="19"/>
      <c r="J36" s="20"/>
      <c r="K36" s="20"/>
      <c r="L36" s="20"/>
      <c r="M36" s="19"/>
      <c r="N36" s="19"/>
      <c r="O36" s="19"/>
      <c r="P36" s="19"/>
    </row>
    <row r="37" customFormat="false" ht="45" hidden="false" customHeight="true" outlineLevel="0" collapsed="false">
      <c r="A37" s="19"/>
      <c r="B37" s="19"/>
      <c r="C37" s="19"/>
      <c r="D37" s="19"/>
      <c r="E37" s="19"/>
      <c r="F37" s="19"/>
      <c r="G37" s="20"/>
      <c r="H37" s="20"/>
      <c r="I37" s="19"/>
      <c r="J37" s="20"/>
      <c r="K37" s="20"/>
      <c r="L37" s="20"/>
      <c r="M37" s="19"/>
      <c r="N37" s="19"/>
      <c r="O37" s="19"/>
      <c r="P37" s="19"/>
    </row>
    <row r="38" customFormat="false" ht="45" hidden="false" customHeight="true" outlineLevel="0" collapsed="false">
      <c r="A38" s="19"/>
      <c r="B38" s="19"/>
      <c r="C38" s="19"/>
      <c r="D38" s="19"/>
      <c r="E38" s="19"/>
      <c r="F38" s="19"/>
      <c r="G38" s="20"/>
      <c r="H38" s="20"/>
      <c r="I38" s="19"/>
      <c r="J38" s="20"/>
      <c r="K38" s="20"/>
      <c r="L38" s="20"/>
      <c r="M38" s="19"/>
      <c r="N38" s="19"/>
      <c r="O38" s="19"/>
      <c r="P38" s="19"/>
    </row>
    <row r="39" customFormat="false" ht="45" hidden="false" customHeight="true" outlineLevel="0" collapsed="false">
      <c r="A39" s="19"/>
      <c r="B39" s="19"/>
      <c r="C39" s="19"/>
      <c r="D39" s="19"/>
      <c r="E39" s="19"/>
      <c r="F39" s="19"/>
      <c r="G39" s="20"/>
      <c r="H39" s="20"/>
      <c r="I39" s="19"/>
      <c r="J39" s="20"/>
      <c r="K39" s="20"/>
      <c r="L39" s="20"/>
      <c r="M39" s="19"/>
      <c r="N39" s="19"/>
      <c r="O39" s="19"/>
      <c r="P39" s="19"/>
    </row>
    <row r="40" customFormat="false" ht="45" hidden="false" customHeight="true" outlineLevel="0" collapsed="false">
      <c r="A40" s="19"/>
      <c r="B40" s="19"/>
      <c r="C40" s="19"/>
      <c r="D40" s="19"/>
      <c r="E40" s="19"/>
      <c r="F40" s="19"/>
      <c r="G40" s="20"/>
      <c r="H40" s="20"/>
      <c r="I40" s="19"/>
      <c r="J40" s="20"/>
      <c r="K40" s="20"/>
      <c r="L40" s="20"/>
      <c r="M40" s="19"/>
      <c r="N40" s="19"/>
      <c r="O40" s="19"/>
      <c r="P40" s="19"/>
    </row>
    <row r="41" customFormat="false" ht="45" hidden="false" customHeight="true" outlineLevel="0" collapsed="false">
      <c r="A41" s="19"/>
      <c r="B41" s="19"/>
      <c r="C41" s="19"/>
      <c r="D41" s="19"/>
      <c r="E41" s="19"/>
      <c r="F41" s="19"/>
      <c r="G41" s="20"/>
      <c r="H41" s="20"/>
      <c r="I41" s="19"/>
      <c r="J41" s="20"/>
      <c r="K41" s="20"/>
      <c r="L41" s="20"/>
      <c r="M41" s="19"/>
      <c r="N41" s="19"/>
      <c r="O41" s="19"/>
      <c r="P41" s="19"/>
    </row>
    <row r="42" customFormat="false" ht="45" hidden="false" customHeight="true" outlineLevel="0" collapsed="false">
      <c r="A42" s="19"/>
      <c r="B42" s="19"/>
      <c r="C42" s="19"/>
      <c r="D42" s="19"/>
      <c r="E42" s="19"/>
      <c r="F42" s="19"/>
      <c r="G42" s="20"/>
      <c r="H42" s="20"/>
      <c r="I42" s="19"/>
      <c r="J42" s="20"/>
      <c r="K42" s="20"/>
      <c r="L42" s="20"/>
      <c r="M42" s="19"/>
      <c r="N42" s="19"/>
      <c r="O42" s="19"/>
      <c r="P42" s="19"/>
    </row>
    <row r="43" customFormat="false" ht="45" hidden="false" customHeight="true" outlineLevel="0" collapsed="false">
      <c r="A43" s="19"/>
      <c r="B43" s="19"/>
      <c r="C43" s="19"/>
      <c r="D43" s="19"/>
      <c r="E43" s="19"/>
      <c r="F43" s="19"/>
      <c r="G43" s="20"/>
      <c r="H43" s="20"/>
      <c r="I43" s="19"/>
      <c r="J43" s="20"/>
      <c r="K43" s="20"/>
      <c r="L43" s="20"/>
      <c r="M43" s="19"/>
      <c r="N43" s="19"/>
      <c r="O43" s="19"/>
      <c r="P43" s="19"/>
    </row>
    <row r="44" customFormat="false" ht="45" hidden="false" customHeight="true" outlineLevel="0" collapsed="false">
      <c r="A44" s="19"/>
      <c r="B44" s="19"/>
      <c r="C44" s="19"/>
      <c r="D44" s="19"/>
      <c r="E44" s="19"/>
      <c r="F44" s="19"/>
      <c r="G44" s="20"/>
      <c r="H44" s="20"/>
      <c r="I44" s="19"/>
      <c r="J44" s="20"/>
      <c r="K44" s="20"/>
      <c r="L44" s="20"/>
      <c r="M44" s="19"/>
      <c r="N44" s="19"/>
      <c r="O44" s="19"/>
      <c r="P44" s="19"/>
    </row>
    <row r="45" customFormat="false" ht="45" hidden="false" customHeight="true" outlineLevel="0" collapsed="false">
      <c r="A45" s="19"/>
      <c r="B45" s="19"/>
      <c r="C45" s="19"/>
      <c r="D45" s="19"/>
      <c r="E45" s="19"/>
      <c r="F45" s="19"/>
      <c r="G45" s="20"/>
      <c r="H45" s="20"/>
      <c r="I45" s="19"/>
      <c r="J45" s="20"/>
      <c r="K45" s="20"/>
      <c r="L45" s="20"/>
      <c r="M45" s="19"/>
      <c r="N45" s="19"/>
      <c r="O45" s="19"/>
      <c r="P45" s="19"/>
    </row>
    <row r="46" customFormat="false" ht="45" hidden="false" customHeight="true" outlineLevel="0" collapsed="false">
      <c r="A46" s="19"/>
      <c r="B46" s="19"/>
      <c r="C46" s="19"/>
      <c r="D46" s="19"/>
      <c r="E46" s="19"/>
      <c r="F46" s="19"/>
      <c r="G46" s="20"/>
      <c r="H46" s="20"/>
      <c r="I46" s="19"/>
      <c r="J46" s="20"/>
      <c r="K46" s="20"/>
      <c r="L46" s="20"/>
      <c r="M46" s="19"/>
      <c r="N46" s="19"/>
      <c r="O46" s="19"/>
      <c r="P46" s="19"/>
    </row>
    <row r="47" customFormat="false" ht="45" hidden="false" customHeight="true" outlineLevel="0" collapsed="false">
      <c r="A47" s="19"/>
      <c r="B47" s="19"/>
      <c r="C47" s="19"/>
      <c r="D47" s="19"/>
      <c r="E47" s="19"/>
      <c r="F47" s="19"/>
      <c r="G47" s="20"/>
      <c r="H47" s="20"/>
      <c r="I47" s="19"/>
      <c r="J47" s="20"/>
      <c r="K47" s="20"/>
      <c r="L47" s="20"/>
      <c r="M47" s="19"/>
      <c r="N47" s="19"/>
      <c r="O47" s="19"/>
      <c r="P47" s="19"/>
    </row>
    <row r="48" customFormat="false" ht="45" hidden="false" customHeight="true" outlineLevel="0" collapsed="false">
      <c r="A48" s="19"/>
      <c r="B48" s="19"/>
      <c r="C48" s="19"/>
      <c r="D48" s="19"/>
      <c r="E48" s="19"/>
      <c r="F48" s="19"/>
      <c r="G48" s="20"/>
      <c r="H48" s="20"/>
      <c r="I48" s="19"/>
      <c r="J48" s="20"/>
      <c r="K48" s="20"/>
      <c r="L48" s="20"/>
      <c r="M48" s="19"/>
      <c r="N48" s="19"/>
      <c r="O48" s="19"/>
      <c r="P48" s="19"/>
    </row>
    <row r="49" customFormat="false" ht="45" hidden="false" customHeight="true" outlineLevel="0" collapsed="false">
      <c r="A49" s="19"/>
      <c r="B49" s="19"/>
      <c r="C49" s="19"/>
      <c r="D49" s="19"/>
      <c r="E49" s="19"/>
      <c r="F49" s="19"/>
      <c r="G49" s="20"/>
      <c r="H49" s="20"/>
      <c r="I49" s="19"/>
      <c r="J49" s="20"/>
      <c r="K49" s="20"/>
      <c r="L49" s="20"/>
      <c r="M49" s="19"/>
      <c r="N49" s="19"/>
      <c r="O49" s="19"/>
      <c r="P49" s="19"/>
    </row>
    <row r="50" customFormat="false" ht="45" hidden="false" customHeight="true" outlineLevel="0" collapsed="false">
      <c r="A50" s="19"/>
      <c r="B50" s="19"/>
      <c r="C50" s="19"/>
      <c r="D50" s="19"/>
      <c r="E50" s="19"/>
      <c r="F50" s="19"/>
      <c r="G50" s="20"/>
      <c r="H50" s="20"/>
      <c r="I50" s="19"/>
      <c r="J50" s="20"/>
      <c r="K50" s="20"/>
      <c r="L50" s="20"/>
      <c r="M50" s="19"/>
      <c r="N50" s="19"/>
      <c r="O50" s="19"/>
      <c r="P50" s="19"/>
    </row>
    <row r="51" customFormat="false" ht="45" hidden="false" customHeight="true" outlineLevel="0" collapsed="false">
      <c r="A51" s="19"/>
      <c r="B51" s="19"/>
      <c r="C51" s="19"/>
      <c r="D51" s="19"/>
      <c r="E51" s="19"/>
      <c r="F51" s="19"/>
      <c r="G51" s="20"/>
      <c r="H51" s="20"/>
      <c r="I51" s="19"/>
      <c r="J51" s="20"/>
      <c r="K51" s="20"/>
      <c r="L51" s="20"/>
      <c r="M51" s="19"/>
      <c r="N51" s="19"/>
      <c r="O51" s="19"/>
      <c r="P51" s="19"/>
    </row>
    <row r="52" customFormat="false" ht="45" hidden="false" customHeight="true" outlineLevel="0" collapsed="false">
      <c r="A52" s="19"/>
      <c r="B52" s="19"/>
      <c r="C52" s="19"/>
      <c r="D52" s="19"/>
      <c r="E52" s="19"/>
      <c r="F52" s="19"/>
      <c r="G52" s="20"/>
      <c r="H52" s="20"/>
      <c r="I52" s="19"/>
      <c r="J52" s="20"/>
      <c r="K52" s="20"/>
      <c r="L52" s="20"/>
      <c r="M52" s="19"/>
      <c r="N52" s="19"/>
      <c r="O52" s="19"/>
      <c r="P52" s="19"/>
    </row>
    <row r="53" customFormat="false" ht="45" hidden="false" customHeight="true" outlineLevel="0" collapsed="false">
      <c r="A53" s="19"/>
      <c r="B53" s="19"/>
      <c r="C53" s="19"/>
      <c r="D53" s="19"/>
      <c r="E53" s="19"/>
      <c r="F53" s="19"/>
      <c r="G53" s="20"/>
      <c r="H53" s="20"/>
      <c r="I53" s="19"/>
      <c r="J53" s="20"/>
      <c r="K53" s="20"/>
      <c r="L53" s="20"/>
      <c r="M53" s="19"/>
      <c r="N53" s="19"/>
      <c r="O53" s="19"/>
      <c r="P53" s="19"/>
    </row>
    <row r="54" customFormat="false" ht="45" hidden="false" customHeight="true" outlineLevel="0" collapsed="false">
      <c r="A54" s="19"/>
      <c r="B54" s="19"/>
      <c r="C54" s="19"/>
      <c r="D54" s="19"/>
      <c r="E54" s="19"/>
      <c r="F54" s="19"/>
      <c r="G54" s="20"/>
      <c r="H54" s="20"/>
      <c r="I54" s="19"/>
      <c r="J54" s="20"/>
      <c r="K54" s="20"/>
      <c r="L54" s="20"/>
      <c r="M54" s="19"/>
      <c r="N54" s="19"/>
      <c r="O54" s="19"/>
      <c r="P54" s="19"/>
    </row>
    <row r="55" customFormat="false" ht="45" hidden="false" customHeight="true" outlineLevel="0" collapsed="false">
      <c r="A55" s="19"/>
      <c r="B55" s="19"/>
      <c r="C55" s="19"/>
      <c r="D55" s="19"/>
      <c r="E55" s="19"/>
      <c r="F55" s="19"/>
      <c r="G55" s="20"/>
      <c r="H55" s="20"/>
      <c r="I55" s="19"/>
      <c r="J55" s="20"/>
      <c r="K55" s="20"/>
      <c r="L55" s="20"/>
      <c r="M55" s="19"/>
      <c r="N55" s="19"/>
      <c r="O55" s="19"/>
      <c r="P55" s="19"/>
    </row>
    <row r="56" customFormat="false" ht="45" hidden="false" customHeight="true" outlineLevel="0" collapsed="false">
      <c r="A56" s="19"/>
      <c r="B56" s="19"/>
      <c r="C56" s="19"/>
      <c r="D56" s="19"/>
      <c r="E56" s="19"/>
      <c r="F56" s="19"/>
      <c r="G56" s="20"/>
      <c r="H56" s="20"/>
      <c r="I56" s="19"/>
      <c r="J56" s="20"/>
      <c r="K56" s="20"/>
      <c r="L56" s="20"/>
      <c r="M56" s="19"/>
      <c r="N56" s="19"/>
      <c r="O56" s="19"/>
      <c r="P56" s="19"/>
    </row>
    <row r="57" customFormat="false" ht="45" hidden="false" customHeight="true" outlineLevel="0" collapsed="false">
      <c r="A57" s="19"/>
      <c r="B57" s="19"/>
      <c r="C57" s="19"/>
      <c r="D57" s="19"/>
      <c r="E57" s="19"/>
      <c r="F57" s="19"/>
      <c r="G57" s="20"/>
      <c r="H57" s="20"/>
      <c r="I57" s="19"/>
      <c r="J57" s="20"/>
      <c r="K57" s="20"/>
      <c r="L57" s="20"/>
      <c r="M57" s="19"/>
      <c r="N57" s="19"/>
      <c r="O57" s="19"/>
      <c r="P57" s="19"/>
    </row>
    <row r="58" customFormat="false" ht="45" hidden="false" customHeight="true" outlineLevel="0" collapsed="false">
      <c r="A58" s="19"/>
      <c r="B58" s="19"/>
      <c r="C58" s="19"/>
      <c r="D58" s="19"/>
      <c r="E58" s="19"/>
      <c r="F58" s="19"/>
      <c r="G58" s="20"/>
      <c r="H58" s="20"/>
      <c r="I58" s="19"/>
      <c r="J58" s="20"/>
      <c r="K58" s="20"/>
      <c r="L58" s="20"/>
      <c r="M58" s="19"/>
      <c r="N58" s="19"/>
      <c r="O58" s="19"/>
      <c r="P58" s="19"/>
    </row>
    <row r="59" customFormat="false" ht="45" hidden="false" customHeight="true" outlineLevel="0" collapsed="false">
      <c r="A59" s="19"/>
      <c r="B59" s="19"/>
      <c r="C59" s="19"/>
      <c r="D59" s="19"/>
      <c r="E59" s="19"/>
      <c r="F59" s="19"/>
      <c r="G59" s="20"/>
      <c r="H59" s="20"/>
      <c r="I59" s="19"/>
      <c r="J59" s="20"/>
      <c r="K59" s="20"/>
      <c r="L59" s="20"/>
      <c r="M59" s="19"/>
      <c r="N59" s="19"/>
      <c r="O59" s="19"/>
      <c r="P59" s="19"/>
    </row>
    <row r="60" customFormat="false" ht="45" hidden="false" customHeight="true" outlineLevel="0" collapsed="false">
      <c r="A60" s="19"/>
      <c r="B60" s="19"/>
      <c r="C60" s="19"/>
      <c r="D60" s="19"/>
      <c r="E60" s="19"/>
      <c r="F60" s="19"/>
      <c r="G60" s="20"/>
      <c r="H60" s="20"/>
      <c r="I60" s="19"/>
      <c r="J60" s="20"/>
      <c r="K60" s="20"/>
      <c r="L60" s="20"/>
      <c r="M60" s="19"/>
      <c r="N60" s="19"/>
      <c r="O60" s="19"/>
      <c r="P60" s="19"/>
    </row>
    <row r="61" customFormat="false" ht="45" hidden="false" customHeight="true" outlineLevel="0" collapsed="false">
      <c r="A61" s="19"/>
      <c r="B61" s="19"/>
      <c r="C61" s="19"/>
      <c r="D61" s="19"/>
      <c r="E61" s="19"/>
      <c r="F61" s="19"/>
      <c r="G61" s="20"/>
      <c r="H61" s="20"/>
      <c r="I61" s="19"/>
      <c r="J61" s="20"/>
      <c r="K61" s="20"/>
      <c r="L61" s="20"/>
      <c r="M61" s="19"/>
      <c r="N61" s="19"/>
      <c r="O61" s="19"/>
      <c r="P61" s="19"/>
    </row>
    <row r="62" customFormat="false" ht="45" hidden="false" customHeight="true" outlineLevel="0" collapsed="false">
      <c r="A62" s="19"/>
      <c r="B62" s="19"/>
      <c r="C62" s="19"/>
      <c r="D62" s="19"/>
      <c r="E62" s="19"/>
      <c r="F62" s="19"/>
      <c r="G62" s="20"/>
      <c r="H62" s="20"/>
      <c r="I62" s="19"/>
      <c r="J62" s="20"/>
      <c r="K62" s="20"/>
      <c r="L62" s="20"/>
      <c r="M62" s="19"/>
      <c r="N62" s="19"/>
      <c r="O62" s="19"/>
      <c r="P62" s="19"/>
    </row>
    <row r="63" customFormat="false" ht="45" hidden="false" customHeight="true" outlineLevel="0" collapsed="false">
      <c r="A63" s="19"/>
      <c r="B63" s="19"/>
      <c r="C63" s="19"/>
      <c r="D63" s="19"/>
      <c r="E63" s="19"/>
      <c r="F63" s="19"/>
      <c r="G63" s="20"/>
      <c r="H63" s="20"/>
      <c r="I63" s="19"/>
      <c r="J63" s="20"/>
      <c r="K63" s="20"/>
      <c r="L63" s="20"/>
      <c r="M63" s="19"/>
      <c r="N63" s="19"/>
      <c r="O63" s="19"/>
      <c r="P63" s="19"/>
    </row>
    <row r="64" customFormat="false" ht="45" hidden="false" customHeight="true" outlineLevel="0" collapsed="false">
      <c r="A64" s="19"/>
      <c r="B64" s="19"/>
      <c r="C64" s="19"/>
      <c r="D64" s="19"/>
      <c r="E64" s="19"/>
      <c r="F64" s="19"/>
      <c r="G64" s="20"/>
      <c r="H64" s="20"/>
      <c r="I64" s="19"/>
      <c r="J64" s="20"/>
      <c r="K64" s="20"/>
      <c r="L64" s="20"/>
      <c r="M64" s="19"/>
      <c r="N64" s="19"/>
      <c r="O64" s="19"/>
      <c r="P64" s="19"/>
    </row>
    <row r="65" customFormat="false" ht="45" hidden="false" customHeight="true" outlineLevel="0" collapsed="false">
      <c r="A65" s="19"/>
      <c r="B65" s="19"/>
      <c r="C65" s="19"/>
      <c r="D65" s="19"/>
      <c r="E65" s="19"/>
      <c r="F65" s="19"/>
      <c r="G65" s="20"/>
      <c r="H65" s="20"/>
      <c r="I65" s="19"/>
      <c r="J65" s="20"/>
      <c r="K65" s="20"/>
      <c r="L65" s="20"/>
      <c r="M65" s="19"/>
      <c r="N65" s="19"/>
      <c r="O65" s="19"/>
      <c r="P65" s="19"/>
    </row>
    <row r="66" customFormat="false" ht="45" hidden="false" customHeight="true" outlineLevel="0" collapsed="false">
      <c r="A66" s="19"/>
      <c r="B66" s="19"/>
      <c r="C66" s="19"/>
      <c r="D66" s="19"/>
      <c r="E66" s="19"/>
      <c r="F66" s="19"/>
      <c r="G66" s="20"/>
      <c r="H66" s="20"/>
      <c r="I66" s="19"/>
      <c r="J66" s="20"/>
      <c r="K66" s="20"/>
      <c r="L66" s="20"/>
      <c r="M66" s="19"/>
      <c r="N66" s="19"/>
      <c r="O66" s="19"/>
      <c r="P66" s="19"/>
    </row>
    <row r="67" customFormat="false" ht="45" hidden="false" customHeight="true" outlineLevel="0" collapsed="false">
      <c r="A67" s="19"/>
      <c r="B67" s="19"/>
      <c r="C67" s="19"/>
      <c r="D67" s="19"/>
      <c r="E67" s="19"/>
      <c r="F67" s="19"/>
      <c r="G67" s="20"/>
      <c r="H67" s="20"/>
      <c r="I67" s="19"/>
      <c r="J67" s="20"/>
      <c r="K67" s="20"/>
      <c r="L67" s="20"/>
      <c r="M67" s="19"/>
      <c r="N67" s="19"/>
      <c r="O67" s="19"/>
      <c r="P67" s="19"/>
    </row>
    <row r="68" customFormat="false" ht="45" hidden="false" customHeight="true" outlineLevel="0" collapsed="false">
      <c r="A68" s="19"/>
      <c r="B68" s="19"/>
      <c r="C68" s="19"/>
      <c r="D68" s="19"/>
      <c r="E68" s="19"/>
      <c r="F68" s="19"/>
      <c r="G68" s="20"/>
      <c r="H68" s="20"/>
      <c r="I68" s="19"/>
      <c r="J68" s="20"/>
      <c r="K68" s="20"/>
      <c r="L68" s="20"/>
      <c r="M68" s="19"/>
      <c r="N68" s="19"/>
      <c r="O68" s="19"/>
      <c r="P68" s="19"/>
    </row>
    <row r="69" customFormat="false" ht="45" hidden="false" customHeight="true" outlineLevel="0" collapsed="false">
      <c r="A69" s="19"/>
      <c r="B69" s="19"/>
      <c r="C69" s="19"/>
      <c r="D69" s="19"/>
      <c r="E69" s="19"/>
      <c r="F69" s="19"/>
      <c r="G69" s="20"/>
      <c r="H69" s="20"/>
      <c r="I69" s="19"/>
      <c r="J69" s="20"/>
      <c r="K69" s="20"/>
      <c r="L69" s="20"/>
      <c r="M69" s="19"/>
      <c r="N69" s="19"/>
      <c r="O69" s="19"/>
      <c r="P69" s="19"/>
    </row>
    <row r="70" customFormat="false" ht="45" hidden="false" customHeight="true" outlineLevel="0" collapsed="false">
      <c r="A70" s="19"/>
      <c r="B70" s="19"/>
      <c r="C70" s="19"/>
      <c r="D70" s="19"/>
      <c r="E70" s="19"/>
      <c r="F70" s="19"/>
      <c r="G70" s="20"/>
      <c r="H70" s="20"/>
      <c r="I70" s="19"/>
      <c r="J70" s="20"/>
      <c r="K70" s="20"/>
      <c r="L70" s="20"/>
      <c r="M70" s="19"/>
      <c r="N70" s="19"/>
      <c r="O70" s="19"/>
      <c r="P70" s="19"/>
    </row>
    <row r="71" customFormat="false" ht="45" hidden="false" customHeight="true" outlineLevel="0" collapsed="false">
      <c r="A71" s="19"/>
      <c r="B71" s="19"/>
      <c r="C71" s="19"/>
      <c r="D71" s="19"/>
      <c r="E71" s="19"/>
      <c r="F71" s="19"/>
      <c r="G71" s="20"/>
      <c r="H71" s="20"/>
      <c r="I71" s="19"/>
      <c r="J71" s="20"/>
      <c r="K71" s="20"/>
      <c r="L71" s="20"/>
      <c r="M71" s="19"/>
      <c r="N71" s="19"/>
      <c r="O71" s="19"/>
      <c r="P71" s="19"/>
    </row>
    <row r="72" customFormat="false" ht="45" hidden="false" customHeight="true" outlineLevel="0" collapsed="false">
      <c r="A72" s="19"/>
      <c r="B72" s="19"/>
      <c r="C72" s="19"/>
      <c r="D72" s="19"/>
      <c r="E72" s="19"/>
      <c r="F72" s="19"/>
      <c r="G72" s="20"/>
      <c r="H72" s="20"/>
      <c r="I72" s="19"/>
      <c r="J72" s="20"/>
      <c r="K72" s="20"/>
      <c r="L72" s="20"/>
      <c r="M72" s="19"/>
      <c r="N72" s="19"/>
      <c r="O72" s="19"/>
      <c r="P72" s="19"/>
    </row>
    <row r="73" customFormat="false" ht="45" hidden="false" customHeight="true" outlineLevel="0" collapsed="false">
      <c r="A73" s="19"/>
      <c r="B73" s="19"/>
      <c r="C73" s="19"/>
      <c r="D73" s="19"/>
      <c r="E73" s="19"/>
      <c r="F73" s="19"/>
      <c r="G73" s="20"/>
      <c r="H73" s="20"/>
      <c r="I73" s="19"/>
      <c r="J73" s="20"/>
      <c r="K73" s="20"/>
      <c r="L73" s="20"/>
      <c r="M73" s="19"/>
      <c r="N73" s="19"/>
      <c r="O73" s="19"/>
      <c r="P73" s="19"/>
    </row>
    <row r="74" customFormat="false" ht="45" hidden="false" customHeight="true" outlineLevel="0" collapsed="false">
      <c r="A74" s="19"/>
      <c r="B74" s="19"/>
      <c r="C74" s="19"/>
      <c r="D74" s="19"/>
      <c r="E74" s="19"/>
      <c r="F74" s="19"/>
      <c r="G74" s="20"/>
      <c r="H74" s="20"/>
      <c r="I74" s="19"/>
      <c r="J74" s="20"/>
      <c r="K74" s="20"/>
      <c r="L74" s="20"/>
      <c r="M74" s="19"/>
      <c r="N74" s="19"/>
      <c r="O74" s="19"/>
      <c r="P74" s="19"/>
    </row>
    <row r="75" customFormat="false" ht="45" hidden="false" customHeight="true" outlineLevel="0" collapsed="false">
      <c r="A75" s="19"/>
      <c r="B75" s="19"/>
      <c r="C75" s="19"/>
      <c r="D75" s="19"/>
      <c r="E75" s="19"/>
      <c r="F75" s="19"/>
      <c r="G75" s="20"/>
      <c r="H75" s="20"/>
      <c r="I75" s="19"/>
      <c r="J75" s="20"/>
      <c r="K75" s="20"/>
      <c r="L75" s="20"/>
      <c r="M75" s="19"/>
      <c r="N75" s="19"/>
      <c r="O75" s="19"/>
      <c r="P75" s="19"/>
    </row>
    <row r="76" customFormat="false" ht="45" hidden="false" customHeight="true" outlineLevel="0" collapsed="false">
      <c r="A76" s="19"/>
      <c r="B76" s="19"/>
      <c r="C76" s="19"/>
      <c r="D76" s="19"/>
      <c r="E76" s="19"/>
      <c r="F76" s="19"/>
      <c r="G76" s="20"/>
      <c r="H76" s="20"/>
      <c r="I76" s="19"/>
      <c r="J76" s="20"/>
      <c r="K76" s="20"/>
      <c r="L76" s="20"/>
      <c r="M76" s="19"/>
      <c r="N76" s="19"/>
      <c r="O76" s="19"/>
      <c r="P76" s="19"/>
    </row>
    <row r="77" customFormat="false" ht="45" hidden="false" customHeight="true" outlineLevel="0" collapsed="false">
      <c r="A77" s="19"/>
      <c r="B77" s="19"/>
      <c r="C77" s="19"/>
      <c r="D77" s="19"/>
      <c r="E77" s="19"/>
      <c r="F77" s="19"/>
      <c r="G77" s="20"/>
      <c r="H77" s="20"/>
      <c r="I77" s="19"/>
      <c r="J77" s="20"/>
      <c r="K77" s="20"/>
      <c r="L77" s="20"/>
      <c r="M77" s="19"/>
      <c r="N77" s="19"/>
      <c r="O77" s="19"/>
      <c r="P77" s="19"/>
    </row>
    <row r="78" customFormat="false" ht="45" hidden="false" customHeight="true" outlineLevel="0" collapsed="false">
      <c r="A78" s="19"/>
      <c r="B78" s="19"/>
      <c r="C78" s="19"/>
      <c r="D78" s="19"/>
      <c r="E78" s="19"/>
      <c r="F78" s="19"/>
      <c r="G78" s="20"/>
      <c r="H78" s="20"/>
      <c r="I78" s="19"/>
      <c r="J78" s="20"/>
      <c r="K78" s="20"/>
      <c r="L78" s="20"/>
      <c r="M78" s="19"/>
      <c r="N78" s="19"/>
      <c r="O78" s="19"/>
      <c r="P78" s="19"/>
    </row>
    <row r="79" customFormat="false" ht="45" hidden="false" customHeight="true" outlineLevel="0" collapsed="false">
      <c r="A79" s="19"/>
      <c r="B79" s="19"/>
      <c r="C79" s="19"/>
      <c r="D79" s="19"/>
      <c r="E79" s="19"/>
      <c r="F79" s="19"/>
      <c r="G79" s="20"/>
      <c r="H79" s="20"/>
      <c r="I79" s="19"/>
      <c r="J79" s="20"/>
      <c r="K79" s="20"/>
      <c r="L79" s="20"/>
      <c r="M79" s="19"/>
      <c r="N79" s="19"/>
      <c r="O79" s="19"/>
      <c r="P79" s="19"/>
    </row>
    <row r="80" customFormat="false" ht="45" hidden="false" customHeight="true" outlineLevel="0" collapsed="false">
      <c r="A80" s="19"/>
      <c r="B80" s="19"/>
      <c r="C80" s="19"/>
      <c r="D80" s="19"/>
      <c r="E80" s="19"/>
      <c r="F80" s="19"/>
      <c r="G80" s="20"/>
      <c r="H80" s="20"/>
      <c r="I80" s="19"/>
      <c r="J80" s="20"/>
      <c r="K80" s="20"/>
      <c r="L80" s="20"/>
      <c r="M80" s="19"/>
      <c r="N80" s="19"/>
      <c r="O80" s="19"/>
      <c r="P80" s="19"/>
    </row>
    <row r="81" customFormat="false" ht="45" hidden="false" customHeight="true" outlineLevel="0" collapsed="false">
      <c r="A81" s="19"/>
      <c r="B81" s="19"/>
      <c r="C81" s="19"/>
      <c r="D81" s="19"/>
      <c r="E81" s="19"/>
      <c r="F81" s="19"/>
      <c r="G81" s="20"/>
      <c r="H81" s="20"/>
      <c r="I81" s="19"/>
      <c r="J81" s="20"/>
      <c r="K81" s="20"/>
      <c r="L81" s="20"/>
      <c r="M81" s="19"/>
      <c r="N81" s="19"/>
      <c r="O81" s="19"/>
      <c r="P81" s="19"/>
      <c r="Q81" s="19"/>
    </row>
    <row r="82" customFormat="false" ht="45" hidden="false" customHeight="true" outlineLevel="0" collapsed="false">
      <c r="A82" s="19"/>
      <c r="B82" s="19"/>
      <c r="C82" s="19"/>
      <c r="D82" s="19"/>
      <c r="E82" s="19"/>
      <c r="F82" s="19"/>
      <c r="G82" s="20"/>
      <c r="H82" s="20"/>
      <c r="I82" s="19"/>
      <c r="J82" s="20"/>
      <c r="K82" s="20"/>
      <c r="L82" s="20"/>
      <c r="M82" s="19"/>
      <c r="N82" s="19"/>
      <c r="O82" s="19"/>
      <c r="P82" s="19"/>
      <c r="Q82" s="19"/>
    </row>
    <row r="83" customFormat="false" ht="45" hidden="false" customHeight="true" outlineLevel="0" collapsed="false">
      <c r="A83" s="19"/>
      <c r="B83" s="19"/>
      <c r="C83" s="19"/>
      <c r="D83" s="19"/>
      <c r="E83" s="19"/>
      <c r="F83" s="19"/>
      <c r="G83" s="20"/>
      <c r="H83" s="20"/>
      <c r="I83" s="19"/>
      <c r="J83" s="20"/>
      <c r="K83" s="20"/>
      <c r="L83" s="20"/>
      <c r="M83" s="19"/>
      <c r="N83" s="19"/>
      <c r="O83" s="19"/>
      <c r="P83" s="19"/>
      <c r="Q83" s="19"/>
    </row>
    <row r="84" customFormat="false" ht="45" hidden="false" customHeight="true" outlineLevel="0" collapsed="false">
      <c r="A84" s="19"/>
      <c r="B84" s="19"/>
      <c r="C84" s="19"/>
      <c r="D84" s="19"/>
      <c r="E84" s="19"/>
      <c r="F84" s="19"/>
      <c r="G84" s="20"/>
      <c r="H84" s="20"/>
      <c r="I84" s="19"/>
      <c r="J84" s="20"/>
      <c r="K84" s="20"/>
      <c r="L84" s="20"/>
      <c r="M84" s="19"/>
      <c r="N84" s="19"/>
      <c r="O84" s="19"/>
      <c r="P84" s="19"/>
      <c r="Q84" s="19"/>
    </row>
    <row r="85" customFormat="false" ht="45" hidden="false" customHeight="true" outlineLevel="0" collapsed="false">
      <c r="A85" s="19"/>
      <c r="B85" s="19"/>
      <c r="C85" s="19"/>
      <c r="D85" s="19"/>
      <c r="E85" s="19"/>
      <c r="F85" s="19"/>
      <c r="G85" s="20"/>
      <c r="H85" s="20"/>
      <c r="I85" s="19"/>
      <c r="J85" s="20"/>
      <c r="K85" s="20"/>
      <c r="L85" s="20"/>
      <c r="M85" s="19"/>
      <c r="N85" s="19"/>
      <c r="O85" s="19"/>
      <c r="P85" s="19"/>
      <c r="Q85" s="19"/>
    </row>
    <row r="86" customFormat="false" ht="45" hidden="false" customHeight="true" outlineLevel="0" collapsed="false">
      <c r="A86" s="19"/>
      <c r="B86" s="19"/>
      <c r="C86" s="19"/>
      <c r="D86" s="19"/>
      <c r="E86" s="19"/>
      <c r="F86" s="19"/>
      <c r="G86" s="20"/>
      <c r="H86" s="20"/>
      <c r="I86" s="19"/>
      <c r="J86" s="20"/>
      <c r="K86" s="20"/>
      <c r="L86" s="20"/>
      <c r="M86" s="19"/>
      <c r="N86" s="19"/>
      <c r="O86" s="19"/>
      <c r="P86" s="19"/>
      <c r="Q86" s="19"/>
    </row>
    <row r="87" customFormat="false" ht="45" hidden="false" customHeight="true" outlineLevel="0" collapsed="false">
      <c r="A87" s="19"/>
      <c r="B87" s="19"/>
      <c r="C87" s="19"/>
      <c r="D87" s="19"/>
      <c r="E87" s="19"/>
      <c r="F87" s="19"/>
      <c r="G87" s="20"/>
      <c r="H87" s="20"/>
      <c r="I87" s="19"/>
      <c r="J87" s="20"/>
      <c r="K87" s="20"/>
      <c r="L87" s="20"/>
      <c r="M87" s="19"/>
      <c r="N87" s="19"/>
      <c r="O87" s="19"/>
      <c r="P87" s="19"/>
      <c r="Q87" s="19"/>
    </row>
    <row r="88" customFormat="false" ht="45" hidden="false" customHeight="true" outlineLevel="0" collapsed="false">
      <c r="A88" s="19"/>
      <c r="B88" s="19"/>
      <c r="C88" s="19"/>
      <c r="D88" s="19"/>
      <c r="E88" s="19"/>
      <c r="F88" s="19"/>
      <c r="G88" s="20"/>
      <c r="H88" s="20"/>
      <c r="I88" s="19"/>
      <c r="J88" s="20"/>
      <c r="K88" s="20"/>
      <c r="L88" s="20"/>
      <c r="M88" s="19"/>
      <c r="N88" s="19"/>
      <c r="O88" s="19"/>
      <c r="P88" s="19"/>
      <c r="Q88" s="19"/>
    </row>
    <row r="89" customFormat="false" ht="45" hidden="false" customHeight="true" outlineLevel="0" collapsed="false">
      <c r="A89" s="19"/>
      <c r="B89" s="19"/>
      <c r="C89" s="19"/>
      <c r="D89" s="19"/>
      <c r="E89" s="19"/>
      <c r="F89" s="19"/>
      <c r="G89" s="20"/>
      <c r="H89" s="20"/>
      <c r="I89" s="19"/>
      <c r="J89" s="20"/>
      <c r="K89" s="20"/>
      <c r="L89" s="20"/>
      <c r="M89" s="19"/>
      <c r="N89" s="19"/>
      <c r="O89" s="19"/>
      <c r="P89" s="19"/>
      <c r="Q89" s="19"/>
    </row>
    <row r="90" customFormat="false" ht="45" hidden="false" customHeight="true" outlineLevel="0" collapsed="false">
      <c r="A90" s="19"/>
      <c r="B90" s="19"/>
      <c r="C90" s="19"/>
      <c r="D90" s="19"/>
      <c r="E90" s="19"/>
      <c r="F90" s="19"/>
      <c r="G90" s="20"/>
      <c r="H90" s="20"/>
      <c r="I90" s="19"/>
      <c r="J90" s="20"/>
      <c r="K90" s="20"/>
      <c r="L90" s="20"/>
      <c r="M90" s="19"/>
      <c r="N90" s="19"/>
      <c r="O90" s="19"/>
      <c r="P90" s="19"/>
      <c r="Q90" s="19"/>
    </row>
    <row r="91" customFormat="false" ht="45" hidden="false" customHeight="true" outlineLevel="0" collapsed="false">
      <c r="A91" s="19"/>
      <c r="B91" s="19"/>
      <c r="C91" s="19"/>
      <c r="D91" s="19"/>
      <c r="E91" s="19"/>
      <c r="F91" s="19"/>
      <c r="G91" s="20"/>
      <c r="H91" s="20"/>
      <c r="I91" s="19"/>
      <c r="J91" s="20"/>
      <c r="K91" s="20"/>
      <c r="L91" s="20"/>
      <c r="M91" s="19"/>
      <c r="N91" s="19"/>
      <c r="O91" s="19"/>
      <c r="P91" s="19"/>
      <c r="Q91" s="19"/>
    </row>
    <row r="92" customFormat="false" ht="45" hidden="false" customHeight="true" outlineLevel="0" collapsed="false">
      <c r="A92" s="19"/>
      <c r="B92" s="19"/>
      <c r="C92" s="19"/>
      <c r="D92" s="19"/>
      <c r="E92" s="19"/>
      <c r="F92" s="19"/>
      <c r="G92" s="20"/>
      <c r="H92" s="20"/>
      <c r="I92" s="19"/>
      <c r="J92" s="20"/>
      <c r="K92" s="20"/>
      <c r="L92" s="20"/>
      <c r="M92" s="19"/>
      <c r="N92" s="19"/>
      <c r="O92" s="19"/>
      <c r="P92" s="19"/>
      <c r="Q92" s="19"/>
    </row>
    <row r="93" customFormat="false" ht="45" hidden="false" customHeight="true" outlineLevel="0" collapsed="false">
      <c r="A93" s="19"/>
      <c r="B93" s="19"/>
      <c r="C93" s="19"/>
      <c r="D93" s="19"/>
      <c r="E93" s="19"/>
      <c r="F93" s="19"/>
      <c r="G93" s="20"/>
      <c r="H93" s="20"/>
      <c r="I93" s="19"/>
      <c r="J93" s="20"/>
      <c r="K93" s="20"/>
      <c r="L93" s="20"/>
      <c r="M93" s="19"/>
      <c r="N93" s="19"/>
      <c r="O93" s="19"/>
      <c r="P93" s="19"/>
      <c r="Q93" s="19"/>
    </row>
    <row r="94" customFormat="false" ht="45" hidden="false" customHeight="true" outlineLevel="0" collapsed="false">
      <c r="A94" s="19"/>
      <c r="B94" s="19"/>
      <c r="C94" s="19"/>
      <c r="D94" s="19"/>
      <c r="E94" s="19"/>
      <c r="F94" s="19"/>
      <c r="G94" s="20"/>
      <c r="H94" s="20"/>
      <c r="I94" s="19"/>
      <c r="J94" s="20"/>
      <c r="K94" s="20"/>
      <c r="L94" s="20"/>
      <c r="M94" s="19"/>
      <c r="N94" s="19"/>
      <c r="O94" s="19"/>
      <c r="P94" s="19"/>
      <c r="Q94" s="19"/>
    </row>
    <row r="95" customFormat="false" ht="45" hidden="false" customHeight="true" outlineLevel="0" collapsed="false">
      <c r="A95" s="19"/>
      <c r="B95" s="19"/>
      <c r="C95" s="19"/>
      <c r="D95" s="19"/>
      <c r="E95" s="19"/>
      <c r="F95" s="19"/>
      <c r="G95" s="20"/>
      <c r="H95" s="20"/>
      <c r="I95" s="19"/>
      <c r="J95" s="20"/>
      <c r="K95" s="20"/>
      <c r="L95" s="20"/>
      <c r="M95" s="19"/>
      <c r="N95" s="19"/>
      <c r="O95" s="19"/>
      <c r="P95" s="19"/>
      <c r="Q95" s="19"/>
    </row>
    <row r="96" customFormat="false" ht="45" hidden="false" customHeight="true" outlineLevel="0" collapsed="false">
      <c r="A96" s="19"/>
      <c r="B96" s="19"/>
      <c r="C96" s="19"/>
      <c r="D96" s="19"/>
      <c r="E96" s="19"/>
      <c r="F96" s="19"/>
      <c r="G96" s="20"/>
      <c r="H96" s="20"/>
      <c r="I96" s="19"/>
      <c r="J96" s="20"/>
      <c r="K96" s="20"/>
      <c r="L96" s="20"/>
      <c r="M96" s="19"/>
      <c r="N96" s="19"/>
      <c r="O96" s="19"/>
      <c r="P96" s="19"/>
      <c r="Q96" s="19"/>
    </row>
    <row r="97" customFormat="false" ht="45" hidden="false" customHeight="true" outlineLevel="0" collapsed="false">
      <c r="A97" s="19"/>
      <c r="B97" s="19"/>
      <c r="C97" s="19"/>
      <c r="D97" s="19"/>
      <c r="E97" s="19"/>
      <c r="F97" s="19"/>
      <c r="G97" s="20"/>
      <c r="H97" s="20"/>
      <c r="I97" s="19"/>
      <c r="J97" s="20"/>
      <c r="K97" s="20"/>
      <c r="L97" s="20"/>
      <c r="M97" s="19"/>
      <c r="N97" s="19"/>
      <c r="O97" s="19"/>
      <c r="P97" s="19"/>
      <c r="Q97" s="19"/>
    </row>
    <row r="98" customFormat="false" ht="45" hidden="false" customHeight="true" outlineLevel="0" collapsed="false">
      <c r="A98" s="19"/>
      <c r="B98" s="19"/>
      <c r="C98" s="19"/>
      <c r="D98" s="19"/>
      <c r="E98" s="19"/>
      <c r="F98" s="19"/>
      <c r="G98" s="20"/>
      <c r="H98" s="20"/>
      <c r="I98" s="19"/>
      <c r="J98" s="20"/>
      <c r="K98" s="20"/>
      <c r="L98" s="20"/>
      <c r="M98" s="19"/>
      <c r="N98" s="19"/>
      <c r="O98" s="19"/>
      <c r="P98" s="19"/>
      <c r="Q98" s="19"/>
    </row>
    <row r="99" customFormat="false" ht="45" hidden="false" customHeight="true" outlineLevel="0" collapsed="false">
      <c r="A99" s="19"/>
      <c r="B99" s="19"/>
      <c r="C99" s="19"/>
      <c r="D99" s="19"/>
      <c r="E99" s="19"/>
      <c r="F99" s="19"/>
      <c r="G99" s="20"/>
      <c r="H99" s="20"/>
      <c r="I99" s="19"/>
      <c r="J99" s="20"/>
      <c r="K99" s="20"/>
      <c r="L99" s="20"/>
      <c r="M99" s="19"/>
      <c r="N99" s="19"/>
      <c r="O99" s="19"/>
      <c r="P99" s="19"/>
      <c r="Q99" s="19"/>
    </row>
    <row r="100" customFormat="false" ht="45" hidden="false" customHeight="true" outlineLevel="0" collapsed="false">
      <c r="A100" s="19"/>
      <c r="B100" s="19"/>
      <c r="C100" s="19"/>
      <c r="D100" s="19"/>
      <c r="E100" s="19"/>
      <c r="F100" s="19"/>
      <c r="G100" s="20"/>
      <c r="H100" s="20"/>
      <c r="I100" s="19"/>
      <c r="J100" s="20"/>
      <c r="K100" s="20"/>
      <c r="L100" s="20"/>
      <c r="M100" s="19"/>
      <c r="N100" s="19"/>
      <c r="O100" s="19"/>
      <c r="P100" s="19"/>
      <c r="Q100" s="19"/>
    </row>
    <row r="101" customFormat="false" ht="45" hidden="false" customHeight="true" outlineLevel="0" collapsed="false">
      <c r="A101" s="19"/>
      <c r="B101" s="19"/>
      <c r="C101" s="19"/>
      <c r="D101" s="19"/>
      <c r="E101" s="19"/>
      <c r="F101" s="19"/>
      <c r="G101" s="20"/>
      <c r="H101" s="20"/>
      <c r="I101" s="19"/>
      <c r="J101" s="20"/>
      <c r="K101" s="20"/>
      <c r="L101" s="20"/>
      <c r="M101" s="19"/>
      <c r="N101" s="19"/>
      <c r="O101" s="19"/>
      <c r="P101" s="19"/>
      <c r="Q101" s="19"/>
    </row>
    <row r="102" customFormat="false" ht="45" hidden="false" customHeight="true" outlineLevel="0" collapsed="false">
      <c r="A102" s="19"/>
      <c r="B102" s="19"/>
      <c r="C102" s="19"/>
      <c r="D102" s="19"/>
      <c r="E102" s="19"/>
      <c r="F102" s="19"/>
      <c r="G102" s="20"/>
      <c r="H102" s="20"/>
      <c r="I102" s="19"/>
      <c r="J102" s="20"/>
      <c r="K102" s="20"/>
      <c r="L102" s="20"/>
      <c r="M102" s="19"/>
      <c r="N102" s="19"/>
      <c r="O102" s="19"/>
      <c r="P102" s="19"/>
      <c r="Q102" s="19"/>
    </row>
    <row r="103" customFormat="false" ht="45" hidden="false" customHeight="true" outlineLevel="0" collapsed="false">
      <c r="A103" s="19"/>
      <c r="B103" s="19"/>
      <c r="C103" s="19"/>
      <c r="D103" s="19"/>
      <c r="E103" s="19"/>
      <c r="F103" s="19"/>
      <c r="G103" s="20"/>
      <c r="H103" s="20"/>
      <c r="I103" s="19"/>
      <c r="J103" s="20"/>
      <c r="K103" s="20"/>
      <c r="L103" s="20"/>
      <c r="M103" s="19"/>
      <c r="N103" s="19"/>
      <c r="O103" s="19"/>
      <c r="P103" s="19"/>
      <c r="Q103" s="19"/>
    </row>
    <row r="104" customFormat="false" ht="45" hidden="false" customHeight="true" outlineLevel="0" collapsed="false">
      <c r="A104" s="19"/>
      <c r="B104" s="19"/>
      <c r="C104" s="19"/>
      <c r="D104" s="19"/>
      <c r="E104" s="19"/>
      <c r="F104" s="19"/>
      <c r="G104" s="20"/>
      <c r="H104" s="20"/>
      <c r="I104" s="19"/>
      <c r="J104" s="20"/>
      <c r="K104" s="20"/>
      <c r="L104" s="20"/>
      <c r="M104" s="19"/>
      <c r="N104" s="19"/>
      <c r="O104" s="19"/>
      <c r="P104" s="19"/>
      <c r="Q104" s="19"/>
    </row>
    <row r="105" customFormat="false" ht="45" hidden="false" customHeight="true" outlineLevel="0" collapsed="false">
      <c r="A105" s="19"/>
      <c r="B105" s="19"/>
      <c r="C105" s="19"/>
      <c r="D105" s="19"/>
      <c r="E105" s="19"/>
      <c r="F105" s="19"/>
      <c r="G105" s="20"/>
      <c r="H105" s="20"/>
      <c r="I105" s="19"/>
      <c r="J105" s="20"/>
      <c r="K105" s="20"/>
      <c r="L105" s="20"/>
      <c r="M105" s="19"/>
      <c r="N105" s="19"/>
      <c r="O105" s="19"/>
      <c r="P105" s="19"/>
      <c r="Q105" s="19"/>
    </row>
    <row r="106" customFormat="false" ht="45" hidden="false" customHeight="true" outlineLevel="0" collapsed="false">
      <c r="A106" s="19"/>
      <c r="B106" s="19"/>
      <c r="C106" s="19"/>
      <c r="D106" s="19"/>
      <c r="E106" s="19"/>
      <c r="F106" s="19"/>
      <c r="G106" s="20"/>
      <c r="H106" s="20"/>
      <c r="I106" s="19"/>
      <c r="J106" s="20"/>
      <c r="K106" s="20"/>
      <c r="L106" s="20"/>
      <c r="M106" s="19"/>
      <c r="N106" s="19"/>
      <c r="O106" s="19"/>
      <c r="P106" s="19"/>
      <c r="Q106" s="19"/>
    </row>
    <row r="107" customFormat="false" ht="45" hidden="false" customHeight="true" outlineLevel="0" collapsed="false">
      <c r="A107" s="19"/>
      <c r="B107" s="19"/>
      <c r="C107" s="19"/>
      <c r="D107" s="19"/>
      <c r="E107" s="19"/>
      <c r="F107" s="19"/>
      <c r="G107" s="20"/>
      <c r="H107" s="20"/>
      <c r="I107" s="19"/>
      <c r="J107" s="20"/>
      <c r="K107" s="20"/>
      <c r="L107" s="20"/>
      <c r="M107" s="19"/>
      <c r="N107" s="19"/>
      <c r="O107" s="19"/>
      <c r="P107" s="19"/>
      <c r="Q107" s="19"/>
    </row>
    <row r="108" customFormat="false" ht="45" hidden="false" customHeight="true" outlineLevel="0" collapsed="false">
      <c r="A108" s="19"/>
      <c r="B108" s="19"/>
      <c r="C108" s="19"/>
      <c r="D108" s="19"/>
      <c r="E108" s="19"/>
      <c r="F108" s="19"/>
      <c r="G108" s="20"/>
      <c r="H108" s="20"/>
      <c r="I108" s="19"/>
      <c r="J108" s="20"/>
      <c r="K108" s="20"/>
      <c r="L108" s="20"/>
      <c r="M108" s="19"/>
      <c r="N108" s="19"/>
      <c r="O108" s="19"/>
      <c r="P108" s="19"/>
      <c r="Q108" s="19"/>
    </row>
    <row r="109" customFormat="false" ht="45" hidden="false" customHeight="true" outlineLevel="0" collapsed="false">
      <c r="A109" s="19"/>
      <c r="B109" s="19"/>
      <c r="C109" s="19"/>
      <c r="D109" s="19"/>
      <c r="E109" s="19"/>
      <c r="F109" s="19"/>
      <c r="G109" s="20"/>
      <c r="H109" s="20"/>
      <c r="I109" s="19"/>
      <c r="J109" s="20"/>
      <c r="K109" s="20"/>
      <c r="L109" s="20"/>
      <c r="M109" s="19"/>
      <c r="N109" s="19"/>
      <c r="O109" s="19"/>
      <c r="P109" s="19"/>
      <c r="Q109" s="19"/>
    </row>
    <row r="110" customFormat="false" ht="45" hidden="false" customHeight="true" outlineLevel="0" collapsed="false">
      <c r="A110" s="19"/>
      <c r="B110" s="19"/>
      <c r="C110" s="19"/>
      <c r="D110" s="19"/>
      <c r="E110" s="19"/>
      <c r="F110" s="19"/>
      <c r="G110" s="20"/>
      <c r="H110" s="20"/>
      <c r="I110" s="19"/>
      <c r="J110" s="20"/>
      <c r="K110" s="20"/>
      <c r="L110" s="20"/>
      <c r="M110" s="19"/>
      <c r="N110" s="19"/>
      <c r="O110" s="19"/>
      <c r="P110" s="19"/>
      <c r="Q110" s="19"/>
    </row>
    <row r="111" customFormat="false" ht="45" hidden="false" customHeight="true" outlineLevel="0" collapsed="false">
      <c r="A111" s="19"/>
      <c r="B111" s="19"/>
      <c r="C111" s="19"/>
      <c r="D111" s="19"/>
      <c r="E111" s="19"/>
      <c r="F111" s="19"/>
      <c r="G111" s="20"/>
      <c r="H111" s="20"/>
      <c r="I111" s="19"/>
      <c r="J111" s="20"/>
      <c r="K111" s="20"/>
      <c r="L111" s="20"/>
      <c r="M111" s="19"/>
      <c r="N111" s="19"/>
      <c r="O111" s="19"/>
      <c r="P111" s="19"/>
      <c r="Q111" s="19"/>
    </row>
    <row r="112" customFormat="false" ht="45" hidden="false" customHeight="true" outlineLevel="0" collapsed="false">
      <c r="A112" s="19"/>
      <c r="B112" s="19"/>
      <c r="C112" s="19"/>
      <c r="D112" s="19"/>
      <c r="E112" s="19"/>
      <c r="F112" s="19"/>
      <c r="G112" s="20"/>
      <c r="H112" s="20"/>
      <c r="I112" s="19"/>
      <c r="J112" s="20"/>
      <c r="K112" s="20"/>
      <c r="L112" s="20"/>
      <c r="M112" s="19"/>
      <c r="N112" s="19"/>
      <c r="O112" s="19"/>
      <c r="P112" s="19"/>
      <c r="Q112" s="19"/>
    </row>
    <row r="113" customFormat="false" ht="45" hidden="false" customHeight="true" outlineLevel="0" collapsed="false">
      <c r="A113" s="19"/>
      <c r="B113" s="19"/>
      <c r="C113" s="19"/>
      <c r="D113" s="19"/>
      <c r="E113" s="19"/>
      <c r="F113" s="19"/>
      <c r="G113" s="20"/>
      <c r="H113" s="20"/>
      <c r="I113" s="19"/>
      <c r="J113" s="20"/>
      <c r="K113" s="20"/>
      <c r="L113" s="20"/>
      <c r="M113" s="19"/>
      <c r="N113" s="19"/>
      <c r="O113" s="19"/>
      <c r="P113" s="19"/>
      <c r="Q113" s="19"/>
    </row>
    <row r="114" customFormat="false" ht="45" hidden="false" customHeight="true" outlineLevel="0" collapsed="false">
      <c r="A114" s="19"/>
      <c r="B114" s="19"/>
      <c r="C114" s="19"/>
      <c r="D114" s="19"/>
      <c r="E114" s="19"/>
      <c r="F114" s="19"/>
      <c r="G114" s="20"/>
      <c r="H114" s="20"/>
      <c r="I114" s="19"/>
      <c r="J114" s="20"/>
      <c r="K114" s="20"/>
      <c r="L114" s="20"/>
      <c r="M114" s="19"/>
      <c r="N114" s="19"/>
      <c r="O114" s="19"/>
      <c r="P114" s="19"/>
      <c r="Q114" s="19"/>
    </row>
    <row r="115" customFormat="false" ht="45" hidden="false" customHeight="true" outlineLevel="0" collapsed="false">
      <c r="A115" s="19"/>
      <c r="B115" s="19"/>
      <c r="C115" s="19"/>
      <c r="D115" s="19"/>
      <c r="E115" s="19"/>
      <c r="F115" s="19"/>
      <c r="G115" s="20"/>
      <c r="H115" s="20"/>
      <c r="I115" s="19"/>
      <c r="J115" s="20"/>
      <c r="K115" s="20"/>
      <c r="L115" s="20"/>
      <c r="M115" s="19"/>
      <c r="N115" s="19"/>
      <c r="O115" s="19"/>
      <c r="P115" s="19"/>
      <c r="Q115" s="19"/>
    </row>
    <row r="116" customFormat="false" ht="45" hidden="false" customHeight="true" outlineLevel="0" collapsed="false">
      <c r="A116" s="19"/>
      <c r="B116" s="19"/>
      <c r="C116" s="19"/>
      <c r="D116" s="19"/>
      <c r="E116" s="19"/>
      <c r="F116" s="19"/>
      <c r="G116" s="20"/>
      <c r="H116" s="20"/>
      <c r="I116" s="19"/>
      <c r="J116" s="20"/>
      <c r="K116" s="20"/>
      <c r="L116" s="20"/>
      <c r="M116" s="19"/>
      <c r="N116" s="19"/>
      <c r="O116" s="19"/>
      <c r="P116" s="19"/>
      <c r="Q116" s="19"/>
    </row>
    <row r="117" customFormat="false" ht="45" hidden="false" customHeight="true" outlineLevel="0" collapsed="false">
      <c r="A117" s="19"/>
      <c r="B117" s="19"/>
      <c r="C117" s="19"/>
      <c r="D117" s="19"/>
      <c r="E117" s="19"/>
      <c r="F117" s="19"/>
      <c r="G117" s="20"/>
      <c r="H117" s="20"/>
      <c r="I117" s="19"/>
      <c r="J117" s="20"/>
      <c r="K117" s="20"/>
      <c r="L117" s="20"/>
      <c r="M117" s="19"/>
      <c r="N117" s="19"/>
      <c r="O117" s="19"/>
      <c r="P117" s="19"/>
      <c r="Q117" s="19"/>
    </row>
    <row r="118" customFormat="false" ht="45" hidden="false" customHeight="true" outlineLevel="0" collapsed="false">
      <c r="A118" s="19"/>
      <c r="B118" s="19"/>
      <c r="C118" s="19"/>
      <c r="D118" s="19"/>
      <c r="E118" s="19"/>
      <c r="F118" s="19"/>
      <c r="G118" s="20"/>
      <c r="H118" s="20"/>
      <c r="I118" s="19"/>
      <c r="J118" s="20"/>
      <c r="K118" s="20"/>
      <c r="L118" s="20"/>
      <c r="M118" s="19"/>
      <c r="N118" s="19"/>
      <c r="O118" s="19"/>
      <c r="P118" s="19"/>
      <c r="Q118" s="19"/>
    </row>
    <row r="119" customFormat="false" ht="45" hidden="false" customHeight="true" outlineLevel="0" collapsed="false">
      <c r="A119" s="19"/>
      <c r="B119" s="19"/>
      <c r="C119" s="19"/>
      <c r="D119" s="19"/>
      <c r="E119" s="19"/>
      <c r="F119" s="19"/>
      <c r="G119" s="20"/>
      <c r="H119" s="20"/>
      <c r="I119" s="19"/>
      <c r="J119" s="20"/>
      <c r="K119" s="20"/>
      <c r="L119" s="20"/>
      <c r="M119" s="19"/>
      <c r="N119" s="19"/>
      <c r="O119" s="19"/>
      <c r="P119" s="19"/>
      <c r="Q119" s="19"/>
    </row>
    <row r="120" customFormat="false" ht="45" hidden="false" customHeight="true" outlineLevel="0" collapsed="false">
      <c r="A120" s="19"/>
      <c r="B120" s="19"/>
      <c r="C120" s="19"/>
      <c r="D120" s="19"/>
      <c r="E120" s="19"/>
      <c r="F120" s="19"/>
      <c r="G120" s="20"/>
      <c r="H120" s="20"/>
      <c r="I120" s="19"/>
      <c r="J120" s="20"/>
      <c r="K120" s="20"/>
      <c r="L120" s="20"/>
      <c r="M120" s="19"/>
      <c r="N120" s="19"/>
      <c r="O120" s="19"/>
      <c r="P120" s="19"/>
      <c r="Q120" s="19"/>
    </row>
    <row r="121" customFormat="false" ht="45" hidden="false" customHeight="true" outlineLevel="0" collapsed="false">
      <c r="A121" s="19"/>
      <c r="B121" s="19"/>
      <c r="C121" s="19"/>
      <c r="D121" s="19"/>
      <c r="E121" s="19"/>
      <c r="F121" s="19"/>
      <c r="G121" s="20"/>
      <c r="H121" s="20"/>
      <c r="I121" s="19"/>
      <c r="J121" s="20"/>
      <c r="K121" s="20"/>
      <c r="L121" s="20"/>
      <c r="M121" s="19"/>
      <c r="N121" s="19"/>
      <c r="O121" s="19"/>
      <c r="P121" s="19"/>
      <c r="Q121" s="19"/>
    </row>
    <row r="122" customFormat="false" ht="45" hidden="false" customHeight="true" outlineLevel="0" collapsed="false">
      <c r="A122" s="19"/>
      <c r="B122" s="19"/>
      <c r="C122" s="19"/>
      <c r="D122" s="19"/>
      <c r="E122" s="19"/>
      <c r="F122" s="19"/>
      <c r="G122" s="20"/>
      <c r="H122" s="20"/>
      <c r="I122" s="19"/>
      <c r="J122" s="20"/>
      <c r="K122" s="20"/>
      <c r="L122" s="20"/>
      <c r="M122" s="19"/>
      <c r="N122" s="19"/>
      <c r="O122" s="19"/>
      <c r="P122" s="19"/>
      <c r="Q122" s="19"/>
    </row>
    <row r="123" customFormat="false" ht="45" hidden="false" customHeight="true" outlineLevel="0" collapsed="false">
      <c r="A123" s="19"/>
      <c r="B123" s="19"/>
      <c r="C123" s="19"/>
      <c r="D123" s="19"/>
      <c r="E123" s="19"/>
      <c r="F123" s="19"/>
      <c r="G123" s="20"/>
      <c r="H123" s="20"/>
      <c r="I123" s="19"/>
      <c r="J123" s="20"/>
      <c r="K123" s="20"/>
      <c r="L123" s="20"/>
      <c r="M123" s="19"/>
      <c r="N123" s="19"/>
      <c r="O123" s="19"/>
      <c r="P123" s="19"/>
      <c r="Q123" s="19"/>
    </row>
    <row r="124" customFormat="false" ht="45" hidden="false" customHeight="true" outlineLevel="0" collapsed="false">
      <c r="A124" s="19"/>
      <c r="B124" s="19"/>
      <c r="C124" s="19"/>
      <c r="D124" s="19"/>
      <c r="E124" s="19"/>
      <c r="F124" s="19"/>
      <c r="G124" s="20"/>
      <c r="H124" s="20"/>
      <c r="I124" s="19"/>
      <c r="J124" s="20"/>
      <c r="K124" s="20"/>
      <c r="L124" s="20"/>
      <c r="M124" s="19"/>
      <c r="N124" s="19"/>
      <c r="O124" s="19"/>
      <c r="P124" s="19"/>
      <c r="Q124" s="19"/>
    </row>
    <row r="125" customFormat="false" ht="45" hidden="false" customHeight="true" outlineLevel="0" collapsed="false">
      <c r="A125" s="19"/>
      <c r="B125" s="19"/>
      <c r="C125" s="19"/>
      <c r="D125" s="19"/>
      <c r="E125" s="19"/>
      <c r="F125" s="19"/>
      <c r="G125" s="20"/>
      <c r="H125" s="20"/>
      <c r="I125" s="19"/>
      <c r="J125" s="20"/>
      <c r="K125" s="20"/>
      <c r="L125" s="20"/>
      <c r="M125" s="19"/>
      <c r="N125" s="19"/>
      <c r="O125" s="19"/>
      <c r="P125" s="19"/>
      <c r="Q125" s="19"/>
    </row>
    <row r="126" customFormat="false" ht="45" hidden="false" customHeight="true" outlineLevel="0" collapsed="false">
      <c r="A126" s="19"/>
      <c r="B126" s="19"/>
      <c r="C126" s="19"/>
      <c r="D126" s="19"/>
      <c r="E126" s="19"/>
      <c r="F126" s="19"/>
      <c r="G126" s="20"/>
      <c r="H126" s="20"/>
      <c r="I126" s="19"/>
      <c r="J126" s="20"/>
      <c r="K126" s="20"/>
      <c r="L126" s="20"/>
      <c r="M126" s="19"/>
      <c r="N126" s="19"/>
      <c r="O126" s="19"/>
      <c r="P126" s="19"/>
      <c r="Q126" s="19"/>
    </row>
    <row r="127" customFormat="false" ht="45" hidden="false" customHeight="true" outlineLevel="0" collapsed="false">
      <c r="A127" s="19"/>
      <c r="B127" s="19"/>
      <c r="C127" s="19"/>
      <c r="D127" s="19"/>
      <c r="E127" s="19"/>
      <c r="F127" s="19"/>
      <c r="G127" s="20"/>
      <c r="H127" s="20"/>
      <c r="I127" s="19"/>
      <c r="J127" s="20"/>
      <c r="K127" s="20"/>
      <c r="L127" s="20"/>
      <c r="M127" s="19"/>
      <c r="N127" s="19"/>
      <c r="O127" s="19"/>
      <c r="P127" s="19"/>
      <c r="Q127" s="19"/>
    </row>
    <row r="128" customFormat="false" ht="45" hidden="false" customHeight="true" outlineLevel="0" collapsed="false">
      <c r="A128" s="19"/>
      <c r="B128" s="19"/>
      <c r="C128" s="19"/>
      <c r="D128" s="19"/>
      <c r="E128" s="19"/>
      <c r="F128" s="19"/>
      <c r="G128" s="20"/>
      <c r="H128" s="20"/>
      <c r="I128" s="19"/>
      <c r="J128" s="20"/>
      <c r="K128" s="20"/>
      <c r="L128" s="20"/>
      <c r="M128" s="19"/>
      <c r="N128" s="19"/>
      <c r="O128" s="19"/>
      <c r="P128" s="19"/>
      <c r="Q128" s="19"/>
    </row>
  </sheetData>
  <printOptions headings="false" gridLines="false" gridLinesSet="true" horizontalCentered="false" verticalCentered="false"/>
  <pageMargins left="0.700694444444444" right="0.700694444444444" top="0.752083333333333" bottom="0.752083333333333"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48"/>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G31" activeCellId="0" sqref="G31"/>
    </sheetView>
  </sheetViews>
  <sheetFormatPr defaultColWidth="18.73046875" defaultRowHeight="13.8" zeroHeight="false" outlineLevelRow="0" outlineLevelCol="0"/>
  <cols>
    <col collapsed="false" customWidth="false" hidden="false" outlineLevel="0" max="6" min="1" style="11" width="18.71"/>
    <col collapsed="false" customWidth="false" hidden="false" outlineLevel="0" max="8" min="7" style="13" width="18.71"/>
    <col collapsed="false" customWidth="false" hidden="false" outlineLevel="0" max="9" min="9" style="14" width="18.71"/>
    <col collapsed="false" customWidth="false" hidden="false" outlineLevel="0" max="12" min="10" style="13" width="18.71"/>
    <col collapsed="false" customWidth="false" hidden="false" outlineLevel="0" max="13" min="13" style="14" width="18.71"/>
    <col collapsed="false" customWidth="false" hidden="false" outlineLevel="0" max="1022" min="14" style="11" width="18.71"/>
    <col collapsed="false" customWidth="true" hidden="false" outlineLevel="0" max="1024" min="1023" style="0" width="11.52"/>
  </cols>
  <sheetData>
    <row r="1" s="15" customFormat="true" ht="45" hidden="false" customHeight="true" outlineLevel="0" collapsed="false">
      <c r="A1" s="15" t="s">
        <v>42</v>
      </c>
      <c r="B1" s="15" t="s">
        <v>43</v>
      </c>
      <c r="C1" s="15" t="s">
        <v>14</v>
      </c>
      <c r="D1" s="15" t="s">
        <v>44</v>
      </c>
      <c r="E1" s="15" t="s">
        <v>45</v>
      </c>
      <c r="F1" s="15" t="s">
        <v>46</v>
      </c>
      <c r="G1" s="16" t="s">
        <v>22</v>
      </c>
      <c r="H1" s="16" t="s">
        <v>47</v>
      </c>
      <c r="I1" s="15" t="s">
        <v>26</v>
      </c>
      <c r="J1" s="16" t="s">
        <v>48</v>
      </c>
      <c r="K1" s="16" t="s">
        <v>30</v>
      </c>
      <c r="L1" s="16" t="s">
        <v>49</v>
      </c>
      <c r="M1" s="15" t="s">
        <v>34</v>
      </c>
      <c r="N1" s="15" t="s">
        <v>50</v>
      </c>
      <c r="O1" s="15" t="s">
        <v>38</v>
      </c>
      <c r="P1" s="15" t="s">
        <v>51</v>
      </c>
      <c r="AMI1" s="18"/>
      <c r="AMJ1" s="18"/>
    </row>
    <row r="2" s="19" customFormat="true" ht="45" hidden="false" customHeight="true" outlineLevel="0" collapsed="false">
      <c r="A2" s="19" t="s">
        <v>94</v>
      </c>
      <c r="C2" s="19" t="s">
        <v>53</v>
      </c>
      <c r="F2" s="19" t="n">
        <v>2018</v>
      </c>
      <c r="G2" s="20" t="n">
        <v>1126.8</v>
      </c>
      <c r="H2" s="20"/>
      <c r="I2" s="19" t="s">
        <v>95</v>
      </c>
      <c r="J2" s="20" t="n">
        <v>1.02</v>
      </c>
      <c r="K2" s="21" t="n">
        <f aca="false">IF(ISBLANK($G2),"",IF(ISBLANK($J2),1,$J2)*VLOOKUP($I2,Units!$A$2:$C$1000,3,0)*G2)</f>
        <v>1057.38912</v>
      </c>
      <c r="L2" s="21" t="str">
        <f aca="false">IF(ISBLANK($H2),"",IF(ISBLANK($J2),1,$J2)*VLOOKUP($I2,Units!$A$2:$C$1000,3,0)*H2)</f>
        <v/>
      </c>
      <c r="M2" s="22" t="str">
        <f aca="false">VLOOKUP($I2,Units!$A$2:$C$1000,2,0)</f>
        <v>EUR/(t/a)</v>
      </c>
      <c r="N2" s="19" t="s">
        <v>96</v>
      </c>
      <c r="O2" s="23" t="s">
        <v>85</v>
      </c>
      <c r="P2" s="19" t="s">
        <v>97</v>
      </c>
      <c r="AMI2" s="0"/>
      <c r="AMJ2" s="0"/>
    </row>
    <row r="3" s="19" customFormat="true" ht="45" hidden="false" customHeight="true" outlineLevel="0" collapsed="false">
      <c r="A3" s="19" t="s">
        <v>98</v>
      </c>
      <c r="C3" s="19" t="s">
        <v>53</v>
      </c>
      <c r="F3" s="19" t="n">
        <v>2015</v>
      </c>
      <c r="G3" s="20" t="n">
        <v>730</v>
      </c>
      <c r="H3" s="20"/>
      <c r="I3" s="19" t="s">
        <v>99</v>
      </c>
      <c r="J3" s="20"/>
      <c r="K3" s="21" t="n">
        <f aca="false">IF(ISBLANK($G3),"",IF(ISBLANK($J3),1,$J3)*VLOOKUP($I3,Units!$A$2:$C$1000,3,0)*G3)</f>
        <v>730</v>
      </c>
      <c r="L3" s="21" t="str">
        <f aca="false">IF(ISBLANK($H3),"",IF(ISBLANK($J3),1,$J3)*VLOOKUP($I3,Units!$A$2:$C$1000,3,0)*H3)</f>
        <v/>
      </c>
      <c r="M3" s="22" t="str">
        <f aca="false">VLOOKUP($I3,Units!$A$2:$C$1000,2,0)</f>
        <v>EUR/(t/a)</v>
      </c>
      <c r="O3" s="23" t="s">
        <v>90</v>
      </c>
      <c r="P3" s="19" t="s">
        <v>100</v>
      </c>
      <c r="AMI3" s="0"/>
      <c r="AMJ3" s="0"/>
    </row>
    <row r="4" customFormat="false" ht="45" hidden="false" customHeight="true" outlineLevel="0" collapsed="false">
      <c r="A4" s="19"/>
      <c r="B4" s="19"/>
      <c r="C4" s="19" t="s">
        <v>67</v>
      </c>
      <c r="D4" s="19"/>
      <c r="E4" s="19"/>
      <c r="F4" s="19" t="n">
        <v>2018</v>
      </c>
      <c r="G4" s="20" t="n">
        <v>4</v>
      </c>
      <c r="H4" s="20"/>
      <c r="I4" s="19" t="s">
        <v>68</v>
      </c>
      <c r="J4" s="20"/>
      <c r="K4" s="21" t="n">
        <f aca="false">IF(ISBLANK($G4),"",IF(ISBLANK($J4),1,$J4)*VLOOKUP($I4,Units!$A$2:$C$1000,3,0)*G4)</f>
        <v>0.04</v>
      </c>
      <c r="L4" s="21" t="str">
        <f aca="false">IF(ISBLANK($H4),"",IF(ISBLANK($J4),1,$J4)*VLOOKUP($I4,Units!$A$2:$C$1000,3,0)*H4)</f>
        <v/>
      </c>
      <c r="M4" s="22" t="n">
        <f aca="false">VLOOKUP($I4,Units!$A$2:$C$1000,2,0)</f>
        <v>1</v>
      </c>
      <c r="N4" s="19"/>
      <c r="O4" s="23" t="s">
        <v>85</v>
      </c>
      <c r="P4" s="19" t="s">
        <v>97</v>
      </c>
      <c r="Q4" s="19"/>
      <c r="R4" s="19"/>
      <c r="S4" s="19"/>
      <c r="T4" s="19"/>
      <c r="U4" s="19"/>
      <c r="V4" s="19"/>
      <c r="W4" s="19"/>
      <c r="X4" s="19"/>
    </row>
    <row r="5" customFormat="false" ht="45" hidden="false" customHeight="true" outlineLevel="0" collapsed="false">
      <c r="A5" s="19" t="s">
        <v>94</v>
      </c>
      <c r="B5" s="19"/>
      <c r="C5" s="19" t="s">
        <v>71</v>
      </c>
      <c r="D5" s="19" t="s">
        <v>72</v>
      </c>
      <c r="E5" s="19"/>
      <c r="F5" s="19" t="n">
        <v>2018</v>
      </c>
      <c r="G5" s="20" t="n">
        <v>366</v>
      </c>
      <c r="H5" s="20"/>
      <c r="I5" s="19" t="s">
        <v>101</v>
      </c>
      <c r="J5" s="20"/>
      <c r="K5" s="21" t="n">
        <f aca="false">IF(ISBLANK($G5),"",IF(ISBLANK($J5),1,$J5)*VLOOKUP($I5,Units!$A$2:$C$1000,3,0)*G5)</f>
        <v>0.366</v>
      </c>
      <c r="L5" s="21" t="str">
        <f aca="false">IF(ISBLANK($H5),"",IF(ISBLANK($J5),1,$J5)*VLOOKUP($I5,Units!$A$2:$C$1000,3,0)*H5)</f>
        <v/>
      </c>
      <c r="M5" s="22" t="str">
        <f aca="false">VLOOKUP($I5,Units!$A$2:$C$1000,2,0)</f>
        <v>MWh/t</v>
      </c>
      <c r="N5" s="19"/>
      <c r="O5" s="23" t="s">
        <v>85</v>
      </c>
      <c r="P5" s="19" t="s">
        <v>97</v>
      </c>
      <c r="Q5" s="19"/>
      <c r="R5" s="19"/>
      <c r="S5" s="19"/>
      <c r="T5" s="19"/>
      <c r="U5" s="19"/>
      <c r="V5" s="19"/>
      <c r="W5" s="19"/>
      <c r="X5" s="19"/>
    </row>
    <row r="6" customFormat="false" ht="45" hidden="false" customHeight="true" outlineLevel="0" collapsed="false">
      <c r="A6" s="19" t="s">
        <v>94</v>
      </c>
      <c r="B6" s="19"/>
      <c r="C6" s="19" t="s">
        <v>71</v>
      </c>
      <c r="D6" s="19" t="s">
        <v>102</v>
      </c>
      <c r="E6" s="19"/>
      <c r="F6" s="19" t="n">
        <v>2018</v>
      </c>
      <c r="G6" s="20" t="n">
        <v>5.25</v>
      </c>
      <c r="H6" s="20"/>
      <c r="I6" s="19" t="s">
        <v>103</v>
      </c>
      <c r="J6" s="20"/>
      <c r="K6" s="21" t="n">
        <f aca="false">IF(ISBLANK($G6),"",IF(ISBLANK($J6),1,$J6)*VLOOKUP($I6,Units!$A$2:$C$1000,3,0)*G6)</f>
        <v>1.45833333333333</v>
      </c>
      <c r="L6" s="21" t="str">
        <f aca="false">IF(ISBLANK($H6),"",IF(ISBLANK($J6),1,$J6)*VLOOKUP($I6,Units!$A$2:$C$1000,3,0)*H6)</f>
        <v/>
      </c>
      <c r="M6" s="22" t="str">
        <f aca="false">VLOOKUP($I6,Units!$A$2:$C$1000,2,0)</f>
        <v>MWh/t</v>
      </c>
      <c r="N6" s="19" t="s">
        <v>104</v>
      </c>
      <c r="O6" s="23" t="s">
        <v>85</v>
      </c>
      <c r="P6" s="19" t="s">
        <v>97</v>
      </c>
      <c r="Q6" s="19"/>
      <c r="R6" s="19"/>
      <c r="S6" s="19"/>
      <c r="T6" s="19"/>
      <c r="U6" s="19"/>
      <c r="V6" s="19"/>
      <c r="W6" s="19"/>
      <c r="X6" s="19"/>
    </row>
    <row r="7" customFormat="false" ht="45" hidden="false" customHeight="true" outlineLevel="0" collapsed="false">
      <c r="A7" s="19" t="s">
        <v>98</v>
      </c>
      <c r="B7" s="19"/>
      <c r="C7" s="19" t="s">
        <v>71</v>
      </c>
      <c r="D7" s="19" t="s">
        <v>72</v>
      </c>
      <c r="E7" s="19"/>
      <c r="F7" s="19" t="n">
        <v>2015</v>
      </c>
      <c r="G7" s="20" t="n">
        <v>694</v>
      </c>
      <c r="H7" s="20"/>
      <c r="I7" s="19" t="s">
        <v>101</v>
      </c>
      <c r="J7" s="20"/>
      <c r="K7" s="21" t="n">
        <f aca="false">IF(ISBLANK($G7),"",IF(ISBLANK($J7),1,$J7)*VLOOKUP($I7,Units!$A$2:$C$1000,3,0)*G7)</f>
        <v>0.694</v>
      </c>
      <c r="L7" s="21" t="str">
        <f aca="false">IF(ISBLANK($H7),"",IF(ISBLANK($J7),1,$J7)*VLOOKUP($I7,Units!$A$2:$C$1000,3,0)*H7)</f>
        <v/>
      </c>
      <c r="M7" s="22" t="str">
        <f aca="false">VLOOKUP($I7,Units!$A$2:$C$1000,2,0)</f>
        <v>MWh/t</v>
      </c>
      <c r="N7" s="19" t="s">
        <v>105</v>
      </c>
      <c r="O7" s="23" t="s">
        <v>90</v>
      </c>
      <c r="P7" s="19" t="s">
        <v>100</v>
      </c>
      <c r="Q7" s="19"/>
      <c r="R7" s="19"/>
      <c r="S7" s="19"/>
      <c r="T7" s="19"/>
      <c r="U7" s="19"/>
      <c r="V7" s="19"/>
      <c r="W7" s="19"/>
      <c r="X7" s="19"/>
    </row>
    <row r="8" customFormat="false" ht="45" hidden="false" customHeight="true" outlineLevel="0" collapsed="false">
      <c r="A8" s="19" t="s">
        <v>98</v>
      </c>
      <c r="B8" s="19"/>
      <c r="C8" s="19" t="s">
        <v>71</v>
      </c>
      <c r="D8" s="19" t="s">
        <v>102</v>
      </c>
      <c r="E8" s="19"/>
      <c r="F8" s="19" t="n">
        <v>2015</v>
      </c>
      <c r="G8" s="20" t="n">
        <v>2084</v>
      </c>
      <c r="H8" s="20"/>
      <c r="I8" s="19" t="s">
        <v>101</v>
      </c>
      <c r="J8" s="20"/>
      <c r="K8" s="21" t="n">
        <f aca="false">IF(ISBLANK($G8),"",IF(ISBLANK($J8),1,$J8)*VLOOKUP($I8,Units!$A$2:$C$1000,3,0)*G8)</f>
        <v>2.084</v>
      </c>
      <c r="L8" s="21" t="str">
        <f aca="false">IF(ISBLANK($H8),"",IF(ISBLANK($J8),1,$J8)*VLOOKUP($I8,Units!$A$2:$C$1000,3,0)*H8)</f>
        <v/>
      </c>
      <c r="M8" s="22" t="str">
        <f aca="false">VLOOKUP($I8,Units!$A$2:$C$1000,2,0)</f>
        <v>MWh/t</v>
      </c>
      <c r="N8" s="19" t="s">
        <v>106</v>
      </c>
      <c r="O8" s="23" t="s">
        <v>90</v>
      </c>
      <c r="P8" s="19" t="s">
        <v>100</v>
      </c>
      <c r="Q8" s="19"/>
      <c r="R8" s="19"/>
      <c r="S8" s="19"/>
      <c r="T8" s="19"/>
      <c r="U8" s="19"/>
      <c r="V8" s="19"/>
      <c r="W8" s="19"/>
      <c r="X8" s="19"/>
    </row>
    <row r="9" customFormat="false" ht="45" hidden="false" customHeight="true" outlineLevel="0" collapsed="false">
      <c r="A9" s="19" t="s">
        <v>98</v>
      </c>
      <c r="B9" s="19"/>
      <c r="C9" s="19" t="s">
        <v>67</v>
      </c>
      <c r="D9" s="19"/>
      <c r="E9" s="19"/>
      <c r="F9" s="19" t="n">
        <v>2020</v>
      </c>
      <c r="G9" s="20" t="n">
        <v>4</v>
      </c>
      <c r="H9" s="20"/>
      <c r="I9" s="19" t="s">
        <v>68</v>
      </c>
      <c r="J9" s="20"/>
      <c r="K9" s="21" t="n">
        <f aca="false">IF(ISBLANK($G9),"",IF(ISBLANK($J9),1,$J9)*VLOOKUP($I9,Units!$A$2:$C$1000,3,0)*G9)</f>
        <v>0.04</v>
      </c>
      <c r="L9" s="21" t="str">
        <f aca="false">IF(ISBLANK($H9),"",IF(ISBLANK($J9),1,$J9)*VLOOKUP($I9,Units!$A$2:$C$1000,3,0)*H9)</f>
        <v/>
      </c>
      <c r="M9" s="22" t="n">
        <f aca="false">VLOOKUP($I9,Units!$A$2:$C$1000,2,0)</f>
        <v>1</v>
      </c>
      <c r="N9" s="19"/>
      <c r="O9" s="23" t="s">
        <v>90</v>
      </c>
      <c r="P9" s="19" t="s">
        <v>100</v>
      </c>
      <c r="Q9" s="19"/>
      <c r="R9" s="19"/>
      <c r="S9" s="19"/>
      <c r="T9" s="19"/>
      <c r="U9" s="19"/>
      <c r="V9" s="19"/>
      <c r="W9" s="19"/>
      <c r="X9" s="19"/>
    </row>
    <row r="10" customFormat="false" ht="45" hidden="false" customHeight="true" outlineLevel="0" collapsed="false">
      <c r="A10" s="19" t="s">
        <v>94</v>
      </c>
      <c r="B10" s="19"/>
      <c r="C10" s="19" t="s">
        <v>53</v>
      </c>
      <c r="D10" s="19" t="s">
        <v>107</v>
      </c>
      <c r="E10" s="19"/>
      <c r="F10" s="19" t="n">
        <v>2020</v>
      </c>
      <c r="G10" s="20" t="n">
        <v>815</v>
      </c>
      <c r="H10" s="20"/>
      <c r="I10" s="19" t="s">
        <v>99</v>
      </c>
      <c r="J10" s="20"/>
      <c r="K10" s="21" t="n">
        <f aca="false">IF(ISBLANK($G10),"",IF(ISBLANK($J10),1,$J10)*VLOOKUP($I10,Units!$A$2:$C$1000,3,0)*G10)</f>
        <v>815</v>
      </c>
      <c r="L10" s="21" t="str">
        <f aca="false">IF(ISBLANK($H10),"",IF(ISBLANK($J10),1,$J10)*VLOOKUP($I10,Units!$A$2:$C$1000,3,0)*H10)</f>
        <v/>
      </c>
      <c r="M10" s="22" t="str">
        <f aca="false">VLOOKUP($I10,Units!$A$2:$C$1000,2,0)</f>
        <v>EUR/(t/a)</v>
      </c>
      <c r="N10" s="19"/>
      <c r="O10" s="23" t="s">
        <v>90</v>
      </c>
      <c r="P10" s="19"/>
      <c r="Q10" s="19"/>
      <c r="R10" s="19"/>
      <c r="S10" s="19"/>
      <c r="T10" s="19"/>
      <c r="U10" s="19"/>
      <c r="V10" s="19"/>
      <c r="W10" s="19"/>
      <c r="X10" s="19"/>
    </row>
    <row r="11" customFormat="false" ht="45" hidden="false" customHeight="true" outlineLevel="0" collapsed="false">
      <c r="A11" s="19" t="s">
        <v>94</v>
      </c>
      <c r="B11" s="19"/>
      <c r="C11" s="19" t="s">
        <v>67</v>
      </c>
      <c r="D11" s="19"/>
      <c r="E11" s="19"/>
      <c r="F11" s="19" t="n">
        <v>2020</v>
      </c>
      <c r="G11" s="20" t="n">
        <v>3.7</v>
      </c>
      <c r="H11" s="20"/>
      <c r="I11" s="19" t="s">
        <v>68</v>
      </c>
      <c r="J11" s="20"/>
      <c r="K11" s="21" t="n">
        <f aca="false">IF(ISBLANK($G11),"",IF(ISBLANK($J11),1,$J11)*VLOOKUP($I11,Units!$A$2:$C$1000,3,0)*G11)</f>
        <v>0.037</v>
      </c>
      <c r="L11" s="21" t="str">
        <f aca="false">IF(ISBLANK($H11),"",IF(ISBLANK($J11),1,$J11)*VLOOKUP($I11,Units!$A$2:$C$1000,3,0)*H11)</f>
        <v/>
      </c>
      <c r="M11" s="22" t="n">
        <f aca="false">VLOOKUP($I11,Units!$A$2:$C$1000,2,0)</f>
        <v>1</v>
      </c>
      <c r="N11" s="19"/>
      <c r="O11" s="23" t="s">
        <v>90</v>
      </c>
      <c r="P11" s="19"/>
      <c r="Q11" s="19"/>
      <c r="R11" s="19"/>
      <c r="S11" s="19"/>
      <c r="T11" s="19"/>
      <c r="U11" s="19"/>
      <c r="V11" s="19"/>
      <c r="W11" s="19"/>
      <c r="X11" s="19"/>
    </row>
    <row r="12" customFormat="false" ht="45" hidden="false" customHeight="true" outlineLevel="0" collapsed="false">
      <c r="A12" s="19"/>
      <c r="B12" s="19"/>
      <c r="C12" s="19" t="s">
        <v>71</v>
      </c>
      <c r="D12" s="19" t="s">
        <v>72</v>
      </c>
      <c r="E12" s="19" t="s">
        <v>108</v>
      </c>
      <c r="F12" s="19" t="n">
        <v>2021</v>
      </c>
      <c r="G12" s="20" t="n">
        <v>111</v>
      </c>
      <c r="H12" s="20"/>
      <c r="I12" s="19" t="s">
        <v>101</v>
      </c>
      <c r="J12" s="20"/>
      <c r="K12" s="21" t="n">
        <f aca="false">IF(ISBLANK($G12),"",IF(ISBLANK($J12),1,$J12)*VLOOKUP($I12,Units!$A$2:$C$1000,3,0)*G12)</f>
        <v>0.111</v>
      </c>
      <c r="L12" s="21" t="str">
        <f aca="false">IF(ISBLANK($H12),"",IF(ISBLANK($J12),1,$J12)*VLOOKUP($I12,Units!$A$2:$C$1000,3,0)*H12)</f>
        <v/>
      </c>
      <c r="M12" s="22" t="str">
        <f aca="false">VLOOKUP($I12,Units!$A$2:$C$1000,2,0)</f>
        <v>MWh/t</v>
      </c>
      <c r="N12" s="19"/>
      <c r="O12" s="19" t="s">
        <v>109</v>
      </c>
      <c r="P12" s="19"/>
      <c r="Q12" s="19"/>
      <c r="R12" s="19"/>
      <c r="S12" s="19"/>
      <c r="T12" s="19"/>
      <c r="U12" s="19"/>
      <c r="V12" s="19"/>
      <c r="W12" s="19"/>
      <c r="X12" s="19"/>
    </row>
    <row r="13" customFormat="false" ht="45" hidden="false" customHeight="true" outlineLevel="0" collapsed="false">
      <c r="A13" s="19" t="s">
        <v>94</v>
      </c>
      <c r="B13" s="19"/>
      <c r="C13" s="19" t="s">
        <v>71</v>
      </c>
      <c r="D13" s="19" t="s">
        <v>72</v>
      </c>
      <c r="E13" s="19" t="s">
        <v>110</v>
      </c>
      <c r="F13" s="19" t="n">
        <v>2021</v>
      </c>
      <c r="G13" s="20" t="n">
        <v>345</v>
      </c>
      <c r="H13" s="20" t="n">
        <v>56</v>
      </c>
      <c r="I13" s="19" t="s">
        <v>101</v>
      </c>
      <c r="J13" s="20"/>
      <c r="K13" s="21" t="n">
        <f aca="false">IF(ISBLANK($G13),"",IF(ISBLANK($J13),1,$J13)*VLOOKUP($I13,Units!$A$2:$C$1000,3,0)*G13)</f>
        <v>0.345</v>
      </c>
      <c r="L13" s="21" t="n">
        <f aca="false">IF(ISBLANK($H13),"",IF(ISBLANK($J13),1,$J13)*VLOOKUP($I13,Units!$A$2:$C$1000,3,0)*H13)</f>
        <v>0.056</v>
      </c>
      <c r="M13" s="22" t="str">
        <f aca="false">VLOOKUP($I13,Units!$A$2:$C$1000,2,0)</f>
        <v>MWh/t</v>
      </c>
      <c r="N13" s="19"/>
      <c r="O13" s="19" t="s">
        <v>109</v>
      </c>
      <c r="P13" s="19"/>
      <c r="Q13" s="19"/>
      <c r="R13" s="19"/>
      <c r="S13" s="19"/>
      <c r="T13" s="19"/>
      <c r="U13" s="19"/>
      <c r="V13" s="19"/>
      <c r="W13" s="19"/>
      <c r="X13" s="19"/>
    </row>
    <row r="14" customFormat="false" ht="45" hidden="false" customHeight="true" outlineLevel="0" collapsed="false">
      <c r="A14" s="19" t="s">
        <v>94</v>
      </c>
      <c r="B14" s="19"/>
      <c r="C14" s="19" t="s">
        <v>71</v>
      </c>
      <c r="D14" s="19" t="s">
        <v>102</v>
      </c>
      <c r="E14" s="19"/>
      <c r="F14" s="19" t="n">
        <v>2021</v>
      </c>
      <c r="G14" s="20" t="n">
        <v>6.6</v>
      </c>
      <c r="H14" s="20" t="n">
        <v>1.5</v>
      </c>
      <c r="I14" s="19" t="s">
        <v>103</v>
      </c>
      <c r="J14" s="20"/>
      <c r="K14" s="21" t="n">
        <f aca="false">IF(ISBLANK($G14),"",IF(ISBLANK($J14),1,$J14)*VLOOKUP($I14,Units!$A$2:$C$1000,3,0)*G14)</f>
        <v>1.83333333333333</v>
      </c>
      <c r="L14" s="21" t="n">
        <f aca="false">IF(ISBLANK($H14),"",IF(ISBLANK($J14),1,$J14)*VLOOKUP($I14,Units!$A$2:$C$1000,3,0)*H14)</f>
        <v>0.416666666666667</v>
      </c>
      <c r="M14" s="22" t="str">
        <f aca="false">VLOOKUP($I14,Units!$A$2:$C$1000,2,0)</f>
        <v>MWh/t</v>
      </c>
      <c r="N14" s="19" t="s">
        <v>111</v>
      </c>
      <c r="O14" s="19" t="s">
        <v>109</v>
      </c>
      <c r="P14" s="19"/>
      <c r="Q14" s="19"/>
      <c r="R14" s="19"/>
      <c r="S14" s="19"/>
      <c r="T14" s="19"/>
      <c r="U14" s="19"/>
      <c r="V14" s="19"/>
      <c r="W14" s="19"/>
      <c r="X14" s="19"/>
    </row>
    <row r="15" customFormat="false" ht="45" hidden="false" customHeight="true" outlineLevel="0" collapsed="false">
      <c r="A15" s="19" t="s">
        <v>98</v>
      </c>
      <c r="B15" s="19"/>
      <c r="C15" s="19" t="s">
        <v>71</v>
      </c>
      <c r="D15" s="19" t="s">
        <v>72</v>
      </c>
      <c r="E15" s="19" t="s">
        <v>110</v>
      </c>
      <c r="F15" s="19" t="n">
        <v>2021</v>
      </c>
      <c r="G15" s="20" t="n">
        <v>180</v>
      </c>
      <c r="H15" s="20" t="n">
        <v>110</v>
      </c>
      <c r="I15" s="19" t="s">
        <v>101</v>
      </c>
      <c r="J15" s="20"/>
      <c r="K15" s="21" t="n">
        <f aca="false">IF(ISBLANK($G15),"",IF(ISBLANK($J15),1,$J15)*VLOOKUP($I15,Units!$A$2:$C$1000,3,0)*G15)</f>
        <v>0.18</v>
      </c>
      <c r="L15" s="21" t="n">
        <f aca="false">IF(ISBLANK($H15),"",IF(ISBLANK($J15),1,$J15)*VLOOKUP($I15,Units!$A$2:$C$1000,3,0)*H15)</f>
        <v>0.11</v>
      </c>
      <c r="M15" s="22" t="str">
        <f aca="false">VLOOKUP($I15,Units!$A$2:$C$1000,2,0)</f>
        <v>MWh/t</v>
      </c>
      <c r="N15" s="19"/>
      <c r="O15" s="19" t="s">
        <v>109</v>
      </c>
      <c r="P15" s="19"/>
      <c r="Q15" s="19"/>
      <c r="R15" s="19"/>
      <c r="S15" s="19"/>
      <c r="T15" s="19"/>
      <c r="U15" s="19"/>
      <c r="V15" s="19"/>
      <c r="W15" s="19"/>
      <c r="X15" s="19"/>
    </row>
    <row r="16" customFormat="false" ht="45" hidden="false" customHeight="true" outlineLevel="0" collapsed="false">
      <c r="A16" s="19" t="s">
        <v>98</v>
      </c>
      <c r="B16" s="19"/>
      <c r="C16" s="19" t="s">
        <v>71</v>
      </c>
      <c r="D16" s="19" t="s">
        <v>102</v>
      </c>
      <c r="E16" s="19"/>
      <c r="F16" s="19" t="n">
        <v>2021</v>
      </c>
      <c r="G16" s="20" t="n">
        <v>6.25</v>
      </c>
      <c r="H16" s="20" t="n">
        <v>1.25</v>
      </c>
      <c r="I16" s="19" t="s">
        <v>103</v>
      </c>
      <c r="J16" s="20"/>
      <c r="K16" s="21" t="n">
        <f aca="false">IF(ISBLANK($G16),"",IF(ISBLANK($J16),1,$J16)*VLOOKUP($I16,Units!$A$2:$C$1000,3,0)*G16)</f>
        <v>1.73611111111111</v>
      </c>
      <c r="L16" s="21" t="n">
        <f aca="false">IF(ISBLANK($H16),"",IF(ISBLANK($J16),1,$J16)*VLOOKUP($I16,Units!$A$2:$C$1000,3,0)*H16)</f>
        <v>0.347222222222222</v>
      </c>
      <c r="M16" s="22" t="str">
        <f aca="false">VLOOKUP($I16,Units!$A$2:$C$1000,2,0)</f>
        <v>MWh/t</v>
      </c>
      <c r="N16" s="19" t="s">
        <v>112</v>
      </c>
      <c r="O16" s="19" t="s">
        <v>109</v>
      </c>
      <c r="P16" s="19"/>
      <c r="Q16" s="19"/>
      <c r="R16" s="19"/>
      <c r="S16" s="19"/>
      <c r="T16" s="19"/>
      <c r="U16" s="19"/>
      <c r="V16" s="19"/>
      <c r="W16" s="19"/>
      <c r="X16" s="19"/>
    </row>
    <row r="17" customFormat="false" ht="45" hidden="false" customHeight="true" outlineLevel="0" collapsed="false">
      <c r="A17" s="19"/>
      <c r="B17" s="19"/>
      <c r="C17" s="19" t="s">
        <v>71</v>
      </c>
      <c r="D17" s="19" t="s">
        <v>72</v>
      </c>
      <c r="E17" s="19" t="s">
        <v>108</v>
      </c>
      <c r="F17" s="19" t="n">
        <v>2022</v>
      </c>
      <c r="G17" s="20" t="n">
        <v>0.5</v>
      </c>
      <c r="H17" s="20"/>
      <c r="I17" s="19" t="s">
        <v>103</v>
      </c>
      <c r="J17" s="20"/>
      <c r="K17" s="21" t="n">
        <f aca="false">IF(ISBLANK($G17),"",IF(ISBLANK($J17),1,$J17)*VLOOKUP($I17,Units!$A$2:$C$1000,3,0)*G17)</f>
        <v>0.138888888888889</v>
      </c>
      <c r="L17" s="21" t="str">
        <f aca="false">IF(ISBLANK($H17),"",IF(ISBLANK($J17),1,$J17)*VLOOKUP($I17,Units!$A$2:$C$1000,3,0)*H17)</f>
        <v/>
      </c>
      <c r="M17" s="22" t="str">
        <f aca="false">VLOOKUP($I17,Units!$A$2:$C$1000,2,0)</f>
        <v>MWh/t</v>
      </c>
      <c r="N17" s="19"/>
      <c r="O17" s="23" t="s">
        <v>113</v>
      </c>
      <c r="P17" s="19"/>
      <c r="Q17" s="19"/>
      <c r="R17" s="19"/>
      <c r="S17" s="19"/>
      <c r="T17" s="19"/>
      <c r="U17" s="19"/>
      <c r="V17" s="19"/>
      <c r="W17" s="19"/>
      <c r="X17" s="19"/>
    </row>
    <row r="18" customFormat="false" ht="45" hidden="false" customHeight="true" outlineLevel="0" collapsed="false">
      <c r="A18" s="19" t="s">
        <v>94</v>
      </c>
      <c r="B18" s="19"/>
      <c r="C18" s="19" t="s">
        <v>71</v>
      </c>
      <c r="D18" s="19" t="s">
        <v>72</v>
      </c>
      <c r="E18" s="19" t="s">
        <v>110</v>
      </c>
      <c r="F18" s="19" t="n">
        <v>2022</v>
      </c>
      <c r="G18" s="20" t="n">
        <v>0.8</v>
      </c>
      <c r="H18" s="20"/>
      <c r="I18" s="19" t="s">
        <v>103</v>
      </c>
      <c r="J18" s="20"/>
      <c r="K18" s="21" t="n">
        <f aca="false">IF(ISBLANK($G18),"",IF(ISBLANK($J18),1,$J18)*VLOOKUP($I18,Units!$A$2:$C$1000,3,0)*G18)</f>
        <v>0.222222222222222</v>
      </c>
      <c r="L18" s="21" t="str">
        <f aca="false">IF(ISBLANK($H18),"",IF(ISBLANK($J18),1,$J18)*VLOOKUP($I18,Units!$A$2:$C$1000,3,0)*H18)</f>
        <v/>
      </c>
      <c r="M18" s="22" t="str">
        <f aca="false">VLOOKUP($I18,Units!$A$2:$C$1000,2,0)</f>
        <v>MWh/t</v>
      </c>
      <c r="N18" s="19"/>
      <c r="O18" s="23" t="s">
        <v>113</v>
      </c>
      <c r="P18" s="19"/>
      <c r="Q18" s="19"/>
      <c r="R18" s="19"/>
      <c r="S18" s="19"/>
      <c r="T18" s="19"/>
      <c r="U18" s="19"/>
      <c r="V18" s="19"/>
      <c r="W18" s="19"/>
      <c r="X18" s="19"/>
    </row>
    <row r="19" customFormat="false" ht="45" hidden="false" customHeight="true" outlineLevel="0" collapsed="false">
      <c r="A19" s="19" t="s">
        <v>94</v>
      </c>
      <c r="B19" s="19"/>
      <c r="C19" s="19" t="s">
        <v>71</v>
      </c>
      <c r="D19" s="19" t="s">
        <v>102</v>
      </c>
      <c r="E19" s="19"/>
      <c r="F19" s="19" t="n">
        <v>2022</v>
      </c>
      <c r="G19" s="20" t="n">
        <v>5.3</v>
      </c>
      <c r="H19" s="20"/>
      <c r="I19" s="19" t="s">
        <v>103</v>
      </c>
      <c r="J19" s="20"/>
      <c r="K19" s="21" t="n">
        <f aca="false">IF(ISBLANK($G19),"",IF(ISBLANK($J19),1,$J19)*VLOOKUP($I19,Units!$A$2:$C$1000,3,0)*G19)</f>
        <v>1.47222222222222</v>
      </c>
      <c r="L19" s="21" t="str">
        <f aca="false">IF(ISBLANK($H19),"",IF(ISBLANK($J19),1,$J19)*VLOOKUP($I19,Units!$A$2:$C$1000,3,0)*H19)</f>
        <v/>
      </c>
      <c r="M19" s="22" t="str">
        <f aca="false">VLOOKUP($I19,Units!$A$2:$C$1000,2,0)</f>
        <v>MWh/t</v>
      </c>
      <c r="N19" s="19" t="s">
        <v>114</v>
      </c>
      <c r="O19" s="23" t="s">
        <v>113</v>
      </c>
      <c r="P19" s="19"/>
      <c r="Q19" s="19"/>
      <c r="R19" s="19"/>
      <c r="S19" s="19"/>
      <c r="T19" s="19"/>
      <c r="U19" s="19"/>
      <c r="V19" s="19"/>
      <c r="W19" s="19"/>
      <c r="X19" s="19"/>
    </row>
    <row r="20" customFormat="false" ht="45" hidden="false" customHeight="true" outlineLevel="0" collapsed="false">
      <c r="A20" s="19" t="s">
        <v>98</v>
      </c>
      <c r="B20" s="19"/>
      <c r="C20" s="19" t="s">
        <v>71</v>
      </c>
      <c r="D20" s="19" t="s">
        <v>72</v>
      </c>
      <c r="E20" s="19" t="s">
        <v>110</v>
      </c>
      <c r="F20" s="19" t="n">
        <v>2022</v>
      </c>
      <c r="G20" s="20" t="n">
        <v>2.3</v>
      </c>
      <c r="H20" s="20"/>
      <c r="I20" s="19" t="s">
        <v>103</v>
      </c>
      <c r="J20" s="20"/>
      <c r="K20" s="21" t="n">
        <f aca="false">IF(ISBLANK($G20),"",IF(ISBLANK($J20),1,$J20)*VLOOKUP($I20,Units!$A$2:$C$1000,3,0)*G20)</f>
        <v>0.638888888888889</v>
      </c>
      <c r="L20" s="21" t="str">
        <f aca="false">IF(ISBLANK($H20),"",IF(ISBLANK($J20),1,$J20)*VLOOKUP($I20,Units!$A$2:$C$1000,3,0)*H20)</f>
        <v/>
      </c>
      <c r="M20" s="22" t="str">
        <f aca="false">VLOOKUP($I20,Units!$A$2:$C$1000,2,0)</f>
        <v>MWh/t</v>
      </c>
      <c r="N20" s="19"/>
      <c r="O20" s="23" t="s">
        <v>113</v>
      </c>
      <c r="P20" s="19"/>
      <c r="Q20" s="19"/>
      <c r="R20" s="19"/>
      <c r="S20" s="19"/>
      <c r="T20" s="19"/>
      <c r="U20" s="19"/>
      <c r="V20" s="19"/>
      <c r="W20" s="19"/>
      <c r="X20" s="19"/>
    </row>
    <row r="21" customFormat="false" ht="45" hidden="false" customHeight="true" outlineLevel="0" collapsed="false">
      <c r="A21" s="19" t="s">
        <v>98</v>
      </c>
      <c r="B21" s="19"/>
      <c r="C21" s="19" t="s">
        <v>71</v>
      </c>
      <c r="D21" s="19" t="s">
        <v>102</v>
      </c>
      <c r="E21" s="19"/>
      <c r="F21" s="19" t="n">
        <v>2022</v>
      </c>
      <c r="G21" s="20" t="n">
        <v>7.2</v>
      </c>
      <c r="H21" s="20"/>
      <c r="I21" s="19" t="s">
        <v>103</v>
      </c>
      <c r="J21" s="20"/>
      <c r="K21" s="21" t="n">
        <f aca="false">IF(ISBLANK($G21),"",IF(ISBLANK($J21),1,$J21)*VLOOKUP($I21,Units!$A$2:$C$1000,3,0)*G21)</f>
        <v>2</v>
      </c>
      <c r="L21" s="21" t="str">
        <f aca="false">IF(ISBLANK($H21),"",IF(ISBLANK($J21),1,$J21)*VLOOKUP($I21,Units!$A$2:$C$1000,3,0)*H21)</f>
        <v/>
      </c>
      <c r="M21" s="22" t="str">
        <f aca="false">VLOOKUP($I21,Units!$A$2:$C$1000,2,0)</f>
        <v>MWh/t</v>
      </c>
      <c r="N21" s="19" t="s">
        <v>115</v>
      </c>
      <c r="O21" s="23" t="s">
        <v>113</v>
      </c>
      <c r="P21" s="19"/>
      <c r="Q21" s="19"/>
      <c r="R21" s="19"/>
      <c r="S21" s="19"/>
      <c r="T21" s="19"/>
      <c r="U21" s="19"/>
      <c r="V21" s="19"/>
      <c r="W21" s="19"/>
      <c r="X21" s="19"/>
    </row>
    <row r="22" customFormat="false" ht="45" hidden="false" customHeight="true" outlineLevel="0" collapsed="false">
      <c r="A22" s="19" t="s">
        <v>94</v>
      </c>
      <c r="B22" s="19"/>
      <c r="C22" s="19" t="s">
        <v>77</v>
      </c>
      <c r="D22" s="19" t="s">
        <v>78</v>
      </c>
      <c r="E22" s="19"/>
      <c r="F22" s="19" t="n">
        <v>2022</v>
      </c>
      <c r="G22" s="20" t="n">
        <v>25</v>
      </c>
      <c r="H22" s="20"/>
      <c r="I22" s="19" t="s">
        <v>116</v>
      </c>
      <c r="J22" s="20"/>
      <c r="K22" s="21" t="n">
        <f aca="false">IF(ISBLANK($G22),"",IF(ISBLANK($J22),1,$J22)*VLOOKUP($I22,Units!$A$2:$C$1000,3,0)*G22)</f>
        <v>25</v>
      </c>
      <c r="L22" s="21" t="str">
        <f aca="false">IF(ISBLANK($H22),"",IF(ISBLANK($J22),1,$J22)*VLOOKUP($I22,Units!$A$2:$C$1000,3,0)*H22)</f>
        <v/>
      </c>
      <c r="M22" s="22" t="str">
        <f aca="false">VLOOKUP($I22,Units!$A$2:$C$1000,2,0)</f>
        <v>t/t</v>
      </c>
      <c r="N22" s="19"/>
      <c r="O22" s="23" t="s">
        <v>113</v>
      </c>
      <c r="P22" s="19"/>
      <c r="Q22" s="19"/>
      <c r="R22" s="19"/>
      <c r="S22" s="19"/>
      <c r="T22" s="19"/>
      <c r="U22" s="19"/>
      <c r="V22" s="19"/>
      <c r="W22" s="19"/>
      <c r="X22" s="19"/>
    </row>
    <row r="23" customFormat="false" ht="45" hidden="false" customHeight="true" outlineLevel="0" collapsed="false">
      <c r="A23" s="19" t="s">
        <v>94</v>
      </c>
      <c r="B23" s="19"/>
      <c r="C23" s="19" t="s">
        <v>53</v>
      </c>
      <c r="D23" s="19"/>
      <c r="E23" s="19"/>
      <c r="F23" s="19"/>
      <c r="G23" s="20" t="n">
        <v>80</v>
      </c>
      <c r="H23" s="20"/>
      <c r="I23" s="19" t="s">
        <v>117</v>
      </c>
      <c r="J23" s="20"/>
      <c r="K23" s="21" t="n">
        <f aca="false">IF(ISBLANK($G23),"",IF(ISBLANK($J23),1,$J23)*VLOOKUP($I23,Units!$A$2:$C$1000,3,0)*G23)</f>
        <v>73.6</v>
      </c>
      <c r="L23" s="21" t="str">
        <f aca="false">IF(ISBLANK($H23),"",IF(ISBLANK($J23),1,$J23)*VLOOKUP($I23,Units!$A$2:$C$1000,3,0)*H23)</f>
        <v/>
      </c>
      <c r="M23" s="22" t="str">
        <f aca="false">VLOOKUP($I23,Units!$A$2:$C$1000,2,0)</f>
        <v>EUR/t</v>
      </c>
      <c r="N23" s="19" t="s">
        <v>118</v>
      </c>
      <c r="O23" s="23" t="s">
        <v>119</v>
      </c>
      <c r="P23" s="19"/>
      <c r="Q23" s="19"/>
      <c r="R23" s="19"/>
      <c r="S23" s="19"/>
      <c r="T23" s="19"/>
      <c r="U23" s="19"/>
      <c r="V23" s="19"/>
      <c r="W23" s="19"/>
      <c r="X23" s="19"/>
    </row>
    <row r="24" customFormat="false" ht="45" hidden="false" customHeight="true" outlineLevel="0" collapsed="false">
      <c r="A24" s="19" t="s">
        <v>94</v>
      </c>
      <c r="B24" s="19"/>
      <c r="C24" s="19" t="s">
        <v>53</v>
      </c>
      <c r="D24" s="19"/>
      <c r="E24" s="19"/>
      <c r="F24" s="19"/>
      <c r="G24" s="20" t="n">
        <v>150</v>
      </c>
      <c r="H24" s="20"/>
      <c r="I24" s="19" t="s">
        <v>117</v>
      </c>
      <c r="J24" s="20"/>
      <c r="K24" s="21" t="n">
        <f aca="false">IF(ISBLANK($G24),"",IF(ISBLANK($J24),1,$J24)*VLOOKUP($I24,Units!$A$2:$C$1000,3,0)*G24)</f>
        <v>138</v>
      </c>
      <c r="L24" s="21" t="str">
        <f aca="false">IF(ISBLANK($H24),"",IF(ISBLANK($J24),1,$J24)*VLOOKUP($I24,Units!$A$2:$C$1000,3,0)*H24)</f>
        <v/>
      </c>
      <c r="M24" s="22" t="str">
        <f aca="false">VLOOKUP($I24,Units!$A$2:$C$1000,2,0)</f>
        <v>EUR/t</v>
      </c>
      <c r="N24" s="19" t="s">
        <v>120</v>
      </c>
      <c r="O24" s="23" t="s">
        <v>119</v>
      </c>
      <c r="P24" s="19"/>
      <c r="Q24" s="19"/>
      <c r="R24" s="19"/>
      <c r="S24" s="19"/>
      <c r="T24" s="19"/>
      <c r="U24" s="19"/>
      <c r="V24" s="19"/>
      <c r="W24" s="19"/>
      <c r="X24" s="19"/>
    </row>
    <row r="25" customFormat="false" ht="45" hidden="false" customHeight="true" outlineLevel="0" collapsed="false">
      <c r="A25" s="19" t="s">
        <v>98</v>
      </c>
      <c r="B25" s="19"/>
      <c r="C25" s="19" t="s">
        <v>53</v>
      </c>
      <c r="D25" s="19"/>
      <c r="E25" s="19"/>
      <c r="F25" s="19"/>
      <c r="G25" s="20" t="n">
        <v>200</v>
      </c>
      <c r="H25" s="20"/>
      <c r="I25" s="19" t="s">
        <v>117</v>
      </c>
      <c r="J25" s="20"/>
      <c r="K25" s="21" t="n">
        <f aca="false">IF(ISBLANK($G25),"",IF(ISBLANK($J25),1,$J25)*VLOOKUP($I25,Units!$A$2:$C$1000,3,0)*G25)</f>
        <v>184</v>
      </c>
      <c r="L25" s="21" t="str">
        <f aca="false">IF(ISBLANK($H25),"",IF(ISBLANK($J25),1,$J25)*VLOOKUP($I25,Units!$A$2:$C$1000,3,0)*H25)</f>
        <v/>
      </c>
      <c r="M25" s="22" t="str">
        <f aca="false">VLOOKUP($I25,Units!$A$2:$C$1000,2,0)</f>
        <v>EUR/t</v>
      </c>
      <c r="N25" s="19" t="s">
        <v>118</v>
      </c>
      <c r="O25" s="23" t="s">
        <v>119</v>
      </c>
      <c r="P25" s="19"/>
      <c r="Q25" s="19"/>
      <c r="R25" s="19"/>
      <c r="S25" s="19"/>
      <c r="T25" s="19"/>
      <c r="U25" s="19"/>
      <c r="V25" s="19"/>
      <c r="W25" s="19"/>
      <c r="X25" s="19"/>
    </row>
    <row r="26" customFormat="false" ht="45" hidden="false" customHeight="true" outlineLevel="0" collapsed="false">
      <c r="A26" s="19" t="s">
        <v>98</v>
      </c>
      <c r="B26" s="19"/>
      <c r="C26" s="19" t="s">
        <v>53</v>
      </c>
      <c r="D26" s="19"/>
      <c r="E26" s="19"/>
      <c r="F26" s="19"/>
      <c r="G26" s="20" t="n">
        <v>1000</v>
      </c>
      <c r="H26" s="20"/>
      <c r="I26" s="19" t="s">
        <v>117</v>
      </c>
      <c r="J26" s="20"/>
      <c r="K26" s="21" t="n">
        <f aca="false">IF(ISBLANK($G26),"",IF(ISBLANK($J26),1,$J26)*VLOOKUP($I26,Units!$A$2:$C$1000,3,0)*G26)</f>
        <v>920</v>
      </c>
      <c r="L26" s="21" t="str">
        <f aca="false">IF(ISBLANK($H26),"",IF(ISBLANK($J26),1,$J26)*VLOOKUP($I26,Units!$A$2:$C$1000,3,0)*H26)</f>
        <v/>
      </c>
      <c r="M26" s="22" t="str">
        <f aca="false">VLOOKUP($I26,Units!$A$2:$C$1000,2,0)</f>
        <v>EUR/t</v>
      </c>
      <c r="N26" s="19" t="s">
        <v>120</v>
      </c>
      <c r="O26" s="23" t="s">
        <v>119</v>
      </c>
      <c r="P26" s="19"/>
      <c r="Q26" s="19"/>
      <c r="R26" s="19"/>
      <c r="S26" s="19"/>
      <c r="T26" s="19"/>
      <c r="U26" s="19"/>
      <c r="V26" s="19"/>
      <c r="W26" s="19"/>
      <c r="X26" s="19"/>
    </row>
    <row r="27" customFormat="false" ht="45" hidden="false" customHeight="true" outlineLevel="0" collapsed="false">
      <c r="A27" s="19" t="s">
        <v>94</v>
      </c>
      <c r="B27" s="19"/>
      <c r="C27" s="19" t="s">
        <v>121</v>
      </c>
      <c r="D27" s="19" t="s">
        <v>122</v>
      </c>
      <c r="E27" s="19"/>
      <c r="F27" s="19"/>
      <c r="G27" s="20" t="n">
        <v>40</v>
      </c>
      <c r="H27" s="20"/>
      <c r="I27" s="19" t="s">
        <v>117</v>
      </c>
      <c r="J27" s="20"/>
      <c r="K27" s="21" t="n">
        <f aca="false">IF(ISBLANK($G27),"",IF(ISBLANK($J27),1,$J27)*VLOOKUP($I27,Units!$A$2:$C$1000,3,0)*G27)</f>
        <v>36.8</v>
      </c>
      <c r="L27" s="21" t="str">
        <f aca="false">IF(ISBLANK($H27),"",IF(ISBLANK($J27),1,$J27)*VLOOKUP($I27,Units!$A$2:$C$1000,3,0)*H27)</f>
        <v/>
      </c>
      <c r="M27" s="22" t="str">
        <f aca="false">VLOOKUP($I27,Units!$A$2:$C$1000,2,0)</f>
        <v>EUR/t</v>
      </c>
      <c r="N27" s="19" t="s">
        <v>118</v>
      </c>
      <c r="O27" s="23" t="s">
        <v>119</v>
      </c>
      <c r="P27" s="19"/>
      <c r="Q27" s="19"/>
      <c r="R27" s="19"/>
      <c r="S27" s="19"/>
      <c r="T27" s="19"/>
      <c r="U27" s="19"/>
      <c r="V27" s="19"/>
      <c r="W27" s="19"/>
      <c r="X27" s="19"/>
    </row>
    <row r="28" customFormat="false" ht="45" hidden="false" customHeight="true" outlineLevel="0" collapsed="false">
      <c r="A28" s="19" t="s">
        <v>94</v>
      </c>
      <c r="B28" s="19"/>
      <c r="C28" s="19" t="s">
        <v>121</v>
      </c>
      <c r="D28" s="19" t="s">
        <v>122</v>
      </c>
      <c r="E28" s="19"/>
      <c r="F28" s="19"/>
      <c r="G28" s="20" t="n">
        <v>80</v>
      </c>
      <c r="H28" s="20"/>
      <c r="I28" s="19" t="s">
        <v>117</v>
      </c>
      <c r="J28" s="20"/>
      <c r="K28" s="21" t="n">
        <f aca="false">IF(ISBLANK($G28),"",IF(ISBLANK($J28),1,$J28)*VLOOKUP($I28,Units!$A$2:$C$1000,3,0)*G28)</f>
        <v>73.6</v>
      </c>
      <c r="L28" s="21" t="str">
        <f aca="false">IF(ISBLANK($H28),"",IF(ISBLANK($J28),1,$J28)*VLOOKUP($I28,Units!$A$2:$C$1000,3,0)*H28)</f>
        <v/>
      </c>
      <c r="M28" s="22" t="str">
        <f aca="false">VLOOKUP($I28,Units!$A$2:$C$1000,2,0)</f>
        <v>EUR/t</v>
      </c>
      <c r="N28" s="19" t="s">
        <v>120</v>
      </c>
      <c r="O28" s="23" t="s">
        <v>119</v>
      </c>
      <c r="P28" s="19"/>
      <c r="Q28" s="19"/>
      <c r="R28" s="19"/>
      <c r="S28" s="19"/>
      <c r="T28" s="19"/>
      <c r="U28" s="19"/>
      <c r="V28" s="19"/>
      <c r="W28" s="19"/>
      <c r="X28" s="19"/>
    </row>
    <row r="29" customFormat="false" ht="45" hidden="false" customHeight="true" outlineLevel="0" collapsed="false">
      <c r="A29" s="19" t="s">
        <v>98</v>
      </c>
      <c r="B29" s="19"/>
      <c r="C29" s="19" t="s">
        <v>121</v>
      </c>
      <c r="D29" s="19" t="s">
        <v>122</v>
      </c>
      <c r="E29" s="19"/>
      <c r="F29" s="19"/>
      <c r="G29" s="20" t="n">
        <v>5</v>
      </c>
      <c r="H29" s="20"/>
      <c r="I29" s="19" t="s">
        <v>117</v>
      </c>
      <c r="J29" s="20"/>
      <c r="K29" s="21" t="n">
        <f aca="false">IF(ISBLANK($G29),"",IF(ISBLANK($J29),1,$J29)*VLOOKUP($I29,Units!$A$2:$C$1000,3,0)*G29)</f>
        <v>4.6</v>
      </c>
      <c r="L29" s="21" t="str">
        <f aca="false">IF(ISBLANK($H29),"",IF(ISBLANK($J29),1,$J29)*VLOOKUP($I29,Units!$A$2:$C$1000,3,0)*H29)</f>
        <v/>
      </c>
      <c r="M29" s="22" t="str">
        <f aca="false">VLOOKUP($I29,Units!$A$2:$C$1000,2,0)</f>
        <v>EUR/t</v>
      </c>
      <c r="N29" s="19" t="s">
        <v>118</v>
      </c>
      <c r="O29" s="23" t="s">
        <v>119</v>
      </c>
      <c r="P29" s="19"/>
      <c r="Q29" s="19"/>
      <c r="R29" s="19"/>
      <c r="S29" s="19"/>
      <c r="T29" s="19"/>
      <c r="U29" s="19"/>
      <c r="V29" s="19"/>
      <c r="W29" s="19"/>
      <c r="X29" s="19"/>
    </row>
    <row r="30" customFormat="false" ht="45" hidden="false" customHeight="true" outlineLevel="0" collapsed="false">
      <c r="A30" s="19" t="s">
        <v>98</v>
      </c>
      <c r="B30" s="19"/>
      <c r="C30" s="19" t="s">
        <v>121</v>
      </c>
      <c r="D30" s="19" t="s">
        <v>122</v>
      </c>
      <c r="E30" s="19"/>
      <c r="F30" s="19"/>
      <c r="G30" s="20" t="n">
        <v>50</v>
      </c>
      <c r="H30" s="20"/>
      <c r="I30" s="19" t="s">
        <v>117</v>
      </c>
      <c r="J30" s="20"/>
      <c r="K30" s="21" t="n">
        <f aca="false">IF(ISBLANK($G30),"",IF(ISBLANK($J30),1,$J30)*VLOOKUP($I30,Units!$A$2:$C$1000,3,0)*G30)</f>
        <v>46</v>
      </c>
      <c r="L30" s="21" t="str">
        <f aca="false">IF(ISBLANK($H30),"",IF(ISBLANK($J30),1,$J30)*VLOOKUP($I30,Units!$A$2:$C$1000,3,0)*H30)</f>
        <v/>
      </c>
      <c r="M30" s="22" t="str">
        <f aca="false">VLOOKUP($I30,Units!$A$2:$C$1000,2,0)</f>
        <v>EUR/t</v>
      </c>
      <c r="N30" s="19" t="s">
        <v>120</v>
      </c>
      <c r="O30" s="23" t="s">
        <v>119</v>
      </c>
      <c r="P30" s="19"/>
      <c r="Q30" s="19"/>
      <c r="R30" s="19"/>
      <c r="S30" s="19"/>
      <c r="T30" s="19"/>
      <c r="U30" s="19"/>
      <c r="V30" s="19"/>
      <c r="W30" s="19"/>
      <c r="X30" s="19"/>
    </row>
    <row r="31" customFormat="false" ht="45" hidden="false" customHeight="true" outlineLevel="0" collapsed="false">
      <c r="A31" s="19"/>
      <c r="B31" s="19"/>
      <c r="C31" s="19" t="s">
        <v>86</v>
      </c>
      <c r="D31" s="19" t="s">
        <v>123</v>
      </c>
      <c r="E31" s="19"/>
      <c r="F31" s="19"/>
      <c r="G31" s="24"/>
      <c r="H31" s="24"/>
      <c r="I31" s="0"/>
      <c r="J31" s="20"/>
      <c r="K31" s="20" t="n">
        <v>1</v>
      </c>
      <c r="L31" s="20"/>
      <c r="M31" s="19" t="s">
        <v>124</v>
      </c>
      <c r="N31" s="19"/>
      <c r="O31" s="19"/>
      <c r="P31" s="19"/>
      <c r="Q31" s="19"/>
      <c r="R31" s="19"/>
      <c r="S31" s="19"/>
      <c r="T31" s="19"/>
      <c r="U31" s="19"/>
      <c r="V31" s="19"/>
      <c r="W31" s="19"/>
      <c r="X31" s="19"/>
    </row>
    <row r="32" customFormat="false" ht="45" hidden="false" customHeight="true" outlineLevel="0" collapsed="false">
      <c r="A32" s="19"/>
      <c r="B32" s="19"/>
      <c r="C32" s="19"/>
      <c r="D32" s="19"/>
      <c r="E32" s="19"/>
      <c r="F32" s="19"/>
      <c r="G32" s="20"/>
      <c r="H32" s="20"/>
      <c r="I32" s="19"/>
      <c r="J32" s="20"/>
      <c r="K32" s="20"/>
      <c r="L32" s="20"/>
      <c r="M32" s="19"/>
      <c r="N32" s="19"/>
      <c r="O32" s="19"/>
      <c r="P32" s="19"/>
      <c r="Q32" s="19"/>
      <c r="R32" s="19"/>
      <c r="S32" s="19"/>
      <c r="T32" s="19"/>
      <c r="U32" s="19"/>
      <c r="V32" s="19"/>
      <c r="W32" s="19"/>
      <c r="X32" s="19"/>
    </row>
    <row r="33" customFormat="false" ht="45" hidden="false" customHeight="true" outlineLevel="0" collapsed="false">
      <c r="A33" s="19"/>
      <c r="B33" s="19"/>
      <c r="C33" s="19"/>
      <c r="D33" s="19"/>
      <c r="E33" s="19"/>
      <c r="F33" s="19"/>
      <c r="G33" s="20"/>
      <c r="H33" s="20"/>
      <c r="I33" s="19"/>
      <c r="J33" s="20"/>
      <c r="K33" s="20"/>
      <c r="L33" s="20"/>
      <c r="M33" s="19"/>
      <c r="N33" s="19"/>
      <c r="O33" s="19"/>
      <c r="P33" s="19"/>
      <c r="Q33" s="19"/>
      <c r="R33" s="19"/>
      <c r="S33" s="19"/>
      <c r="T33" s="19"/>
      <c r="U33" s="19"/>
      <c r="V33" s="19"/>
      <c r="W33" s="19"/>
      <c r="X33" s="19"/>
    </row>
    <row r="34" customFormat="false" ht="45" hidden="false" customHeight="true" outlineLevel="0" collapsed="false">
      <c r="A34" s="19"/>
      <c r="B34" s="19"/>
      <c r="C34" s="19"/>
      <c r="D34" s="19"/>
      <c r="E34" s="19"/>
      <c r="F34" s="19"/>
      <c r="G34" s="20"/>
      <c r="H34" s="20"/>
      <c r="I34" s="19"/>
      <c r="J34" s="20"/>
      <c r="K34" s="20"/>
      <c r="L34" s="20"/>
      <c r="M34" s="19"/>
      <c r="N34" s="19"/>
      <c r="O34" s="19"/>
      <c r="P34" s="19"/>
      <c r="Q34" s="19"/>
      <c r="R34" s="19"/>
      <c r="S34" s="19"/>
      <c r="T34" s="19"/>
      <c r="U34" s="19"/>
      <c r="V34" s="19"/>
      <c r="W34" s="19"/>
      <c r="X34" s="19"/>
    </row>
    <row r="35" customFormat="false" ht="45" hidden="false" customHeight="true" outlineLevel="0" collapsed="false">
      <c r="A35" s="19"/>
      <c r="B35" s="19"/>
      <c r="C35" s="19"/>
      <c r="D35" s="19"/>
      <c r="E35" s="19"/>
      <c r="F35" s="19"/>
      <c r="G35" s="20"/>
      <c r="H35" s="20"/>
      <c r="I35" s="19"/>
      <c r="J35" s="20"/>
      <c r="K35" s="20"/>
      <c r="L35" s="20"/>
      <c r="M35" s="19"/>
      <c r="N35" s="19"/>
      <c r="O35" s="19"/>
      <c r="P35" s="19"/>
      <c r="Q35" s="19"/>
      <c r="R35" s="19"/>
      <c r="S35" s="19"/>
      <c r="T35" s="19"/>
      <c r="U35" s="19"/>
      <c r="V35" s="19"/>
      <c r="W35" s="19"/>
      <c r="X35" s="19"/>
    </row>
    <row r="36" customFormat="false" ht="45" hidden="false" customHeight="true" outlineLevel="0" collapsed="false">
      <c r="A36" s="19"/>
      <c r="B36" s="19"/>
      <c r="C36" s="19"/>
      <c r="D36" s="19"/>
      <c r="E36" s="19"/>
      <c r="F36" s="19"/>
      <c r="G36" s="20"/>
      <c r="H36" s="20"/>
      <c r="I36" s="19"/>
      <c r="J36" s="20"/>
      <c r="K36" s="20"/>
      <c r="L36" s="20"/>
      <c r="M36" s="19"/>
      <c r="N36" s="19"/>
      <c r="O36" s="19"/>
      <c r="P36" s="19"/>
      <c r="V36" s="19"/>
      <c r="W36" s="19"/>
      <c r="X36" s="19"/>
    </row>
    <row r="37" customFormat="false" ht="45" hidden="false" customHeight="true" outlineLevel="0" collapsed="false">
      <c r="A37" s="19"/>
      <c r="B37" s="19"/>
      <c r="C37" s="19"/>
      <c r="D37" s="19"/>
      <c r="E37" s="19"/>
      <c r="F37" s="19"/>
      <c r="G37" s="20"/>
      <c r="H37" s="20"/>
      <c r="I37" s="19"/>
      <c r="J37" s="20"/>
      <c r="K37" s="20"/>
      <c r="L37" s="20"/>
      <c r="M37" s="19"/>
      <c r="N37" s="19"/>
      <c r="O37" s="19"/>
      <c r="P37" s="19"/>
      <c r="V37" s="19"/>
      <c r="W37" s="19"/>
      <c r="X37" s="19"/>
    </row>
    <row r="38" customFormat="false" ht="45" hidden="false" customHeight="true" outlineLevel="0" collapsed="false">
      <c r="A38" s="19"/>
      <c r="B38" s="19"/>
      <c r="C38" s="19"/>
      <c r="D38" s="19"/>
      <c r="E38" s="19"/>
      <c r="F38" s="19"/>
      <c r="G38" s="20"/>
      <c r="H38" s="20"/>
      <c r="I38" s="19"/>
      <c r="J38" s="20"/>
      <c r="K38" s="20"/>
      <c r="L38" s="20"/>
      <c r="M38" s="19"/>
      <c r="N38" s="19"/>
      <c r="O38" s="19"/>
      <c r="P38" s="19"/>
    </row>
    <row r="39" customFormat="false" ht="45" hidden="false" customHeight="true" outlineLevel="0" collapsed="false">
      <c r="A39" s="19"/>
      <c r="B39" s="19"/>
      <c r="C39" s="19"/>
      <c r="D39" s="19"/>
      <c r="E39" s="19"/>
      <c r="F39" s="19"/>
      <c r="G39" s="20"/>
      <c r="H39" s="20"/>
      <c r="I39" s="19"/>
      <c r="J39" s="20"/>
      <c r="K39" s="20"/>
      <c r="L39" s="20"/>
      <c r="M39" s="19"/>
      <c r="N39" s="19"/>
      <c r="O39" s="19"/>
      <c r="P39" s="19"/>
    </row>
    <row r="40" customFormat="false" ht="45" hidden="false" customHeight="true" outlineLevel="0" collapsed="false">
      <c r="A40" s="19"/>
      <c r="B40" s="19"/>
      <c r="C40" s="19"/>
      <c r="D40" s="19"/>
      <c r="E40" s="19"/>
      <c r="F40" s="19"/>
      <c r="G40" s="20"/>
      <c r="H40" s="20"/>
      <c r="I40" s="19"/>
      <c r="J40" s="20"/>
      <c r="K40" s="20"/>
      <c r="L40" s="20"/>
      <c r="M40" s="19"/>
      <c r="N40" s="19"/>
      <c r="O40" s="19"/>
      <c r="P40" s="19"/>
    </row>
    <row r="41" customFormat="false" ht="45" hidden="false" customHeight="true" outlineLevel="0" collapsed="false">
      <c r="A41" s="19"/>
      <c r="B41" s="19"/>
      <c r="C41" s="19"/>
      <c r="D41" s="19"/>
      <c r="E41" s="19"/>
      <c r="F41" s="19"/>
      <c r="G41" s="20"/>
      <c r="H41" s="20"/>
      <c r="I41" s="19"/>
      <c r="J41" s="20"/>
      <c r="K41" s="20"/>
      <c r="L41" s="20"/>
      <c r="M41" s="19"/>
      <c r="N41" s="19"/>
      <c r="O41" s="19"/>
      <c r="P41" s="19"/>
    </row>
    <row r="42" customFormat="false" ht="45" hidden="false" customHeight="true" outlineLevel="0" collapsed="false">
      <c r="A42" s="19"/>
      <c r="B42" s="19"/>
      <c r="C42" s="19"/>
      <c r="D42" s="19"/>
      <c r="E42" s="19"/>
      <c r="F42" s="19"/>
      <c r="G42" s="20"/>
      <c r="H42" s="20"/>
      <c r="I42" s="19"/>
      <c r="J42" s="20"/>
      <c r="K42" s="20"/>
      <c r="L42" s="20"/>
      <c r="M42" s="19"/>
      <c r="N42" s="19"/>
      <c r="O42" s="19"/>
      <c r="P42" s="19"/>
    </row>
    <row r="43" customFormat="false" ht="45" hidden="false" customHeight="true" outlineLevel="0" collapsed="false">
      <c r="A43" s="19"/>
      <c r="B43" s="19"/>
      <c r="C43" s="19"/>
      <c r="D43" s="19"/>
      <c r="E43" s="19"/>
      <c r="F43" s="19"/>
      <c r="G43" s="20"/>
      <c r="H43" s="20"/>
      <c r="I43" s="19"/>
      <c r="J43" s="20"/>
      <c r="K43" s="20"/>
      <c r="L43" s="20"/>
      <c r="M43" s="19"/>
      <c r="N43" s="19"/>
      <c r="O43" s="19"/>
      <c r="P43" s="19"/>
    </row>
    <row r="44" customFormat="false" ht="45" hidden="false" customHeight="true" outlineLevel="0" collapsed="false">
      <c r="A44" s="19"/>
      <c r="B44" s="19"/>
      <c r="C44" s="19"/>
      <c r="D44" s="19"/>
      <c r="E44" s="19"/>
      <c r="F44" s="19"/>
      <c r="G44" s="20"/>
      <c r="H44" s="20"/>
      <c r="I44" s="19"/>
      <c r="J44" s="20"/>
      <c r="K44" s="20"/>
      <c r="L44" s="20"/>
      <c r="M44" s="19"/>
      <c r="N44" s="19"/>
      <c r="O44" s="19"/>
      <c r="P44" s="19"/>
    </row>
    <row r="45" customFormat="false" ht="45" hidden="false" customHeight="true" outlineLevel="0" collapsed="false">
      <c r="A45" s="19"/>
      <c r="B45" s="19"/>
      <c r="C45" s="19"/>
      <c r="D45" s="19"/>
      <c r="E45" s="19"/>
      <c r="F45" s="19"/>
      <c r="G45" s="20"/>
      <c r="H45" s="20"/>
      <c r="I45" s="19"/>
      <c r="J45" s="20"/>
      <c r="K45" s="20"/>
      <c r="L45" s="20"/>
      <c r="M45" s="19"/>
      <c r="N45" s="19"/>
      <c r="O45" s="19"/>
      <c r="P45" s="19"/>
    </row>
    <row r="46" customFormat="false" ht="45" hidden="false" customHeight="true" outlineLevel="0" collapsed="false">
      <c r="A46" s="19"/>
      <c r="B46" s="19"/>
      <c r="C46" s="19"/>
      <c r="D46" s="19"/>
      <c r="E46" s="19"/>
      <c r="F46" s="19"/>
      <c r="G46" s="20"/>
      <c r="H46" s="20"/>
      <c r="I46" s="19"/>
      <c r="J46" s="20"/>
      <c r="K46" s="20"/>
      <c r="L46" s="20"/>
      <c r="M46" s="19"/>
      <c r="N46" s="19"/>
      <c r="O46" s="19"/>
      <c r="P46" s="19"/>
    </row>
    <row r="47" customFormat="false" ht="45" hidden="false" customHeight="true" outlineLevel="0" collapsed="false">
      <c r="A47" s="19"/>
      <c r="B47" s="19"/>
      <c r="C47" s="19"/>
      <c r="D47" s="19"/>
      <c r="E47" s="19"/>
      <c r="F47" s="19"/>
      <c r="G47" s="20"/>
      <c r="H47" s="20"/>
      <c r="I47" s="19"/>
      <c r="J47" s="20"/>
      <c r="K47" s="20"/>
      <c r="L47" s="20"/>
      <c r="M47" s="19"/>
      <c r="N47" s="19"/>
      <c r="O47" s="19"/>
      <c r="P47" s="19"/>
    </row>
    <row r="48" customFormat="false" ht="45" hidden="false" customHeight="true" outlineLevel="0" collapsed="false">
      <c r="A48" s="19"/>
      <c r="B48" s="19"/>
      <c r="C48" s="19"/>
      <c r="D48" s="19"/>
      <c r="E48" s="19"/>
      <c r="F48" s="19"/>
      <c r="G48" s="20"/>
      <c r="H48" s="20"/>
      <c r="I48" s="19"/>
      <c r="J48" s="20"/>
      <c r="K48" s="20"/>
      <c r="L48" s="20"/>
      <c r="M48" s="19"/>
      <c r="N48" s="19"/>
      <c r="O48" s="19"/>
      <c r="P48" s="19"/>
    </row>
    <row r="49" customFormat="false" ht="45" hidden="false" customHeight="true" outlineLevel="0" collapsed="false">
      <c r="A49" s="19"/>
      <c r="B49" s="19"/>
      <c r="C49" s="19"/>
      <c r="D49" s="19"/>
      <c r="E49" s="19"/>
      <c r="F49" s="19"/>
      <c r="G49" s="20"/>
      <c r="H49" s="20"/>
      <c r="I49" s="19"/>
      <c r="J49" s="20"/>
      <c r="K49" s="20"/>
      <c r="L49" s="20"/>
      <c r="M49" s="19"/>
      <c r="N49" s="19"/>
      <c r="O49" s="19"/>
      <c r="P49" s="19"/>
    </row>
    <row r="50" customFormat="false" ht="45" hidden="false" customHeight="true" outlineLevel="0" collapsed="false">
      <c r="A50" s="19"/>
      <c r="B50" s="19"/>
      <c r="C50" s="19"/>
      <c r="D50" s="19"/>
      <c r="E50" s="19"/>
      <c r="F50" s="19"/>
      <c r="G50" s="20"/>
      <c r="H50" s="20"/>
      <c r="I50" s="19"/>
      <c r="J50" s="20"/>
      <c r="K50" s="20"/>
      <c r="L50" s="20"/>
      <c r="M50" s="19"/>
      <c r="N50" s="19"/>
      <c r="O50" s="19"/>
      <c r="P50" s="19"/>
    </row>
    <row r="51" customFormat="false" ht="45" hidden="false" customHeight="true" outlineLevel="0" collapsed="false">
      <c r="A51" s="19"/>
      <c r="B51" s="19"/>
      <c r="C51" s="19"/>
      <c r="D51" s="19"/>
      <c r="E51" s="19"/>
      <c r="F51" s="19"/>
      <c r="G51" s="20"/>
      <c r="H51" s="20"/>
      <c r="I51" s="19"/>
      <c r="J51" s="20"/>
      <c r="K51" s="20"/>
      <c r="L51" s="20"/>
      <c r="M51" s="19"/>
      <c r="N51" s="19"/>
      <c r="O51" s="19"/>
      <c r="P51" s="19"/>
    </row>
    <row r="52" customFormat="false" ht="45" hidden="false" customHeight="true" outlineLevel="0" collapsed="false">
      <c r="A52" s="19"/>
      <c r="B52" s="19"/>
      <c r="C52" s="19"/>
      <c r="D52" s="19"/>
      <c r="E52" s="19"/>
      <c r="F52" s="19"/>
      <c r="G52" s="20"/>
      <c r="H52" s="20"/>
      <c r="I52" s="19"/>
      <c r="J52" s="20"/>
      <c r="K52" s="20"/>
      <c r="L52" s="20"/>
      <c r="M52" s="19"/>
      <c r="N52" s="19"/>
      <c r="O52" s="19"/>
      <c r="P52" s="19"/>
    </row>
    <row r="53" customFormat="false" ht="45" hidden="false" customHeight="true" outlineLevel="0" collapsed="false">
      <c r="A53" s="19"/>
      <c r="B53" s="19"/>
      <c r="C53" s="19"/>
      <c r="D53" s="19"/>
      <c r="E53" s="19"/>
      <c r="F53" s="19"/>
      <c r="G53" s="20"/>
      <c r="H53" s="20"/>
      <c r="I53" s="19"/>
      <c r="J53" s="20"/>
      <c r="K53" s="20"/>
      <c r="L53" s="20"/>
      <c r="M53" s="19"/>
      <c r="N53" s="19"/>
      <c r="O53" s="19"/>
      <c r="P53" s="19"/>
    </row>
    <row r="54" customFormat="false" ht="45" hidden="false" customHeight="true" outlineLevel="0" collapsed="false">
      <c r="A54" s="19"/>
      <c r="B54" s="19"/>
      <c r="C54" s="19"/>
      <c r="D54" s="19"/>
      <c r="E54" s="19"/>
      <c r="F54" s="19"/>
      <c r="G54" s="20"/>
      <c r="H54" s="20"/>
      <c r="I54" s="19"/>
      <c r="J54" s="20"/>
      <c r="K54" s="20"/>
      <c r="L54" s="20"/>
      <c r="M54" s="19"/>
      <c r="N54" s="19"/>
      <c r="O54" s="19"/>
      <c r="P54" s="19"/>
    </row>
    <row r="55" customFormat="false" ht="45" hidden="false" customHeight="true" outlineLevel="0" collapsed="false">
      <c r="A55" s="19"/>
      <c r="B55" s="19"/>
      <c r="C55" s="19"/>
      <c r="D55" s="19"/>
      <c r="E55" s="19"/>
      <c r="F55" s="19"/>
      <c r="G55" s="20"/>
      <c r="H55" s="20"/>
      <c r="I55" s="19"/>
      <c r="J55" s="20"/>
      <c r="K55" s="20"/>
      <c r="L55" s="20"/>
      <c r="M55" s="19"/>
      <c r="N55" s="19"/>
      <c r="O55" s="19"/>
      <c r="P55" s="19"/>
    </row>
    <row r="56" customFormat="false" ht="45" hidden="false" customHeight="true" outlineLevel="0" collapsed="false">
      <c r="A56" s="19"/>
      <c r="B56" s="19"/>
      <c r="C56" s="19"/>
      <c r="D56" s="19"/>
      <c r="E56" s="19"/>
      <c r="F56" s="19"/>
      <c r="G56" s="20"/>
      <c r="H56" s="20"/>
      <c r="I56" s="19"/>
      <c r="J56" s="20"/>
      <c r="K56" s="20"/>
      <c r="L56" s="20"/>
      <c r="M56" s="19"/>
      <c r="N56" s="19"/>
      <c r="O56" s="19"/>
      <c r="P56" s="19"/>
    </row>
    <row r="57" customFormat="false" ht="45" hidden="false" customHeight="true" outlineLevel="0" collapsed="false">
      <c r="A57" s="19"/>
      <c r="B57" s="19"/>
      <c r="C57" s="19"/>
      <c r="D57" s="19"/>
      <c r="E57" s="19"/>
      <c r="F57" s="19"/>
      <c r="G57" s="20"/>
      <c r="H57" s="20"/>
      <c r="I57" s="19"/>
      <c r="J57" s="20"/>
      <c r="K57" s="20"/>
      <c r="L57" s="20"/>
      <c r="M57" s="19"/>
      <c r="N57" s="19"/>
      <c r="O57" s="19"/>
      <c r="P57" s="19"/>
    </row>
    <row r="58" customFormat="false" ht="45" hidden="false" customHeight="true" outlineLevel="0" collapsed="false">
      <c r="A58" s="19"/>
      <c r="B58" s="19"/>
      <c r="C58" s="19"/>
      <c r="D58" s="19"/>
      <c r="E58" s="19"/>
      <c r="F58" s="19"/>
      <c r="G58" s="20"/>
      <c r="H58" s="20"/>
      <c r="I58" s="19"/>
      <c r="J58" s="20"/>
      <c r="K58" s="20"/>
      <c r="L58" s="20"/>
      <c r="M58" s="19"/>
      <c r="N58" s="19"/>
      <c r="O58" s="19"/>
      <c r="P58" s="19"/>
    </row>
    <row r="59" customFormat="false" ht="45" hidden="false" customHeight="true" outlineLevel="0" collapsed="false">
      <c r="A59" s="19"/>
      <c r="B59" s="19"/>
      <c r="C59" s="19"/>
      <c r="D59" s="19"/>
      <c r="E59" s="19"/>
      <c r="F59" s="19"/>
      <c r="G59" s="20"/>
      <c r="H59" s="20"/>
      <c r="I59" s="19"/>
      <c r="J59" s="20"/>
      <c r="K59" s="20"/>
      <c r="L59" s="20"/>
      <c r="M59" s="19"/>
      <c r="N59" s="19"/>
      <c r="O59" s="19"/>
      <c r="P59" s="19"/>
    </row>
    <row r="60" customFormat="false" ht="45" hidden="false" customHeight="true" outlineLevel="0" collapsed="false">
      <c r="A60" s="19"/>
      <c r="B60" s="19"/>
      <c r="C60" s="19"/>
      <c r="D60" s="19"/>
      <c r="E60" s="19"/>
      <c r="F60" s="19"/>
      <c r="G60" s="20"/>
      <c r="H60" s="20"/>
      <c r="I60" s="19"/>
      <c r="J60" s="20"/>
      <c r="K60" s="20"/>
      <c r="L60" s="20"/>
      <c r="M60" s="19"/>
      <c r="N60" s="19"/>
      <c r="O60" s="19"/>
      <c r="P60" s="19"/>
    </row>
    <row r="61" customFormat="false" ht="45" hidden="false" customHeight="true" outlineLevel="0" collapsed="false">
      <c r="A61" s="19"/>
      <c r="B61" s="19"/>
      <c r="C61" s="19"/>
      <c r="D61" s="19"/>
      <c r="E61" s="19"/>
      <c r="F61" s="19"/>
      <c r="G61" s="20"/>
      <c r="H61" s="20"/>
      <c r="I61" s="19"/>
      <c r="J61" s="20"/>
      <c r="K61" s="20"/>
      <c r="L61" s="20"/>
      <c r="M61" s="19"/>
      <c r="N61" s="19"/>
      <c r="O61" s="19"/>
      <c r="P61" s="19"/>
    </row>
    <row r="62" customFormat="false" ht="45" hidden="false" customHeight="true" outlineLevel="0" collapsed="false">
      <c r="A62" s="19"/>
      <c r="B62" s="19"/>
      <c r="C62" s="19"/>
      <c r="D62" s="19"/>
      <c r="E62" s="19"/>
      <c r="F62" s="19"/>
      <c r="G62" s="20"/>
      <c r="H62" s="20"/>
      <c r="I62" s="19"/>
      <c r="J62" s="20"/>
      <c r="K62" s="20"/>
      <c r="L62" s="20"/>
      <c r="M62" s="19"/>
      <c r="N62" s="19"/>
      <c r="O62" s="19"/>
      <c r="P62" s="19"/>
    </row>
    <row r="63" customFormat="false" ht="45" hidden="false" customHeight="true" outlineLevel="0" collapsed="false">
      <c r="A63" s="19"/>
      <c r="B63" s="19"/>
      <c r="C63" s="19"/>
      <c r="D63" s="19"/>
      <c r="E63" s="19"/>
      <c r="F63" s="19"/>
      <c r="G63" s="20"/>
      <c r="H63" s="20"/>
      <c r="I63" s="19"/>
      <c r="J63" s="20"/>
      <c r="K63" s="20"/>
      <c r="L63" s="20"/>
      <c r="M63" s="19"/>
      <c r="N63" s="19"/>
      <c r="O63" s="19"/>
      <c r="P63" s="19"/>
    </row>
    <row r="64" customFormat="false" ht="45" hidden="false" customHeight="true" outlineLevel="0" collapsed="false">
      <c r="A64" s="19"/>
      <c r="B64" s="19"/>
      <c r="C64" s="19"/>
      <c r="D64" s="19"/>
      <c r="E64" s="19"/>
      <c r="F64" s="19"/>
      <c r="G64" s="20"/>
      <c r="H64" s="20"/>
      <c r="I64" s="19"/>
      <c r="J64" s="20"/>
      <c r="K64" s="20"/>
      <c r="L64" s="20"/>
      <c r="M64" s="19"/>
      <c r="N64" s="19"/>
      <c r="O64" s="19"/>
      <c r="P64" s="19"/>
    </row>
    <row r="65" customFormat="false" ht="45" hidden="false" customHeight="true" outlineLevel="0" collapsed="false">
      <c r="A65" s="19"/>
      <c r="B65" s="19"/>
      <c r="C65" s="19"/>
      <c r="D65" s="19"/>
      <c r="E65" s="19"/>
      <c r="F65" s="19"/>
      <c r="G65" s="20"/>
      <c r="H65" s="20"/>
      <c r="I65" s="19"/>
      <c r="J65" s="20"/>
      <c r="K65" s="20"/>
      <c r="L65" s="20"/>
      <c r="M65" s="19"/>
      <c r="N65" s="19"/>
      <c r="O65" s="19"/>
      <c r="P65" s="19"/>
    </row>
    <row r="66" customFormat="false" ht="45" hidden="false" customHeight="true" outlineLevel="0" collapsed="false">
      <c r="A66" s="19"/>
      <c r="B66" s="19"/>
      <c r="C66" s="19"/>
      <c r="D66" s="19"/>
      <c r="E66" s="19"/>
      <c r="F66" s="19"/>
      <c r="G66" s="20"/>
      <c r="H66" s="20"/>
      <c r="I66" s="19"/>
      <c r="J66" s="20"/>
      <c r="K66" s="20"/>
      <c r="L66" s="20"/>
      <c r="M66" s="19"/>
      <c r="N66" s="19"/>
      <c r="O66" s="19"/>
      <c r="P66" s="19"/>
    </row>
    <row r="67" customFormat="false" ht="45" hidden="false" customHeight="true" outlineLevel="0" collapsed="false">
      <c r="A67" s="19"/>
      <c r="B67" s="19"/>
      <c r="C67" s="19"/>
      <c r="D67" s="19"/>
      <c r="E67" s="19"/>
      <c r="F67" s="19"/>
      <c r="G67" s="20"/>
      <c r="H67" s="20"/>
      <c r="I67" s="19"/>
      <c r="J67" s="20"/>
      <c r="K67" s="20"/>
      <c r="L67" s="20"/>
      <c r="M67" s="19"/>
      <c r="N67" s="19"/>
      <c r="O67" s="19"/>
      <c r="P67" s="19"/>
    </row>
    <row r="68" customFormat="false" ht="45" hidden="false" customHeight="true" outlineLevel="0" collapsed="false">
      <c r="A68" s="19"/>
      <c r="B68" s="19"/>
      <c r="C68" s="19"/>
      <c r="D68" s="19"/>
      <c r="E68" s="19"/>
      <c r="F68" s="19"/>
      <c r="G68" s="20"/>
      <c r="H68" s="20"/>
      <c r="I68" s="19"/>
      <c r="J68" s="20"/>
      <c r="K68" s="20"/>
      <c r="L68" s="20"/>
      <c r="M68" s="19"/>
      <c r="N68" s="19"/>
      <c r="O68" s="19"/>
      <c r="P68" s="19"/>
    </row>
    <row r="69" customFormat="false" ht="45" hidden="false" customHeight="true" outlineLevel="0" collapsed="false">
      <c r="A69" s="19"/>
      <c r="B69" s="19"/>
      <c r="C69" s="19"/>
      <c r="D69" s="19"/>
      <c r="E69" s="19"/>
      <c r="F69" s="19"/>
      <c r="G69" s="20"/>
      <c r="H69" s="20"/>
      <c r="I69" s="19"/>
      <c r="J69" s="20"/>
      <c r="K69" s="20"/>
      <c r="L69" s="20"/>
      <c r="M69" s="19"/>
      <c r="N69" s="19"/>
      <c r="O69" s="19"/>
      <c r="P69" s="19"/>
    </row>
    <row r="70" customFormat="false" ht="45" hidden="false" customHeight="true" outlineLevel="0" collapsed="false">
      <c r="A70" s="19"/>
      <c r="B70" s="19"/>
      <c r="C70" s="19"/>
      <c r="D70" s="19"/>
      <c r="E70" s="19"/>
      <c r="F70" s="19"/>
      <c r="G70" s="20"/>
      <c r="H70" s="20"/>
      <c r="I70" s="19"/>
      <c r="J70" s="20"/>
      <c r="K70" s="20"/>
      <c r="L70" s="20"/>
      <c r="M70" s="19"/>
      <c r="N70" s="19"/>
      <c r="O70" s="19"/>
      <c r="P70" s="19"/>
    </row>
    <row r="71" customFormat="false" ht="45" hidden="false" customHeight="true" outlineLevel="0" collapsed="false">
      <c r="A71" s="19"/>
      <c r="B71" s="19"/>
      <c r="C71" s="19"/>
      <c r="D71" s="19"/>
      <c r="E71" s="19"/>
      <c r="F71" s="19"/>
      <c r="G71" s="20"/>
      <c r="H71" s="20"/>
      <c r="I71" s="19"/>
      <c r="J71" s="20"/>
      <c r="K71" s="20"/>
      <c r="L71" s="20"/>
      <c r="M71" s="19"/>
      <c r="N71" s="19"/>
      <c r="O71" s="19"/>
      <c r="P71" s="19"/>
    </row>
    <row r="72" customFormat="false" ht="45" hidden="false" customHeight="true" outlineLevel="0" collapsed="false">
      <c r="A72" s="19"/>
      <c r="B72" s="19"/>
      <c r="C72" s="19"/>
      <c r="D72" s="19"/>
      <c r="E72" s="19"/>
      <c r="F72" s="19"/>
      <c r="G72" s="20"/>
      <c r="H72" s="20"/>
      <c r="I72" s="19"/>
      <c r="J72" s="20"/>
      <c r="K72" s="20"/>
      <c r="L72" s="20"/>
      <c r="M72" s="19"/>
      <c r="N72" s="19"/>
      <c r="O72" s="19"/>
      <c r="P72" s="19"/>
    </row>
    <row r="73" customFormat="false" ht="45" hidden="false" customHeight="true" outlineLevel="0" collapsed="false">
      <c r="A73" s="19"/>
      <c r="B73" s="19"/>
      <c r="C73" s="19"/>
      <c r="D73" s="19"/>
      <c r="E73" s="19"/>
      <c r="F73" s="19"/>
      <c r="G73" s="20"/>
      <c r="H73" s="20"/>
      <c r="I73" s="19"/>
      <c r="J73" s="20"/>
      <c r="K73" s="20"/>
      <c r="L73" s="20"/>
      <c r="M73" s="19"/>
      <c r="N73" s="19"/>
      <c r="O73" s="19"/>
      <c r="P73" s="19"/>
    </row>
    <row r="74" customFormat="false" ht="45" hidden="false" customHeight="true" outlineLevel="0" collapsed="false">
      <c r="A74" s="19"/>
      <c r="B74" s="19"/>
      <c r="C74" s="19"/>
      <c r="D74" s="19"/>
      <c r="E74" s="19"/>
      <c r="F74" s="19"/>
      <c r="G74" s="20"/>
      <c r="H74" s="20"/>
      <c r="I74" s="19"/>
      <c r="J74" s="20"/>
      <c r="K74" s="20"/>
      <c r="L74" s="20"/>
      <c r="M74" s="19"/>
      <c r="N74" s="19"/>
      <c r="O74" s="19"/>
      <c r="P74" s="19"/>
    </row>
    <row r="75" customFormat="false" ht="45" hidden="false" customHeight="true" outlineLevel="0" collapsed="false">
      <c r="A75" s="19"/>
      <c r="B75" s="19"/>
      <c r="C75" s="19"/>
      <c r="D75" s="19"/>
      <c r="E75" s="19"/>
      <c r="F75" s="19"/>
      <c r="G75" s="20"/>
      <c r="H75" s="20"/>
      <c r="I75" s="19"/>
      <c r="J75" s="20"/>
      <c r="K75" s="20"/>
      <c r="L75" s="20"/>
      <c r="M75" s="19"/>
      <c r="N75" s="19"/>
      <c r="O75" s="19"/>
      <c r="P75" s="19"/>
    </row>
    <row r="76" customFormat="false" ht="45" hidden="false" customHeight="true" outlineLevel="0" collapsed="false">
      <c r="A76" s="19"/>
      <c r="B76" s="19"/>
      <c r="C76" s="19"/>
      <c r="D76" s="19"/>
      <c r="E76" s="19"/>
      <c r="F76" s="19"/>
      <c r="G76" s="20"/>
      <c r="H76" s="20"/>
      <c r="I76" s="19"/>
      <c r="J76" s="20"/>
      <c r="K76" s="20"/>
      <c r="L76" s="20"/>
      <c r="M76" s="19"/>
      <c r="N76" s="19"/>
      <c r="O76" s="19"/>
      <c r="P76" s="19"/>
    </row>
    <row r="77" customFormat="false" ht="45" hidden="false" customHeight="true" outlineLevel="0" collapsed="false">
      <c r="A77" s="19"/>
      <c r="B77" s="19"/>
      <c r="C77" s="19"/>
      <c r="D77" s="19"/>
      <c r="E77" s="19"/>
      <c r="F77" s="19"/>
      <c r="G77" s="20"/>
      <c r="H77" s="20"/>
      <c r="I77" s="19"/>
      <c r="J77" s="20"/>
      <c r="K77" s="20"/>
      <c r="L77" s="20"/>
      <c r="M77" s="19"/>
      <c r="N77" s="19"/>
      <c r="O77" s="19"/>
      <c r="P77" s="19"/>
    </row>
    <row r="78" customFormat="false" ht="45" hidden="false" customHeight="true" outlineLevel="0" collapsed="false">
      <c r="A78" s="19"/>
      <c r="B78" s="19"/>
      <c r="C78" s="19"/>
      <c r="D78" s="19"/>
      <c r="E78" s="19"/>
      <c r="F78" s="19"/>
      <c r="G78" s="20"/>
      <c r="H78" s="20"/>
      <c r="I78" s="19"/>
      <c r="J78" s="20"/>
      <c r="K78" s="20"/>
      <c r="L78" s="20"/>
      <c r="M78" s="19"/>
      <c r="N78" s="19"/>
      <c r="O78" s="19"/>
      <c r="P78" s="19"/>
    </row>
    <row r="79" customFormat="false" ht="45" hidden="false" customHeight="true" outlineLevel="0" collapsed="false">
      <c r="A79" s="19"/>
      <c r="B79" s="19"/>
      <c r="C79" s="19"/>
      <c r="D79" s="19"/>
      <c r="E79" s="19"/>
      <c r="F79" s="19"/>
      <c r="G79" s="20"/>
      <c r="H79" s="20"/>
      <c r="I79" s="19"/>
      <c r="J79" s="20"/>
      <c r="K79" s="20"/>
      <c r="L79" s="20"/>
      <c r="M79" s="19"/>
      <c r="N79" s="19"/>
      <c r="O79" s="19"/>
      <c r="P79" s="19"/>
    </row>
    <row r="80" customFormat="false" ht="45" hidden="false" customHeight="true" outlineLevel="0" collapsed="false">
      <c r="A80" s="19"/>
      <c r="B80" s="19"/>
      <c r="C80" s="19"/>
      <c r="D80" s="19"/>
      <c r="E80" s="19"/>
      <c r="F80" s="19"/>
      <c r="G80" s="20"/>
      <c r="H80" s="20"/>
      <c r="I80" s="19"/>
      <c r="J80" s="20"/>
      <c r="K80" s="20"/>
      <c r="L80" s="20"/>
      <c r="M80" s="19"/>
      <c r="N80" s="19"/>
      <c r="O80" s="19"/>
      <c r="P80" s="19"/>
    </row>
    <row r="81" customFormat="false" ht="45" hidden="false" customHeight="true" outlineLevel="0" collapsed="false">
      <c r="A81" s="19"/>
      <c r="B81" s="19"/>
      <c r="C81" s="19"/>
      <c r="D81" s="19"/>
      <c r="E81" s="19"/>
      <c r="F81" s="19"/>
      <c r="G81" s="20"/>
      <c r="H81" s="20"/>
      <c r="I81" s="19"/>
      <c r="J81" s="20"/>
      <c r="K81" s="20"/>
      <c r="L81" s="20"/>
      <c r="M81" s="19"/>
      <c r="N81" s="19"/>
      <c r="O81" s="19"/>
      <c r="P81" s="19"/>
    </row>
    <row r="82" customFormat="false" ht="45" hidden="false" customHeight="true" outlineLevel="0" collapsed="false">
      <c r="A82" s="19"/>
      <c r="B82" s="19"/>
      <c r="C82" s="19"/>
      <c r="D82" s="19"/>
      <c r="E82" s="19"/>
      <c r="F82" s="19"/>
      <c r="G82" s="20"/>
      <c r="H82" s="20"/>
      <c r="I82" s="19"/>
      <c r="J82" s="20"/>
      <c r="K82" s="20"/>
      <c r="L82" s="20"/>
      <c r="M82" s="19"/>
      <c r="N82" s="19"/>
      <c r="O82" s="19"/>
      <c r="P82" s="19"/>
    </row>
    <row r="83" customFormat="false" ht="45" hidden="false" customHeight="true" outlineLevel="0" collapsed="false">
      <c r="A83" s="19"/>
      <c r="B83" s="19"/>
      <c r="C83" s="19"/>
      <c r="D83" s="19"/>
      <c r="E83" s="19"/>
      <c r="F83" s="19"/>
      <c r="G83" s="20"/>
      <c r="H83" s="20"/>
      <c r="I83" s="19"/>
      <c r="J83" s="20"/>
      <c r="K83" s="20"/>
      <c r="L83" s="20"/>
      <c r="M83" s="19"/>
      <c r="N83" s="19"/>
      <c r="O83" s="19"/>
      <c r="P83" s="19"/>
    </row>
    <row r="84" customFormat="false" ht="45" hidden="false" customHeight="true" outlineLevel="0" collapsed="false">
      <c r="A84" s="19"/>
      <c r="B84" s="19"/>
      <c r="C84" s="19"/>
      <c r="D84" s="19"/>
      <c r="E84" s="19"/>
      <c r="F84" s="19"/>
      <c r="G84" s="20"/>
      <c r="H84" s="20"/>
      <c r="I84" s="19"/>
      <c r="J84" s="20"/>
      <c r="K84" s="20"/>
      <c r="L84" s="20"/>
      <c r="M84" s="19"/>
      <c r="N84" s="19"/>
      <c r="O84" s="19"/>
      <c r="P84" s="19"/>
    </row>
    <row r="85" customFormat="false" ht="45" hidden="false" customHeight="true" outlineLevel="0" collapsed="false">
      <c r="A85" s="19"/>
      <c r="B85" s="19"/>
      <c r="C85" s="19"/>
      <c r="D85" s="19"/>
      <c r="E85" s="19"/>
      <c r="F85" s="19"/>
      <c r="G85" s="20"/>
      <c r="H85" s="20"/>
      <c r="I85" s="19"/>
      <c r="J85" s="20"/>
      <c r="K85" s="20"/>
      <c r="L85" s="20"/>
      <c r="M85" s="19"/>
      <c r="N85" s="19"/>
      <c r="O85" s="19"/>
      <c r="P85" s="19"/>
    </row>
    <row r="86" customFormat="false" ht="45" hidden="false" customHeight="true" outlineLevel="0" collapsed="false">
      <c r="A86" s="19"/>
      <c r="B86" s="19"/>
      <c r="C86" s="19"/>
      <c r="D86" s="19"/>
      <c r="E86" s="19"/>
      <c r="F86" s="19"/>
      <c r="G86" s="20"/>
      <c r="H86" s="20"/>
      <c r="I86" s="19"/>
      <c r="J86" s="20"/>
      <c r="K86" s="20"/>
      <c r="L86" s="20"/>
      <c r="M86" s="19"/>
      <c r="N86" s="19"/>
      <c r="O86" s="19"/>
      <c r="P86" s="19"/>
    </row>
    <row r="87" customFormat="false" ht="45" hidden="false" customHeight="true" outlineLevel="0" collapsed="false">
      <c r="A87" s="19"/>
      <c r="B87" s="19"/>
      <c r="C87" s="19"/>
      <c r="D87" s="19"/>
      <c r="E87" s="19"/>
      <c r="F87" s="19"/>
      <c r="G87" s="20"/>
      <c r="H87" s="20"/>
      <c r="I87" s="19"/>
      <c r="J87" s="20"/>
      <c r="K87" s="20"/>
      <c r="L87" s="20"/>
      <c r="M87" s="19"/>
      <c r="N87" s="19"/>
      <c r="O87" s="19"/>
      <c r="P87" s="19"/>
    </row>
    <row r="88" customFormat="false" ht="45" hidden="false" customHeight="true" outlineLevel="0" collapsed="false">
      <c r="A88" s="19"/>
      <c r="B88" s="19"/>
      <c r="C88" s="19"/>
      <c r="D88" s="19"/>
      <c r="E88" s="19"/>
      <c r="F88" s="19"/>
      <c r="G88" s="20"/>
      <c r="H88" s="20"/>
      <c r="I88" s="19"/>
      <c r="J88" s="20"/>
      <c r="K88" s="20"/>
      <c r="L88" s="20"/>
      <c r="M88" s="19"/>
      <c r="N88" s="19"/>
      <c r="O88" s="19"/>
      <c r="P88" s="19"/>
    </row>
    <row r="89" customFormat="false" ht="45" hidden="false" customHeight="true" outlineLevel="0" collapsed="false">
      <c r="A89" s="19"/>
      <c r="B89" s="19"/>
      <c r="C89" s="19"/>
      <c r="D89" s="19"/>
      <c r="E89" s="19"/>
      <c r="F89" s="19"/>
      <c r="G89" s="20"/>
      <c r="H89" s="20"/>
      <c r="I89" s="19"/>
      <c r="J89" s="20"/>
      <c r="K89" s="20"/>
      <c r="L89" s="20"/>
      <c r="M89" s="19"/>
      <c r="N89" s="19"/>
      <c r="O89" s="19"/>
      <c r="P89" s="19"/>
    </row>
    <row r="90" customFormat="false" ht="45" hidden="false" customHeight="true" outlineLevel="0" collapsed="false">
      <c r="A90" s="19"/>
      <c r="B90" s="19"/>
      <c r="C90" s="19"/>
      <c r="D90" s="19"/>
      <c r="E90" s="19"/>
      <c r="F90" s="19"/>
      <c r="G90" s="20"/>
      <c r="H90" s="20"/>
      <c r="I90" s="19"/>
      <c r="J90" s="20"/>
      <c r="K90" s="20"/>
      <c r="L90" s="20"/>
      <c r="M90" s="19"/>
      <c r="N90" s="19"/>
      <c r="O90" s="19"/>
      <c r="P90" s="19"/>
    </row>
    <row r="91" customFormat="false" ht="45" hidden="false" customHeight="true" outlineLevel="0" collapsed="false">
      <c r="A91" s="19"/>
      <c r="B91" s="19"/>
      <c r="C91" s="19"/>
      <c r="D91" s="19"/>
      <c r="E91" s="19"/>
      <c r="F91" s="19"/>
      <c r="G91" s="20"/>
      <c r="H91" s="20"/>
      <c r="I91" s="19"/>
      <c r="J91" s="20"/>
      <c r="K91" s="20"/>
      <c r="L91" s="20"/>
      <c r="M91" s="19"/>
      <c r="N91" s="19"/>
      <c r="O91" s="19"/>
      <c r="P91" s="19"/>
    </row>
    <row r="92" customFormat="false" ht="45" hidden="false" customHeight="true" outlineLevel="0" collapsed="false">
      <c r="A92" s="19"/>
      <c r="B92" s="19"/>
      <c r="C92" s="19"/>
      <c r="D92" s="19"/>
      <c r="E92" s="19"/>
      <c r="F92" s="19"/>
      <c r="G92" s="20"/>
      <c r="H92" s="20"/>
      <c r="I92" s="19"/>
      <c r="J92" s="20"/>
      <c r="K92" s="20"/>
      <c r="L92" s="20"/>
      <c r="M92" s="19"/>
      <c r="N92" s="19"/>
      <c r="O92" s="19"/>
      <c r="P92" s="19"/>
    </row>
    <row r="93" customFormat="false" ht="45" hidden="false" customHeight="true" outlineLevel="0" collapsed="false">
      <c r="A93" s="19"/>
      <c r="B93" s="19"/>
      <c r="C93" s="19"/>
      <c r="D93" s="19"/>
      <c r="E93" s="19"/>
      <c r="F93" s="19"/>
      <c r="G93" s="20"/>
      <c r="H93" s="20"/>
      <c r="I93" s="19"/>
      <c r="J93" s="20"/>
      <c r="K93" s="20"/>
      <c r="L93" s="20"/>
      <c r="M93" s="19"/>
      <c r="N93" s="19"/>
      <c r="O93" s="19"/>
      <c r="P93" s="19"/>
    </row>
    <row r="94" customFormat="false" ht="45" hidden="false" customHeight="true" outlineLevel="0" collapsed="false">
      <c r="A94" s="19"/>
      <c r="B94" s="19"/>
      <c r="C94" s="19"/>
      <c r="D94" s="19"/>
      <c r="E94" s="19"/>
      <c r="F94" s="19"/>
      <c r="G94" s="20"/>
      <c r="H94" s="20"/>
      <c r="I94" s="19"/>
      <c r="J94" s="20"/>
      <c r="K94" s="20"/>
      <c r="L94" s="20"/>
      <c r="M94" s="19"/>
      <c r="N94" s="19"/>
      <c r="O94" s="19"/>
      <c r="P94" s="19"/>
    </row>
    <row r="95" customFormat="false" ht="45" hidden="false" customHeight="true" outlineLevel="0" collapsed="false">
      <c r="A95" s="19"/>
      <c r="B95" s="19"/>
      <c r="C95" s="19"/>
      <c r="D95" s="19"/>
      <c r="E95" s="19"/>
      <c r="F95" s="19"/>
      <c r="G95" s="20"/>
      <c r="H95" s="20"/>
      <c r="I95" s="19"/>
      <c r="J95" s="20"/>
      <c r="K95" s="20"/>
      <c r="L95" s="20"/>
      <c r="M95" s="19"/>
      <c r="N95" s="19"/>
      <c r="O95" s="19"/>
      <c r="P95" s="19"/>
    </row>
    <row r="96" customFormat="false" ht="45" hidden="false" customHeight="true" outlineLevel="0" collapsed="false">
      <c r="A96" s="19"/>
      <c r="B96" s="19"/>
      <c r="C96" s="19"/>
      <c r="D96" s="19"/>
      <c r="E96" s="19"/>
      <c r="F96" s="19"/>
      <c r="G96" s="20"/>
      <c r="H96" s="20"/>
      <c r="I96" s="19"/>
      <c r="J96" s="20"/>
      <c r="K96" s="20"/>
      <c r="L96" s="20"/>
      <c r="M96" s="19"/>
      <c r="N96" s="19"/>
      <c r="O96" s="19"/>
      <c r="P96" s="19"/>
    </row>
    <row r="97" customFormat="false" ht="45" hidden="false" customHeight="true" outlineLevel="0" collapsed="false">
      <c r="A97" s="19"/>
      <c r="B97" s="19"/>
      <c r="C97" s="19"/>
      <c r="D97" s="19"/>
      <c r="E97" s="19"/>
      <c r="F97" s="19"/>
      <c r="G97" s="20"/>
      <c r="H97" s="20"/>
      <c r="I97" s="19"/>
      <c r="J97" s="20"/>
      <c r="K97" s="20"/>
      <c r="L97" s="20"/>
      <c r="M97" s="19"/>
      <c r="N97" s="19"/>
      <c r="O97" s="19"/>
      <c r="P97" s="19"/>
    </row>
    <row r="98" customFormat="false" ht="45" hidden="false" customHeight="true" outlineLevel="0" collapsed="false">
      <c r="A98" s="19"/>
      <c r="B98" s="19"/>
      <c r="C98" s="19"/>
      <c r="D98" s="19"/>
      <c r="E98" s="19"/>
      <c r="F98" s="19"/>
      <c r="G98" s="20"/>
      <c r="H98" s="20"/>
      <c r="I98" s="19"/>
      <c r="J98" s="20"/>
      <c r="K98" s="20"/>
      <c r="L98" s="20"/>
      <c r="M98" s="19"/>
      <c r="N98" s="19"/>
      <c r="O98" s="19"/>
      <c r="P98" s="19"/>
    </row>
    <row r="99" customFormat="false" ht="45" hidden="false" customHeight="true" outlineLevel="0" collapsed="false">
      <c r="A99" s="19"/>
      <c r="B99" s="19"/>
      <c r="C99" s="19"/>
      <c r="D99" s="19"/>
      <c r="E99" s="19"/>
      <c r="F99" s="19"/>
      <c r="G99" s="20"/>
      <c r="H99" s="20"/>
      <c r="I99" s="19"/>
      <c r="J99" s="20"/>
      <c r="K99" s="20"/>
      <c r="L99" s="20"/>
      <c r="M99" s="19"/>
      <c r="N99" s="19"/>
      <c r="O99" s="19"/>
      <c r="P99" s="19"/>
    </row>
    <row r="100" customFormat="false" ht="45" hidden="false" customHeight="true" outlineLevel="0" collapsed="false">
      <c r="A100" s="19"/>
      <c r="B100" s="19"/>
      <c r="C100" s="19"/>
      <c r="D100" s="19"/>
      <c r="E100" s="19"/>
      <c r="F100" s="19"/>
      <c r="G100" s="20"/>
      <c r="H100" s="20"/>
      <c r="I100" s="19"/>
      <c r="J100" s="20"/>
      <c r="K100" s="20"/>
      <c r="L100" s="20"/>
      <c r="M100" s="19"/>
      <c r="N100" s="19"/>
      <c r="O100" s="19"/>
      <c r="P100" s="19"/>
    </row>
    <row r="101" customFormat="false" ht="45" hidden="false" customHeight="true" outlineLevel="0" collapsed="false">
      <c r="A101" s="19"/>
      <c r="B101" s="19"/>
      <c r="C101" s="19"/>
      <c r="D101" s="19"/>
      <c r="E101" s="19"/>
      <c r="F101" s="19"/>
      <c r="G101" s="20"/>
      <c r="H101" s="20"/>
      <c r="I101" s="19"/>
      <c r="J101" s="20"/>
      <c r="K101" s="20"/>
      <c r="L101" s="20"/>
      <c r="M101" s="19"/>
      <c r="N101" s="19"/>
      <c r="O101" s="19"/>
      <c r="P101" s="19"/>
      <c r="Q101" s="19"/>
    </row>
    <row r="102" customFormat="false" ht="45" hidden="false" customHeight="true" outlineLevel="0" collapsed="false">
      <c r="A102" s="19"/>
      <c r="B102" s="19"/>
      <c r="C102" s="19"/>
      <c r="D102" s="19"/>
      <c r="E102" s="19"/>
      <c r="F102" s="19"/>
      <c r="G102" s="20"/>
      <c r="H102" s="20"/>
      <c r="I102" s="19"/>
      <c r="J102" s="20"/>
      <c r="K102" s="20"/>
      <c r="L102" s="20"/>
      <c r="M102" s="19"/>
      <c r="N102" s="19"/>
      <c r="O102" s="19"/>
      <c r="P102" s="19"/>
      <c r="Q102" s="19"/>
    </row>
    <row r="103" customFormat="false" ht="45" hidden="false" customHeight="true" outlineLevel="0" collapsed="false">
      <c r="A103" s="19"/>
      <c r="B103" s="19"/>
      <c r="C103" s="19"/>
      <c r="D103" s="19"/>
      <c r="E103" s="19"/>
      <c r="F103" s="19"/>
      <c r="G103" s="20"/>
      <c r="H103" s="20"/>
      <c r="I103" s="19"/>
      <c r="J103" s="20"/>
      <c r="K103" s="20"/>
      <c r="L103" s="20"/>
      <c r="M103" s="19"/>
      <c r="N103" s="19"/>
      <c r="O103" s="19"/>
      <c r="P103" s="19"/>
      <c r="Q103" s="19"/>
    </row>
    <row r="104" customFormat="false" ht="45" hidden="false" customHeight="true" outlineLevel="0" collapsed="false">
      <c r="A104" s="19"/>
      <c r="B104" s="19"/>
      <c r="C104" s="19"/>
      <c r="D104" s="19"/>
      <c r="E104" s="19"/>
      <c r="F104" s="19"/>
      <c r="G104" s="20"/>
      <c r="H104" s="20"/>
      <c r="I104" s="19"/>
      <c r="J104" s="20"/>
      <c r="K104" s="20"/>
      <c r="L104" s="20"/>
      <c r="M104" s="19"/>
      <c r="N104" s="19"/>
      <c r="O104" s="19"/>
      <c r="P104" s="19"/>
      <c r="Q104" s="19"/>
    </row>
    <row r="105" customFormat="false" ht="45" hidden="false" customHeight="true" outlineLevel="0" collapsed="false">
      <c r="A105" s="19"/>
      <c r="B105" s="19"/>
      <c r="C105" s="19"/>
      <c r="D105" s="19"/>
      <c r="E105" s="19"/>
      <c r="F105" s="19"/>
      <c r="G105" s="20"/>
      <c r="H105" s="20"/>
      <c r="I105" s="19"/>
      <c r="J105" s="20"/>
      <c r="K105" s="20"/>
      <c r="L105" s="20"/>
      <c r="M105" s="19"/>
      <c r="N105" s="19"/>
      <c r="O105" s="19"/>
      <c r="P105" s="19"/>
      <c r="Q105" s="19"/>
    </row>
    <row r="106" customFormat="false" ht="45" hidden="false" customHeight="true" outlineLevel="0" collapsed="false">
      <c r="A106" s="19"/>
      <c r="B106" s="19"/>
      <c r="C106" s="19"/>
      <c r="D106" s="19"/>
      <c r="E106" s="19"/>
      <c r="F106" s="19"/>
      <c r="G106" s="20"/>
      <c r="H106" s="20"/>
      <c r="I106" s="19"/>
      <c r="J106" s="20"/>
      <c r="K106" s="20"/>
      <c r="L106" s="20"/>
      <c r="M106" s="19"/>
      <c r="N106" s="19"/>
      <c r="O106" s="19"/>
      <c r="P106" s="19"/>
      <c r="Q106" s="19"/>
    </row>
    <row r="107" customFormat="false" ht="45" hidden="false" customHeight="true" outlineLevel="0" collapsed="false">
      <c r="A107" s="19"/>
      <c r="B107" s="19"/>
      <c r="C107" s="19"/>
      <c r="D107" s="19"/>
      <c r="E107" s="19"/>
      <c r="F107" s="19"/>
      <c r="G107" s="20"/>
      <c r="H107" s="20"/>
      <c r="I107" s="19"/>
      <c r="J107" s="20"/>
      <c r="K107" s="20"/>
      <c r="L107" s="20"/>
      <c r="M107" s="19"/>
      <c r="N107" s="19"/>
      <c r="O107" s="19"/>
      <c r="P107" s="19"/>
      <c r="Q107" s="19"/>
    </row>
    <row r="108" customFormat="false" ht="45" hidden="false" customHeight="true" outlineLevel="0" collapsed="false">
      <c r="A108" s="19"/>
      <c r="B108" s="19"/>
      <c r="C108" s="19"/>
      <c r="D108" s="19"/>
      <c r="E108" s="19"/>
      <c r="F108" s="19"/>
      <c r="G108" s="20"/>
      <c r="H108" s="20"/>
      <c r="I108" s="19"/>
      <c r="J108" s="20"/>
      <c r="K108" s="20"/>
      <c r="L108" s="20"/>
      <c r="M108" s="19"/>
      <c r="N108" s="19"/>
      <c r="O108" s="19"/>
      <c r="P108" s="19"/>
      <c r="Q108" s="19"/>
    </row>
    <row r="109" customFormat="false" ht="45" hidden="false" customHeight="true" outlineLevel="0" collapsed="false">
      <c r="A109" s="19"/>
      <c r="B109" s="19"/>
      <c r="C109" s="19"/>
      <c r="D109" s="19"/>
      <c r="E109" s="19"/>
      <c r="F109" s="19"/>
      <c r="G109" s="20"/>
      <c r="H109" s="20"/>
      <c r="I109" s="19"/>
      <c r="J109" s="20"/>
      <c r="K109" s="20"/>
      <c r="L109" s="20"/>
      <c r="M109" s="19"/>
      <c r="N109" s="19"/>
      <c r="O109" s="19"/>
      <c r="P109" s="19"/>
      <c r="Q109" s="19"/>
    </row>
    <row r="110" customFormat="false" ht="45" hidden="false" customHeight="true" outlineLevel="0" collapsed="false">
      <c r="A110" s="19"/>
      <c r="B110" s="19"/>
      <c r="C110" s="19"/>
      <c r="D110" s="19"/>
      <c r="E110" s="19"/>
      <c r="F110" s="19"/>
      <c r="G110" s="20"/>
      <c r="H110" s="20"/>
      <c r="I110" s="19"/>
      <c r="J110" s="20"/>
      <c r="K110" s="20"/>
      <c r="L110" s="20"/>
      <c r="M110" s="19"/>
      <c r="N110" s="19"/>
      <c r="O110" s="19"/>
      <c r="P110" s="19"/>
      <c r="Q110" s="19"/>
    </row>
    <row r="111" customFormat="false" ht="45" hidden="false" customHeight="true" outlineLevel="0" collapsed="false">
      <c r="A111" s="19"/>
      <c r="B111" s="19"/>
      <c r="C111" s="19"/>
      <c r="D111" s="19"/>
      <c r="E111" s="19"/>
      <c r="F111" s="19"/>
      <c r="G111" s="20"/>
      <c r="H111" s="20"/>
      <c r="I111" s="19"/>
      <c r="J111" s="20"/>
      <c r="K111" s="20"/>
      <c r="L111" s="20"/>
      <c r="M111" s="19"/>
      <c r="N111" s="19"/>
      <c r="O111" s="19"/>
      <c r="P111" s="19"/>
      <c r="Q111" s="19"/>
    </row>
    <row r="112" customFormat="false" ht="45" hidden="false" customHeight="true" outlineLevel="0" collapsed="false">
      <c r="A112" s="19"/>
      <c r="B112" s="19"/>
      <c r="C112" s="19"/>
      <c r="D112" s="19"/>
      <c r="E112" s="19"/>
      <c r="F112" s="19"/>
      <c r="G112" s="20"/>
      <c r="H112" s="20"/>
      <c r="I112" s="19"/>
      <c r="J112" s="20"/>
      <c r="K112" s="20"/>
      <c r="L112" s="20"/>
      <c r="M112" s="19"/>
      <c r="N112" s="19"/>
      <c r="O112" s="19"/>
      <c r="P112" s="19"/>
      <c r="Q112" s="19"/>
    </row>
    <row r="113" customFormat="false" ht="45" hidden="false" customHeight="true" outlineLevel="0" collapsed="false">
      <c r="A113" s="19"/>
      <c r="B113" s="19"/>
      <c r="C113" s="19"/>
      <c r="D113" s="19"/>
      <c r="E113" s="19"/>
      <c r="F113" s="19"/>
      <c r="G113" s="20"/>
      <c r="H113" s="20"/>
      <c r="I113" s="19"/>
      <c r="J113" s="20"/>
      <c r="K113" s="20"/>
      <c r="L113" s="20"/>
      <c r="M113" s="19"/>
      <c r="N113" s="19"/>
      <c r="O113" s="19"/>
      <c r="P113" s="19"/>
      <c r="Q113" s="19"/>
    </row>
    <row r="114" customFormat="false" ht="45" hidden="false" customHeight="true" outlineLevel="0" collapsed="false">
      <c r="A114" s="19"/>
      <c r="B114" s="19"/>
      <c r="C114" s="19"/>
      <c r="D114" s="19"/>
      <c r="E114" s="19"/>
      <c r="F114" s="19"/>
      <c r="G114" s="20"/>
      <c r="H114" s="20"/>
      <c r="I114" s="19"/>
      <c r="J114" s="20"/>
      <c r="K114" s="20"/>
      <c r="L114" s="20"/>
      <c r="M114" s="19"/>
      <c r="N114" s="19"/>
      <c r="O114" s="19"/>
      <c r="P114" s="19"/>
      <c r="Q114" s="19"/>
    </row>
    <row r="115" customFormat="false" ht="45" hidden="false" customHeight="true" outlineLevel="0" collapsed="false">
      <c r="A115" s="19"/>
      <c r="B115" s="19"/>
      <c r="C115" s="19"/>
      <c r="D115" s="19"/>
      <c r="E115" s="19"/>
      <c r="F115" s="19"/>
      <c r="G115" s="20"/>
      <c r="H115" s="20"/>
      <c r="I115" s="19"/>
      <c r="J115" s="20"/>
      <c r="K115" s="20"/>
      <c r="L115" s="20"/>
      <c r="M115" s="19"/>
      <c r="N115" s="19"/>
      <c r="O115" s="19"/>
      <c r="P115" s="19"/>
      <c r="Q115" s="19"/>
    </row>
    <row r="116" customFormat="false" ht="45" hidden="false" customHeight="true" outlineLevel="0" collapsed="false">
      <c r="A116" s="19"/>
      <c r="B116" s="19"/>
      <c r="C116" s="19"/>
      <c r="D116" s="19"/>
      <c r="E116" s="19"/>
      <c r="F116" s="19"/>
      <c r="G116" s="20"/>
      <c r="H116" s="20"/>
      <c r="I116" s="19"/>
      <c r="J116" s="20"/>
      <c r="K116" s="20"/>
      <c r="L116" s="20"/>
      <c r="M116" s="19"/>
      <c r="N116" s="19"/>
      <c r="O116" s="19"/>
      <c r="P116" s="19"/>
      <c r="Q116" s="19"/>
    </row>
    <row r="117" customFormat="false" ht="45" hidden="false" customHeight="true" outlineLevel="0" collapsed="false">
      <c r="A117" s="19"/>
      <c r="B117" s="19"/>
      <c r="C117" s="19"/>
      <c r="D117" s="19"/>
      <c r="E117" s="19"/>
      <c r="F117" s="19"/>
      <c r="G117" s="20"/>
      <c r="H117" s="20"/>
      <c r="I117" s="19"/>
      <c r="J117" s="20"/>
      <c r="K117" s="20"/>
      <c r="L117" s="20"/>
      <c r="M117" s="19"/>
      <c r="N117" s="19"/>
      <c r="O117" s="19"/>
      <c r="P117" s="19"/>
      <c r="Q117" s="19"/>
    </row>
    <row r="118" customFormat="false" ht="45" hidden="false" customHeight="true" outlineLevel="0" collapsed="false">
      <c r="A118" s="19"/>
      <c r="B118" s="19"/>
      <c r="C118" s="19"/>
      <c r="D118" s="19"/>
      <c r="E118" s="19"/>
      <c r="F118" s="19"/>
      <c r="G118" s="20"/>
      <c r="H118" s="20"/>
      <c r="I118" s="19"/>
      <c r="J118" s="20"/>
      <c r="K118" s="20"/>
      <c r="L118" s="20"/>
      <c r="M118" s="19"/>
      <c r="N118" s="19"/>
      <c r="O118" s="19"/>
      <c r="P118" s="19"/>
      <c r="Q118" s="19"/>
    </row>
    <row r="119" customFormat="false" ht="45" hidden="false" customHeight="true" outlineLevel="0" collapsed="false">
      <c r="A119" s="19"/>
      <c r="B119" s="19"/>
      <c r="C119" s="19"/>
      <c r="D119" s="19"/>
      <c r="E119" s="19"/>
      <c r="F119" s="19"/>
      <c r="G119" s="20"/>
      <c r="H119" s="20"/>
      <c r="I119" s="19"/>
      <c r="J119" s="20"/>
      <c r="K119" s="20"/>
      <c r="L119" s="20"/>
      <c r="M119" s="19"/>
      <c r="N119" s="19"/>
      <c r="O119" s="19"/>
      <c r="P119" s="19"/>
      <c r="Q119" s="19"/>
    </row>
    <row r="120" customFormat="false" ht="45" hidden="false" customHeight="true" outlineLevel="0" collapsed="false">
      <c r="A120" s="19"/>
      <c r="B120" s="19"/>
      <c r="C120" s="19"/>
      <c r="D120" s="19"/>
      <c r="E120" s="19"/>
      <c r="F120" s="19"/>
      <c r="G120" s="20"/>
      <c r="H120" s="20"/>
      <c r="I120" s="19"/>
      <c r="J120" s="20"/>
      <c r="K120" s="20"/>
      <c r="L120" s="20"/>
      <c r="M120" s="19"/>
      <c r="N120" s="19"/>
      <c r="O120" s="19"/>
      <c r="P120" s="19"/>
      <c r="Q120" s="19"/>
    </row>
    <row r="121" customFormat="false" ht="45" hidden="false" customHeight="true" outlineLevel="0" collapsed="false">
      <c r="A121" s="19"/>
      <c r="B121" s="19"/>
      <c r="C121" s="19"/>
      <c r="D121" s="19"/>
      <c r="E121" s="19"/>
      <c r="F121" s="19"/>
      <c r="G121" s="20"/>
      <c r="H121" s="20"/>
      <c r="I121" s="19"/>
      <c r="J121" s="20"/>
      <c r="K121" s="20"/>
      <c r="L121" s="20"/>
      <c r="M121" s="19"/>
      <c r="N121" s="19"/>
      <c r="O121" s="19"/>
      <c r="P121" s="19"/>
      <c r="Q121" s="19"/>
    </row>
    <row r="122" customFormat="false" ht="45" hidden="false" customHeight="true" outlineLevel="0" collapsed="false">
      <c r="A122" s="19"/>
      <c r="B122" s="19"/>
      <c r="C122" s="19"/>
      <c r="D122" s="19"/>
      <c r="E122" s="19"/>
      <c r="F122" s="19"/>
      <c r="G122" s="20"/>
      <c r="H122" s="20"/>
      <c r="I122" s="19"/>
      <c r="J122" s="20"/>
      <c r="K122" s="20"/>
      <c r="L122" s="20"/>
      <c r="M122" s="19"/>
      <c r="N122" s="19"/>
      <c r="O122" s="19"/>
      <c r="P122" s="19"/>
      <c r="Q122" s="19"/>
    </row>
    <row r="123" customFormat="false" ht="45" hidden="false" customHeight="true" outlineLevel="0" collapsed="false">
      <c r="A123" s="19"/>
      <c r="B123" s="19"/>
      <c r="C123" s="19"/>
      <c r="D123" s="19"/>
      <c r="E123" s="19"/>
      <c r="F123" s="19"/>
      <c r="G123" s="20"/>
      <c r="H123" s="20"/>
      <c r="I123" s="19"/>
      <c r="J123" s="20"/>
      <c r="K123" s="20"/>
      <c r="L123" s="20"/>
      <c r="M123" s="19"/>
      <c r="N123" s="19"/>
      <c r="O123" s="19"/>
      <c r="P123" s="19"/>
      <c r="Q123" s="19"/>
    </row>
    <row r="124" customFormat="false" ht="45" hidden="false" customHeight="true" outlineLevel="0" collapsed="false">
      <c r="A124" s="19"/>
      <c r="B124" s="19"/>
      <c r="C124" s="19"/>
      <c r="D124" s="19"/>
      <c r="E124" s="19"/>
      <c r="F124" s="19"/>
      <c r="G124" s="20"/>
      <c r="H124" s="20"/>
      <c r="I124" s="19"/>
      <c r="J124" s="20"/>
      <c r="K124" s="20"/>
      <c r="L124" s="20"/>
      <c r="M124" s="19"/>
      <c r="N124" s="19"/>
      <c r="O124" s="19"/>
      <c r="P124" s="19"/>
      <c r="Q124" s="19"/>
    </row>
    <row r="125" customFormat="false" ht="45" hidden="false" customHeight="true" outlineLevel="0" collapsed="false">
      <c r="A125" s="19"/>
      <c r="B125" s="19"/>
      <c r="C125" s="19"/>
      <c r="D125" s="19"/>
      <c r="E125" s="19"/>
      <c r="F125" s="19"/>
      <c r="G125" s="20"/>
      <c r="H125" s="20"/>
      <c r="I125" s="19"/>
      <c r="J125" s="20"/>
      <c r="K125" s="20"/>
      <c r="L125" s="20"/>
      <c r="M125" s="19"/>
      <c r="N125" s="19"/>
      <c r="O125" s="19"/>
      <c r="P125" s="19"/>
      <c r="Q125" s="19"/>
    </row>
    <row r="126" customFormat="false" ht="45" hidden="false" customHeight="true" outlineLevel="0" collapsed="false">
      <c r="A126" s="19"/>
      <c r="B126" s="19"/>
      <c r="C126" s="19"/>
      <c r="D126" s="19"/>
      <c r="E126" s="19"/>
      <c r="F126" s="19"/>
      <c r="G126" s="20"/>
      <c r="H126" s="20"/>
      <c r="I126" s="19"/>
      <c r="J126" s="20"/>
      <c r="K126" s="20"/>
      <c r="L126" s="20"/>
      <c r="M126" s="19"/>
      <c r="N126" s="19"/>
      <c r="O126" s="19"/>
      <c r="P126" s="19"/>
      <c r="Q126" s="19"/>
    </row>
    <row r="127" customFormat="false" ht="45" hidden="false" customHeight="true" outlineLevel="0" collapsed="false">
      <c r="A127" s="19"/>
      <c r="B127" s="19"/>
      <c r="C127" s="19"/>
      <c r="D127" s="19"/>
      <c r="E127" s="19"/>
      <c r="F127" s="19"/>
      <c r="G127" s="20"/>
      <c r="H127" s="20"/>
      <c r="I127" s="19"/>
      <c r="J127" s="20"/>
      <c r="K127" s="20"/>
      <c r="L127" s="20"/>
      <c r="M127" s="19"/>
      <c r="N127" s="19"/>
      <c r="O127" s="19"/>
      <c r="P127" s="19"/>
      <c r="Q127" s="19"/>
    </row>
    <row r="128" customFormat="false" ht="45" hidden="false" customHeight="true" outlineLevel="0" collapsed="false">
      <c r="A128" s="19"/>
      <c r="B128" s="19"/>
      <c r="C128" s="19"/>
      <c r="D128" s="19"/>
      <c r="E128" s="19"/>
      <c r="F128" s="19"/>
      <c r="G128" s="20"/>
      <c r="H128" s="20"/>
      <c r="I128" s="19"/>
      <c r="J128" s="20"/>
      <c r="K128" s="20"/>
      <c r="L128" s="20"/>
      <c r="M128" s="19"/>
      <c r="N128" s="19"/>
      <c r="O128" s="19"/>
      <c r="P128" s="19"/>
      <c r="Q128" s="19"/>
    </row>
    <row r="129" customFormat="false" ht="45" hidden="false" customHeight="true" outlineLevel="0" collapsed="false">
      <c r="A129" s="19"/>
      <c r="B129" s="19"/>
      <c r="C129" s="19"/>
      <c r="D129" s="19"/>
      <c r="E129" s="19"/>
      <c r="F129" s="19"/>
      <c r="G129" s="20"/>
      <c r="H129" s="20"/>
      <c r="I129" s="19"/>
      <c r="J129" s="20"/>
      <c r="K129" s="20"/>
      <c r="L129" s="20"/>
      <c r="M129" s="19"/>
      <c r="N129" s="19"/>
      <c r="O129" s="19"/>
      <c r="P129" s="19"/>
      <c r="Q129" s="19"/>
    </row>
    <row r="130" customFormat="false" ht="45" hidden="false" customHeight="true" outlineLevel="0" collapsed="false">
      <c r="A130" s="19"/>
      <c r="B130" s="19"/>
      <c r="C130" s="19"/>
      <c r="D130" s="19"/>
      <c r="E130" s="19"/>
      <c r="F130" s="19"/>
      <c r="G130" s="20"/>
      <c r="H130" s="20"/>
      <c r="I130" s="19"/>
      <c r="J130" s="20"/>
      <c r="K130" s="20"/>
      <c r="L130" s="20"/>
      <c r="M130" s="19"/>
      <c r="N130" s="19"/>
      <c r="O130" s="19"/>
      <c r="P130" s="19"/>
      <c r="Q130" s="19"/>
    </row>
    <row r="131" customFormat="false" ht="45" hidden="false" customHeight="true" outlineLevel="0" collapsed="false">
      <c r="A131" s="19"/>
      <c r="B131" s="19"/>
      <c r="C131" s="19"/>
      <c r="D131" s="19"/>
      <c r="E131" s="19"/>
      <c r="F131" s="19"/>
      <c r="G131" s="20"/>
      <c r="H131" s="20"/>
      <c r="I131" s="19"/>
      <c r="J131" s="20"/>
      <c r="K131" s="20"/>
      <c r="L131" s="20"/>
      <c r="M131" s="19"/>
      <c r="N131" s="19"/>
      <c r="O131" s="19"/>
      <c r="P131" s="19"/>
      <c r="Q131" s="19"/>
    </row>
    <row r="132" customFormat="false" ht="45" hidden="false" customHeight="true" outlineLevel="0" collapsed="false">
      <c r="A132" s="19"/>
      <c r="B132" s="19"/>
      <c r="C132" s="19"/>
      <c r="D132" s="19"/>
      <c r="E132" s="19"/>
      <c r="F132" s="19"/>
      <c r="G132" s="20"/>
      <c r="H132" s="20"/>
      <c r="I132" s="19"/>
      <c r="J132" s="20"/>
      <c r="K132" s="20"/>
      <c r="L132" s="20"/>
      <c r="M132" s="19"/>
      <c r="N132" s="19"/>
      <c r="O132" s="19"/>
      <c r="P132" s="19"/>
      <c r="Q132" s="19"/>
    </row>
    <row r="133" customFormat="false" ht="45" hidden="false" customHeight="true" outlineLevel="0" collapsed="false">
      <c r="A133" s="19"/>
      <c r="B133" s="19"/>
      <c r="C133" s="19"/>
      <c r="D133" s="19"/>
      <c r="E133" s="19"/>
      <c r="F133" s="19"/>
      <c r="G133" s="20"/>
      <c r="H133" s="20"/>
      <c r="I133" s="19"/>
      <c r="J133" s="20"/>
      <c r="K133" s="20"/>
      <c r="L133" s="20"/>
      <c r="M133" s="19"/>
      <c r="N133" s="19"/>
      <c r="O133" s="19"/>
      <c r="P133" s="19"/>
      <c r="Q133" s="19"/>
    </row>
    <row r="134" customFormat="false" ht="45" hidden="false" customHeight="true" outlineLevel="0" collapsed="false">
      <c r="A134" s="19"/>
      <c r="B134" s="19"/>
      <c r="C134" s="19"/>
      <c r="D134" s="19"/>
      <c r="E134" s="19"/>
      <c r="F134" s="19"/>
      <c r="G134" s="20"/>
      <c r="H134" s="20"/>
      <c r="I134" s="19"/>
      <c r="J134" s="20"/>
      <c r="K134" s="20"/>
      <c r="L134" s="20"/>
      <c r="M134" s="19"/>
      <c r="N134" s="19"/>
      <c r="O134" s="19"/>
      <c r="P134" s="19"/>
      <c r="Q134" s="19"/>
    </row>
    <row r="135" customFormat="false" ht="45" hidden="false" customHeight="true" outlineLevel="0" collapsed="false">
      <c r="A135" s="19"/>
      <c r="B135" s="19"/>
      <c r="C135" s="19"/>
      <c r="D135" s="19"/>
      <c r="E135" s="19"/>
      <c r="F135" s="19"/>
      <c r="G135" s="20"/>
      <c r="H135" s="20"/>
      <c r="I135" s="19"/>
      <c r="J135" s="20"/>
      <c r="K135" s="20"/>
      <c r="L135" s="20"/>
      <c r="M135" s="19"/>
      <c r="N135" s="19"/>
      <c r="O135" s="19"/>
      <c r="P135" s="19"/>
      <c r="Q135" s="19"/>
    </row>
    <row r="136" customFormat="false" ht="45" hidden="false" customHeight="true" outlineLevel="0" collapsed="false">
      <c r="A136" s="19"/>
      <c r="B136" s="19"/>
      <c r="C136" s="19"/>
      <c r="D136" s="19"/>
      <c r="E136" s="19"/>
      <c r="F136" s="19"/>
      <c r="G136" s="20"/>
      <c r="H136" s="20"/>
      <c r="I136" s="19"/>
      <c r="J136" s="20"/>
      <c r="K136" s="20"/>
      <c r="L136" s="20"/>
      <c r="M136" s="19"/>
      <c r="N136" s="19"/>
      <c r="O136" s="19"/>
      <c r="P136" s="19"/>
      <c r="Q136" s="19"/>
    </row>
    <row r="137" customFormat="false" ht="45" hidden="false" customHeight="true" outlineLevel="0" collapsed="false">
      <c r="A137" s="19"/>
      <c r="B137" s="19"/>
      <c r="C137" s="19"/>
      <c r="D137" s="19"/>
      <c r="E137" s="19"/>
      <c r="F137" s="19"/>
      <c r="G137" s="20"/>
      <c r="H137" s="20"/>
      <c r="I137" s="19"/>
      <c r="J137" s="20"/>
      <c r="K137" s="20"/>
      <c r="L137" s="20"/>
      <c r="M137" s="19"/>
      <c r="N137" s="19"/>
      <c r="O137" s="19"/>
      <c r="P137" s="19"/>
      <c r="Q137" s="19"/>
    </row>
    <row r="138" customFormat="false" ht="45" hidden="false" customHeight="true" outlineLevel="0" collapsed="false">
      <c r="A138" s="19"/>
      <c r="B138" s="19"/>
      <c r="C138" s="19"/>
      <c r="D138" s="19"/>
      <c r="E138" s="19"/>
      <c r="F138" s="19"/>
      <c r="G138" s="20"/>
      <c r="H138" s="20"/>
      <c r="I138" s="19"/>
      <c r="J138" s="20"/>
      <c r="K138" s="20"/>
      <c r="L138" s="20"/>
      <c r="M138" s="19"/>
      <c r="N138" s="19"/>
      <c r="O138" s="19"/>
      <c r="P138" s="19"/>
      <c r="Q138" s="19"/>
    </row>
    <row r="139" customFormat="false" ht="45" hidden="false" customHeight="true" outlineLevel="0" collapsed="false">
      <c r="A139" s="19"/>
      <c r="B139" s="19"/>
      <c r="C139" s="19"/>
      <c r="D139" s="19"/>
      <c r="E139" s="19"/>
      <c r="F139" s="19"/>
      <c r="G139" s="20"/>
      <c r="H139" s="20"/>
      <c r="I139" s="19"/>
      <c r="J139" s="20"/>
      <c r="K139" s="20"/>
      <c r="L139" s="20"/>
      <c r="M139" s="19"/>
      <c r="N139" s="19"/>
      <c r="O139" s="19"/>
      <c r="P139" s="19"/>
      <c r="Q139" s="19"/>
    </row>
    <row r="140" customFormat="false" ht="45" hidden="false" customHeight="true" outlineLevel="0" collapsed="false">
      <c r="A140" s="19"/>
      <c r="B140" s="19"/>
      <c r="C140" s="19"/>
      <c r="D140" s="19"/>
      <c r="E140" s="19"/>
      <c r="F140" s="19"/>
      <c r="G140" s="20"/>
      <c r="H140" s="20"/>
      <c r="I140" s="19"/>
      <c r="J140" s="20"/>
      <c r="K140" s="20"/>
      <c r="L140" s="20"/>
      <c r="M140" s="19"/>
      <c r="N140" s="19"/>
      <c r="O140" s="19"/>
      <c r="P140" s="19"/>
      <c r="Q140" s="19"/>
    </row>
    <row r="141" customFormat="false" ht="45" hidden="false" customHeight="true" outlineLevel="0" collapsed="false">
      <c r="A141" s="19"/>
      <c r="B141" s="19"/>
      <c r="C141" s="19"/>
      <c r="D141" s="19"/>
      <c r="E141" s="19"/>
      <c r="F141" s="19"/>
      <c r="G141" s="20"/>
      <c r="H141" s="20"/>
      <c r="I141" s="19"/>
      <c r="J141" s="20"/>
      <c r="K141" s="20"/>
      <c r="L141" s="20"/>
      <c r="M141" s="19"/>
      <c r="N141" s="19"/>
      <c r="O141" s="19"/>
      <c r="P141" s="19"/>
      <c r="Q141" s="19"/>
    </row>
    <row r="142" customFormat="false" ht="45" hidden="false" customHeight="true" outlineLevel="0" collapsed="false">
      <c r="A142" s="19"/>
      <c r="B142" s="19"/>
      <c r="C142" s="19"/>
      <c r="D142" s="19"/>
      <c r="E142" s="19"/>
      <c r="F142" s="19"/>
      <c r="G142" s="20"/>
      <c r="H142" s="20"/>
      <c r="I142" s="19"/>
      <c r="J142" s="20"/>
      <c r="K142" s="20"/>
      <c r="L142" s="20"/>
      <c r="M142" s="19"/>
      <c r="N142" s="19"/>
      <c r="O142" s="19"/>
      <c r="P142" s="19"/>
      <c r="Q142" s="19"/>
    </row>
    <row r="143" customFormat="false" ht="45" hidden="false" customHeight="true" outlineLevel="0" collapsed="false">
      <c r="A143" s="19"/>
      <c r="B143" s="19"/>
      <c r="C143" s="19"/>
      <c r="D143" s="19"/>
      <c r="E143" s="19"/>
      <c r="F143" s="19"/>
      <c r="G143" s="20"/>
      <c r="H143" s="20"/>
      <c r="I143" s="19"/>
      <c r="J143" s="20"/>
      <c r="K143" s="20"/>
      <c r="L143" s="20"/>
      <c r="M143" s="19"/>
      <c r="N143" s="19"/>
      <c r="O143" s="19"/>
      <c r="P143" s="19"/>
      <c r="Q143" s="19"/>
    </row>
    <row r="144" customFormat="false" ht="45" hidden="false" customHeight="true" outlineLevel="0" collapsed="false">
      <c r="A144" s="19"/>
      <c r="B144" s="19"/>
      <c r="C144" s="19"/>
      <c r="D144" s="19"/>
      <c r="E144" s="19"/>
      <c r="F144" s="19"/>
      <c r="G144" s="20"/>
      <c r="H144" s="20"/>
      <c r="I144" s="19"/>
      <c r="J144" s="20"/>
      <c r="K144" s="20"/>
      <c r="L144" s="20"/>
      <c r="M144" s="19"/>
      <c r="N144" s="19"/>
      <c r="O144" s="19"/>
      <c r="P144" s="19"/>
      <c r="Q144" s="19"/>
    </row>
    <row r="145" customFormat="false" ht="45" hidden="false" customHeight="true" outlineLevel="0" collapsed="false">
      <c r="A145" s="19"/>
      <c r="B145" s="19"/>
      <c r="C145" s="19"/>
      <c r="D145" s="19"/>
      <c r="E145" s="19"/>
      <c r="F145" s="19"/>
      <c r="G145" s="20"/>
      <c r="H145" s="20"/>
      <c r="I145" s="19"/>
      <c r="J145" s="20"/>
      <c r="K145" s="20"/>
      <c r="L145" s="20"/>
      <c r="M145" s="19"/>
      <c r="N145" s="19"/>
      <c r="O145" s="19"/>
      <c r="P145" s="19"/>
      <c r="Q145" s="19"/>
    </row>
    <row r="146" customFormat="false" ht="45" hidden="false" customHeight="true" outlineLevel="0" collapsed="false">
      <c r="A146" s="19"/>
      <c r="B146" s="19"/>
      <c r="C146" s="19"/>
      <c r="D146" s="19"/>
      <c r="E146" s="19"/>
      <c r="F146" s="19"/>
      <c r="G146" s="20"/>
      <c r="H146" s="20"/>
      <c r="I146" s="19"/>
      <c r="J146" s="20"/>
      <c r="K146" s="20"/>
      <c r="L146" s="20"/>
      <c r="M146" s="19"/>
      <c r="N146" s="19"/>
      <c r="O146" s="19"/>
      <c r="P146" s="19"/>
      <c r="Q146" s="19"/>
    </row>
    <row r="147" customFormat="false" ht="45" hidden="false" customHeight="true" outlineLevel="0" collapsed="false">
      <c r="A147" s="19"/>
      <c r="B147" s="19"/>
      <c r="C147" s="19"/>
      <c r="D147" s="19"/>
      <c r="E147" s="19"/>
      <c r="F147" s="19"/>
      <c r="G147" s="20"/>
      <c r="H147" s="20"/>
      <c r="I147" s="19"/>
      <c r="J147" s="20"/>
      <c r="K147" s="20"/>
      <c r="L147" s="20"/>
      <c r="M147" s="19"/>
      <c r="N147" s="19"/>
      <c r="O147" s="19"/>
      <c r="P147" s="19"/>
      <c r="Q147" s="19"/>
    </row>
    <row r="148" customFormat="false" ht="45" hidden="false" customHeight="true" outlineLevel="0" collapsed="false">
      <c r="A148" s="19"/>
      <c r="B148" s="19"/>
      <c r="C148" s="19"/>
      <c r="D148" s="19"/>
      <c r="E148" s="19"/>
      <c r="F148" s="19"/>
      <c r="G148" s="20"/>
      <c r="H148" s="20"/>
      <c r="I148" s="19"/>
      <c r="J148" s="20"/>
      <c r="K148" s="20"/>
      <c r="L148" s="20"/>
      <c r="M148" s="19"/>
      <c r="N148" s="19"/>
      <c r="O148" s="19"/>
      <c r="P148" s="19"/>
      <c r="Q148" s="19"/>
    </row>
  </sheetData>
  <printOptions headings="false" gridLines="false" gridLinesSet="true" horizontalCentered="false" verticalCentered="false"/>
  <pageMargins left="0.700694444444444" right="0.700694444444444" top="0.752083333333333" bottom="0.752083333333333"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78"/>
  <sheetViews>
    <sheetView showFormulas="false" showGridLines="true" showRowColHeaders="true" showZeros="true" rightToLeft="false" tabSelected="false" showOutlineSymbols="true" defaultGridColor="true" view="normal" topLeftCell="A13" colorId="64" zoomScale="80" zoomScaleNormal="80" zoomScalePageLayoutView="100" workbookViewId="0">
      <selection pane="topLeft" activeCell="K16" activeCellId="0" sqref="K16"/>
    </sheetView>
  </sheetViews>
  <sheetFormatPr defaultColWidth="18.73046875" defaultRowHeight="13.8" zeroHeight="false" outlineLevelRow="0" outlineLevelCol="0"/>
  <cols>
    <col collapsed="false" customWidth="false" hidden="false" outlineLevel="0" max="6" min="1" style="27" width="18.71"/>
    <col collapsed="false" customWidth="false" hidden="false" outlineLevel="0" max="8" min="7" style="28" width="18.71"/>
    <col collapsed="false" customWidth="false" hidden="false" outlineLevel="0" max="9" min="9" style="29" width="18.71"/>
    <col collapsed="false" customWidth="false" hidden="false" outlineLevel="0" max="12" min="10" style="28" width="18.71"/>
    <col collapsed="false" customWidth="false" hidden="false" outlineLevel="0" max="13" min="13" style="29" width="18.71"/>
    <col collapsed="false" customWidth="false" hidden="false" outlineLevel="0" max="16" min="14" style="11" width="18.71"/>
    <col collapsed="false" customWidth="false" hidden="false" outlineLevel="0" max="1022" min="17" style="27" width="18.71"/>
    <col collapsed="false" customWidth="true" hidden="false" outlineLevel="0" max="1024" min="1023" style="0" width="11.52"/>
  </cols>
  <sheetData>
    <row r="1" s="15" customFormat="true" ht="45" hidden="false" customHeight="true" outlineLevel="0" collapsed="false">
      <c r="A1" s="15" t="s">
        <v>42</v>
      </c>
      <c r="B1" s="15" t="s">
        <v>43</v>
      </c>
      <c r="C1" s="15" t="s">
        <v>14</v>
      </c>
      <c r="D1" s="15" t="s">
        <v>44</v>
      </c>
      <c r="E1" s="15" t="s">
        <v>45</v>
      </c>
      <c r="F1" s="15" t="s">
        <v>46</v>
      </c>
      <c r="G1" s="16" t="s">
        <v>22</v>
      </c>
      <c r="H1" s="16" t="s">
        <v>47</v>
      </c>
      <c r="I1" s="15" t="s">
        <v>26</v>
      </c>
      <c r="J1" s="16" t="s">
        <v>48</v>
      </c>
      <c r="K1" s="16" t="s">
        <v>30</v>
      </c>
      <c r="L1" s="16" t="s">
        <v>49</v>
      </c>
      <c r="M1" s="15" t="s">
        <v>34</v>
      </c>
      <c r="N1" s="15" t="s">
        <v>50</v>
      </c>
      <c r="O1" s="15" t="s">
        <v>38</v>
      </c>
      <c r="P1" s="15" t="s">
        <v>51</v>
      </c>
      <c r="AMI1" s="18"/>
      <c r="AMJ1" s="18"/>
    </row>
    <row r="2" s="23" customFormat="true" ht="45" hidden="false" customHeight="true" outlineLevel="0" collapsed="false">
      <c r="A2" s="19"/>
      <c r="B2" s="19"/>
      <c r="C2" s="19" t="s">
        <v>53</v>
      </c>
      <c r="D2" s="19" t="s">
        <v>107</v>
      </c>
      <c r="E2" s="19"/>
      <c r="F2" s="19"/>
      <c r="G2" s="20" t="n">
        <v>230</v>
      </c>
      <c r="H2" s="20"/>
      <c r="I2" s="19" t="s">
        <v>99</v>
      </c>
      <c r="J2" s="20"/>
      <c r="K2" s="21" t="n">
        <f aca="false">IF(ISBLANK($G2),"",IF(ISBLANK($J2),1,$J2)*VLOOKUP($I2,Units!$A$2:$C$1000,3,0)*G2)</f>
        <v>230</v>
      </c>
      <c r="L2" s="21" t="str">
        <f aca="false">IF(ISBLANK($H2),"",IF(ISBLANK($J2),1,$J2)*VLOOKUP($I2,Units!$A$2:$C$1000,3,0)*H2)</f>
        <v/>
      </c>
      <c r="M2" s="22" t="str">
        <f aca="false">VLOOKUP($I2,Units!$A$2:$C$1000,2,0)</f>
        <v>EUR/(t/a)</v>
      </c>
      <c r="N2" s="19"/>
      <c r="O2" s="19" t="s">
        <v>125</v>
      </c>
      <c r="P2" s="19"/>
      <c r="Q2" s="19"/>
      <c r="R2" s="19"/>
      <c r="S2" s="19"/>
      <c r="T2" s="19"/>
      <c r="U2" s="19"/>
      <c r="V2" s="19"/>
      <c r="W2" s="19"/>
      <c r="X2" s="19"/>
      <c r="AMI2" s="0"/>
      <c r="AMJ2" s="0"/>
    </row>
    <row r="3" s="30" customFormat="true" ht="45" hidden="false" customHeight="true" outlineLevel="0" collapsed="false">
      <c r="C3" s="30" t="s">
        <v>53</v>
      </c>
      <c r="D3" s="30" t="s">
        <v>107</v>
      </c>
      <c r="G3" s="21" t="n">
        <v>230</v>
      </c>
      <c r="H3" s="21"/>
      <c r="I3" s="19" t="s">
        <v>99</v>
      </c>
      <c r="J3" s="21" t="n">
        <v>1.8</v>
      </c>
      <c r="K3" s="21" t="n">
        <f aca="false">IF(ISBLANK($G3),"",IF(ISBLANK($J3),1,$J3)*VLOOKUP($I3,Units!$A$2:$C$1000,3,0)*G3)</f>
        <v>414</v>
      </c>
      <c r="L3" s="21" t="str">
        <f aca="false">IF(ISBLANK($H3),"",IF(ISBLANK($J3),1,$J3)*VLOOKUP($I3,Units!$A$2:$C$1000,3,0)*H3)</f>
        <v/>
      </c>
      <c r="M3" s="22" t="str">
        <f aca="false">VLOOKUP($I3,Units!$A$2:$C$1000,2,0)</f>
        <v>EUR/(t/a)</v>
      </c>
      <c r="N3" s="19" t="s">
        <v>126</v>
      </c>
      <c r="O3" s="19" t="s">
        <v>127</v>
      </c>
      <c r="P3" s="19"/>
      <c r="AMI3" s="0"/>
      <c r="AMJ3" s="0"/>
    </row>
    <row r="4" s="30" customFormat="true" ht="45" hidden="false" customHeight="true" outlineLevel="0" collapsed="false">
      <c r="C4" s="19" t="s">
        <v>67</v>
      </c>
      <c r="G4" s="21" t="n">
        <v>3</v>
      </c>
      <c r="H4" s="21"/>
      <c r="I4" s="30" t="s">
        <v>68</v>
      </c>
      <c r="J4" s="21"/>
      <c r="K4" s="21" t="n">
        <f aca="false">IF(ISBLANK($G4),"",IF(ISBLANK($J4),1,$J4)*VLOOKUP($I4,Units!$A$2:$C$1000,3,0)*G4)</f>
        <v>0.03</v>
      </c>
      <c r="L4" s="21" t="str">
        <f aca="false">IF(ISBLANK($H4),"",IF(ISBLANK($J4),1,$J4)*VLOOKUP($I4,Units!$A$2:$C$1000,3,0)*H4)</f>
        <v/>
      </c>
      <c r="M4" s="22" t="n">
        <f aca="false">VLOOKUP($I4,Units!$A$2:$C$1000,2,0)</f>
        <v>1</v>
      </c>
      <c r="N4" s="19"/>
      <c r="O4" s="19" t="s">
        <v>127</v>
      </c>
      <c r="P4" s="19"/>
      <c r="AMI4" s="0"/>
      <c r="AMJ4" s="0"/>
    </row>
    <row r="5" s="30" customFormat="true" ht="45" hidden="false" customHeight="true" outlineLevel="0" collapsed="false">
      <c r="B5" s="30" t="s">
        <v>128</v>
      </c>
      <c r="C5" s="30" t="s">
        <v>71</v>
      </c>
      <c r="D5" s="30" t="s">
        <v>87</v>
      </c>
      <c r="G5" s="21" t="n">
        <v>541</v>
      </c>
      <c r="H5" s="21"/>
      <c r="I5" s="30" t="s">
        <v>129</v>
      </c>
      <c r="J5" s="21" t="n">
        <v>0.909</v>
      </c>
      <c r="K5" s="21" t="n">
        <f aca="false">IF(ISBLANK($G5),"",IF(ISBLANK($J5),1,$J5)*VLOOKUP($I5,Units!$A$2:$C$1000,3,0)*G5)</f>
        <v>1.475307</v>
      </c>
      <c r="L5" s="21" t="str">
        <f aca="false">IF(ISBLANK($H5),"",IF(ISBLANK($J5),1,$J5)*VLOOKUP($I5,Units!$A$2:$C$1000,3,0)*H5)</f>
        <v/>
      </c>
      <c r="M5" s="22" t="str">
        <f aca="false">VLOOKUP($I5,Units!$A$2:$C$1000,2,0)</f>
        <v>MWh/t</v>
      </c>
      <c r="N5" s="19" t="s">
        <v>130</v>
      </c>
      <c r="O5" s="19" t="s">
        <v>127</v>
      </c>
      <c r="P5" s="19"/>
      <c r="AMI5" s="0"/>
      <c r="AMJ5" s="0"/>
    </row>
    <row r="6" s="30" customFormat="true" ht="45" hidden="false" customHeight="true" outlineLevel="0" collapsed="false">
      <c r="B6" s="30" t="s">
        <v>128</v>
      </c>
      <c r="C6" s="30" t="s">
        <v>71</v>
      </c>
      <c r="D6" s="30" t="s">
        <v>87</v>
      </c>
      <c r="G6" s="21" t="n">
        <v>52</v>
      </c>
      <c r="H6" s="21"/>
      <c r="I6" s="30" t="s">
        <v>131</v>
      </c>
      <c r="J6" s="21" t="n">
        <v>0.909</v>
      </c>
      <c r="K6" s="21" t="n">
        <f aca="false">IF(ISBLANK($G6),"",IF(ISBLANK($J6),1,$J6)*VLOOKUP($I6,Units!$A$2:$C$1000,3,0)*G6)</f>
        <v>1.57544244</v>
      </c>
      <c r="L6" s="21" t="str">
        <f aca="false">IF(ISBLANK($H6),"",IF(ISBLANK($J6),1,$J6)*VLOOKUP($I6,Units!$A$2:$C$1000,3,0)*H6)</f>
        <v/>
      </c>
      <c r="M6" s="22" t="str">
        <f aca="false">VLOOKUP($I6,Units!$A$2:$C$1000,2,0)</f>
        <v>MWh/t</v>
      </c>
      <c r="N6" s="19" t="s">
        <v>132</v>
      </c>
      <c r="O6" s="19" t="s">
        <v>133</v>
      </c>
      <c r="P6" s="19" t="s">
        <v>134</v>
      </c>
      <c r="AMI6" s="0"/>
      <c r="AMJ6" s="0"/>
    </row>
    <row r="7" s="30" customFormat="true" ht="45" hidden="false" customHeight="true" outlineLevel="0" collapsed="false">
      <c r="B7" s="30" t="s">
        <v>128</v>
      </c>
      <c r="C7" s="30" t="s">
        <v>71</v>
      </c>
      <c r="D7" s="30" t="s">
        <v>87</v>
      </c>
      <c r="G7" s="21" t="n">
        <v>635</v>
      </c>
      <c r="H7" s="21"/>
      <c r="I7" s="30" t="s">
        <v>129</v>
      </c>
      <c r="J7" s="21"/>
      <c r="K7" s="21" t="n">
        <f aca="false">IF(ISBLANK($G7),"",IF(ISBLANK($J7),1,$J7)*VLOOKUP($I7,Units!$A$2:$C$1000,3,0)*G7)</f>
        <v>1.905</v>
      </c>
      <c r="L7" s="21" t="str">
        <f aca="false">IF(ISBLANK($H7),"",IF(ISBLANK($J7),1,$J7)*VLOOKUP($I7,Units!$A$2:$C$1000,3,0)*H7)</f>
        <v/>
      </c>
      <c r="M7" s="22" t="str">
        <f aca="false">VLOOKUP($I7,Units!$A$2:$C$1000,2,0)</f>
        <v>MWh/t</v>
      </c>
      <c r="N7" s="19"/>
      <c r="O7" s="19" t="s">
        <v>135</v>
      </c>
      <c r="P7" s="19" t="s">
        <v>136</v>
      </c>
      <c r="AMI7" s="0"/>
      <c r="AMJ7" s="0"/>
    </row>
    <row r="8" s="30" customFormat="true" ht="45" hidden="false" customHeight="true" outlineLevel="0" collapsed="false">
      <c r="B8" s="30" t="s">
        <v>128</v>
      </c>
      <c r="C8" s="30" t="s">
        <v>71</v>
      </c>
      <c r="D8" s="30" t="s">
        <v>87</v>
      </c>
      <c r="G8" s="21" t="n">
        <v>58.17</v>
      </c>
      <c r="H8" s="21"/>
      <c r="I8" s="30" t="s">
        <v>131</v>
      </c>
      <c r="J8" s="21" t="n">
        <v>0.971</v>
      </c>
      <c r="K8" s="21" t="n">
        <f aca="false">IF(ISBLANK($G8),"",IF(ISBLANK($J8),1,$J8)*VLOOKUP($I8,Units!$A$2:$C$1000,3,0)*G8)</f>
        <v>1.8825807231</v>
      </c>
      <c r="L8" s="21" t="str">
        <f aca="false">IF(ISBLANK($H8),"",IF(ISBLANK($J8),1,$J8)*VLOOKUP($I8,Units!$A$2:$C$1000,3,0)*H8)</f>
        <v/>
      </c>
      <c r="M8" s="22" t="str">
        <f aca="false">VLOOKUP($I8,Units!$A$2:$C$1000,2,0)</f>
        <v>MWh/t</v>
      </c>
      <c r="N8" s="19" t="s">
        <v>137</v>
      </c>
      <c r="O8" s="19" t="s">
        <v>138</v>
      </c>
      <c r="P8" s="19" t="s">
        <v>139</v>
      </c>
      <c r="AMI8" s="0"/>
      <c r="AMJ8" s="0"/>
    </row>
    <row r="9" s="30" customFormat="true" ht="45" hidden="false" customHeight="true" outlineLevel="0" collapsed="false">
      <c r="B9" s="30" t="s">
        <v>128</v>
      </c>
      <c r="C9" s="30" t="s">
        <v>71</v>
      </c>
      <c r="D9" s="30" t="s">
        <v>87</v>
      </c>
      <c r="G9" s="21" t="n">
        <v>504.5</v>
      </c>
      <c r="H9" s="21" t="n">
        <v>20.5</v>
      </c>
      <c r="I9" s="30" t="s">
        <v>129</v>
      </c>
      <c r="J9" s="21"/>
      <c r="K9" s="21" t="n">
        <f aca="false">IF(ISBLANK($G9),"",IF(ISBLANK($J9),1,$J9)*VLOOKUP($I9,Units!$A$2:$C$1000,3,0)*G9)</f>
        <v>1.5135</v>
      </c>
      <c r="L9" s="21" t="n">
        <f aca="false">IF(ISBLANK($H9),"",IF(ISBLANK($J9),1,$J9)*VLOOKUP($I9,Units!$A$2:$C$1000,3,0)*H9)</f>
        <v>0.0615</v>
      </c>
      <c r="M9" s="22" t="str">
        <f aca="false">VLOOKUP($I9,Units!$A$2:$C$1000,2,0)</f>
        <v>MWh/t</v>
      </c>
      <c r="N9" s="19" t="s">
        <v>140</v>
      </c>
      <c r="O9" s="19" t="s">
        <v>141</v>
      </c>
      <c r="P9" s="19" t="s">
        <v>142</v>
      </c>
      <c r="AMI9" s="0"/>
      <c r="AMJ9" s="0"/>
    </row>
    <row r="10" s="30" customFormat="true" ht="45" hidden="false" customHeight="true" outlineLevel="0" collapsed="false">
      <c r="B10" s="30" t="s">
        <v>128</v>
      </c>
      <c r="C10" s="30" t="s">
        <v>71</v>
      </c>
      <c r="D10" s="30" t="s">
        <v>87</v>
      </c>
      <c r="G10" s="21" t="n">
        <v>503.5</v>
      </c>
      <c r="H10" s="21" t="n">
        <v>21.5</v>
      </c>
      <c r="I10" s="30" t="s">
        <v>129</v>
      </c>
      <c r="J10" s="21"/>
      <c r="K10" s="21" t="n">
        <f aca="false">IF(ISBLANK($G10),"",IF(ISBLANK($J10),1,$J10)*VLOOKUP($I10,Units!$A$2:$C$1000,3,0)*G10)</f>
        <v>1.5105</v>
      </c>
      <c r="L10" s="21" t="n">
        <f aca="false">IF(ISBLANK($H10),"",IF(ISBLANK($J10),1,$J10)*VLOOKUP($I10,Units!$A$2:$C$1000,3,0)*H10)</f>
        <v>0.0645</v>
      </c>
      <c r="M10" s="22" t="str">
        <f aca="false">VLOOKUP($I10,Units!$A$2:$C$1000,2,0)</f>
        <v>MWh/t</v>
      </c>
      <c r="N10" s="19" t="s">
        <v>140</v>
      </c>
      <c r="O10" s="19" t="s">
        <v>143</v>
      </c>
      <c r="P10" s="19" t="s">
        <v>144</v>
      </c>
      <c r="AMI10" s="0"/>
      <c r="AMJ10" s="0"/>
    </row>
    <row r="11" s="30" customFormat="true" ht="45" hidden="false" customHeight="true" outlineLevel="0" collapsed="false">
      <c r="B11" s="30" t="s">
        <v>128</v>
      </c>
      <c r="C11" s="30" t="s">
        <v>71</v>
      </c>
      <c r="D11" s="30" t="s">
        <v>87</v>
      </c>
      <c r="G11" s="21" t="n">
        <v>51</v>
      </c>
      <c r="H11" s="21"/>
      <c r="I11" s="30" t="s">
        <v>131</v>
      </c>
      <c r="J11" s="21" t="n">
        <v>0.926</v>
      </c>
      <c r="K11" s="21" t="n">
        <f aca="false">IF(ISBLANK($G11),"",IF(ISBLANK($J11),1,$J11)*VLOOKUP($I11,Units!$A$2:$C$1000,3,0)*G11)</f>
        <v>1.57404258</v>
      </c>
      <c r="L11" s="21" t="str">
        <f aca="false">IF(ISBLANK($H11),"",IF(ISBLANK($J11),1,$J11)*VLOOKUP($I11,Units!$A$2:$C$1000,3,0)*H11)</f>
        <v/>
      </c>
      <c r="M11" s="22" t="str">
        <f aca="false">VLOOKUP($I11,Units!$A$2:$C$1000,2,0)</f>
        <v>MWh/t</v>
      </c>
      <c r="N11" s="19" t="s">
        <v>145</v>
      </c>
      <c r="O11" s="19" t="s">
        <v>146</v>
      </c>
      <c r="P11" s="30" t="s">
        <v>147</v>
      </c>
      <c r="AMI11" s="0"/>
      <c r="AMJ11" s="0"/>
    </row>
    <row r="12" s="30" customFormat="true" ht="45" hidden="false" customHeight="true" outlineLevel="0" collapsed="false">
      <c r="B12" s="30" t="s">
        <v>128</v>
      </c>
      <c r="C12" s="30" t="s">
        <v>71</v>
      </c>
      <c r="D12" s="30" t="s">
        <v>102</v>
      </c>
      <c r="G12" s="21" t="n">
        <v>0</v>
      </c>
      <c r="H12" s="21"/>
      <c r="I12" s="30" t="s">
        <v>148</v>
      </c>
      <c r="J12" s="21"/>
      <c r="K12" s="21" t="n">
        <f aca="false">IF(ISBLANK($G12),"",IF(ISBLANK($J12),1,$J12)*VLOOKUP($I12,Units!$A$2:$C$1000,3,0)*G12)</f>
        <v>0</v>
      </c>
      <c r="L12" s="21" t="str">
        <f aca="false">IF(ISBLANK($H12),"",IF(ISBLANK($J12),1,$J12)*VLOOKUP($I12,Units!$A$2:$C$1000,3,0)*H12)</f>
        <v/>
      </c>
      <c r="M12" s="22" t="str">
        <f aca="false">VLOOKUP($I12,Units!$A$2:$C$1000,2,0)</f>
        <v>MWh/t</v>
      </c>
      <c r="N12" s="19" t="s">
        <v>149</v>
      </c>
      <c r="O12" s="19" t="s">
        <v>127</v>
      </c>
      <c r="P12" s="19"/>
      <c r="AMI12" s="0"/>
      <c r="AMJ12" s="0"/>
    </row>
    <row r="13" s="30" customFormat="true" ht="45" hidden="false" customHeight="true" outlineLevel="0" collapsed="false">
      <c r="B13" s="30" t="s">
        <v>128</v>
      </c>
      <c r="C13" s="30" t="s">
        <v>71</v>
      </c>
      <c r="D13" s="30" t="s">
        <v>102</v>
      </c>
      <c r="G13" s="21" t="n">
        <v>0.45</v>
      </c>
      <c r="H13" s="21"/>
      <c r="I13" s="30" t="s">
        <v>148</v>
      </c>
      <c r="J13" s="21" t="n">
        <v>0.909</v>
      </c>
      <c r="K13" s="21" t="n">
        <f aca="false">IF(ISBLANK($G13),"",IF(ISBLANK($J13),1,$J13)*VLOOKUP($I13,Units!$A$2:$C$1000,3,0)*G13)</f>
        <v>0.40905</v>
      </c>
      <c r="L13" s="21" t="str">
        <f aca="false">IF(ISBLANK($H13),"",IF(ISBLANK($J13),1,$J13)*VLOOKUP($I13,Units!$A$2:$C$1000,3,0)*H13)</f>
        <v/>
      </c>
      <c r="M13" s="22" t="str">
        <f aca="false">VLOOKUP($I13,Units!$A$2:$C$1000,2,0)</f>
        <v>MWh/t</v>
      </c>
      <c r="N13" s="19" t="s">
        <v>150</v>
      </c>
      <c r="O13" s="19" t="s">
        <v>133</v>
      </c>
      <c r="P13" s="19" t="s">
        <v>151</v>
      </c>
      <c r="AMI13" s="0"/>
      <c r="AMJ13" s="0"/>
    </row>
    <row r="14" s="30" customFormat="true" ht="45" hidden="false" customHeight="true" outlineLevel="0" collapsed="false">
      <c r="B14" s="30" t="s">
        <v>128</v>
      </c>
      <c r="C14" s="30" t="s">
        <v>71</v>
      </c>
      <c r="D14" s="30" t="s">
        <v>102</v>
      </c>
      <c r="G14" s="21" t="n">
        <v>0.23</v>
      </c>
      <c r="H14" s="21"/>
      <c r="I14" s="30" t="s">
        <v>148</v>
      </c>
      <c r="J14" s="21"/>
      <c r="K14" s="21" t="n">
        <f aca="false">IF(ISBLANK($G14),"",IF(ISBLANK($J14),1,$J14)*VLOOKUP($I14,Units!$A$2:$C$1000,3,0)*G14)</f>
        <v>0.23</v>
      </c>
      <c r="L14" s="21" t="str">
        <f aca="false">IF(ISBLANK($H14),"",IF(ISBLANK($J14),1,$J14)*VLOOKUP($I14,Units!$A$2:$C$1000,3,0)*H14)</f>
        <v/>
      </c>
      <c r="M14" s="22" t="str">
        <f aca="false">VLOOKUP($I14,Units!$A$2:$C$1000,2,0)</f>
        <v>MWh/t</v>
      </c>
      <c r="N14" s="19"/>
      <c r="O14" s="19" t="s">
        <v>135</v>
      </c>
      <c r="P14" s="19" t="s">
        <v>136</v>
      </c>
      <c r="AMI14" s="0"/>
      <c r="AMJ14" s="0"/>
    </row>
    <row r="15" s="30" customFormat="true" ht="45" hidden="false" customHeight="true" outlineLevel="0" collapsed="false">
      <c r="B15" s="30" t="s">
        <v>128</v>
      </c>
      <c r="C15" s="30" t="s">
        <v>71</v>
      </c>
      <c r="D15" s="30" t="s">
        <v>102</v>
      </c>
      <c r="G15" s="21" t="n">
        <v>5.62</v>
      </c>
      <c r="H15" s="21"/>
      <c r="I15" s="30" t="s">
        <v>103</v>
      </c>
      <c r="J15" s="21" t="n">
        <v>0.971</v>
      </c>
      <c r="K15" s="21" t="n">
        <f aca="false">IF(ISBLANK($G15),"",IF(ISBLANK($J15),1,$J15)*VLOOKUP($I15,Units!$A$2:$C$1000,3,0)*G15)</f>
        <v>1.51583888888889</v>
      </c>
      <c r="L15" s="21" t="str">
        <f aca="false">IF(ISBLANK($H15),"",IF(ISBLANK($J15),1,$J15)*VLOOKUP($I15,Units!$A$2:$C$1000,3,0)*H15)</f>
        <v/>
      </c>
      <c r="M15" s="22" t="str">
        <f aca="false">VLOOKUP($I15,Units!$A$2:$C$1000,2,0)</f>
        <v>MWh/t</v>
      </c>
      <c r="N15" s="19" t="s">
        <v>152</v>
      </c>
      <c r="O15" s="19" t="s">
        <v>138</v>
      </c>
      <c r="P15" s="19" t="s">
        <v>139</v>
      </c>
      <c r="AMI15" s="0"/>
      <c r="AMJ15" s="0"/>
    </row>
    <row r="16" s="30" customFormat="true" ht="45" hidden="false" customHeight="true" outlineLevel="0" collapsed="false">
      <c r="B16" s="30" t="s">
        <v>128</v>
      </c>
      <c r="C16" s="30" t="s">
        <v>71</v>
      </c>
      <c r="D16" s="30" t="s">
        <v>102</v>
      </c>
      <c r="G16" s="21" t="n">
        <v>242</v>
      </c>
      <c r="H16" s="21"/>
      <c r="I16" s="30" t="s">
        <v>129</v>
      </c>
      <c r="J16" s="21"/>
      <c r="K16" s="21" t="n">
        <f aca="false">IF(ISBLANK($G16),"",IF(ISBLANK($J16),1,$J16)*VLOOKUP($I16,Units!$A$2:$C$1000,3,0)*G16)</f>
        <v>0.726</v>
      </c>
      <c r="L16" s="21" t="str">
        <f aca="false">IF(ISBLANK($H16),"",IF(ISBLANK($J16),1,$J16)*VLOOKUP($I16,Units!$A$2:$C$1000,3,0)*H16)</f>
        <v/>
      </c>
      <c r="M16" s="22" t="str">
        <f aca="false">VLOOKUP($I16,Units!$A$2:$C$1000,2,0)</f>
        <v>MWh/t</v>
      </c>
      <c r="N16" s="19" t="s">
        <v>153</v>
      </c>
      <c r="O16" s="19" t="s">
        <v>141</v>
      </c>
      <c r="P16" s="19" t="s">
        <v>142</v>
      </c>
      <c r="AMI16" s="0"/>
      <c r="AMJ16" s="0"/>
    </row>
    <row r="17" s="30" customFormat="true" ht="45" hidden="false" customHeight="true" outlineLevel="0" collapsed="false">
      <c r="B17" s="30" t="s">
        <v>128</v>
      </c>
      <c r="C17" s="30" t="s">
        <v>71</v>
      </c>
      <c r="D17" s="30" t="s">
        <v>102</v>
      </c>
      <c r="G17" s="21" t="n">
        <v>242</v>
      </c>
      <c r="H17" s="21"/>
      <c r="I17" s="30" t="s">
        <v>129</v>
      </c>
      <c r="J17" s="21"/>
      <c r="K17" s="21" t="n">
        <f aca="false">IF(ISBLANK($G17),"",IF(ISBLANK($J17),1,$J17)*VLOOKUP($I17,Units!$A$2:$C$1000,3,0)*G17)</f>
        <v>0.726</v>
      </c>
      <c r="L17" s="21" t="str">
        <f aca="false">IF(ISBLANK($H17),"",IF(ISBLANK($J17),1,$J17)*VLOOKUP($I17,Units!$A$2:$C$1000,3,0)*H17)</f>
        <v/>
      </c>
      <c r="M17" s="22" t="str">
        <f aca="false">VLOOKUP($I17,Units!$A$2:$C$1000,2,0)</f>
        <v>MWh/t</v>
      </c>
      <c r="N17" s="19" t="s">
        <v>153</v>
      </c>
      <c r="O17" s="19" t="s">
        <v>143</v>
      </c>
      <c r="P17" s="19" t="s">
        <v>144</v>
      </c>
      <c r="AMI17" s="0"/>
      <c r="AMJ17" s="0"/>
    </row>
    <row r="18" s="30" customFormat="true" ht="45" hidden="false" customHeight="true" outlineLevel="0" collapsed="false">
      <c r="B18" s="30" t="s">
        <v>128</v>
      </c>
      <c r="C18" s="30" t="s">
        <v>71</v>
      </c>
      <c r="D18" s="30" t="s">
        <v>102</v>
      </c>
      <c r="G18" s="21" t="n">
        <v>0.286</v>
      </c>
      <c r="H18" s="21"/>
      <c r="I18" s="30" t="s">
        <v>148</v>
      </c>
      <c r="J18" s="21" t="n">
        <v>0.926</v>
      </c>
      <c r="K18" s="21" t="n">
        <f aca="false">IF(ISBLANK($G18),"",IF(ISBLANK($J18),1,$J18)*VLOOKUP($I18,Units!$A$2:$C$1000,3,0)*G18)</f>
        <v>0.264836</v>
      </c>
      <c r="L18" s="21" t="str">
        <f aca="false">IF(ISBLANK($H18),"",IF(ISBLANK($J18),1,$J18)*VLOOKUP($I18,Units!$A$2:$C$1000,3,0)*H18)</f>
        <v/>
      </c>
      <c r="M18" s="22" t="str">
        <f aca="false">VLOOKUP($I18,Units!$A$2:$C$1000,2,0)</f>
        <v>MWh/t</v>
      </c>
      <c r="N18" s="19" t="s">
        <v>154</v>
      </c>
      <c r="O18" s="19" t="s">
        <v>146</v>
      </c>
      <c r="P18" s="19" t="s">
        <v>155</v>
      </c>
      <c r="AMI18" s="0"/>
      <c r="AMJ18" s="0"/>
    </row>
    <row r="19" s="30" customFormat="true" ht="45" hidden="false" customHeight="true" outlineLevel="0" collapsed="false">
      <c r="B19" s="30" t="s">
        <v>128</v>
      </c>
      <c r="C19" s="30" t="s">
        <v>71</v>
      </c>
      <c r="D19" s="30" t="s">
        <v>156</v>
      </c>
      <c r="G19" s="21" t="n">
        <v>50</v>
      </c>
      <c r="H19" s="21"/>
      <c r="I19" s="30" t="s">
        <v>157</v>
      </c>
      <c r="J19" s="21" t="n">
        <v>0.909</v>
      </c>
      <c r="K19" s="21" t="n">
        <f aca="false">IF(ISBLANK($G19),"",IF(ISBLANK($J19),1,$J19)*VLOOKUP($I19,Units!$A$2:$C$1000,3,0)*G19)</f>
        <v>0.40905</v>
      </c>
      <c r="L19" s="21" t="str">
        <f aca="false">IF(ISBLANK($H19),"",IF(ISBLANK($J19),1,$J19)*VLOOKUP($I19,Units!$A$2:$C$1000,3,0)*H19)</f>
        <v/>
      </c>
      <c r="M19" s="22" t="str">
        <f aca="false">VLOOKUP($I19,Units!$A$2:$C$1000,2,0)</f>
        <v>MWh/t</v>
      </c>
      <c r="N19" s="19" t="s">
        <v>158</v>
      </c>
      <c r="O19" s="19" t="s">
        <v>127</v>
      </c>
      <c r="P19" s="19"/>
      <c r="AMI19" s="0"/>
      <c r="AMJ19" s="0"/>
    </row>
    <row r="20" s="30" customFormat="true" ht="45" hidden="false" customHeight="true" outlineLevel="0" collapsed="false">
      <c r="B20" s="30" t="s">
        <v>128</v>
      </c>
      <c r="C20" s="30" t="s">
        <v>71</v>
      </c>
      <c r="D20" s="30" t="s">
        <v>156</v>
      </c>
      <c r="G20" s="21" t="n">
        <v>48</v>
      </c>
      <c r="H20" s="21"/>
      <c r="I20" s="30" t="s">
        <v>157</v>
      </c>
      <c r="J20" s="21"/>
      <c r="K20" s="21" t="n">
        <f aca="false">IF(ISBLANK($G20),"",IF(ISBLANK($J20),1,$J20)*VLOOKUP($I20,Units!$A$2:$C$1000,3,0)*G20)</f>
        <v>0.432</v>
      </c>
      <c r="L20" s="21" t="str">
        <f aca="false">IF(ISBLANK($H20),"",IF(ISBLANK($J20),1,$J20)*VLOOKUP($I20,Units!$A$2:$C$1000,3,0)*H20)</f>
        <v/>
      </c>
      <c r="M20" s="22" t="str">
        <f aca="false">VLOOKUP($I20,Units!$A$2:$C$1000,2,0)</f>
        <v>MWh/t</v>
      </c>
      <c r="N20" s="19" t="s">
        <v>159</v>
      </c>
      <c r="O20" s="19" t="s">
        <v>141</v>
      </c>
      <c r="P20" s="19" t="s">
        <v>142</v>
      </c>
      <c r="AMI20" s="0"/>
      <c r="AMJ20" s="0"/>
    </row>
    <row r="21" s="30" customFormat="true" ht="45" hidden="false" customHeight="true" outlineLevel="0" collapsed="false">
      <c r="B21" s="30" t="s">
        <v>128</v>
      </c>
      <c r="C21" s="30" t="s">
        <v>71</v>
      </c>
      <c r="D21" s="30" t="s">
        <v>156</v>
      </c>
      <c r="G21" s="21" t="n">
        <v>48</v>
      </c>
      <c r="H21" s="21"/>
      <c r="I21" s="30" t="s">
        <v>157</v>
      </c>
      <c r="J21" s="21"/>
      <c r="K21" s="21" t="n">
        <f aca="false">IF(ISBLANK($G21),"",IF(ISBLANK($J21),1,$J21)*VLOOKUP($I21,Units!$A$2:$C$1000,3,0)*G21)</f>
        <v>0.432</v>
      </c>
      <c r="L21" s="21" t="str">
        <f aca="false">IF(ISBLANK($H21),"",IF(ISBLANK($J21),1,$J21)*VLOOKUP($I21,Units!$A$2:$C$1000,3,0)*H21)</f>
        <v/>
      </c>
      <c r="M21" s="22" t="str">
        <f aca="false">VLOOKUP($I21,Units!$A$2:$C$1000,2,0)</f>
        <v>MWh/t</v>
      </c>
      <c r="N21" s="19" t="s">
        <v>159</v>
      </c>
      <c r="O21" s="19" t="s">
        <v>143</v>
      </c>
      <c r="P21" s="19" t="s">
        <v>144</v>
      </c>
      <c r="AMI21" s="0"/>
      <c r="AMJ21" s="0"/>
    </row>
    <row r="22" s="30" customFormat="true" ht="45" hidden="false" customHeight="true" outlineLevel="0" collapsed="false">
      <c r="B22" s="30" t="s">
        <v>128</v>
      </c>
      <c r="C22" s="30" t="s">
        <v>71</v>
      </c>
      <c r="D22" s="30" t="s">
        <v>72</v>
      </c>
      <c r="G22" s="21" t="n">
        <v>0.065</v>
      </c>
      <c r="H22" s="21"/>
      <c r="I22" s="30" t="s">
        <v>148</v>
      </c>
      <c r="J22" s="21" t="n">
        <v>0.909</v>
      </c>
      <c r="K22" s="21" t="n">
        <f aca="false">IF(ISBLANK($G22),"",IF(ISBLANK($J22),1,$J22)*VLOOKUP($I22,Units!$A$2:$C$1000,3,0)*G22)</f>
        <v>0.059085</v>
      </c>
      <c r="L22" s="21" t="str">
        <f aca="false">IF(ISBLANK($H22),"",IF(ISBLANK($J22),1,$J22)*VLOOKUP($I22,Units!$A$2:$C$1000,3,0)*H22)</f>
        <v/>
      </c>
      <c r="M22" s="22" t="str">
        <f aca="false">VLOOKUP($I22,Units!$A$2:$C$1000,2,0)</f>
        <v>MWh/t</v>
      </c>
      <c r="N22" s="19" t="s">
        <v>160</v>
      </c>
      <c r="O22" s="19" t="s">
        <v>133</v>
      </c>
      <c r="P22" s="19" t="s">
        <v>134</v>
      </c>
      <c r="AMI22" s="0"/>
      <c r="AMJ22" s="0"/>
    </row>
    <row r="23" s="30" customFormat="true" ht="45" hidden="false" customHeight="true" outlineLevel="0" collapsed="false">
      <c r="B23" s="30" t="s">
        <v>128</v>
      </c>
      <c r="C23" s="30" t="s">
        <v>71</v>
      </c>
      <c r="D23" s="30" t="s">
        <v>72</v>
      </c>
      <c r="G23" s="21" t="n">
        <v>0.08</v>
      </c>
      <c r="H23" s="21"/>
      <c r="I23" s="30" t="s">
        <v>148</v>
      </c>
      <c r="J23" s="21"/>
      <c r="K23" s="21" t="n">
        <f aca="false">IF(ISBLANK($G23),"",IF(ISBLANK($J23),1,$J23)*VLOOKUP($I23,Units!$A$2:$C$1000,3,0)*G23)</f>
        <v>0.08</v>
      </c>
      <c r="L23" s="21" t="str">
        <f aca="false">IF(ISBLANK($H23),"",IF(ISBLANK($J23),1,$J23)*VLOOKUP($I23,Units!$A$2:$C$1000,3,0)*H23)</f>
        <v/>
      </c>
      <c r="M23" s="22" t="str">
        <f aca="false">VLOOKUP($I23,Units!$A$2:$C$1000,2,0)</f>
        <v>MWh/t</v>
      </c>
      <c r="N23" s="19"/>
      <c r="O23" s="19" t="s">
        <v>135</v>
      </c>
      <c r="P23" s="19" t="s">
        <v>136</v>
      </c>
      <c r="AMI23" s="0"/>
      <c r="AMJ23" s="0"/>
    </row>
    <row r="24" s="30" customFormat="true" ht="45" hidden="false" customHeight="true" outlineLevel="0" collapsed="false">
      <c r="B24" s="30" t="s">
        <v>128</v>
      </c>
      <c r="C24" s="30" t="s">
        <v>71</v>
      </c>
      <c r="D24" s="30" t="s">
        <v>72</v>
      </c>
      <c r="G24" s="21" t="n">
        <v>0.46</v>
      </c>
      <c r="H24" s="21"/>
      <c r="I24" s="30" t="s">
        <v>103</v>
      </c>
      <c r="J24" s="21" t="n">
        <v>0.971</v>
      </c>
      <c r="K24" s="21" t="n">
        <f aca="false">IF(ISBLANK($G24),"",IF(ISBLANK($J24),1,$J24)*VLOOKUP($I24,Units!$A$2:$C$1000,3,0)*G24)</f>
        <v>0.124072222222222</v>
      </c>
      <c r="L24" s="21" t="str">
        <f aca="false">IF(ISBLANK($H24),"",IF(ISBLANK($J24),1,$J24)*VLOOKUP($I24,Units!$A$2:$C$1000,3,0)*H24)</f>
        <v/>
      </c>
      <c r="M24" s="22" t="str">
        <f aca="false">VLOOKUP($I24,Units!$A$2:$C$1000,2,0)</f>
        <v>MWh/t</v>
      </c>
      <c r="N24" s="19" t="s">
        <v>161</v>
      </c>
      <c r="O24" s="19" t="s">
        <v>138</v>
      </c>
      <c r="P24" s="19" t="s">
        <v>139</v>
      </c>
      <c r="AMI24" s="0"/>
      <c r="AMJ24" s="0"/>
    </row>
    <row r="25" s="30" customFormat="true" ht="45" hidden="false" customHeight="true" outlineLevel="0" collapsed="false">
      <c r="B25" s="30" t="s">
        <v>128</v>
      </c>
      <c r="C25" s="30" t="s">
        <v>71</v>
      </c>
      <c r="D25" s="30" t="s">
        <v>72</v>
      </c>
      <c r="G25" s="21" t="n">
        <v>102.5</v>
      </c>
      <c r="H25" s="21" t="n">
        <v>22.5</v>
      </c>
      <c r="I25" s="30" t="s">
        <v>101</v>
      </c>
      <c r="J25" s="21"/>
      <c r="K25" s="21" t="n">
        <f aca="false">IF(ISBLANK($G25),"",IF(ISBLANK($J25),1,$J25)*VLOOKUP($I25,Units!$A$2:$C$1000,3,0)*G25)</f>
        <v>0.1025</v>
      </c>
      <c r="L25" s="21" t="n">
        <f aca="false">IF(ISBLANK($H25),"",IF(ISBLANK($J25),1,$J25)*VLOOKUP($I25,Units!$A$2:$C$1000,3,0)*H25)</f>
        <v>0.0225</v>
      </c>
      <c r="M25" s="22" t="str">
        <f aca="false">VLOOKUP($I25,Units!$A$2:$C$1000,2,0)</f>
        <v>MWh/t</v>
      </c>
      <c r="N25" s="19"/>
      <c r="O25" s="19" t="s">
        <v>141</v>
      </c>
      <c r="P25" s="19" t="s">
        <v>162</v>
      </c>
      <c r="AMI25" s="0"/>
      <c r="AMJ25" s="0"/>
    </row>
    <row r="26" s="30" customFormat="true" ht="45" hidden="false" customHeight="true" outlineLevel="0" collapsed="false">
      <c r="B26" s="30" t="s">
        <v>163</v>
      </c>
      <c r="C26" s="30" t="s">
        <v>71</v>
      </c>
      <c r="D26" s="30" t="s">
        <v>156</v>
      </c>
      <c r="G26" s="21" t="n">
        <v>9.7</v>
      </c>
      <c r="H26" s="21"/>
      <c r="I26" s="30" t="s">
        <v>103</v>
      </c>
      <c r="J26" s="21"/>
      <c r="K26" s="21" t="n">
        <f aca="false">IF(ISBLANK($G26),"",IF(ISBLANK($J26),1,$J26)*VLOOKUP($I26,Units!$A$2:$C$1000,3,0)*G26)</f>
        <v>2.69444444444444</v>
      </c>
      <c r="L26" s="21" t="str">
        <f aca="false">IF(ISBLANK($H26),"",IF(ISBLANK($J26),1,$J26)*VLOOKUP($I26,Units!$A$2:$C$1000,3,0)*H26)</f>
        <v/>
      </c>
      <c r="M26" s="22" t="str">
        <f aca="false">VLOOKUP($I26,Units!$A$2:$C$1000,2,0)</f>
        <v>MWh/t</v>
      </c>
      <c r="N26" s="19"/>
      <c r="O26" s="19" t="s">
        <v>135</v>
      </c>
      <c r="P26" s="19" t="s">
        <v>164</v>
      </c>
      <c r="AMI26" s="0"/>
      <c r="AMJ26" s="0"/>
    </row>
    <row r="27" s="30" customFormat="true" ht="45" hidden="false" customHeight="true" outlineLevel="0" collapsed="false">
      <c r="B27" s="30" t="s">
        <v>163</v>
      </c>
      <c r="C27" s="30" t="s">
        <v>71</v>
      </c>
      <c r="D27" s="30" t="s">
        <v>72</v>
      </c>
      <c r="G27" s="21" t="n">
        <v>0.08</v>
      </c>
      <c r="H27" s="21"/>
      <c r="I27" s="30" t="s">
        <v>148</v>
      </c>
      <c r="J27" s="21"/>
      <c r="K27" s="21" t="n">
        <f aca="false">IF(ISBLANK($G27),"",IF(ISBLANK($J27),1,$J27)*VLOOKUP($I27,Units!$A$2:$C$1000,3,0)*G27)</f>
        <v>0.08</v>
      </c>
      <c r="L27" s="21" t="str">
        <f aca="false">IF(ISBLANK($H27),"",IF(ISBLANK($J27),1,$J27)*VLOOKUP($I27,Units!$A$2:$C$1000,3,0)*H27)</f>
        <v/>
      </c>
      <c r="M27" s="22" t="str">
        <f aca="false">VLOOKUP($I27,Units!$A$2:$C$1000,2,0)</f>
        <v>MWh/t</v>
      </c>
      <c r="N27" s="19"/>
      <c r="O27" s="19" t="s">
        <v>135</v>
      </c>
      <c r="P27" s="19" t="s">
        <v>164</v>
      </c>
      <c r="AMI27" s="0"/>
      <c r="AMJ27" s="0"/>
    </row>
    <row r="28" s="30" customFormat="true" ht="45" hidden="false" customHeight="true" outlineLevel="0" collapsed="false">
      <c r="C28" s="30" t="s">
        <v>77</v>
      </c>
      <c r="D28" s="30" t="s">
        <v>165</v>
      </c>
      <c r="G28" s="21" t="n">
        <v>1.5</v>
      </c>
      <c r="H28" s="21"/>
      <c r="I28" s="30" t="s">
        <v>116</v>
      </c>
      <c r="J28" s="21" t="n">
        <v>0.909</v>
      </c>
      <c r="K28" s="21" t="n">
        <f aca="false">IF(ISBLANK($G28),"",IF(ISBLANK($J28),1,$J28)*VLOOKUP($I28,Units!$A$2:$C$1000,3,0)*G28)</f>
        <v>1.3635</v>
      </c>
      <c r="L28" s="21" t="str">
        <f aca="false">IF(ISBLANK($H28),"",IF(ISBLANK($J28),1,$J28)*VLOOKUP($I28,Units!$A$2:$C$1000,3,0)*H28)</f>
        <v/>
      </c>
      <c r="M28" s="22" t="str">
        <f aca="false">VLOOKUP($I28,Units!$A$2:$C$1000,2,0)</f>
        <v>t/t</v>
      </c>
      <c r="N28" s="19" t="s">
        <v>166</v>
      </c>
      <c r="O28" s="19" t="s">
        <v>133</v>
      </c>
      <c r="P28" s="19" t="s">
        <v>151</v>
      </c>
      <c r="AMI28" s="0"/>
      <c r="AMJ28" s="0"/>
    </row>
    <row r="29" s="30" customFormat="true" ht="45" hidden="false" customHeight="true" outlineLevel="0" collapsed="false">
      <c r="C29" s="30" t="s">
        <v>77</v>
      </c>
      <c r="D29" s="30" t="s">
        <v>165</v>
      </c>
      <c r="G29" s="21" t="n">
        <v>1.66</v>
      </c>
      <c r="H29" s="21"/>
      <c r="I29" s="30" t="s">
        <v>116</v>
      </c>
      <c r="J29" s="21" t="n">
        <v>0.971</v>
      </c>
      <c r="K29" s="21" t="n">
        <f aca="false">IF(ISBLANK($G29),"",IF(ISBLANK($J29),1,$J29)*VLOOKUP($I29,Units!$A$2:$C$1000,3,0)*G29)</f>
        <v>1.61186</v>
      </c>
      <c r="L29" s="21" t="str">
        <f aca="false">IF(ISBLANK($H29),"",IF(ISBLANK($J29),1,$J29)*VLOOKUP($I29,Units!$A$2:$C$1000,3,0)*H29)</f>
        <v/>
      </c>
      <c r="M29" s="22" t="str">
        <f aca="false">VLOOKUP($I29,Units!$A$2:$C$1000,2,0)</f>
        <v>t/t</v>
      </c>
      <c r="N29" s="19" t="s">
        <v>167</v>
      </c>
      <c r="O29" s="19" t="s">
        <v>138</v>
      </c>
      <c r="P29" s="19" t="s">
        <v>168</v>
      </c>
      <c r="AMI29" s="0"/>
      <c r="AMJ29" s="0"/>
    </row>
    <row r="30" s="30" customFormat="true" ht="45" hidden="false" customHeight="true" outlineLevel="0" collapsed="false">
      <c r="C30" s="30" t="s">
        <v>77</v>
      </c>
      <c r="D30" s="30" t="s">
        <v>165</v>
      </c>
      <c r="G30" s="21" t="n">
        <v>1.391</v>
      </c>
      <c r="H30" s="21"/>
      <c r="I30" s="30" t="s">
        <v>116</v>
      </c>
      <c r="J30" s="21"/>
      <c r="K30" s="21" t="n">
        <f aca="false">IF(ISBLANK($G30),"",IF(ISBLANK($J30),1,$J30)*VLOOKUP($I30,Units!$A$2:$C$1000,3,0)*G30)</f>
        <v>1.391</v>
      </c>
      <c r="L30" s="21" t="str">
        <f aca="false">IF(ISBLANK($H30),"",IF(ISBLANK($J30),1,$J30)*VLOOKUP($I30,Units!$A$2:$C$1000,3,0)*H30)</f>
        <v/>
      </c>
      <c r="M30" s="22" t="str">
        <f aca="false">VLOOKUP($I30,Units!$A$2:$C$1000,2,0)</f>
        <v>t/t</v>
      </c>
      <c r="N30" s="19"/>
      <c r="O30" s="19" t="s">
        <v>141</v>
      </c>
      <c r="P30" s="19" t="s">
        <v>169</v>
      </c>
      <c r="AMI30" s="0"/>
      <c r="AMJ30" s="0"/>
    </row>
    <row r="31" s="30" customFormat="true" ht="45" hidden="false" customHeight="true" outlineLevel="0" collapsed="false">
      <c r="C31" s="30" t="s">
        <v>77</v>
      </c>
      <c r="D31" s="30" t="s">
        <v>165</v>
      </c>
      <c r="G31" s="21" t="n">
        <v>1.504</v>
      </c>
      <c r="H31" s="21"/>
      <c r="I31" s="30" t="s">
        <v>116</v>
      </c>
      <c r="J31" s="21" t="n">
        <v>0.909</v>
      </c>
      <c r="K31" s="21" t="n">
        <f aca="false">IF(ISBLANK($G31),"",IF(ISBLANK($J31),1,$J31)*VLOOKUP($I31,Units!$A$2:$C$1000,3,0)*G31)</f>
        <v>1.367136</v>
      </c>
      <c r="L31" s="21" t="str">
        <f aca="false">IF(ISBLANK($H31),"",IF(ISBLANK($J31),1,$J31)*VLOOKUP($I31,Units!$A$2:$C$1000,3,0)*H31)</f>
        <v/>
      </c>
      <c r="M31" s="22" t="str">
        <f aca="false">VLOOKUP($I31,Units!$A$2:$C$1000,2,0)</f>
        <v>t/t</v>
      </c>
      <c r="N31" s="19" t="s">
        <v>145</v>
      </c>
      <c r="O31" s="19" t="s">
        <v>146</v>
      </c>
      <c r="P31" s="19" t="s">
        <v>147</v>
      </c>
      <c r="AMI31" s="0"/>
      <c r="AMJ31" s="0"/>
    </row>
    <row r="32" s="30" customFormat="true" ht="45" hidden="false" customHeight="true" outlineLevel="0" collapsed="false">
      <c r="C32" s="30" t="s">
        <v>83</v>
      </c>
      <c r="D32" s="30" t="s">
        <v>165</v>
      </c>
      <c r="G32" s="21" t="n">
        <v>102.21</v>
      </c>
      <c r="H32" s="21"/>
      <c r="I32" s="30" t="s">
        <v>170</v>
      </c>
      <c r="J32" s="21"/>
      <c r="K32" s="21" t="n">
        <f aca="false">IF(ISBLANK($G32),"",IF(ISBLANK($J32),1,$J32)*VLOOKUP($I32,Units!$A$2:$C$1000,3,0)*G32)</f>
        <v>102.21</v>
      </c>
      <c r="L32" s="21" t="str">
        <f aca="false">IF(ISBLANK($H32),"",IF(ISBLANK($J32),1,$J32)*VLOOKUP($I32,Units!$A$2:$C$1000,3,0)*H32)</f>
        <v/>
      </c>
      <c r="M32" s="22" t="str">
        <f aca="false">VLOOKUP($I32,Units!$A$2:$C$1000,2,0)</f>
        <v>EUR/t</v>
      </c>
      <c r="N32" s="19" t="s">
        <v>171</v>
      </c>
      <c r="O32" s="19" t="s">
        <v>172</v>
      </c>
      <c r="P32" s="19"/>
      <c r="AMI32" s="0"/>
      <c r="AMJ32" s="0"/>
    </row>
    <row r="33" s="30" customFormat="true" ht="45" hidden="false" customHeight="true" outlineLevel="0" collapsed="false">
      <c r="C33" s="30" t="s">
        <v>86</v>
      </c>
      <c r="D33" s="30" t="s">
        <v>173</v>
      </c>
      <c r="G33" s="24"/>
      <c r="H33" s="24"/>
      <c r="I33" s="0"/>
      <c r="J33" s="21"/>
      <c r="K33" s="21" t="n">
        <v>1</v>
      </c>
      <c r="L33" s="21"/>
      <c r="M33" s="30" t="s">
        <v>124</v>
      </c>
      <c r="N33" s="19"/>
      <c r="O33" s="19"/>
      <c r="P33" s="19"/>
      <c r="AMI33" s="0"/>
      <c r="AMJ33" s="0"/>
    </row>
    <row r="34" customFormat="false" ht="45" hidden="false" customHeight="true" outlineLevel="0" collapsed="false">
      <c r="A34" s="30"/>
      <c r="B34" s="30"/>
      <c r="C34" s="30"/>
      <c r="D34" s="30"/>
      <c r="E34" s="30"/>
      <c r="F34" s="30"/>
      <c r="G34" s="21"/>
      <c r="H34" s="21"/>
      <c r="I34" s="30"/>
      <c r="J34" s="21"/>
      <c r="K34" s="21"/>
      <c r="L34" s="21"/>
      <c r="M34" s="30"/>
      <c r="N34" s="19"/>
      <c r="O34" s="19"/>
      <c r="P34" s="19"/>
      <c r="Q34" s="30"/>
    </row>
    <row r="35" customFormat="false" ht="45" hidden="false" customHeight="true" outlineLevel="0" collapsed="false">
      <c r="A35" s="30"/>
      <c r="B35" s="30"/>
      <c r="C35" s="30"/>
      <c r="D35" s="30"/>
      <c r="E35" s="30"/>
      <c r="F35" s="30"/>
      <c r="G35" s="21"/>
      <c r="H35" s="21"/>
      <c r="I35" s="30"/>
      <c r="J35" s="21"/>
      <c r="K35" s="21"/>
      <c r="L35" s="21"/>
      <c r="M35" s="30"/>
      <c r="N35" s="19"/>
      <c r="O35" s="19"/>
      <c r="P35" s="19"/>
      <c r="Q35" s="30"/>
    </row>
    <row r="36" customFormat="false" ht="45" hidden="false" customHeight="true" outlineLevel="0" collapsed="false">
      <c r="A36" s="30"/>
      <c r="B36" s="30"/>
      <c r="C36" s="30"/>
      <c r="D36" s="30"/>
      <c r="E36" s="30"/>
      <c r="F36" s="30"/>
      <c r="G36" s="21"/>
      <c r="H36" s="21"/>
      <c r="I36" s="30"/>
      <c r="J36" s="21"/>
      <c r="K36" s="21"/>
      <c r="L36" s="21"/>
      <c r="M36" s="30"/>
      <c r="N36" s="19"/>
      <c r="O36" s="19"/>
      <c r="P36" s="19"/>
      <c r="Q36" s="30"/>
    </row>
    <row r="37" customFormat="false" ht="45" hidden="false" customHeight="true" outlineLevel="0" collapsed="false">
      <c r="A37" s="30"/>
      <c r="B37" s="30"/>
      <c r="C37" s="30"/>
      <c r="D37" s="30"/>
      <c r="E37" s="30"/>
      <c r="F37" s="30"/>
      <c r="G37" s="21"/>
      <c r="H37" s="21"/>
      <c r="I37" s="30"/>
      <c r="J37" s="21"/>
      <c r="K37" s="21"/>
      <c r="L37" s="21"/>
      <c r="M37" s="30"/>
      <c r="N37" s="19"/>
      <c r="O37" s="19"/>
      <c r="P37" s="19"/>
      <c r="Q37" s="30"/>
    </row>
    <row r="38" customFormat="false" ht="45" hidden="false" customHeight="true" outlineLevel="0" collapsed="false">
      <c r="A38" s="30"/>
      <c r="B38" s="30"/>
      <c r="C38" s="30"/>
      <c r="D38" s="30"/>
      <c r="E38" s="30"/>
      <c r="F38" s="30"/>
      <c r="G38" s="21"/>
      <c r="H38" s="21"/>
      <c r="I38" s="30"/>
      <c r="J38" s="21"/>
      <c r="K38" s="21"/>
      <c r="L38" s="21"/>
      <c r="M38" s="30"/>
      <c r="N38" s="19"/>
      <c r="O38" s="19"/>
      <c r="P38" s="19"/>
      <c r="Q38" s="30"/>
    </row>
    <row r="39" customFormat="false" ht="45" hidden="false" customHeight="true" outlineLevel="0" collapsed="false">
      <c r="A39" s="30"/>
      <c r="B39" s="30"/>
      <c r="C39" s="30"/>
      <c r="D39" s="30"/>
      <c r="E39" s="30"/>
      <c r="F39" s="30"/>
      <c r="G39" s="21"/>
      <c r="H39" s="21"/>
      <c r="I39" s="30"/>
      <c r="J39" s="21"/>
      <c r="K39" s="21"/>
      <c r="L39" s="21"/>
      <c r="M39" s="30"/>
      <c r="N39" s="19"/>
      <c r="O39" s="19"/>
      <c r="P39" s="19"/>
      <c r="Q39" s="30"/>
    </row>
    <row r="40" customFormat="false" ht="45" hidden="false" customHeight="true" outlineLevel="0" collapsed="false">
      <c r="A40" s="30"/>
      <c r="B40" s="30"/>
      <c r="C40" s="30"/>
      <c r="D40" s="30"/>
      <c r="E40" s="30"/>
      <c r="F40" s="30"/>
      <c r="G40" s="21"/>
      <c r="H40" s="21"/>
      <c r="I40" s="30"/>
      <c r="J40" s="21"/>
      <c r="K40" s="21"/>
      <c r="L40" s="21"/>
      <c r="M40" s="30"/>
      <c r="N40" s="19"/>
      <c r="O40" s="19"/>
      <c r="P40" s="19"/>
      <c r="Q40" s="30"/>
    </row>
    <row r="41" customFormat="false" ht="45" hidden="false" customHeight="true" outlineLevel="0" collapsed="false">
      <c r="A41" s="30"/>
      <c r="B41" s="30"/>
      <c r="C41" s="30"/>
      <c r="D41" s="30"/>
      <c r="E41" s="30"/>
      <c r="F41" s="30"/>
      <c r="G41" s="21"/>
      <c r="H41" s="21"/>
      <c r="I41" s="30"/>
      <c r="J41" s="21"/>
      <c r="K41" s="21"/>
      <c r="L41" s="21"/>
      <c r="M41" s="30"/>
      <c r="N41" s="19"/>
      <c r="O41" s="19"/>
      <c r="P41" s="19"/>
      <c r="Q41" s="30"/>
    </row>
    <row r="42" customFormat="false" ht="45" hidden="false" customHeight="true" outlineLevel="0" collapsed="false">
      <c r="A42" s="30"/>
      <c r="B42" s="30"/>
      <c r="C42" s="30"/>
      <c r="D42" s="30"/>
      <c r="E42" s="30"/>
      <c r="F42" s="30"/>
      <c r="G42" s="21"/>
      <c r="H42" s="21"/>
      <c r="I42" s="30"/>
      <c r="J42" s="21"/>
      <c r="K42" s="21"/>
      <c r="L42" s="21"/>
      <c r="M42" s="30"/>
      <c r="N42" s="19"/>
      <c r="O42" s="19"/>
      <c r="P42" s="19"/>
      <c r="Q42" s="30"/>
    </row>
    <row r="43" customFormat="false" ht="45" hidden="false" customHeight="true" outlineLevel="0" collapsed="false">
      <c r="A43" s="30"/>
      <c r="B43" s="30"/>
      <c r="C43" s="30"/>
      <c r="D43" s="30"/>
      <c r="E43" s="30"/>
      <c r="F43" s="30"/>
      <c r="G43" s="21"/>
      <c r="H43" s="21"/>
      <c r="I43" s="30"/>
      <c r="J43" s="21"/>
      <c r="K43" s="21"/>
      <c r="L43" s="21"/>
      <c r="M43" s="30"/>
      <c r="N43" s="19"/>
      <c r="O43" s="19"/>
      <c r="P43" s="19"/>
      <c r="Q43" s="30"/>
    </row>
    <row r="44" customFormat="false" ht="45" hidden="false" customHeight="true" outlineLevel="0" collapsed="false">
      <c r="A44" s="30"/>
      <c r="B44" s="30"/>
      <c r="C44" s="30"/>
      <c r="D44" s="30"/>
      <c r="E44" s="30"/>
      <c r="F44" s="30"/>
      <c r="G44" s="21"/>
      <c r="H44" s="21"/>
      <c r="I44" s="30"/>
      <c r="J44" s="21"/>
      <c r="K44" s="21"/>
      <c r="L44" s="21"/>
      <c r="M44" s="30"/>
      <c r="N44" s="19"/>
      <c r="O44" s="19"/>
      <c r="P44" s="19"/>
      <c r="Q44" s="30"/>
    </row>
    <row r="45" customFormat="false" ht="45" hidden="false" customHeight="true" outlineLevel="0" collapsed="false">
      <c r="A45" s="30"/>
      <c r="B45" s="30"/>
      <c r="C45" s="30"/>
      <c r="D45" s="30"/>
      <c r="E45" s="30"/>
      <c r="F45" s="30"/>
      <c r="G45" s="21"/>
      <c r="H45" s="21"/>
      <c r="I45" s="30"/>
      <c r="J45" s="21"/>
      <c r="K45" s="21"/>
      <c r="L45" s="21"/>
      <c r="M45" s="30"/>
      <c r="N45" s="19"/>
      <c r="O45" s="19"/>
      <c r="P45" s="19"/>
      <c r="Q45" s="30"/>
    </row>
    <row r="46" customFormat="false" ht="45" hidden="false" customHeight="true" outlineLevel="0" collapsed="false">
      <c r="A46" s="30"/>
      <c r="B46" s="30"/>
      <c r="C46" s="30"/>
      <c r="D46" s="30"/>
      <c r="E46" s="30"/>
      <c r="F46" s="30"/>
      <c r="G46" s="21"/>
      <c r="H46" s="21"/>
      <c r="I46" s="30"/>
      <c r="J46" s="21"/>
      <c r="K46" s="21"/>
      <c r="L46" s="21"/>
      <c r="M46" s="30"/>
      <c r="N46" s="19"/>
      <c r="O46" s="19"/>
      <c r="P46" s="19"/>
      <c r="Q46" s="30"/>
    </row>
    <row r="47" customFormat="false" ht="45" hidden="false" customHeight="true" outlineLevel="0" collapsed="false">
      <c r="A47" s="30"/>
      <c r="B47" s="30"/>
      <c r="C47" s="30"/>
      <c r="D47" s="30"/>
      <c r="E47" s="30"/>
      <c r="F47" s="30"/>
      <c r="G47" s="21"/>
      <c r="H47" s="21"/>
      <c r="I47" s="30"/>
      <c r="J47" s="21"/>
      <c r="K47" s="21"/>
      <c r="L47" s="21"/>
      <c r="M47" s="30"/>
      <c r="N47" s="19"/>
      <c r="O47" s="19"/>
      <c r="P47" s="19"/>
      <c r="Q47" s="30"/>
    </row>
    <row r="48" customFormat="false" ht="45" hidden="false" customHeight="true" outlineLevel="0" collapsed="false">
      <c r="A48" s="30"/>
      <c r="B48" s="30"/>
      <c r="C48" s="30"/>
      <c r="D48" s="30"/>
      <c r="E48" s="30"/>
      <c r="F48" s="30"/>
      <c r="G48" s="21"/>
      <c r="H48" s="21"/>
      <c r="I48" s="30"/>
      <c r="J48" s="21"/>
      <c r="K48" s="21"/>
      <c r="L48" s="21"/>
      <c r="M48" s="30"/>
      <c r="N48" s="19"/>
      <c r="O48" s="19"/>
      <c r="P48" s="19"/>
      <c r="Q48" s="30"/>
    </row>
    <row r="49" customFormat="false" ht="45" hidden="false" customHeight="true" outlineLevel="0" collapsed="false">
      <c r="A49" s="30"/>
      <c r="B49" s="30"/>
      <c r="C49" s="30"/>
      <c r="D49" s="30"/>
      <c r="E49" s="30"/>
      <c r="F49" s="30"/>
      <c r="G49" s="21"/>
      <c r="H49" s="21"/>
      <c r="I49" s="30"/>
      <c r="J49" s="21"/>
      <c r="K49" s="21"/>
      <c r="L49" s="21"/>
      <c r="M49" s="30"/>
      <c r="N49" s="19"/>
      <c r="O49" s="19"/>
      <c r="P49" s="19"/>
      <c r="Q49" s="30"/>
    </row>
    <row r="50" customFormat="false" ht="45" hidden="false" customHeight="true" outlineLevel="0" collapsed="false">
      <c r="A50" s="30"/>
      <c r="B50" s="30"/>
      <c r="C50" s="30"/>
      <c r="D50" s="30"/>
      <c r="E50" s="30"/>
      <c r="F50" s="30"/>
      <c r="G50" s="21"/>
      <c r="H50" s="21"/>
      <c r="I50" s="30"/>
      <c r="J50" s="21"/>
      <c r="K50" s="21"/>
      <c r="L50" s="21"/>
      <c r="M50" s="30"/>
      <c r="N50" s="19"/>
      <c r="O50" s="19"/>
      <c r="P50" s="19"/>
      <c r="Q50" s="30"/>
    </row>
    <row r="51" customFormat="false" ht="45" hidden="false" customHeight="true" outlineLevel="0" collapsed="false">
      <c r="A51" s="30"/>
      <c r="B51" s="30"/>
      <c r="C51" s="30"/>
      <c r="D51" s="30"/>
      <c r="E51" s="30"/>
      <c r="F51" s="30"/>
      <c r="G51" s="21"/>
      <c r="H51" s="21"/>
      <c r="I51" s="30"/>
      <c r="J51" s="21"/>
      <c r="K51" s="21"/>
      <c r="L51" s="21"/>
      <c r="M51" s="30"/>
      <c r="N51" s="19"/>
      <c r="O51" s="19"/>
      <c r="P51" s="19"/>
      <c r="Q51" s="30"/>
    </row>
    <row r="52" customFormat="false" ht="45" hidden="false" customHeight="true" outlineLevel="0" collapsed="false">
      <c r="A52" s="30"/>
      <c r="B52" s="30"/>
      <c r="C52" s="30"/>
      <c r="D52" s="30"/>
      <c r="E52" s="30"/>
      <c r="F52" s="30"/>
      <c r="G52" s="21"/>
      <c r="H52" s="21"/>
      <c r="I52" s="30"/>
      <c r="J52" s="21"/>
      <c r="K52" s="21"/>
      <c r="L52" s="21"/>
      <c r="M52" s="30"/>
      <c r="N52" s="19"/>
      <c r="O52" s="19"/>
      <c r="P52" s="19"/>
      <c r="Q52" s="30"/>
    </row>
    <row r="53" customFormat="false" ht="45" hidden="false" customHeight="true" outlineLevel="0" collapsed="false">
      <c r="A53" s="30"/>
      <c r="B53" s="30"/>
      <c r="C53" s="30"/>
      <c r="D53" s="30"/>
      <c r="E53" s="30"/>
      <c r="F53" s="30"/>
      <c r="G53" s="21"/>
      <c r="H53" s="21"/>
      <c r="I53" s="30"/>
      <c r="J53" s="21"/>
      <c r="K53" s="21"/>
      <c r="L53" s="21"/>
      <c r="M53" s="30"/>
      <c r="N53" s="19"/>
      <c r="O53" s="19"/>
      <c r="P53" s="19"/>
      <c r="Q53" s="30"/>
    </row>
    <row r="54" customFormat="false" ht="45" hidden="false" customHeight="true" outlineLevel="0" collapsed="false">
      <c r="A54" s="30"/>
      <c r="B54" s="30"/>
      <c r="C54" s="30"/>
      <c r="D54" s="30"/>
      <c r="E54" s="30"/>
      <c r="F54" s="30"/>
      <c r="G54" s="21"/>
      <c r="H54" s="21"/>
      <c r="I54" s="30"/>
      <c r="J54" s="21"/>
      <c r="K54" s="21"/>
      <c r="L54" s="21"/>
      <c r="M54" s="30"/>
      <c r="N54" s="19"/>
      <c r="O54" s="19"/>
      <c r="P54" s="19"/>
      <c r="Q54" s="30"/>
    </row>
    <row r="55" customFormat="false" ht="45" hidden="false" customHeight="true" outlineLevel="0" collapsed="false">
      <c r="A55" s="30"/>
      <c r="B55" s="30"/>
      <c r="C55" s="30"/>
      <c r="D55" s="30"/>
      <c r="E55" s="30"/>
      <c r="F55" s="30"/>
      <c r="G55" s="21"/>
      <c r="H55" s="21"/>
      <c r="I55" s="30"/>
      <c r="J55" s="21"/>
      <c r="K55" s="21"/>
      <c r="L55" s="21"/>
      <c r="M55" s="30"/>
      <c r="N55" s="19"/>
      <c r="O55" s="19"/>
      <c r="P55" s="19"/>
      <c r="Q55" s="30"/>
    </row>
    <row r="56" customFormat="false" ht="45" hidden="false" customHeight="true" outlineLevel="0" collapsed="false">
      <c r="A56" s="30"/>
      <c r="B56" s="30"/>
      <c r="C56" s="30"/>
      <c r="D56" s="30"/>
      <c r="E56" s="30"/>
      <c r="F56" s="30"/>
      <c r="G56" s="21"/>
      <c r="H56" s="21"/>
      <c r="I56" s="30"/>
      <c r="J56" s="21"/>
      <c r="K56" s="21"/>
      <c r="L56" s="21"/>
      <c r="M56" s="30"/>
      <c r="N56" s="19"/>
      <c r="O56" s="19"/>
      <c r="P56" s="19"/>
      <c r="Q56" s="30"/>
    </row>
    <row r="57" customFormat="false" ht="45" hidden="false" customHeight="true" outlineLevel="0" collapsed="false">
      <c r="A57" s="30"/>
      <c r="B57" s="30"/>
      <c r="C57" s="30"/>
      <c r="D57" s="30"/>
      <c r="E57" s="30"/>
      <c r="F57" s="30"/>
      <c r="G57" s="21"/>
      <c r="H57" s="21"/>
      <c r="I57" s="30"/>
      <c r="J57" s="21"/>
      <c r="K57" s="21"/>
      <c r="L57" s="21"/>
      <c r="M57" s="30"/>
      <c r="N57" s="19"/>
      <c r="O57" s="19"/>
      <c r="P57" s="19"/>
      <c r="Q57" s="30"/>
    </row>
    <row r="58" customFormat="false" ht="45" hidden="false" customHeight="true" outlineLevel="0" collapsed="false">
      <c r="A58" s="30"/>
      <c r="B58" s="30"/>
      <c r="C58" s="30"/>
      <c r="D58" s="30"/>
      <c r="E58" s="30"/>
      <c r="F58" s="30"/>
      <c r="G58" s="21"/>
      <c r="H58" s="21"/>
      <c r="I58" s="30"/>
      <c r="J58" s="21"/>
      <c r="K58" s="21"/>
      <c r="L58" s="21"/>
      <c r="M58" s="30"/>
      <c r="N58" s="19"/>
      <c r="O58" s="19"/>
      <c r="P58" s="19"/>
      <c r="Q58" s="30"/>
    </row>
    <row r="59" customFormat="false" ht="45" hidden="false" customHeight="true" outlineLevel="0" collapsed="false">
      <c r="A59" s="30"/>
      <c r="B59" s="30"/>
      <c r="C59" s="30"/>
      <c r="D59" s="30"/>
      <c r="E59" s="30"/>
      <c r="F59" s="30"/>
      <c r="G59" s="21"/>
      <c r="H59" s="21"/>
      <c r="I59" s="30"/>
      <c r="J59" s="21"/>
      <c r="K59" s="21"/>
      <c r="L59" s="21"/>
      <c r="M59" s="30"/>
      <c r="N59" s="19"/>
      <c r="O59" s="19"/>
      <c r="P59" s="19"/>
      <c r="Q59" s="30"/>
    </row>
    <row r="60" customFormat="false" ht="45" hidden="false" customHeight="true" outlineLevel="0" collapsed="false">
      <c r="A60" s="30"/>
      <c r="B60" s="30"/>
      <c r="C60" s="30"/>
      <c r="D60" s="30"/>
      <c r="E60" s="30"/>
      <c r="F60" s="30"/>
      <c r="G60" s="21"/>
      <c r="H60" s="21"/>
      <c r="I60" s="30"/>
      <c r="J60" s="21"/>
      <c r="K60" s="21"/>
      <c r="L60" s="21"/>
      <c r="M60" s="30"/>
      <c r="N60" s="19"/>
      <c r="O60" s="19"/>
      <c r="P60" s="19"/>
      <c r="Q60" s="30"/>
    </row>
    <row r="61" customFormat="false" ht="45" hidden="false" customHeight="true" outlineLevel="0" collapsed="false">
      <c r="A61" s="30"/>
      <c r="B61" s="30"/>
      <c r="C61" s="30"/>
      <c r="D61" s="30"/>
      <c r="E61" s="30"/>
      <c r="F61" s="30"/>
      <c r="G61" s="21"/>
      <c r="H61" s="21"/>
      <c r="I61" s="30"/>
      <c r="J61" s="21"/>
      <c r="K61" s="21"/>
      <c r="L61" s="21"/>
      <c r="M61" s="30"/>
      <c r="N61" s="19"/>
      <c r="O61" s="19"/>
      <c r="P61" s="19"/>
      <c r="Q61" s="30"/>
    </row>
    <row r="62" customFormat="false" ht="45" hidden="false" customHeight="true" outlineLevel="0" collapsed="false">
      <c r="A62" s="30"/>
      <c r="B62" s="30"/>
      <c r="C62" s="30"/>
      <c r="D62" s="30"/>
      <c r="E62" s="30"/>
      <c r="F62" s="30"/>
      <c r="G62" s="21"/>
      <c r="H62" s="21"/>
      <c r="I62" s="30"/>
      <c r="J62" s="21"/>
      <c r="K62" s="21"/>
      <c r="L62" s="21"/>
      <c r="M62" s="30"/>
      <c r="N62" s="19"/>
      <c r="O62" s="19"/>
      <c r="P62" s="19"/>
      <c r="Q62" s="30"/>
    </row>
    <row r="63" customFormat="false" ht="45" hidden="false" customHeight="true" outlineLevel="0" collapsed="false">
      <c r="A63" s="30"/>
      <c r="B63" s="30"/>
      <c r="C63" s="30"/>
      <c r="D63" s="30"/>
      <c r="E63" s="30"/>
      <c r="F63" s="30"/>
      <c r="G63" s="21"/>
      <c r="H63" s="21"/>
      <c r="I63" s="30"/>
      <c r="J63" s="21"/>
      <c r="K63" s="21"/>
      <c r="L63" s="21"/>
      <c r="M63" s="30"/>
      <c r="N63" s="19"/>
      <c r="O63" s="19"/>
      <c r="P63" s="19"/>
      <c r="Q63" s="30"/>
    </row>
    <row r="64" customFormat="false" ht="45" hidden="false" customHeight="true" outlineLevel="0" collapsed="false">
      <c r="A64" s="30"/>
      <c r="B64" s="30"/>
      <c r="C64" s="30"/>
      <c r="D64" s="30"/>
      <c r="E64" s="30"/>
      <c r="F64" s="30"/>
      <c r="G64" s="21"/>
      <c r="H64" s="21"/>
      <c r="I64" s="30"/>
      <c r="J64" s="21"/>
      <c r="K64" s="21"/>
      <c r="L64" s="21"/>
      <c r="M64" s="30"/>
      <c r="N64" s="19"/>
      <c r="O64" s="19"/>
      <c r="P64" s="19"/>
      <c r="Q64" s="30"/>
    </row>
    <row r="65" customFormat="false" ht="45" hidden="false" customHeight="true" outlineLevel="0" collapsed="false">
      <c r="A65" s="30"/>
      <c r="B65" s="30"/>
      <c r="C65" s="30"/>
      <c r="D65" s="30"/>
      <c r="E65" s="30"/>
      <c r="F65" s="30"/>
      <c r="G65" s="21"/>
      <c r="H65" s="21"/>
      <c r="I65" s="30"/>
      <c r="J65" s="21"/>
      <c r="K65" s="21"/>
      <c r="L65" s="21"/>
      <c r="M65" s="30"/>
      <c r="N65" s="19"/>
      <c r="O65" s="19"/>
      <c r="P65" s="19"/>
      <c r="Q65" s="30"/>
    </row>
    <row r="66" customFormat="false" ht="45" hidden="false" customHeight="true" outlineLevel="0" collapsed="false">
      <c r="A66" s="30"/>
      <c r="B66" s="30"/>
      <c r="C66" s="30"/>
      <c r="D66" s="30"/>
      <c r="E66" s="30"/>
      <c r="F66" s="30"/>
      <c r="G66" s="21"/>
      <c r="H66" s="21"/>
      <c r="I66" s="30"/>
      <c r="J66" s="21"/>
      <c r="K66" s="21"/>
      <c r="L66" s="21"/>
      <c r="M66" s="30"/>
      <c r="N66" s="19"/>
      <c r="O66" s="19"/>
      <c r="P66" s="19"/>
      <c r="Q66" s="30"/>
    </row>
    <row r="67" customFormat="false" ht="45" hidden="false" customHeight="true" outlineLevel="0" collapsed="false">
      <c r="A67" s="30"/>
      <c r="B67" s="30"/>
      <c r="C67" s="30"/>
      <c r="D67" s="30"/>
      <c r="E67" s="30"/>
      <c r="F67" s="30"/>
      <c r="G67" s="21"/>
      <c r="H67" s="21"/>
      <c r="I67" s="30"/>
      <c r="J67" s="21"/>
      <c r="K67" s="21"/>
      <c r="L67" s="21"/>
      <c r="M67" s="30"/>
      <c r="N67" s="19"/>
      <c r="O67" s="19"/>
      <c r="P67" s="19"/>
      <c r="Q67" s="30"/>
    </row>
    <row r="68" customFormat="false" ht="45" hidden="false" customHeight="true" outlineLevel="0" collapsed="false">
      <c r="A68" s="30"/>
      <c r="B68" s="30"/>
      <c r="C68" s="30"/>
      <c r="D68" s="30"/>
      <c r="E68" s="30"/>
      <c r="F68" s="30"/>
      <c r="G68" s="21"/>
      <c r="H68" s="21"/>
      <c r="I68" s="30"/>
      <c r="J68" s="21"/>
      <c r="K68" s="21"/>
      <c r="L68" s="21"/>
      <c r="M68" s="30"/>
      <c r="N68" s="19"/>
      <c r="O68" s="19"/>
      <c r="P68" s="19"/>
      <c r="Q68" s="30"/>
    </row>
    <row r="69" customFormat="false" ht="45" hidden="false" customHeight="true" outlineLevel="0" collapsed="false">
      <c r="A69" s="30"/>
      <c r="B69" s="30"/>
      <c r="C69" s="30"/>
      <c r="D69" s="30"/>
      <c r="E69" s="30"/>
      <c r="F69" s="30"/>
      <c r="G69" s="21"/>
      <c r="H69" s="21"/>
      <c r="I69" s="30"/>
      <c r="J69" s="21"/>
      <c r="K69" s="21"/>
      <c r="L69" s="21"/>
      <c r="M69" s="30"/>
      <c r="N69" s="19"/>
      <c r="O69" s="19"/>
      <c r="P69" s="19"/>
      <c r="Q69" s="30"/>
    </row>
    <row r="70" customFormat="false" ht="45" hidden="false" customHeight="true" outlineLevel="0" collapsed="false">
      <c r="A70" s="30"/>
      <c r="B70" s="30"/>
      <c r="C70" s="30"/>
      <c r="D70" s="30"/>
      <c r="E70" s="30"/>
      <c r="F70" s="30"/>
      <c r="G70" s="21"/>
      <c r="H70" s="21"/>
      <c r="I70" s="30"/>
      <c r="J70" s="21"/>
      <c r="K70" s="21"/>
      <c r="L70" s="21"/>
      <c r="M70" s="30"/>
      <c r="N70" s="19"/>
      <c r="O70" s="19"/>
      <c r="P70" s="19"/>
      <c r="Q70" s="30"/>
    </row>
    <row r="71" customFormat="false" ht="45" hidden="false" customHeight="true" outlineLevel="0" collapsed="false">
      <c r="A71" s="30"/>
      <c r="B71" s="30"/>
      <c r="C71" s="30"/>
      <c r="D71" s="30"/>
      <c r="E71" s="30"/>
      <c r="F71" s="30"/>
      <c r="G71" s="21"/>
      <c r="H71" s="21"/>
      <c r="I71" s="30"/>
      <c r="J71" s="21"/>
      <c r="K71" s="21"/>
      <c r="L71" s="21"/>
      <c r="M71" s="30"/>
      <c r="N71" s="19"/>
      <c r="O71" s="19"/>
      <c r="P71" s="19"/>
      <c r="Q71" s="30"/>
    </row>
    <row r="72" customFormat="false" ht="45" hidden="false" customHeight="true" outlineLevel="0" collapsed="false">
      <c r="A72" s="30"/>
      <c r="B72" s="30"/>
      <c r="C72" s="30"/>
      <c r="D72" s="30"/>
      <c r="E72" s="30"/>
      <c r="F72" s="30"/>
      <c r="G72" s="21"/>
      <c r="H72" s="21"/>
      <c r="I72" s="30"/>
      <c r="J72" s="21"/>
      <c r="K72" s="21"/>
      <c r="L72" s="21"/>
      <c r="M72" s="30"/>
      <c r="N72" s="19"/>
      <c r="O72" s="19"/>
      <c r="P72" s="19"/>
      <c r="Q72" s="30"/>
    </row>
    <row r="73" customFormat="false" ht="45" hidden="false" customHeight="true" outlineLevel="0" collapsed="false">
      <c r="A73" s="30"/>
      <c r="B73" s="30"/>
      <c r="C73" s="30"/>
      <c r="D73" s="30"/>
      <c r="E73" s="30"/>
      <c r="F73" s="30"/>
      <c r="G73" s="21"/>
      <c r="H73" s="21"/>
      <c r="I73" s="30"/>
      <c r="J73" s="21"/>
      <c r="K73" s="21"/>
      <c r="L73" s="21"/>
      <c r="M73" s="30"/>
      <c r="N73" s="19"/>
      <c r="O73" s="19"/>
      <c r="P73" s="19"/>
      <c r="Q73" s="30"/>
    </row>
    <row r="74" customFormat="false" ht="45" hidden="false" customHeight="true" outlineLevel="0" collapsed="false">
      <c r="A74" s="30"/>
      <c r="B74" s="30"/>
      <c r="C74" s="30"/>
      <c r="D74" s="30"/>
      <c r="E74" s="30"/>
      <c r="F74" s="30"/>
      <c r="G74" s="21"/>
      <c r="H74" s="21"/>
      <c r="I74" s="30"/>
      <c r="J74" s="21"/>
      <c r="K74" s="21"/>
      <c r="L74" s="21"/>
      <c r="M74" s="30"/>
      <c r="N74" s="19"/>
      <c r="O74" s="19"/>
      <c r="P74" s="19"/>
      <c r="Q74" s="30"/>
    </row>
    <row r="75" customFormat="false" ht="45" hidden="false" customHeight="true" outlineLevel="0" collapsed="false">
      <c r="A75" s="30"/>
      <c r="B75" s="30"/>
      <c r="C75" s="30"/>
      <c r="D75" s="30"/>
      <c r="E75" s="30"/>
      <c r="F75" s="30"/>
      <c r="G75" s="21"/>
      <c r="H75" s="21"/>
      <c r="I75" s="30"/>
      <c r="J75" s="21"/>
      <c r="K75" s="21"/>
      <c r="L75" s="21"/>
      <c r="M75" s="30"/>
      <c r="N75" s="19"/>
      <c r="O75" s="19"/>
      <c r="P75" s="19"/>
    </row>
    <row r="76" customFormat="false" ht="45" hidden="false" customHeight="true" outlineLevel="0" collapsed="false">
      <c r="A76" s="30"/>
      <c r="B76" s="30"/>
      <c r="C76" s="30"/>
      <c r="D76" s="30"/>
      <c r="E76" s="30"/>
      <c r="F76" s="30"/>
      <c r="G76" s="21"/>
      <c r="H76" s="21"/>
      <c r="I76" s="30"/>
      <c r="J76" s="21"/>
      <c r="K76" s="21"/>
      <c r="L76" s="21"/>
      <c r="M76" s="30"/>
      <c r="N76" s="19"/>
      <c r="O76" s="19"/>
      <c r="P76" s="19"/>
    </row>
    <row r="77" customFormat="false" ht="45" hidden="false" customHeight="true" outlineLevel="0" collapsed="false">
      <c r="A77" s="30"/>
      <c r="B77" s="30"/>
      <c r="C77" s="30"/>
      <c r="D77" s="30"/>
      <c r="E77" s="30"/>
      <c r="F77" s="30"/>
      <c r="G77" s="21"/>
      <c r="H77" s="21"/>
      <c r="I77" s="30"/>
      <c r="J77" s="21"/>
      <c r="K77" s="21"/>
      <c r="L77" s="21"/>
      <c r="M77" s="30"/>
      <c r="N77" s="19"/>
      <c r="O77" s="19"/>
      <c r="P77" s="19"/>
    </row>
    <row r="78" customFormat="false" ht="45" hidden="false" customHeight="true" outlineLevel="0" collapsed="false">
      <c r="A78" s="30"/>
      <c r="B78" s="30"/>
      <c r="C78" s="30"/>
      <c r="D78" s="30"/>
      <c r="E78" s="30"/>
      <c r="F78" s="30"/>
      <c r="G78" s="21"/>
      <c r="H78" s="21"/>
      <c r="I78" s="30"/>
      <c r="J78" s="21"/>
      <c r="K78" s="21"/>
      <c r="L78" s="21"/>
      <c r="M78" s="30"/>
      <c r="N78" s="19"/>
      <c r="O78" s="19"/>
      <c r="P78" s="19"/>
    </row>
  </sheetData>
  <printOptions headings="false" gridLines="false" gridLinesSet="true" horizontalCentered="false" verticalCentered="false"/>
  <pageMargins left="0.700694444444444" right="0.700694444444444" top="0.752083333333333" bottom="0.752083333333333"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92"/>
  <sheetViews>
    <sheetView showFormulas="false" showGridLines="true" showRowColHeaders="true" showZeros="true" rightToLeft="false" tabSelected="false" showOutlineSymbols="true" defaultGridColor="true" view="normal" topLeftCell="A31" colorId="64" zoomScale="80" zoomScaleNormal="80" zoomScalePageLayoutView="100" workbookViewId="0">
      <selection pane="topLeft" activeCell="L14" activeCellId="0" sqref="L14"/>
    </sheetView>
  </sheetViews>
  <sheetFormatPr defaultColWidth="18.73046875" defaultRowHeight="13.8" zeroHeight="false" outlineLevelRow="0" outlineLevelCol="0"/>
  <cols>
    <col collapsed="false" customWidth="false" hidden="false" outlineLevel="0" max="6" min="1" style="11" width="18.71"/>
    <col collapsed="false" customWidth="false" hidden="false" outlineLevel="0" max="8" min="7" style="13" width="18.71"/>
    <col collapsed="false" customWidth="false" hidden="false" outlineLevel="0" max="9" min="9" style="31" width="18.71"/>
    <col collapsed="false" customWidth="false" hidden="false" outlineLevel="0" max="12" min="10" style="13" width="18.71"/>
    <col collapsed="false" customWidth="false" hidden="false" outlineLevel="0" max="13" min="13" style="32" width="18.71"/>
    <col collapsed="false" customWidth="false" hidden="false" outlineLevel="0" max="1022" min="14" style="11" width="18.71"/>
    <col collapsed="false" customWidth="true" hidden="false" outlineLevel="0" max="1024" min="1023" style="0" width="11.52"/>
  </cols>
  <sheetData>
    <row r="1" s="15" customFormat="true" ht="45" hidden="false" customHeight="true" outlineLevel="0" collapsed="false">
      <c r="A1" s="15" t="s">
        <v>42</v>
      </c>
      <c r="B1" s="15" t="s">
        <v>43</v>
      </c>
      <c r="C1" s="15" t="s">
        <v>14</v>
      </c>
      <c r="D1" s="15" t="s">
        <v>44</v>
      </c>
      <c r="E1" s="15" t="s">
        <v>45</v>
      </c>
      <c r="F1" s="15" t="s">
        <v>46</v>
      </c>
      <c r="G1" s="16" t="s">
        <v>22</v>
      </c>
      <c r="H1" s="16" t="s">
        <v>47</v>
      </c>
      <c r="I1" s="33" t="s">
        <v>26</v>
      </c>
      <c r="J1" s="16" t="s">
        <v>48</v>
      </c>
      <c r="K1" s="16" t="s">
        <v>30</v>
      </c>
      <c r="L1" s="34" t="s">
        <v>49</v>
      </c>
      <c r="M1" s="15" t="s">
        <v>34</v>
      </c>
      <c r="N1" s="15" t="s">
        <v>50</v>
      </c>
      <c r="O1" s="15" t="s">
        <v>38</v>
      </c>
      <c r="P1" s="15" t="s">
        <v>51</v>
      </c>
      <c r="AMI1" s="18"/>
      <c r="AMJ1" s="18"/>
    </row>
    <row r="2" s="35" customFormat="true" ht="45" hidden="false" customHeight="true" outlineLevel="0" collapsed="false">
      <c r="A2" s="19"/>
      <c r="B2" s="19"/>
      <c r="C2" s="19" t="s">
        <v>53</v>
      </c>
      <c r="D2" s="19" t="s">
        <v>107</v>
      </c>
      <c r="E2" s="19"/>
      <c r="F2" s="19"/>
      <c r="G2" s="20" t="n">
        <v>184</v>
      </c>
      <c r="H2" s="20"/>
      <c r="I2" s="19" t="s">
        <v>99</v>
      </c>
      <c r="J2" s="20"/>
      <c r="K2" s="21" t="n">
        <f aca="false">IF(ISBLANK($G2),"",IF(ISBLANK($J2),1,$J2)*VLOOKUP($I2,Units!$A$2:$C$1000,3,0)*G2)</f>
        <v>184</v>
      </c>
      <c r="L2" s="21" t="str">
        <f aca="false">IF(ISBLANK($H2),"",IF(ISBLANK($J2),1,$J2)*VLOOKUP($I2,Units!$A$2:$C$1000,3,0)*H2)</f>
        <v/>
      </c>
      <c r="M2" s="22" t="str">
        <f aca="false">VLOOKUP($I2,Units!$A$2:$C$1000,2,0)</f>
        <v>EUR/(t/a)</v>
      </c>
      <c r="N2" s="19"/>
      <c r="O2" s="19" t="s">
        <v>125</v>
      </c>
      <c r="P2" s="19"/>
      <c r="Q2" s="19"/>
      <c r="R2" s="19"/>
      <c r="S2" s="19"/>
      <c r="T2" s="19"/>
      <c r="U2" s="19"/>
      <c r="V2" s="19"/>
      <c r="W2" s="19"/>
      <c r="X2" s="19"/>
      <c r="AMI2" s="0"/>
      <c r="AMJ2" s="0"/>
    </row>
    <row r="3" s="19" customFormat="true" ht="45" hidden="false" customHeight="true" outlineLevel="0" collapsed="false">
      <c r="C3" s="19" t="s">
        <v>53</v>
      </c>
      <c r="D3" s="19" t="s">
        <v>107</v>
      </c>
      <c r="G3" s="20" t="n">
        <v>184</v>
      </c>
      <c r="H3" s="20"/>
      <c r="I3" s="19" t="s">
        <v>99</v>
      </c>
      <c r="J3" s="20" t="n">
        <v>1.8</v>
      </c>
      <c r="K3" s="21" t="n">
        <f aca="false">IF(ISBLANK($G3),"",IF(ISBLANK($J3),1,$J3)*VLOOKUP($I3,Units!$A$2:$C$1000,3,0)*G3)</f>
        <v>331.2</v>
      </c>
      <c r="L3" s="21" t="str">
        <f aca="false">IF(ISBLANK($H3),"",IF(ISBLANK($J3),1,$J3)*VLOOKUP($I3,Units!$A$2:$C$1000,3,0)*H3)</f>
        <v/>
      </c>
      <c r="M3" s="22" t="str">
        <f aca="false">VLOOKUP($I3,Units!$A$2:$C$1000,2,0)</f>
        <v>EUR/(t/a)</v>
      </c>
      <c r="N3" s="19" t="s">
        <v>126</v>
      </c>
      <c r="O3" s="19" t="s">
        <v>127</v>
      </c>
      <c r="AMI3" s="0"/>
      <c r="AMJ3" s="0"/>
    </row>
    <row r="4" s="19" customFormat="true" ht="45" hidden="false" customHeight="true" outlineLevel="0" collapsed="false">
      <c r="C4" s="19" t="s">
        <v>67</v>
      </c>
      <c r="G4" s="20" t="n">
        <v>3</v>
      </c>
      <c r="H4" s="20"/>
      <c r="I4" s="19" t="s">
        <v>68</v>
      </c>
      <c r="J4" s="20"/>
      <c r="K4" s="21" t="n">
        <f aca="false">IF(ISBLANK($G4),"",IF(ISBLANK($J4),1,$J4)*VLOOKUP($I4,Units!$A$2:$C$1000,3,0)*G4)</f>
        <v>0.03</v>
      </c>
      <c r="L4" s="21" t="str">
        <f aca="false">IF(ISBLANK($H4),"",IF(ISBLANK($J4),1,$J4)*VLOOKUP($I4,Units!$A$2:$C$1000,3,0)*H4)</f>
        <v/>
      </c>
      <c r="M4" s="22" t="n">
        <f aca="false">VLOOKUP($I4,Units!$A$2:$C$1000,2,0)</f>
        <v>1</v>
      </c>
      <c r="O4" s="19" t="s">
        <v>127</v>
      </c>
      <c r="AMI4" s="0"/>
      <c r="AMJ4" s="0"/>
    </row>
    <row r="5" s="19" customFormat="true" ht="45" hidden="false" customHeight="true" outlineLevel="0" collapsed="false">
      <c r="C5" s="19" t="s">
        <v>67</v>
      </c>
      <c r="D5" s="19" t="s">
        <v>174</v>
      </c>
      <c r="E5" s="0"/>
      <c r="G5" s="20" t="n">
        <v>3</v>
      </c>
      <c r="H5" s="20"/>
      <c r="I5" s="19" t="s">
        <v>68</v>
      </c>
      <c r="J5" s="20"/>
      <c r="K5" s="21" t="n">
        <f aca="false">IF(ISBLANK($G5),"",IF(ISBLANK($J5),1,$J5)*VLOOKUP($I5,Units!$A$2:$C$1000,3,0)*G5)</f>
        <v>0.03</v>
      </c>
      <c r="L5" s="21" t="str">
        <f aca="false">IF(ISBLANK($H5),"",IF(ISBLANK($J5),1,$J5)*VLOOKUP($I5,Units!$A$2:$C$1000,3,0)*H5)</f>
        <v/>
      </c>
      <c r="M5" s="22" t="n">
        <f aca="false">VLOOKUP($I5,Units!$A$2:$C$1000,2,0)</f>
        <v>1</v>
      </c>
      <c r="O5" s="19" t="s">
        <v>146</v>
      </c>
      <c r="P5" s="19" t="s">
        <v>175</v>
      </c>
      <c r="AMI5" s="0"/>
      <c r="AMJ5" s="0"/>
    </row>
    <row r="6" s="19" customFormat="true" ht="45" hidden="false" customHeight="true" outlineLevel="0" collapsed="false">
      <c r="C6" s="19" t="s">
        <v>176</v>
      </c>
      <c r="D6" s="19" t="s">
        <v>177</v>
      </c>
      <c r="E6" s="0"/>
      <c r="G6" s="20" t="n">
        <v>53.2</v>
      </c>
      <c r="H6" s="20"/>
      <c r="I6" s="19" t="s">
        <v>170</v>
      </c>
      <c r="J6" s="20"/>
      <c r="K6" s="21" t="n">
        <f aca="false">IF(ISBLANK($G6),"",IF(ISBLANK($J6),1,$J6)*VLOOKUP($I6,Units!$A$2:$C$1000,3,0)*G6)</f>
        <v>53.2</v>
      </c>
      <c r="L6" s="21" t="str">
        <f aca="false">IF(ISBLANK($H6),"",IF(ISBLANK($J6),1,$J6)*VLOOKUP($I6,Units!$A$2:$C$1000,3,0)*H6)</f>
        <v/>
      </c>
      <c r="M6" s="22" t="str">
        <f aca="false">VLOOKUP($I6,Units!$A$2:$C$1000,2,0)</f>
        <v>EUR/t</v>
      </c>
      <c r="O6" s="19" t="s">
        <v>146</v>
      </c>
      <c r="P6" s="19" t="s">
        <v>175</v>
      </c>
      <c r="AMI6" s="0"/>
      <c r="AMJ6" s="0"/>
    </row>
    <row r="7" s="19" customFormat="true" ht="45" hidden="false" customHeight="true" outlineLevel="0" collapsed="false">
      <c r="C7" s="19" t="s">
        <v>176</v>
      </c>
      <c r="D7" s="19" t="s">
        <v>177</v>
      </c>
      <c r="E7" s="0"/>
      <c r="G7" s="20" t="n">
        <v>3</v>
      </c>
      <c r="H7" s="20"/>
      <c r="I7" s="19" t="s">
        <v>170</v>
      </c>
      <c r="J7" s="20"/>
      <c r="K7" s="21" t="n">
        <f aca="false">IF(ISBLANK($G7),"",IF(ISBLANK($J7),1,$J7)*VLOOKUP($I7,Units!$A$2:$C$1000,3,0)*G7)</f>
        <v>3</v>
      </c>
      <c r="L7" s="21" t="str">
        <f aca="false">IF(ISBLANK($H7),"",IF(ISBLANK($J7),1,$J7)*VLOOKUP($I7,Units!$A$2:$C$1000,3,0)*H7)</f>
        <v/>
      </c>
      <c r="M7" s="22" t="str">
        <f aca="false">VLOOKUP($I7,Units!$A$2:$C$1000,2,0)</f>
        <v>EUR/t</v>
      </c>
      <c r="O7" s="19" t="s">
        <v>178</v>
      </c>
      <c r="P7" s="19" t="s">
        <v>179</v>
      </c>
      <c r="AMI7" s="0"/>
      <c r="AMJ7" s="0"/>
    </row>
    <row r="8" s="19" customFormat="true" ht="45" hidden="false" customHeight="true" outlineLevel="0" collapsed="false">
      <c r="C8" s="19" t="s">
        <v>180</v>
      </c>
      <c r="D8" s="19" t="s">
        <v>177</v>
      </c>
      <c r="E8" s="0"/>
      <c r="G8" s="20" t="n">
        <v>9</v>
      </c>
      <c r="H8" s="20"/>
      <c r="I8" s="19" t="s">
        <v>170</v>
      </c>
      <c r="J8" s="20"/>
      <c r="K8" s="21" t="n">
        <f aca="false">IF(ISBLANK($G8),"",IF(ISBLANK($J8),1,$J8)*VLOOKUP($I8,Units!$A$2:$C$1000,3,0)*G8)</f>
        <v>9</v>
      </c>
      <c r="L8" s="21" t="str">
        <f aca="false">IF(ISBLANK($H8),"",IF(ISBLANK($J8),1,$J8)*VLOOKUP($I8,Units!$A$2:$C$1000,3,0)*H8)</f>
        <v/>
      </c>
      <c r="M8" s="22" t="str">
        <f aca="false">VLOOKUP($I8,Units!$A$2:$C$1000,2,0)</f>
        <v>EUR/t</v>
      </c>
      <c r="O8" s="19" t="s">
        <v>178</v>
      </c>
      <c r="P8" s="19" t="s">
        <v>179</v>
      </c>
      <c r="AMI8" s="0"/>
      <c r="AMJ8" s="0"/>
    </row>
    <row r="9" s="19" customFormat="true" ht="45" hidden="false" customHeight="true" outlineLevel="0" collapsed="false">
      <c r="B9" s="19" t="s">
        <v>181</v>
      </c>
      <c r="C9" s="19" t="s">
        <v>71</v>
      </c>
      <c r="D9" s="19" t="s">
        <v>72</v>
      </c>
      <c r="G9" s="20" t="n">
        <v>0.594</v>
      </c>
      <c r="H9" s="20"/>
      <c r="I9" s="36" t="s">
        <v>148</v>
      </c>
      <c r="J9" s="20"/>
      <c r="K9" s="21" t="n">
        <f aca="false">IF(ISBLANK($G9),"",IF(ISBLANK($J9),1,$J9)*VLOOKUP($I9,Units!$A$2:$C$1000,3,0)*G9)</f>
        <v>0.594</v>
      </c>
      <c r="L9" s="21" t="str">
        <f aca="false">IF(ISBLANK($H9),"",IF(ISBLANK($J9),1,$J9)*VLOOKUP($I9,Units!$A$2:$C$1000,3,0)*H9)</f>
        <v/>
      </c>
      <c r="M9" s="22" t="str">
        <f aca="false">VLOOKUP($I9,Units!$A$2:$C$1000,2,0)</f>
        <v>MWh/t</v>
      </c>
      <c r="O9" s="19" t="s">
        <v>127</v>
      </c>
      <c r="AMI9" s="0"/>
      <c r="AMJ9" s="0"/>
    </row>
    <row r="10" s="19" customFormat="true" ht="45" hidden="false" customHeight="true" outlineLevel="0" collapsed="false">
      <c r="B10" s="19" t="s">
        <v>181</v>
      </c>
      <c r="C10" s="19" t="s">
        <v>71</v>
      </c>
      <c r="D10" s="19" t="s">
        <v>72</v>
      </c>
      <c r="G10" s="20" t="n">
        <v>2.4</v>
      </c>
      <c r="H10" s="20"/>
      <c r="I10" s="36" t="s">
        <v>182</v>
      </c>
      <c r="J10" s="20"/>
      <c r="K10" s="21" t="n">
        <f aca="false">IF(ISBLANK($G10),"",IF(ISBLANK($J10),1,$J10)*VLOOKUP($I10,Units!$A$2:$C$1000,3,0)*G10)</f>
        <v>0.666666666666667</v>
      </c>
      <c r="L10" s="21" t="str">
        <f aca="false">IF(ISBLANK($H10),"",IF(ISBLANK($J10),1,$J10)*VLOOKUP($I10,Units!$A$2:$C$1000,3,0)*H10)</f>
        <v/>
      </c>
      <c r="M10" s="22" t="str">
        <f aca="false">VLOOKUP($I10,Units!$A$2:$C$1000,2,0)</f>
        <v>MWh/t</v>
      </c>
      <c r="O10" s="19" t="s">
        <v>133</v>
      </c>
      <c r="P10" s="19" t="s">
        <v>134</v>
      </c>
      <c r="AMI10" s="0"/>
      <c r="AMJ10" s="0"/>
    </row>
    <row r="11" s="19" customFormat="true" ht="45" hidden="false" customHeight="true" outlineLevel="0" collapsed="false">
      <c r="B11" s="19" t="s">
        <v>181</v>
      </c>
      <c r="C11" s="19" t="s">
        <v>71</v>
      </c>
      <c r="D11" s="19" t="s">
        <v>72</v>
      </c>
      <c r="G11" s="20" t="n">
        <v>0.525</v>
      </c>
      <c r="H11" s="20"/>
      <c r="I11" s="36" t="s">
        <v>148</v>
      </c>
      <c r="J11" s="20"/>
      <c r="K11" s="21" t="n">
        <f aca="false">IF(ISBLANK($G11),"",IF(ISBLANK($J11),1,$J11)*VLOOKUP($I11,Units!$A$2:$C$1000,3,0)*G11)</f>
        <v>0.525</v>
      </c>
      <c r="L11" s="21" t="str">
        <f aca="false">IF(ISBLANK($H11),"",IF(ISBLANK($J11),1,$J11)*VLOOKUP($I11,Units!$A$2:$C$1000,3,0)*H11)</f>
        <v/>
      </c>
      <c r="M11" s="22" t="str">
        <f aca="false">VLOOKUP($I11,Units!$A$2:$C$1000,2,0)</f>
        <v>MWh/t</v>
      </c>
      <c r="O11" s="19" t="s">
        <v>183</v>
      </c>
      <c r="AMI11" s="0"/>
      <c r="AMJ11" s="0"/>
    </row>
    <row r="12" s="19" customFormat="true" ht="45" hidden="false" customHeight="true" outlineLevel="0" collapsed="false">
      <c r="B12" s="19" t="s">
        <v>181</v>
      </c>
      <c r="C12" s="19" t="s">
        <v>71</v>
      </c>
      <c r="D12" s="19" t="s">
        <v>72</v>
      </c>
      <c r="G12" s="20" t="n">
        <v>2.07</v>
      </c>
      <c r="H12" s="20"/>
      <c r="I12" s="36" t="s">
        <v>103</v>
      </c>
      <c r="J12" s="20"/>
      <c r="K12" s="21" t="n">
        <f aca="false">IF(ISBLANK($G12),"",IF(ISBLANK($J12),1,$J12)*VLOOKUP($I12,Units!$A$2:$C$1000,3,0)*G12)</f>
        <v>0.575</v>
      </c>
      <c r="L12" s="21" t="str">
        <f aca="false">IF(ISBLANK($H12),"",IF(ISBLANK($J12),1,$J12)*VLOOKUP($I12,Units!$A$2:$C$1000,3,0)*H12)</f>
        <v/>
      </c>
      <c r="M12" s="22" t="str">
        <f aca="false">VLOOKUP($I12,Units!$A$2:$C$1000,2,0)</f>
        <v>MWh/t</v>
      </c>
      <c r="O12" s="19" t="s">
        <v>138</v>
      </c>
      <c r="P12" s="19" t="s">
        <v>139</v>
      </c>
      <c r="AMI12" s="0"/>
      <c r="AMJ12" s="0"/>
    </row>
    <row r="13" s="19" customFormat="true" ht="45" hidden="false" customHeight="true" outlineLevel="0" collapsed="false">
      <c r="B13" s="19" t="s">
        <v>181</v>
      </c>
      <c r="C13" s="19" t="s">
        <v>71</v>
      </c>
      <c r="D13" s="19" t="s">
        <v>72</v>
      </c>
      <c r="G13" s="20" t="n">
        <v>475</v>
      </c>
      <c r="H13" s="20" t="n">
        <v>165</v>
      </c>
      <c r="I13" s="36" t="s">
        <v>101</v>
      </c>
      <c r="J13" s="20"/>
      <c r="K13" s="21" t="n">
        <f aca="false">IF(ISBLANK($G13),"",IF(ISBLANK($J13),1,$J13)*VLOOKUP($I13,Units!$A$2:$C$1000,3,0)*G13)</f>
        <v>0.475</v>
      </c>
      <c r="L13" s="21" t="n">
        <f aca="false">IF(ISBLANK($H13),"",IF(ISBLANK($J13),1,$J13)*VLOOKUP($I13,Units!$A$2:$C$1000,3,0)*H13)</f>
        <v>0.165</v>
      </c>
      <c r="M13" s="22" t="str">
        <f aca="false">VLOOKUP($I13,Units!$A$2:$C$1000,2,0)</f>
        <v>MWh/t</v>
      </c>
      <c r="O13" s="19" t="s">
        <v>141</v>
      </c>
      <c r="P13" s="19" t="s">
        <v>162</v>
      </c>
      <c r="AMI13" s="0"/>
      <c r="AMJ13" s="0"/>
    </row>
    <row r="14" s="19" customFormat="true" ht="45" hidden="false" customHeight="true" outlineLevel="0" collapsed="false">
      <c r="B14" s="19" t="s">
        <v>181</v>
      </c>
      <c r="C14" s="19" t="s">
        <v>71</v>
      </c>
      <c r="D14" s="19" t="s">
        <v>72</v>
      </c>
      <c r="G14" s="20" t="n">
        <v>0.753</v>
      </c>
      <c r="H14" s="20"/>
      <c r="I14" s="36" t="s">
        <v>148</v>
      </c>
      <c r="J14" s="20"/>
      <c r="K14" s="21" t="n">
        <f aca="false">IF(ISBLANK($G14),"",IF(ISBLANK($J14),1,$J14)*VLOOKUP($I14,Units!$A$2:$C$1000,3,0)*G14)</f>
        <v>0.753</v>
      </c>
      <c r="L14" s="21" t="str">
        <f aca="false">IF(ISBLANK($H14),"",IF(ISBLANK($J14),1,$J14)*VLOOKUP($I14,Units!$A$2:$C$1000,3,0)*H14)</f>
        <v/>
      </c>
      <c r="M14" s="22" t="str">
        <f aca="false">VLOOKUP($I14,Units!$A$2:$C$1000,2,0)</f>
        <v>MWh/t</v>
      </c>
      <c r="O14" s="19" t="s">
        <v>146</v>
      </c>
      <c r="P14" s="19" t="s">
        <v>184</v>
      </c>
      <c r="AMI14" s="0"/>
      <c r="AMJ14" s="0"/>
    </row>
    <row r="15" s="19" customFormat="true" ht="45" hidden="false" customHeight="true" outlineLevel="0" collapsed="false">
      <c r="B15" s="19" t="s">
        <v>181</v>
      </c>
      <c r="C15" s="19" t="s">
        <v>71</v>
      </c>
      <c r="D15" s="19" t="s">
        <v>72</v>
      </c>
      <c r="G15" s="20" t="n">
        <v>1.7</v>
      </c>
      <c r="H15" s="20"/>
      <c r="I15" s="36" t="s">
        <v>103</v>
      </c>
      <c r="J15" s="20"/>
      <c r="K15" s="21" t="n">
        <f aca="false">IF(ISBLANK($G15),"",IF(ISBLANK($J15),1,$J15)*VLOOKUP($I15,Units!$A$2:$C$1000,3,0)*G15)</f>
        <v>0.472222222222222</v>
      </c>
      <c r="L15" s="21" t="str">
        <f aca="false">IF(ISBLANK($H15),"",IF(ISBLANK($J15),1,$J15)*VLOOKUP($I15,Units!$A$2:$C$1000,3,0)*H15)</f>
        <v/>
      </c>
      <c r="M15" s="22" t="str">
        <f aca="false">VLOOKUP($I15,Units!$A$2:$C$1000,2,0)</f>
        <v>MWh/t</v>
      </c>
      <c r="O15" s="19" t="s">
        <v>185</v>
      </c>
      <c r="P15" s="19" t="s">
        <v>186</v>
      </c>
      <c r="AMI15" s="0"/>
      <c r="AMJ15" s="0"/>
    </row>
    <row r="16" s="19" customFormat="true" ht="45" hidden="false" customHeight="true" outlineLevel="0" collapsed="false">
      <c r="B16" s="19" t="s">
        <v>181</v>
      </c>
      <c r="C16" s="19" t="s">
        <v>71</v>
      </c>
      <c r="D16" s="19" t="s">
        <v>102</v>
      </c>
      <c r="G16" s="20" t="n">
        <v>0.6</v>
      </c>
      <c r="H16" s="20"/>
      <c r="I16" s="36" t="s">
        <v>103</v>
      </c>
      <c r="J16" s="20"/>
      <c r="K16" s="21" t="n">
        <f aca="false">IF(ISBLANK($G16),"",IF(ISBLANK($J16),1,$J16)*VLOOKUP($I16,Units!$A$2:$C$1000,3,0)*G16)</f>
        <v>0.166666666666667</v>
      </c>
      <c r="L16" s="21" t="str">
        <f aca="false">IF(ISBLANK($H16),"",IF(ISBLANK($J16),1,$J16)*VLOOKUP($I16,Units!$A$2:$C$1000,3,0)*H16)</f>
        <v/>
      </c>
      <c r="M16" s="22" t="str">
        <f aca="false">VLOOKUP($I16,Units!$A$2:$C$1000,2,0)</f>
        <v>MWh/t</v>
      </c>
      <c r="O16" s="19" t="s">
        <v>185</v>
      </c>
      <c r="P16" s="19" t="s">
        <v>186</v>
      </c>
      <c r="AMI16" s="0"/>
      <c r="AMJ16" s="0"/>
    </row>
    <row r="17" s="19" customFormat="true" ht="45" hidden="false" customHeight="true" outlineLevel="0" collapsed="false">
      <c r="B17" s="19" t="s">
        <v>181</v>
      </c>
      <c r="C17" s="19" t="s">
        <v>71</v>
      </c>
      <c r="D17" s="19" t="s">
        <v>156</v>
      </c>
      <c r="G17" s="20" t="n">
        <v>0.78</v>
      </c>
      <c r="H17" s="20"/>
      <c r="I17" s="36" t="s">
        <v>103</v>
      </c>
      <c r="J17" s="20"/>
      <c r="K17" s="21" t="n">
        <f aca="false">IF(ISBLANK($G17),"",IF(ISBLANK($J17),1,$J17)*VLOOKUP($I17,Units!$A$2:$C$1000,3,0)*G17)</f>
        <v>0.216666666666667</v>
      </c>
      <c r="L17" s="21" t="str">
        <f aca="false">IF(ISBLANK($H17),"",IF(ISBLANK($J17),1,$J17)*VLOOKUP($I17,Units!$A$2:$C$1000,3,0)*H17)</f>
        <v/>
      </c>
      <c r="M17" s="22" t="str">
        <f aca="false">VLOOKUP($I17,Units!$A$2:$C$1000,2,0)</f>
        <v>MWh/t</v>
      </c>
      <c r="O17" s="19" t="s">
        <v>138</v>
      </c>
      <c r="P17" s="19" t="s">
        <v>139</v>
      </c>
      <c r="AMI17" s="0"/>
      <c r="AMJ17" s="0"/>
    </row>
    <row r="18" s="19" customFormat="true" ht="45" hidden="false" customHeight="true" outlineLevel="0" collapsed="false">
      <c r="B18" s="19" t="s">
        <v>181</v>
      </c>
      <c r="C18" s="19" t="s">
        <v>71</v>
      </c>
      <c r="D18" s="19" t="s">
        <v>187</v>
      </c>
      <c r="G18" s="20" t="n">
        <v>0.284</v>
      </c>
      <c r="H18" s="20"/>
      <c r="I18" s="36" t="s">
        <v>148</v>
      </c>
      <c r="J18" s="20"/>
      <c r="K18" s="21" t="n">
        <f aca="false">IF(ISBLANK($G18),"",IF(ISBLANK($J18),1,$J18)*VLOOKUP($I18,Units!$A$2:$C$1000,3,0)*G18)</f>
        <v>0.284</v>
      </c>
      <c r="L18" s="21" t="str">
        <f aca="false">IF(ISBLANK($H18),"",IF(ISBLANK($J18),1,$J18)*VLOOKUP($I18,Units!$A$2:$C$1000,3,0)*H18)</f>
        <v/>
      </c>
      <c r="M18" s="22" t="str">
        <f aca="false">VLOOKUP($I18,Units!$A$2:$C$1000,2,0)</f>
        <v>MWh/t</v>
      </c>
      <c r="N18" s="19" t="s">
        <v>188</v>
      </c>
      <c r="O18" s="19" t="s">
        <v>138</v>
      </c>
      <c r="P18" s="19" t="s">
        <v>139</v>
      </c>
      <c r="AMI18" s="0"/>
      <c r="AMJ18" s="0"/>
    </row>
    <row r="19" s="19" customFormat="true" ht="45" hidden="false" customHeight="true" outlineLevel="0" collapsed="false">
      <c r="B19" s="19" t="s">
        <v>189</v>
      </c>
      <c r="C19" s="19" t="s">
        <v>71</v>
      </c>
      <c r="D19" s="19" t="s">
        <v>102</v>
      </c>
      <c r="E19" s="19" t="s">
        <v>190</v>
      </c>
      <c r="G19" s="20" t="n">
        <v>0.159</v>
      </c>
      <c r="H19" s="20"/>
      <c r="I19" s="36" t="s">
        <v>148</v>
      </c>
      <c r="J19" s="20"/>
      <c r="K19" s="21" t="n">
        <f aca="false">IF(ISBLANK($G19),"",IF(ISBLANK($J19),1,$J19)*VLOOKUP($I19,Units!$A$2:$C$1000,3,0)*G19)</f>
        <v>0.159</v>
      </c>
      <c r="L19" s="21" t="str">
        <f aca="false">IF(ISBLANK($H19),"",IF(ISBLANK($J19),1,$J19)*VLOOKUP($I19,Units!$A$2:$C$1000,3,0)*H19)</f>
        <v/>
      </c>
      <c r="M19" s="22" t="str">
        <f aca="false">VLOOKUP($I19,Units!$A$2:$C$1000,2,0)</f>
        <v>MWh/t</v>
      </c>
      <c r="O19" s="19" t="s">
        <v>127</v>
      </c>
      <c r="AMI19" s="0"/>
      <c r="AMJ19" s="0"/>
    </row>
    <row r="20" s="19" customFormat="true" ht="45" hidden="false" customHeight="true" outlineLevel="0" collapsed="false">
      <c r="B20" s="19" t="s">
        <v>189</v>
      </c>
      <c r="C20" s="19" t="s">
        <v>71</v>
      </c>
      <c r="D20" s="19" t="s">
        <v>102</v>
      </c>
      <c r="E20" s="19" t="s">
        <v>190</v>
      </c>
      <c r="G20" s="20" t="n">
        <v>0.159</v>
      </c>
      <c r="H20" s="20"/>
      <c r="I20" s="36" t="s">
        <v>148</v>
      </c>
      <c r="J20" s="20"/>
      <c r="K20" s="21" t="n">
        <f aca="false">IF(ISBLANK($G20),"",IF(ISBLANK($J20),1,$J20)*VLOOKUP($I20,Units!$A$2:$C$1000,3,0)*G20)</f>
        <v>0.159</v>
      </c>
      <c r="L20" s="21" t="str">
        <f aca="false">IF(ISBLANK($H20),"",IF(ISBLANK($J20),1,$J20)*VLOOKUP($I20,Units!$A$2:$C$1000,3,0)*H20)</f>
        <v/>
      </c>
      <c r="M20" s="22" t="str">
        <f aca="false">VLOOKUP($I20,Units!$A$2:$C$1000,2,0)</f>
        <v>MWh/t</v>
      </c>
      <c r="O20" s="19" t="s">
        <v>146</v>
      </c>
      <c r="P20" s="19" t="s">
        <v>184</v>
      </c>
      <c r="AMI20" s="0"/>
      <c r="AMJ20" s="0"/>
    </row>
    <row r="21" s="19" customFormat="true" ht="45" hidden="false" customHeight="true" outlineLevel="0" collapsed="false">
      <c r="B21" s="19" t="s">
        <v>191</v>
      </c>
      <c r="C21" s="19" t="s">
        <v>71</v>
      </c>
      <c r="D21" s="19" t="s">
        <v>72</v>
      </c>
      <c r="E21" s="19" t="s">
        <v>192</v>
      </c>
      <c r="G21" s="20" t="n">
        <v>409</v>
      </c>
      <c r="H21" s="20"/>
      <c r="I21" s="36" t="s">
        <v>101</v>
      </c>
      <c r="J21" s="20"/>
      <c r="K21" s="21" t="n">
        <f aca="false">IF(ISBLANK($G21),"",IF(ISBLANK($J21),1,$J21)*VLOOKUP($I21,Units!$A$2:$C$1000,3,0)*G21)</f>
        <v>0.409</v>
      </c>
      <c r="L21" s="21" t="str">
        <f aca="false">IF(ISBLANK($H21),"",IF(ISBLANK($J21),1,$J21)*VLOOKUP($I21,Units!$A$2:$C$1000,3,0)*H21)</f>
        <v/>
      </c>
      <c r="M21" s="22" t="str">
        <f aca="false">VLOOKUP($I21,Units!$A$2:$C$1000,2,0)</f>
        <v>MWh/t</v>
      </c>
      <c r="O21" s="19" t="s">
        <v>185</v>
      </c>
      <c r="P21" s="19" t="s">
        <v>193</v>
      </c>
      <c r="AMI21" s="0"/>
      <c r="AMJ21" s="0"/>
    </row>
    <row r="22" s="19" customFormat="true" ht="45" hidden="false" customHeight="true" outlineLevel="0" collapsed="false">
      <c r="B22" s="19" t="s">
        <v>191</v>
      </c>
      <c r="C22" s="19" t="s">
        <v>71</v>
      </c>
      <c r="D22" s="19" t="s">
        <v>72</v>
      </c>
      <c r="E22" s="19" t="s">
        <v>194</v>
      </c>
      <c r="G22" s="20" t="n">
        <v>65</v>
      </c>
      <c r="H22" s="20"/>
      <c r="I22" s="36" t="s">
        <v>101</v>
      </c>
      <c r="J22" s="20"/>
      <c r="K22" s="21" t="n">
        <f aca="false">IF(ISBLANK($G22),"",IF(ISBLANK($J22),1,$J22)*VLOOKUP($I22,Units!$A$2:$C$1000,3,0)*G22)</f>
        <v>0.065</v>
      </c>
      <c r="L22" s="21" t="str">
        <f aca="false">IF(ISBLANK($H22),"",IF(ISBLANK($J22),1,$J22)*VLOOKUP($I22,Units!$A$2:$C$1000,3,0)*H22)</f>
        <v/>
      </c>
      <c r="M22" s="22" t="str">
        <f aca="false">VLOOKUP($I22,Units!$A$2:$C$1000,2,0)</f>
        <v>MWh/t</v>
      </c>
      <c r="O22" s="19" t="s">
        <v>185</v>
      </c>
      <c r="P22" s="19" t="s">
        <v>193</v>
      </c>
      <c r="AMI22" s="0"/>
      <c r="AMJ22" s="0"/>
    </row>
    <row r="23" s="19" customFormat="true" ht="45" hidden="false" customHeight="true" outlineLevel="0" collapsed="false">
      <c r="B23" s="19" t="s">
        <v>191</v>
      </c>
      <c r="C23" s="19" t="s">
        <v>71</v>
      </c>
      <c r="D23" s="19" t="s">
        <v>156</v>
      </c>
      <c r="G23" s="20" t="n">
        <v>0.15</v>
      </c>
      <c r="H23" s="20"/>
      <c r="I23" s="36" t="s">
        <v>103</v>
      </c>
      <c r="J23" s="20"/>
      <c r="K23" s="21" t="n">
        <f aca="false">IF(ISBLANK($G23),"",IF(ISBLANK($J23),1,$J23)*VLOOKUP($I23,Units!$A$2:$C$1000,3,0)*G23)</f>
        <v>0.0416666666666667</v>
      </c>
      <c r="L23" s="21" t="str">
        <f aca="false">IF(ISBLANK($H23),"",IF(ISBLANK($J23),1,$J23)*VLOOKUP($I23,Units!$A$2:$C$1000,3,0)*H23)</f>
        <v/>
      </c>
      <c r="M23" s="22" t="str">
        <f aca="false">VLOOKUP($I23,Units!$A$2:$C$1000,2,0)</f>
        <v>MWh/t</v>
      </c>
      <c r="O23" s="19" t="s">
        <v>185</v>
      </c>
      <c r="P23" s="19" t="s">
        <v>193</v>
      </c>
      <c r="AMI23" s="0"/>
      <c r="AMJ23" s="0"/>
    </row>
    <row r="24" s="19" customFormat="true" ht="45" hidden="false" customHeight="true" outlineLevel="0" collapsed="false">
      <c r="B24" s="19" t="s">
        <v>191</v>
      </c>
      <c r="C24" s="19" t="s">
        <v>71</v>
      </c>
      <c r="D24" s="19" t="s">
        <v>72</v>
      </c>
      <c r="G24" s="20" t="n">
        <v>0.667</v>
      </c>
      <c r="H24" s="20"/>
      <c r="I24" s="36" t="s">
        <v>148</v>
      </c>
      <c r="J24" s="20"/>
      <c r="K24" s="21" t="n">
        <f aca="false">IF(ISBLANK($G24),"",IF(ISBLANK($J24),1,$J24)*VLOOKUP($I24,Units!$A$2:$C$1000,3,0)*G24)</f>
        <v>0.667</v>
      </c>
      <c r="L24" s="21" t="str">
        <f aca="false">IF(ISBLANK($H24),"",IF(ISBLANK($J24),1,$J24)*VLOOKUP($I24,Units!$A$2:$C$1000,3,0)*H24)</f>
        <v/>
      </c>
      <c r="M24" s="22" t="str">
        <f aca="false">VLOOKUP($I24,Units!$A$2:$C$1000,2,0)</f>
        <v>MWh/t</v>
      </c>
      <c r="O24" s="19" t="s">
        <v>146</v>
      </c>
      <c r="P24" s="19" t="s">
        <v>184</v>
      </c>
      <c r="AMI24" s="0"/>
      <c r="AMJ24" s="0"/>
    </row>
    <row r="25" s="19" customFormat="true" ht="45" hidden="false" customHeight="true" outlineLevel="0" collapsed="false">
      <c r="B25" s="19" t="s">
        <v>191</v>
      </c>
      <c r="C25" s="19" t="s">
        <v>71</v>
      </c>
      <c r="D25" s="19" t="s">
        <v>72</v>
      </c>
      <c r="G25" s="20" t="n">
        <v>0.4</v>
      </c>
      <c r="H25" s="20"/>
      <c r="I25" s="36" t="s">
        <v>148</v>
      </c>
      <c r="J25" s="20"/>
      <c r="K25" s="21" t="n">
        <f aca="false">IF(ISBLANK($G25),"",IF(ISBLANK($J25),1,$J25)*VLOOKUP($I25,Units!$A$2:$C$1000,3,0)*G25)</f>
        <v>0.4</v>
      </c>
      <c r="L25" s="21" t="str">
        <f aca="false">IF(ISBLANK($H25),"",IF(ISBLANK($J25),1,$J25)*VLOOKUP($I25,Units!$A$2:$C$1000,3,0)*H25)</f>
        <v/>
      </c>
      <c r="M25" s="22" t="str">
        <f aca="false">VLOOKUP($I25,Units!$A$2:$C$1000,2,0)</f>
        <v>MWh/t</v>
      </c>
      <c r="O25" s="19" t="s">
        <v>178</v>
      </c>
      <c r="P25" s="19" t="s">
        <v>179</v>
      </c>
      <c r="AMI25" s="0"/>
      <c r="AMJ25" s="0"/>
    </row>
    <row r="26" s="19" customFormat="true" ht="45" hidden="false" customHeight="true" outlineLevel="0" collapsed="false">
      <c r="B26" s="19" t="s">
        <v>191</v>
      </c>
      <c r="C26" s="19" t="s">
        <v>71</v>
      </c>
      <c r="D26" s="19" t="s">
        <v>102</v>
      </c>
      <c r="G26" s="20" t="n">
        <v>0.43</v>
      </c>
      <c r="H26" s="20"/>
      <c r="I26" s="36" t="s">
        <v>103</v>
      </c>
      <c r="J26" s="20"/>
      <c r="K26" s="21" t="n">
        <f aca="false">IF(ISBLANK($G26),"",IF(ISBLANK($J26),1,$J26)*VLOOKUP($I26,Units!$A$2:$C$1000,3,0)*G26)</f>
        <v>0.119444444444444</v>
      </c>
      <c r="L26" s="21" t="str">
        <f aca="false">IF(ISBLANK($H26),"",IF(ISBLANK($J26),1,$J26)*VLOOKUP($I26,Units!$A$2:$C$1000,3,0)*H26)</f>
        <v/>
      </c>
      <c r="M26" s="22" t="str">
        <f aca="false">VLOOKUP($I26,Units!$A$2:$C$1000,2,0)</f>
        <v>MWh/t</v>
      </c>
      <c r="O26" s="19" t="s">
        <v>178</v>
      </c>
      <c r="P26" s="19" t="s">
        <v>179</v>
      </c>
      <c r="AMI26" s="0"/>
      <c r="AMJ26" s="0"/>
    </row>
    <row r="27" s="19" customFormat="true" ht="45" hidden="false" customHeight="true" outlineLevel="0" collapsed="false">
      <c r="B27" s="19" t="s">
        <v>181</v>
      </c>
      <c r="C27" s="19" t="s">
        <v>77</v>
      </c>
      <c r="D27" s="19" t="s">
        <v>195</v>
      </c>
      <c r="G27" s="20" t="n">
        <v>1.1</v>
      </c>
      <c r="H27" s="20"/>
      <c r="I27" s="36" t="s">
        <v>116</v>
      </c>
      <c r="J27" s="20"/>
      <c r="K27" s="21" t="n">
        <f aca="false">IF(ISBLANK($G27),"",IF(ISBLANK($J27),1,$J27)*VLOOKUP($I27,Units!$A$2:$C$1000,3,0)*G27)</f>
        <v>1.1</v>
      </c>
      <c r="L27" s="21" t="str">
        <f aca="false">IF(ISBLANK($H27),"",IF(ISBLANK($J27),1,$J27)*VLOOKUP($I27,Units!$A$2:$C$1000,3,0)*H27)</f>
        <v/>
      </c>
      <c r="M27" s="22" t="str">
        <f aca="false">VLOOKUP($I27,Units!$A$2:$C$1000,2,0)</f>
        <v>t/t</v>
      </c>
      <c r="O27" s="19" t="s">
        <v>133</v>
      </c>
      <c r="P27" s="19" t="s">
        <v>134</v>
      </c>
      <c r="AMI27" s="0"/>
      <c r="AMJ27" s="0"/>
    </row>
    <row r="28" s="19" customFormat="true" ht="45" hidden="false" customHeight="true" outlineLevel="0" collapsed="false">
      <c r="B28" s="19" t="s">
        <v>181</v>
      </c>
      <c r="C28" s="19" t="s">
        <v>77</v>
      </c>
      <c r="D28" s="19" t="s">
        <v>195</v>
      </c>
      <c r="G28" s="20" t="n">
        <v>1.03</v>
      </c>
      <c r="H28" s="20"/>
      <c r="I28" s="36" t="s">
        <v>116</v>
      </c>
      <c r="J28" s="20"/>
      <c r="K28" s="21" t="n">
        <f aca="false">IF(ISBLANK($G28),"",IF(ISBLANK($J28),1,$J28)*VLOOKUP($I28,Units!$A$2:$C$1000,3,0)*G28)</f>
        <v>1.03</v>
      </c>
      <c r="L28" s="21" t="str">
        <f aca="false">IF(ISBLANK($H28),"",IF(ISBLANK($J28),1,$J28)*VLOOKUP($I28,Units!$A$2:$C$1000,3,0)*H28)</f>
        <v/>
      </c>
      <c r="M28" s="22" t="str">
        <f aca="false">VLOOKUP($I28,Units!$A$2:$C$1000,2,0)</f>
        <v>t/t</v>
      </c>
      <c r="O28" s="19" t="s">
        <v>138</v>
      </c>
      <c r="P28" s="19" t="s">
        <v>139</v>
      </c>
      <c r="AMI28" s="0"/>
      <c r="AMJ28" s="0"/>
    </row>
    <row r="29" s="19" customFormat="true" ht="45" hidden="false" customHeight="true" outlineLevel="0" collapsed="false">
      <c r="B29" s="19" t="s">
        <v>181</v>
      </c>
      <c r="C29" s="19" t="s">
        <v>77</v>
      </c>
      <c r="D29" s="19" t="s">
        <v>196</v>
      </c>
      <c r="G29" s="20" t="n">
        <v>0.17</v>
      </c>
      <c r="H29" s="20"/>
      <c r="I29" s="36" t="s">
        <v>116</v>
      </c>
      <c r="J29" s="20"/>
      <c r="K29" s="21" t="n">
        <f aca="false">IF(ISBLANK($G29),"",IF(ISBLANK($J29),1,$J29)*VLOOKUP($I29,Units!$A$2:$C$1000,3,0)*G29)</f>
        <v>0.17</v>
      </c>
      <c r="L29" s="21" t="str">
        <f aca="false">IF(ISBLANK($H29),"",IF(ISBLANK($J29),1,$J29)*VLOOKUP($I29,Units!$A$2:$C$1000,3,0)*H29)</f>
        <v/>
      </c>
      <c r="M29" s="22" t="str">
        <f aca="false">VLOOKUP($I29,Units!$A$2:$C$1000,2,0)</f>
        <v>t/t</v>
      </c>
      <c r="O29" s="19" t="s">
        <v>127</v>
      </c>
      <c r="AMI29" s="0"/>
      <c r="AMJ29" s="0"/>
    </row>
    <row r="30" s="19" customFormat="true" ht="45" hidden="false" customHeight="true" outlineLevel="0" collapsed="false">
      <c r="B30" s="19" t="s">
        <v>191</v>
      </c>
      <c r="C30" s="19" t="s">
        <v>77</v>
      </c>
      <c r="D30" s="19" t="s">
        <v>196</v>
      </c>
      <c r="G30" s="20" t="n">
        <v>1.09</v>
      </c>
      <c r="H30" s="20"/>
      <c r="I30" s="36" t="s">
        <v>116</v>
      </c>
      <c r="J30" s="20"/>
      <c r="K30" s="21" t="n">
        <f aca="false">IF(ISBLANK($G30),"",IF(ISBLANK($J30),1,$J30)*VLOOKUP($I30,Units!$A$2:$C$1000,3,0)*G30)</f>
        <v>1.09</v>
      </c>
      <c r="L30" s="21" t="str">
        <f aca="false">IF(ISBLANK($H30),"",IF(ISBLANK($J30),1,$J30)*VLOOKUP($I30,Units!$A$2:$C$1000,3,0)*H30)</f>
        <v/>
      </c>
      <c r="M30" s="22" t="str">
        <f aca="false">VLOOKUP($I30,Units!$A$2:$C$1000,2,0)</f>
        <v>t/t</v>
      </c>
      <c r="O30" s="19" t="s">
        <v>178</v>
      </c>
      <c r="P30" s="19" t="s">
        <v>179</v>
      </c>
      <c r="AMI30" s="0"/>
      <c r="AMJ30" s="0"/>
    </row>
    <row r="31" s="19" customFormat="true" ht="45" hidden="false" customHeight="true" outlineLevel="0" collapsed="false">
      <c r="C31" s="19" t="s">
        <v>83</v>
      </c>
      <c r="D31" s="19" t="s">
        <v>196</v>
      </c>
      <c r="G31" s="20" t="n">
        <v>180</v>
      </c>
      <c r="H31" s="20"/>
      <c r="I31" s="36" t="s">
        <v>170</v>
      </c>
      <c r="J31" s="20"/>
      <c r="K31" s="21" t="n">
        <f aca="false">IF(ISBLANK($G31),"",IF(ISBLANK($J31),1,$J31)*VLOOKUP($I31,Units!$A$2:$C$1000,3,0)*G31)</f>
        <v>180</v>
      </c>
      <c r="L31" s="21" t="str">
        <f aca="false">IF(ISBLANK($H31),"",IF(ISBLANK($J31),1,$J31)*VLOOKUP($I31,Units!$A$2:$C$1000,3,0)*H31)</f>
        <v/>
      </c>
      <c r="M31" s="22" t="str">
        <f aca="false">VLOOKUP($I31,Units!$A$2:$C$1000,2,0)</f>
        <v>EUR/t</v>
      </c>
      <c r="O31" s="19" t="s">
        <v>127</v>
      </c>
      <c r="AMI31" s="0"/>
      <c r="AMJ31" s="0"/>
    </row>
    <row r="32" s="19" customFormat="true" ht="45" hidden="false" customHeight="true" outlineLevel="0" collapsed="false">
      <c r="C32" s="19" t="s">
        <v>77</v>
      </c>
      <c r="D32" s="19" t="s">
        <v>197</v>
      </c>
      <c r="G32" s="20" t="n">
        <v>0.5</v>
      </c>
      <c r="H32" s="20"/>
      <c r="I32" s="36" t="s">
        <v>116</v>
      </c>
      <c r="J32" s="20"/>
      <c r="K32" s="21" t="n">
        <f aca="false">IF(ISBLANK($G32),"",IF(ISBLANK($J32),1,$J32)*VLOOKUP($I32,Units!$A$2:$C$1000,3,0)*G32)</f>
        <v>0.5</v>
      </c>
      <c r="L32" s="21" t="str">
        <f aca="false">IF(ISBLANK($H32),"",IF(ISBLANK($J32),1,$J32)*VLOOKUP($I32,Units!$A$2:$C$1000,3,0)*H32)</f>
        <v/>
      </c>
      <c r="M32" s="22" t="str">
        <f aca="false">VLOOKUP($I32,Units!$A$2:$C$1000,2,0)</f>
        <v>t/t</v>
      </c>
      <c r="O32" s="19" t="s">
        <v>127</v>
      </c>
      <c r="AMI32" s="0"/>
      <c r="AMJ32" s="0"/>
    </row>
    <row r="33" s="19" customFormat="true" ht="45" hidden="false" customHeight="true" outlineLevel="0" collapsed="false">
      <c r="C33" s="19" t="s">
        <v>77</v>
      </c>
      <c r="D33" s="19" t="s">
        <v>197</v>
      </c>
      <c r="G33" s="20" t="n">
        <v>50</v>
      </c>
      <c r="H33" s="20"/>
      <c r="I33" s="36" t="s">
        <v>198</v>
      </c>
      <c r="J33" s="20"/>
      <c r="K33" s="21" t="e">
        <f aca="false">IF(ISBLANK($G33),"",IF(ISBLANK($J33),1,$J33)*VLOOKUP($I33,Units!$A$2:$C$1000,3,0)*G33)</f>
        <v>#N/A</v>
      </c>
      <c r="L33" s="21" t="str">
        <f aca="false">IF(ISBLANK($H33),"",IF(ISBLANK($J33),1,$J33)*VLOOKUP($I33,Units!$A$2:$C$1000,3,0)*H33)</f>
        <v/>
      </c>
      <c r="M33" s="22" t="e">
        <f aca="false">VLOOKUP($I33,Units!$A$2:$C$1000,2,0)</f>
        <v>#N/A</v>
      </c>
      <c r="O33" s="19" t="s">
        <v>178</v>
      </c>
      <c r="P33" s="19" t="s">
        <v>179</v>
      </c>
      <c r="AMI33" s="0"/>
      <c r="AMJ33" s="0"/>
    </row>
    <row r="34" s="19" customFormat="true" ht="45" hidden="false" customHeight="true" outlineLevel="0" collapsed="false">
      <c r="C34" s="19" t="s">
        <v>77</v>
      </c>
      <c r="D34" s="19" t="s">
        <v>197</v>
      </c>
      <c r="G34" s="20" t="n">
        <v>0.5</v>
      </c>
      <c r="H34" s="20"/>
      <c r="I34" s="36" t="s">
        <v>116</v>
      </c>
      <c r="J34" s="20"/>
      <c r="K34" s="21" t="n">
        <f aca="false">IF(ISBLANK($G34),"",IF(ISBLANK($J34),1,$J34)*VLOOKUP($I34,Units!$A$2:$C$1000,3,0)*G34)</f>
        <v>0.5</v>
      </c>
      <c r="L34" s="21" t="str">
        <f aca="false">IF(ISBLANK($H34),"",IF(ISBLANK($J34),1,$J34)*VLOOKUP($I34,Units!$A$2:$C$1000,3,0)*H34)</f>
        <v/>
      </c>
      <c r="M34" s="22" t="str">
        <f aca="false">VLOOKUP($I34,Units!$A$2:$C$1000,2,0)</f>
        <v>t/t</v>
      </c>
      <c r="O34" s="19" t="s">
        <v>138</v>
      </c>
      <c r="P34" s="19" t="s">
        <v>139</v>
      </c>
      <c r="AMI34" s="0"/>
      <c r="AMJ34" s="0"/>
    </row>
    <row r="35" s="19" customFormat="true" ht="45" hidden="false" customHeight="true" outlineLevel="0" collapsed="false">
      <c r="C35" s="19" t="s">
        <v>83</v>
      </c>
      <c r="D35" s="19" t="s">
        <v>197</v>
      </c>
      <c r="G35" s="20" t="n">
        <v>0.09</v>
      </c>
      <c r="H35" s="20"/>
      <c r="I35" s="36" t="s">
        <v>199</v>
      </c>
      <c r="J35" s="20"/>
      <c r="K35" s="21" t="e">
        <f aca="false">IF(ISBLANK($G35),"",IF(ISBLANK($J35),1,$J35)*VLOOKUP($I35,Units!$A$2:$C$1000,3,0)*G35)</f>
        <v>#N/A</v>
      </c>
      <c r="L35" s="21" t="str">
        <f aca="false">IF(ISBLANK($H35),"",IF(ISBLANK($J35),1,$J35)*VLOOKUP($I35,Units!$A$2:$C$1000,3,0)*H35)</f>
        <v/>
      </c>
      <c r="M35" s="22" t="e">
        <f aca="false">VLOOKUP($I35,Units!$A$2:$C$1000,2,0)</f>
        <v>#N/A</v>
      </c>
      <c r="O35" s="19" t="s">
        <v>178</v>
      </c>
      <c r="P35" s="19" t="s">
        <v>179</v>
      </c>
      <c r="AMI35" s="0"/>
      <c r="AMJ35" s="0"/>
    </row>
    <row r="36" s="19" customFormat="true" ht="45" hidden="false" customHeight="true" outlineLevel="0" collapsed="false">
      <c r="C36" s="19" t="s">
        <v>83</v>
      </c>
      <c r="D36" s="19" t="s">
        <v>197</v>
      </c>
      <c r="G36" s="20" t="n">
        <v>60.8</v>
      </c>
      <c r="H36" s="20"/>
      <c r="I36" s="36" t="s">
        <v>170</v>
      </c>
      <c r="J36" s="20"/>
      <c r="K36" s="21" t="n">
        <f aca="false">IF(ISBLANK($G36),"",IF(ISBLANK($J36),1,$J36)*VLOOKUP($I36,Units!$A$2:$C$1000,3,0)*G36)</f>
        <v>60.8</v>
      </c>
      <c r="L36" s="21" t="str">
        <f aca="false">IF(ISBLANK($H36),"",IF(ISBLANK($J36),1,$J36)*VLOOKUP($I36,Units!$A$2:$C$1000,3,0)*H36)</f>
        <v/>
      </c>
      <c r="M36" s="22" t="str">
        <f aca="false">VLOOKUP($I36,Units!$A$2:$C$1000,2,0)</f>
        <v>EUR/t</v>
      </c>
      <c r="O36" s="19" t="s">
        <v>127</v>
      </c>
      <c r="AMI36" s="0"/>
      <c r="AMJ36" s="0"/>
    </row>
    <row r="37" s="19" customFormat="true" ht="45" hidden="false" customHeight="true" outlineLevel="0" collapsed="false">
      <c r="C37" s="19" t="s">
        <v>77</v>
      </c>
      <c r="D37" s="19" t="s">
        <v>200</v>
      </c>
      <c r="G37" s="20" t="n">
        <v>0.5</v>
      </c>
      <c r="H37" s="20"/>
      <c r="I37" s="36" t="s">
        <v>116</v>
      </c>
      <c r="J37" s="20"/>
      <c r="K37" s="21" t="n">
        <f aca="false">IF(ISBLANK($G37),"",IF(ISBLANK($J37),1,$J37)*VLOOKUP($I37,Units!$A$2:$C$1000,3,0)*G37)</f>
        <v>0.5</v>
      </c>
      <c r="L37" s="21" t="str">
        <f aca="false">IF(ISBLANK($H37),"",IF(ISBLANK($J37),1,$J37)*VLOOKUP($I37,Units!$A$2:$C$1000,3,0)*H37)</f>
        <v/>
      </c>
      <c r="M37" s="22" t="str">
        <f aca="false">VLOOKUP($I37,Units!$A$2:$C$1000,2,0)</f>
        <v>t/t</v>
      </c>
      <c r="O37" s="19" t="s">
        <v>138</v>
      </c>
      <c r="P37" s="19" t="s">
        <v>139</v>
      </c>
      <c r="AMI37" s="0"/>
      <c r="AMJ37" s="0"/>
    </row>
    <row r="38" s="19" customFormat="true" ht="45" hidden="false" customHeight="true" outlineLevel="0" collapsed="false">
      <c r="C38" s="19" t="s">
        <v>77</v>
      </c>
      <c r="D38" s="19" t="s">
        <v>201</v>
      </c>
      <c r="G38" s="20" t="n">
        <v>0.011</v>
      </c>
      <c r="H38" s="20"/>
      <c r="I38" s="36" t="s">
        <v>116</v>
      </c>
      <c r="J38" s="20"/>
      <c r="K38" s="21" t="n">
        <f aca="false">IF(ISBLANK($G38),"",IF(ISBLANK($J38),1,$J38)*VLOOKUP($I38,Units!$A$2:$C$1000,3,0)*G38)</f>
        <v>0.011</v>
      </c>
      <c r="L38" s="21" t="str">
        <f aca="false">IF(ISBLANK($H38),"",IF(ISBLANK($J38),1,$J38)*VLOOKUP($I38,Units!$A$2:$C$1000,3,0)*H38)</f>
        <v/>
      </c>
      <c r="M38" s="22" t="str">
        <f aca="false">VLOOKUP($I38,Units!$A$2:$C$1000,2,0)</f>
        <v>t/t</v>
      </c>
      <c r="O38" s="19" t="s">
        <v>127</v>
      </c>
      <c r="AMI38" s="0"/>
      <c r="AMJ38" s="0"/>
    </row>
    <row r="39" s="19" customFormat="true" ht="45" hidden="false" customHeight="true" outlineLevel="0" collapsed="false">
      <c r="C39" s="19" t="s">
        <v>77</v>
      </c>
      <c r="D39" s="19" t="s">
        <v>201</v>
      </c>
      <c r="G39" s="20" t="n">
        <v>0.011</v>
      </c>
      <c r="H39" s="20"/>
      <c r="I39" s="36" t="s">
        <v>116</v>
      </c>
      <c r="J39" s="20"/>
      <c r="K39" s="21" t="n">
        <f aca="false">IF(ISBLANK($G39),"",IF(ISBLANK($J39),1,$J39)*VLOOKUP($I39,Units!$A$2:$C$1000,3,0)*G39)</f>
        <v>0.011</v>
      </c>
      <c r="L39" s="21" t="str">
        <f aca="false">IF(ISBLANK($H39),"",IF(ISBLANK($J39),1,$J39)*VLOOKUP($I39,Units!$A$2:$C$1000,3,0)*H39)</f>
        <v/>
      </c>
      <c r="M39" s="22" t="str">
        <f aca="false">VLOOKUP($I39,Units!$A$2:$C$1000,2,0)</f>
        <v>t/t</v>
      </c>
      <c r="O39" s="19" t="s">
        <v>178</v>
      </c>
      <c r="P39" s="19" t="s">
        <v>179</v>
      </c>
      <c r="AMI39" s="0"/>
      <c r="AMJ39" s="0"/>
    </row>
    <row r="40" s="19" customFormat="true" ht="45" hidden="false" customHeight="true" outlineLevel="0" collapsed="false">
      <c r="C40" s="19" t="s">
        <v>77</v>
      </c>
      <c r="D40" s="19" t="s">
        <v>201</v>
      </c>
      <c r="G40" s="20" t="n">
        <v>0.011</v>
      </c>
      <c r="H40" s="20"/>
      <c r="I40" s="36" t="s">
        <v>116</v>
      </c>
      <c r="J40" s="20"/>
      <c r="K40" s="21" t="n">
        <f aca="false">IF(ISBLANK($G40),"",IF(ISBLANK($J40),1,$J40)*VLOOKUP($I40,Units!$A$2:$C$1000,3,0)*G40)</f>
        <v>0.011</v>
      </c>
      <c r="L40" s="21" t="str">
        <f aca="false">IF(ISBLANK($H40),"",IF(ISBLANK($J40),1,$J40)*VLOOKUP($I40,Units!$A$2:$C$1000,3,0)*H40)</f>
        <v/>
      </c>
      <c r="M40" s="22" t="str">
        <f aca="false">VLOOKUP($I40,Units!$A$2:$C$1000,2,0)</f>
        <v>t/t</v>
      </c>
      <c r="O40" s="19" t="s">
        <v>146</v>
      </c>
      <c r="P40" s="19" t="s">
        <v>175</v>
      </c>
      <c r="AMI40" s="0"/>
      <c r="AMJ40" s="0"/>
    </row>
    <row r="41" s="19" customFormat="true" ht="45" hidden="false" customHeight="true" outlineLevel="0" collapsed="false">
      <c r="C41" s="19" t="s">
        <v>83</v>
      </c>
      <c r="D41" s="19" t="s">
        <v>201</v>
      </c>
      <c r="G41" s="20" t="n">
        <v>1777</v>
      </c>
      <c r="H41" s="20"/>
      <c r="I41" s="36" t="s">
        <v>170</v>
      </c>
      <c r="J41" s="20"/>
      <c r="K41" s="21" t="n">
        <f aca="false">IF(ISBLANK($G41),"",IF(ISBLANK($J41),1,$J41)*VLOOKUP($I41,Units!$A$2:$C$1000,3,0)*G41)</f>
        <v>1777</v>
      </c>
      <c r="L41" s="21" t="str">
        <f aca="false">IF(ISBLANK($H41),"",IF(ISBLANK($J41),1,$J41)*VLOOKUP($I41,Units!$A$2:$C$1000,3,0)*H41)</f>
        <v/>
      </c>
      <c r="M41" s="22" t="str">
        <f aca="false">VLOOKUP($I41,Units!$A$2:$C$1000,2,0)</f>
        <v>EUR/t</v>
      </c>
      <c r="O41" s="19" t="s">
        <v>127</v>
      </c>
      <c r="AMI41" s="0"/>
      <c r="AMJ41" s="0"/>
    </row>
    <row r="42" s="19" customFormat="true" ht="45" hidden="false" customHeight="true" outlineLevel="0" collapsed="false">
      <c r="C42" s="19" t="s">
        <v>83</v>
      </c>
      <c r="D42" s="19" t="s">
        <v>201</v>
      </c>
      <c r="G42" s="20" t="n">
        <v>1777</v>
      </c>
      <c r="H42" s="20"/>
      <c r="I42" s="36" t="s">
        <v>170</v>
      </c>
      <c r="J42" s="20"/>
      <c r="K42" s="21" t="n">
        <f aca="false">IF(ISBLANK($G42),"",IF(ISBLANK($J42),1,$J42)*VLOOKUP($I42,Units!$A$2:$C$1000,3,0)*G42)</f>
        <v>1777</v>
      </c>
      <c r="L42" s="21" t="str">
        <f aca="false">IF(ISBLANK($H42),"",IF(ISBLANK($J42),1,$J42)*VLOOKUP($I42,Units!$A$2:$C$1000,3,0)*H42)</f>
        <v/>
      </c>
      <c r="M42" s="22" t="str">
        <f aca="false">VLOOKUP($I42,Units!$A$2:$C$1000,2,0)</f>
        <v>EUR/t</v>
      </c>
      <c r="O42" s="19" t="s">
        <v>146</v>
      </c>
      <c r="P42" s="19" t="s">
        <v>175</v>
      </c>
      <c r="AMI42" s="0"/>
      <c r="AMJ42" s="0"/>
    </row>
    <row r="43" s="19" customFormat="true" ht="45" hidden="false" customHeight="true" outlineLevel="0" collapsed="false">
      <c r="C43" s="19" t="s">
        <v>83</v>
      </c>
      <c r="D43" s="19" t="s">
        <v>201</v>
      </c>
      <c r="G43" s="20" t="n">
        <v>1662</v>
      </c>
      <c r="H43" s="20"/>
      <c r="I43" s="36" t="s">
        <v>170</v>
      </c>
      <c r="J43" s="20"/>
      <c r="K43" s="21" t="n">
        <f aca="false">IF(ISBLANK($G43),"",IF(ISBLANK($J43),1,$J43)*VLOOKUP($I43,Units!$A$2:$C$1000,3,0)*G43)</f>
        <v>1662</v>
      </c>
      <c r="L43" s="21" t="str">
        <f aca="false">IF(ISBLANK($H43),"",IF(ISBLANK($J43),1,$J43)*VLOOKUP($I43,Units!$A$2:$C$1000,3,0)*H43)</f>
        <v/>
      </c>
      <c r="M43" s="22" t="str">
        <f aca="false">VLOOKUP($I43,Units!$A$2:$C$1000,2,0)</f>
        <v>EUR/t</v>
      </c>
      <c r="O43" s="19" t="s">
        <v>178</v>
      </c>
      <c r="P43" s="19" t="s">
        <v>179</v>
      </c>
      <c r="AMI43" s="0"/>
      <c r="AMJ43" s="0"/>
    </row>
    <row r="44" s="19" customFormat="true" ht="45" hidden="false" customHeight="true" outlineLevel="0" collapsed="false">
      <c r="C44" s="19" t="s">
        <v>77</v>
      </c>
      <c r="D44" s="19" t="s">
        <v>202</v>
      </c>
      <c r="G44" s="20" t="n">
        <v>0.05</v>
      </c>
      <c r="H44" s="20"/>
      <c r="I44" s="36" t="s">
        <v>116</v>
      </c>
      <c r="J44" s="20"/>
      <c r="K44" s="21" t="n">
        <f aca="false">IF(ISBLANK($G44),"",IF(ISBLANK($J44),1,$J44)*VLOOKUP($I44,Units!$A$2:$C$1000,3,0)*G44)</f>
        <v>0.05</v>
      </c>
      <c r="L44" s="21" t="str">
        <f aca="false">IF(ISBLANK($H44),"",IF(ISBLANK($J44),1,$J44)*VLOOKUP($I44,Units!$A$2:$C$1000,3,0)*H44)</f>
        <v/>
      </c>
      <c r="M44" s="22" t="str">
        <f aca="false">VLOOKUP($I44,Units!$A$2:$C$1000,2,0)</f>
        <v>t/t</v>
      </c>
      <c r="O44" s="19" t="s">
        <v>127</v>
      </c>
      <c r="AMI44" s="0"/>
      <c r="AMJ44" s="0"/>
    </row>
    <row r="45" s="19" customFormat="true" ht="45" hidden="false" customHeight="true" outlineLevel="0" collapsed="false">
      <c r="C45" s="19" t="s">
        <v>77</v>
      </c>
      <c r="D45" s="19" t="s">
        <v>202</v>
      </c>
      <c r="G45" s="20" t="n">
        <v>0.05</v>
      </c>
      <c r="H45" s="20"/>
      <c r="I45" s="36" t="s">
        <v>116</v>
      </c>
      <c r="J45" s="20"/>
      <c r="K45" s="21" t="n">
        <f aca="false">IF(ISBLANK($G45),"",IF(ISBLANK($J45),1,$J45)*VLOOKUP($I45,Units!$A$2:$C$1000,3,0)*G45)</f>
        <v>0.05</v>
      </c>
      <c r="L45" s="21" t="str">
        <f aca="false">IF(ISBLANK($H45),"",IF(ISBLANK($J45),1,$J45)*VLOOKUP($I45,Units!$A$2:$C$1000,3,0)*H45)</f>
        <v/>
      </c>
      <c r="M45" s="22" t="str">
        <f aca="false">VLOOKUP($I45,Units!$A$2:$C$1000,2,0)</f>
        <v>t/t</v>
      </c>
      <c r="O45" s="19" t="s">
        <v>146</v>
      </c>
      <c r="P45" s="19" t="s">
        <v>175</v>
      </c>
      <c r="AMI45" s="0"/>
      <c r="AMJ45" s="0"/>
    </row>
    <row r="46" s="19" customFormat="true" ht="45" hidden="false" customHeight="true" outlineLevel="0" collapsed="false">
      <c r="C46" s="19" t="s">
        <v>83</v>
      </c>
      <c r="D46" s="19" t="s">
        <v>202</v>
      </c>
      <c r="G46" s="20" t="n">
        <v>100</v>
      </c>
      <c r="H46" s="20"/>
      <c r="I46" s="36" t="s">
        <v>170</v>
      </c>
      <c r="J46" s="20"/>
      <c r="K46" s="21" t="n">
        <f aca="false">IF(ISBLANK($G46),"",IF(ISBLANK($J46),1,$J46)*VLOOKUP($I46,Units!$A$2:$C$1000,3,0)*G46)</f>
        <v>100</v>
      </c>
      <c r="L46" s="21" t="str">
        <f aca="false">IF(ISBLANK($H46),"",IF(ISBLANK($J46),1,$J46)*VLOOKUP($I46,Units!$A$2:$C$1000,3,0)*H46)</f>
        <v/>
      </c>
      <c r="M46" s="22" t="str">
        <f aca="false">VLOOKUP($I46,Units!$A$2:$C$1000,2,0)</f>
        <v>EUR/t</v>
      </c>
      <c r="O46" s="19" t="s">
        <v>127</v>
      </c>
      <c r="AMI46" s="0"/>
      <c r="AMJ46" s="0"/>
    </row>
    <row r="47" s="19" customFormat="true" ht="45" hidden="false" customHeight="true" outlineLevel="0" collapsed="false">
      <c r="C47" s="19" t="s">
        <v>77</v>
      </c>
      <c r="D47" s="19" t="s">
        <v>203</v>
      </c>
      <c r="G47" s="20" t="n">
        <v>0.002</v>
      </c>
      <c r="H47" s="20"/>
      <c r="I47" s="36" t="s">
        <v>116</v>
      </c>
      <c r="J47" s="20"/>
      <c r="K47" s="21" t="n">
        <f aca="false">IF(ISBLANK($G47),"",IF(ISBLANK($J47),1,$J47)*VLOOKUP($I47,Units!$A$2:$C$1000,3,0)*G47)</f>
        <v>0.002</v>
      </c>
      <c r="L47" s="21" t="str">
        <f aca="false">IF(ISBLANK($H47),"",IF(ISBLANK($J47),1,$J47)*VLOOKUP($I47,Units!$A$2:$C$1000,3,0)*H47)</f>
        <v/>
      </c>
      <c r="M47" s="22" t="str">
        <f aca="false">VLOOKUP($I47,Units!$A$2:$C$1000,2,0)</f>
        <v>t/t</v>
      </c>
      <c r="O47" s="19" t="s">
        <v>127</v>
      </c>
      <c r="AMI47" s="0"/>
      <c r="AMJ47" s="0"/>
    </row>
    <row r="48" s="19" customFormat="true" ht="45" hidden="false" customHeight="true" outlineLevel="0" collapsed="false">
      <c r="C48" s="19" t="s">
        <v>77</v>
      </c>
      <c r="D48" s="19" t="s">
        <v>203</v>
      </c>
      <c r="G48" s="20" t="n">
        <v>0.003</v>
      </c>
      <c r="H48" s="20"/>
      <c r="I48" s="36" t="s">
        <v>116</v>
      </c>
      <c r="J48" s="20"/>
      <c r="K48" s="21" t="n">
        <f aca="false">IF(ISBLANK($G48),"",IF(ISBLANK($J48),1,$J48)*VLOOKUP($I48,Units!$A$2:$C$1000,3,0)*G48)</f>
        <v>0.003</v>
      </c>
      <c r="L48" s="21" t="str">
        <f aca="false">IF(ISBLANK($H48),"",IF(ISBLANK($J48),1,$J48)*VLOOKUP($I48,Units!$A$2:$C$1000,3,0)*H48)</f>
        <v/>
      </c>
      <c r="M48" s="22" t="str">
        <f aca="false">VLOOKUP($I48,Units!$A$2:$C$1000,2,0)</f>
        <v>t/t</v>
      </c>
      <c r="O48" s="19" t="s">
        <v>178</v>
      </c>
      <c r="P48" s="19" t="s">
        <v>179</v>
      </c>
      <c r="AMI48" s="0"/>
      <c r="AMJ48" s="0"/>
    </row>
    <row r="49" s="19" customFormat="true" ht="45" hidden="false" customHeight="true" outlineLevel="0" collapsed="false">
      <c r="C49" s="19" t="s">
        <v>77</v>
      </c>
      <c r="D49" s="19" t="s">
        <v>203</v>
      </c>
      <c r="G49" s="20" t="n">
        <v>0.002</v>
      </c>
      <c r="H49" s="20"/>
      <c r="I49" s="36" t="s">
        <v>116</v>
      </c>
      <c r="J49" s="20"/>
      <c r="K49" s="21" t="n">
        <f aca="false">IF(ISBLANK($G49),"",IF(ISBLANK($J49),1,$J49)*VLOOKUP($I49,Units!$A$2:$C$1000,3,0)*G49)</f>
        <v>0.002</v>
      </c>
      <c r="L49" s="21" t="str">
        <f aca="false">IF(ISBLANK($H49),"",IF(ISBLANK($J49),1,$J49)*VLOOKUP($I49,Units!$A$2:$C$1000,3,0)*H49)</f>
        <v/>
      </c>
      <c r="M49" s="22" t="str">
        <f aca="false">VLOOKUP($I49,Units!$A$2:$C$1000,2,0)</f>
        <v>t/t</v>
      </c>
      <c r="O49" s="19" t="s">
        <v>146</v>
      </c>
      <c r="P49" s="19" t="s">
        <v>175</v>
      </c>
      <c r="AMI49" s="0"/>
      <c r="AMJ49" s="0"/>
    </row>
    <row r="50" s="19" customFormat="true" ht="45" hidden="false" customHeight="true" outlineLevel="0" collapsed="false">
      <c r="C50" s="19" t="s">
        <v>83</v>
      </c>
      <c r="D50" s="19" t="s">
        <v>203</v>
      </c>
      <c r="G50" s="20" t="n">
        <v>4000</v>
      </c>
      <c r="H50" s="20"/>
      <c r="I50" s="36" t="s">
        <v>170</v>
      </c>
      <c r="J50" s="20"/>
      <c r="K50" s="21" t="n">
        <f aca="false">IF(ISBLANK($G50),"",IF(ISBLANK($J50),1,$J50)*VLOOKUP($I50,Units!$A$2:$C$1000,3,0)*G50)</f>
        <v>4000</v>
      </c>
      <c r="L50" s="21" t="str">
        <f aca="false">IF(ISBLANK($H50),"",IF(ISBLANK($J50),1,$J50)*VLOOKUP($I50,Units!$A$2:$C$1000,3,0)*H50)</f>
        <v/>
      </c>
      <c r="M50" s="22" t="str">
        <f aca="false">VLOOKUP($I50,Units!$A$2:$C$1000,2,0)</f>
        <v>EUR/t</v>
      </c>
      <c r="O50" s="19" t="s">
        <v>127</v>
      </c>
      <c r="AMI50" s="0"/>
      <c r="AMJ50" s="0"/>
    </row>
    <row r="51" s="19" customFormat="true" ht="45" hidden="false" customHeight="true" outlineLevel="0" collapsed="false">
      <c r="C51" s="19" t="s">
        <v>86</v>
      </c>
      <c r="D51" s="19" t="s">
        <v>204</v>
      </c>
      <c r="G51" s="24"/>
      <c r="H51" s="24"/>
      <c r="I51" s="0"/>
      <c r="J51" s="20"/>
      <c r="K51" s="20" t="n">
        <v>1</v>
      </c>
      <c r="L51" s="20"/>
      <c r="M51" s="36" t="s">
        <v>124</v>
      </c>
      <c r="AMI51" s="0"/>
      <c r="AMJ51" s="0"/>
    </row>
    <row r="52" customFormat="false" ht="45" hidden="false" customHeight="true" outlineLevel="0" collapsed="false">
      <c r="K52" s="25"/>
      <c r="L52" s="25"/>
      <c r="P52" s="19"/>
      <c r="Q52" s="19"/>
    </row>
    <row r="53" customFormat="false" ht="45" hidden="false" customHeight="true" outlineLevel="0" collapsed="false">
      <c r="A53" s="19"/>
      <c r="B53" s="19"/>
      <c r="C53" s="19"/>
      <c r="D53" s="19"/>
      <c r="E53" s="19"/>
      <c r="F53" s="19"/>
      <c r="G53" s="20"/>
      <c r="H53" s="20"/>
      <c r="I53" s="36"/>
      <c r="J53" s="20"/>
      <c r="K53" s="20"/>
      <c r="L53" s="20"/>
      <c r="M53" s="37"/>
      <c r="N53" s="19"/>
      <c r="O53" s="19"/>
      <c r="P53" s="19"/>
      <c r="Q53" s="19"/>
    </row>
    <row r="54" customFormat="false" ht="45" hidden="false" customHeight="true" outlineLevel="0" collapsed="false">
      <c r="A54" s="19"/>
      <c r="B54" s="19"/>
      <c r="C54" s="19"/>
      <c r="D54" s="19"/>
      <c r="E54" s="19"/>
      <c r="F54" s="19"/>
      <c r="G54" s="20"/>
      <c r="H54" s="20"/>
      <c r="I54" s="36"/>
      <c r="J54" s="20"/>
      <c r="K54" s="20"/>
      <c r="L54" s="20"/>
      <c r="M54" s="37"/>
      <c r="N54" s="19"/>
      <c r="O54" s="19"/>
      <c r="P54" s="19"/>
      <c r="Q54" s="19"/>
    </row>
    <row r="55" customFormat="false" ht="45" hidden="false" customHeight="true" outlineLevel="0" collapsed="false">
      <c r="A55" s="19"/>
      <c r="B55" s="19"/>
      <c r="C55" s="19"/>
      <c r="D55" s="19"/>
      <c r="E55" s="19"/>
      <c r="F55" s="19"/>
      <c r="G55" s="20"/>
      <c r="H55" s="20"/>
      <c r="I55" s="36"/>
      <c r="J55" s="20"/>
      <c r="K55" s="20"/>
      <c r="L55" s="20"/>
      <c r="M55" s="37"/>
      <c r="N55" s="19"/>
      <c r="O55" s="19"/>
      <c r="P55" s="19"/>
      <c r="Q55" s="19"/>
    </row>
    <row r="56" customFormat="false" ht="45" hidden="false" customHeight="true" outlineLevel="0" collapsed="false">
      <c r="A56" s="19"/>
      <c r="B56" s="19"/>
      <c r="C56" s="19"/>
      <c r="D56" s="19"/>
      <c r="E56" s="20" t="str">
        <f aca="false">IF(ISBLANK($G56),"",IF(ISBLANK($J56),1,$J56)*_xlfn.xlookup($I56,Units!$A$2:$A$1012,Units!$C$2:$C$1012,1)*A56)</f>
        <v/>
      </c>
      <c r="F56" s="19"/>
      <c r="G56" s="20"/>
      <c r="H56" s="20"/>
      <c r="I56" s="36"/>
      <c r="J56" s="20"/>
      <c r="K56" s="20"/>
      <c r="L56" s="20"/>
      <c r="M56" s="37"/>
      <c r="N56" s="19"/>
      <c r="O56" s="19"/>
      <c r="P56" s="19"/>
      <c r="Q56" s="19"/>
    </row>
    <row r="57" customFormat="false" ht="45" hidden="false" customHeight="true" outlineLevel="0" collapsed="false">
      <c r="A57" s="19"/>
      <c r="B57" s="19"/>
      <c r="C57" s="19"/>
      <c r="D57" s="19"/>
      <c r="E57" s="20" t="str">
        <f aca="false">IF(ISBLANK($G57),"",IF(ISBLANK($J57),1,$J57)*_xlfn.xlookup($I57,Units!$A$2:$A$1012,Units!$C$2:$C$1012,1)*A57)</f>
        <v/>
      </c>
      <c r="F57" s="19"/>
      <c r="G57" s="20"/>
      <c r="H57" s="20"/>
      <c r="I57" s="36"/>
      <c r="J57" s="20"/>
      <c r="K57" s="20"/>
      <c r="L57" s="20"/>
      <c r="M57" s="37"/>
      <c r="N57" s="19"/>
      <c r="O57" s="19"/>
      <c r="P57" s="19"/>
      <c r="Q57" s="19"/>
    </row>
    <row r="58" customFormat="false" ht="45" hidden="false" customHeight="true" outlineLevel="0" collapsed="false">
      <c r="A58" s="19"/>
      <c r="B58" s="19"/>
      <c r="C58" s="19"/>
      <c r="D58" s="19"/>
      <c r="E58" s="20" t="str">
        <f aca="false">IF(ISBLANK($G58),"",IF(ISBLANK($J58),1,$J58)*_xlfn.xlookup($I58,Units!$A$2:$A$1012,Units!$C$2:$C$1012,1)*A58)</f>
        <v/>
      </c>
      <c r="F58" s="19"/>
      <c r="G58" s="20"/>
      <c r="H58" s="20"/>
      <c r="I58" s="36"/>
      <c r="J58" s="20"/>
      <c r="K58" s="20"/>
      <c r="L58" s="20"/>
      <c r="M58" s="37"/>
      <c r="N58" s="19"/>
      <c r="O58" s="19"/>
      <c r="P58" s="19"/>
      <c r="Q58" s="19"/>
    </row>
    <row r="59" customFormat="false" ht="45" hidden="false" customHeight="true" outlineLevel="0" collapsed="false">
      <c r="A59" s="19"/>
      <c r="B59" s="19"/>
      <c r="C59" s="19"/>
      <c r="D59" s="19"/>
      <c r="E59" s="20" t="str">
        <f aca="false">IF(ISBLANK($G59),"",IF(ISBLANK($J59),1,$J59)*_xlfn.xlookup($I59,Units!$A$2:$A$1012,Units!$C$2:$C$1012,1)*A59)</f>
        <v/>
      </c>
      <c r="F59" s="19"/>
      <c r="G59" s="20"/>
      <c r="H59" s="20"/>
      <c r="I59" s="36"/>
      <c r="J59" s="20"/>
      <c r="K59" s="20"/>
      <c r="L59" s="20"/>
      <c r="M59" s="37"/>
      <c r="N59" s="19"/>
      <c r="O59" s="19"/>
      <c r="P59" s="19"/>
      <c r="Q59" s="19"/>
    </row>
    <row r="60" customFormat="false" ht="45" hidden="false" customHeight="true" outlineLevel="0" collapsed="false">
      <c r="A60" s="19"/>
      <c r="B60" s="19"/>
      <c r="C60" s="19"/>
      <c r="D60" s="19"/>
      <c r="E60" s="20" t="str">
        <f aca="false">IF(ISBLANK($G60),"",IF(ISBLANK($J60),1,$J60)*_xlfn.xlookup($I60,Units!$A$2:$A$1012,Units!$C$2:$C$1012,1)*A60)</f>
        <v/>
      </c>
      <c r="F60" s="19"/>
      <c r="G60" s="20"/>
      <c r="H60" s="20"/>
      <c r="I60" s="36"/>
      <c r="J60" s="20"/>
      <c r="K60" s="20"/>
      <c r="L60" s="20"/>
      <c r="M60" s="37"/>
      <c r="N60" s="19"/>
      <c r="O60" s="19"/>
      <c r="P60" s="19"/>
      <c r="Q60" s="19"/>
    </row>
    <row r="61" customFormat="false" ht="45" hidden="false" customHeight="true" outlineLevel="0" collapsed="false">
      <c r="A61" s="19"/>
      <c r="B61" s="19"/>
      <c r="C61" s="19"/>
      <c r="D61" s="19"/>
      <c r="E61" s="20" t="str">
        <f aca="false">IF(ISBLANK($G61),"",IF(ISBLANK($J61),1,$J61)*_xlfn.xlookup($I61,Units!$A$2:$A$1012,Units!$C$2:$C$1012,1)*A61)</f>
        <v/>
      </c>
      <c r="F61" s="19"/>
      <c r="G61" s="20"/>
      <c r="H61" s="20"/>
      <c r="I61" s="36"/>
      <c r="J61" s="20"/>
      <c r="K61" s="20"/>
      <c r="L61" s="20"/>
      <c r="M61" s="37"/>
      <c r="N61" s="19"/>
      <c r="O61" s="19"/>
      <c r="P61" s="19"/>
      <c r="Q61" s="19"/>
    </row>
    <row r="62" customFormat="false" ht="45" hidden="false" customHeight="true" outlineLevel="0" collapsed="false">
      <c r="A62" s="19"/>
      <c r="B62" s="19"/>
      <c r="C62" s="19"/>
      <c r="D62" s="19"/>
      <c r="E62" s="20" t="str">
        <f aca="false">IF(ISBLANK($G62),"",IF(ISBLANK($J62),1,$J62)*_xlfn.xlookup($I62,Units!$A$2:$A$1012,Units!$C$2:$C$1012,1)*A62)</f>
        <v/>
      </c>
      <c r="F62" s="19"/>
      <c r="G62" s="20"/>
      <c r="H62" s="20"/>
      <c r="I62" s="36"/>
      <c r="J62" s="20"/>
      <c r="K62" s="20"/>
      <c r="L62" s="20"/>
      <c r="M62" s="37"/>
      <c r="N62" s="19"/>
      <c r="O62" s="19"/>
      <c r="P62" s="19"/>
      <c r="Q62" s="19"/>
    </row>
    <row r="63" customFormat="false" ht="45" hidden="false" customHeight="true" outlineLevel="0" collapsed="false">
      <c r="A63" s="19"/>
      <c r="B63" s="19"/>
      <c r="C63" s="19"/>
      <c r="D63" s="19"/>
      <c r="E63" s="19"/>
      <c r="F63" s="19"/>
      <c r="G63" s="20"/>
      <c r="H63" s="20"/>
      <c r="I63" s="36"/>
      <c r="J63" s="20"/>
      <c r="K63" s="20"/>
      <c r="L63" s="20"/>
      <c r="M63" s="37"/>
      <c r="N63" s="19"/>
      <c r="O63" s="19"/>
      <c r="P63" s="19"/>
      <c r="Q63" s="19"/>
    </row>
    <row r="64" customFormat="false" ht="45" hidden="false" customHeight="true" outlineLevel="0" collapsed="false">
      <c r="A64" s="19"/>
      <c r="B64" s="19"/>
      <c r="C64" s="19"/>
      <c r="D64" s="19"/>
      <c r="E64" s="19"/>
      <c r="F64" s="19"/>
      <c r="G64" s="20"/>
      <c r="H64" s="20"/>
      <c r="I64" s="36"/>
      <c r="J64" s="20"/>
      <c r="K64" s="20"/>
      <c r="L64" s="20"/>
      <c r="M64" s="37"/>
      <c r="N64" s="19"/>
      <c r="O64" s="19"/>
      <c r="P64" s="19"/>
      <c r="Q64" s="19"/>
    </row>
    <row r="65" customFormat="false" ht="45" hidden="false" customHeight="true" outlineLevel="0" collapsed="false">
      <c r="A65" s="19"/>
      <c r="B65" s="19"/>
      <c r="C65" s="19"/>
      <c r="D65" s="19"/>
      <c r="E65" s="19"/>
      <c r="F65" s="19"/>
      <c r="G65" s="20"/>
      <c r="H65" s="20"/>
      <c r="I65" s="36"/>
      <c r="J65" s="20"/>
      <c r="K65" s="20"/>
      <c r="L65" s="20"/>
      <c r="M65" s="37"/>
      <c r="N65" s="19"/>
      <c r="O65" s="19"/>
      <c r="P65" s="19"/>
      <c r="Q65" s="19"/>
    </row>
    <row r="66" customFormat="false" ht="45" hidden="false" customHeight="true" outlineLevel="0" collapsed="false">
      <c r="A66" s="19"/>
      <c r="B66" s="19"/>
      <c r="C66" s="19"/>
      <c r="D66" s="19"/>
      <c r="E66" s="19"/>
      <c r="F66" s="19"/>
      <c r="G66" s="20"/>
      <c r="H66" s="20"/>
      <c r="I66" s="36"/>
      <c r="J66" s="20"/>
      <c r="K66" s="20"/>
      <c r="L66" s="20"/>
      <c r="M66" s="37"/>
      <c r="N66" s="19"/>
      <c r="O66" s="19"/>
      <c r="P66" s="19"/>
      <c r="Q66" s="19"/>
    </row>
    <row r="67" customFormat="false" ht="45" hidden="false" customHeight="true" outlineLevel="0" collapsed="false">
      <c r="A67" s="19"/>
      <c r="B67" s="19"/>
      <c r="C67" s="19"/>
      <c r="D67" s="19"/>
      <c r="E67" s="19"/>
      <c r="F67" s="19"/>
      <c r="G67" s="20"/>
      <c r="H67" s="20"/>
      <c r="I67" s="36"/>
      <c r="J67" s="20"/>
      <c r="K67" s="20"/>
      <c r="L67" s="20"/>
      <c r="M67" s="37"/>
      <c r="N67" s="19"/>
      <c r="O67" s="19"/>
      <c r="P67" s="19"/>
      <c r="Q67" s="19"/>
    </row>
    <row r="68" customFormat="false" ht="45" hidden="false" customHeight="true" outlineLevel="0" collapsed="false">
      <c r="A68" s="19"/>
      <c r="B68" s="19"/>
      <c r="C68" s="19"/>
      <c r="D68" s="19"/>
      <c r="E68" s="19"/>
      <c r="F68" s="19"/>
      <c r="G68" s="20"/>
      <c r="H68" s="20"/>
      <c r="I68" s="36"/>
      <c r="J68" s="20"/>
      <c r="K68" s="20"/>
      <c r="L68" s="20"/>
      <c r="M68" s="37"/>
      <c r="N68" s="19"/>
      <c r="O68" s="19"/>
      <c r="P68" s="19"/>
      <c r="Q68" s="19"/>
    </row>
    <row r="69" customFormat="false" ht="45" hidden="false" customHeight="true" outlineLevel="0" collapsed="false">
      <c r="A69" s="19"/>
      <c r="B69" s="19"/>
      <c r="C69" s="19"/>
      <c r="D69" s="19"/>
      <c r="E69" s="19"/>
      <c r="F69" s="19"/>
      <c r="G69" s="20"/>
      <c r="H69" s="20"/>
      <c r="I69" s="36"/>
      <c r="J69" s="20"/>
      <c r="K69" s="20"/>
      <c r="L69" s="20"/>
      <c r="M69" s="37"/>
      <c r="N69" s="19"/>
      <c r="O69" s="19"/>
      <c r="P69" s="19"/>
      <c r="Q69" s="19"/>
    </row>
    <row r="70" customFormat="false" ht="45" hidden="false" customHeight="true" outlineLevel="0" collapsed="false">
      <c r="A70" s="19"/>
      <c r="B70" s="19"/>
      <c r="C70" s="19"/>
      <c r="D70" s="19"/>
      <c r="E70" s="19"/>
      <c r="F70" s="19"/>
      <c r="G70" s="20"/>
      <c r="H70" s="20"/>
      <c r="I70" s="36"/>
      <c r="J70" s="20"/>
      <c r="K70" s="20"/>
      <c r="L70" s="20"/>
      <c r="M70" s="37"/>
      <c r="N70" s="19"/>
      <c r="O70" s="19"/>
      <c r="P70" s="19"/>
      <c r="Q70" s="19"/>
    </row>
    <row r="71" customFormat="false" ht="45" hidden="false" customHeight="true" outlineLevel="0" collapsed="false">
      <c r="A71" s="19"/>
      <c r="B71" s="19"/>
      <c r="C71" s="19"/>
      <c r="D71" s="19"/>
      <c r="E71" s="19"/>
      <c r="F71" s="19"/>
      <c r="G71" s="20"/>
      <c r="H71" s="20"/>
      <c r="I71" s="36"/>
      <c r="J71" s="20"/>
      <c r="K71" s="20"/>
      <c r="L71" s="20"/>
      <c r="M71" s="37"/>
      <c r="N71" s="19"/>
      <c r="O71" s="19"/>
      <c r="P71" s="19"/>
      <c r="Q71" s="19"/>
    </row>
    <row r="72" customFormat="false" ht="45" hidden="false" customHeight="true" outlineLevel="0" collapsed="false">
      <c r="A72" s="19"/>
      <c r="B72" s="19"/>
      <c r="C72" s="19"/>
      <c r="D72" s="19"/>
      <c r="E72" s="19"/>
      <c r="F72" s="19"/>
      <c r="G72" s="20"/>
      <c r="H72" s="20"/>
      <c r="I72" s="36"/>
      <c r="J72" s="20"/>
      <c r="K72" s="20"/>
      <c r="L72" s="20"/>
      <c r="M72" s="37"/>
      <c r="N72" s="19"/>
      <c r="O72" s="19"/>
      <c r="P72" s="19"/>
      <c r="Q72" s="19"/>
    </row>
    <row r="73" customFormat="false" ht="45" hidden="false" customHeight="true" outlineLevel="0" collapsed="false">
      <c r="A73" s="19"/>
      <c r="B73" s="19"/>
      <c r="C73" s="19"/>
      <c r="D73" s="19"/>
      <c r="E73" s="19"/>
      <c r="F73" s="19"/>
      <c r="G73" s="20"/>
      <c r="H73" s="20"/>
      <c r="I73" s="36"/>
      <c r="J73" s="20"/>
      <c r="K73" s="20"/>
      <c r="L73" s="20"/>
      <c r="M73" s="37"/>
      <c r="N73" s="19"/>
      <c r="O73" s="19"/>
      <c r="P73" s="19"/>
      <c r="Q73" s="19"/>
    </row>
    <row r="74" customFormat="false" ht="45" hidden="false" customHeight="true" outlineLevel="0" collapsed="false">
      <c r="A74" s="19"/>
      <c r="B74" s="19"/>
      <c r="C74" s="19"/>
      <c r="D74" s="19"/>
      <c r="E74" s="19"/>
      <c r="F74" s="19"/>
      <c r="G74" s="20"/>
      <c r="H74" s="20"/>
      <c r="I74" s="36"/>
      <c r="J74" s="20"/>
      <c r="K74" s="20"/>
      <c r="L74" s="20"/>
      <c r="M74" s="37"/>
      <c r="N74" s="19"/>
      <c r="O74" s="19"/>
      <c r="P74" s="19"/>
      <c r="Q74" s="19"/>
    </row>
    <row r="75" customFormat="false" ht="45" hidden="false" customHeight="true" outlineLevel="0" collapsed="false">
      <c r="A75" s="19"/>
      <c r="B75" s="19"/>
      <c r="C75" s="19"/>
      <c r="D75" s="19"/>
      <c r="E75" s="19"/>
      <c r="F75" s="19"/>
      <c r="G75" s="20"/>
      <c r="H75" s="20"/>
      <c r="I75" s="36"/>
      <c r="J75" s="20"/>
      <c r="K75" s="20"/>
      <c r="L75" s="20"/>
      <c r="M75" s="37"/>
      <c r="N75" s="19"/>
      <c r="O75" s="19"/>
      <c r="P75" s="19"/>
      <c r="Q75" s="19"/>
    </row>
    <row r="76" customFormat="false" ht="45" hidden="false" customHeight="true" outlineLevel="0" collapsed="false">
      <c r="A76" s="19"/>
      <c r="B76" s="19"/>
      <c r="C76" s="19"/>
      <c r="D76" s="19"/>
      <c r="E76" s="19"/>
      <c r="F76" s="19"/>
      <c r="G76" s="20"/>
      <c r="H76" s="20"/>
      <c r="I76" s="36"/>
      <c r="J76" s="20"/>
      <c r="K76" s="20"/>
      <c r="L76" s="20"/>
      <c r="M76" s="37"/>
      <c r="N76" s="19"/>
      <c r="O76" s="19"/>
      <c r="P76" s="19"/>
      <c r="Q76" s="19"/>
    </row>
    <row r="77" customFormat="false" ht="45" hidden="false" customHeight="true" outlineLevel="0" collapsed="false">
      <c r="A77" s="19"/>
      <c r="B77" s="19"/>
      <c r="C77" s="19"/>
      <c r="D77" s="19"/>
      <c r="E77" s="19"/>
      <c r="F77" s="19"/>
      <c r="G77" s="20"/>
      <c r="H77" s="20"/>
      <c r="I77" s="36"/>
      <c r="J77" s="20"/>
      <c r="K77" s="20"/>
      <c r="L77" s="20"/>
      <c r="M77" s="37"/>
      <c r="N77" s="19"/>
      <c r="O77" s="19"/>
      <c r="P77" s="19"/>
      <c r="Q77" s="19"/>
    </row>
    <row r="78" customFormat="false" ht="45" hidden="false" customHeight="true" outlineLevel="0" collapsed="false">
      <c r="A78" s="19"/>
      <c r="B78" s="19"/>
      <c r="C78" s="19"/>
      <c r="D78" s="19"/>
      <c r="E78" s="19"/>
      <c r="F78" s="19"/>
      <c r="G78" s="20"/>
      <c r="H78" s="20"/>
      <c r="I78" s="36"/>
      <c r="J78" s="20"/>
      <c r="K78" s="20"/>
      <c r="L78" s="20"/>
      <c r="M78" s="37"/>
      <c r="N78" s="19"/>
      <c r="O78" s="19"/>
      <c r="P78" s="19"/>
      <c r="Q78" s="19"/>
    </row>
    <row r="79" customFormat="false" ht="45" hidden="false" customHeight="true" outlineLevel="0" collapsed="false">
      <c r="A79" s="19"/>
      <c r="B79" s="19"/>
      <c r="C79" s="19"/>
      <c r="D79" s="19"/>
      <c r="E79" s="19"/>
      <c r="F79" s="19"/>
      <c r="G79" s="20"/>
      <c r="H79" s="20"/>
      <c r="I79" s="36"/>
      <c r="J79" s="20"/>
      <c r="K79" s="20"/>
      <c r="L79" s="20"/>
      <c r="M79" s="37"/>
      <c r="N79" s="19"/>
      <c r="O79" s="19"/>
      <c r="P79" s="19"/>
      <c r="Q79" s="19"/>
    </row>
    <row r="80" customFormat="false" ht="45" hidden="false" customHeight="true" outlineLevel="0" collapsed="false">
      <c r="A80" s="19"/>
      <c r="B80" s="19"/>
      <c r="C80" s="19"/>
      <c r="D80" s="19"/>
      <c r="E80" s="19"/>
      <c r="F80" s="19"/>
      <c r="G80" s="20"/>
      <c r="H80" s="20"/>
      <c r="I80" s="36"/>
      <c r="J80" s="20"/>
      <c r="K80" s="20"/>
      <c r="L80" s="20"/>
      <c r="M80" s="37"/>
      <c r="N80" s="19"/>
      <c r="O80" s="19"/>
      <c r="P80" s="19"/>
      <c r="Q80" s="19"/>
    </row>
    <row r="81" customFormat="false" ht="45" hidden="false" customHeight="true" outlineLevel="0" collapsed="false">
      <c r="A81" s="19"/>
      <c r="B81" s="19"/>
      <c r="C81" s="19"/>
      <c r="D81" s="19"/>
      <c r="E81" s="19"/>
      <c r="F81" s="19"/>
      <c r="G81" s="20"/>
      <c r="H81" s="20"/>
      <c r="I81" s="36"/>
      <c r="J81" s="20"/>
      <c r="K81" s="20"/>
      <c r="L81" s="20"/>
      <c r="M81" s="37"/>
      <c r="N81" s="19"/>
      <c r="O81" s="19"/>
      <c r="P81" s="19"/>
      <c r="Q81" s="19"/>
    </row>
    <row r="82" customFormat="false" ht="45" hidden="false" customHeight="true" outlineLevel="0" collapsed="false">
      <c r="A82" s="19"/>
      <c r="B82" s="19"/>
      <c r="C82" s="19"/>
      <c r="D82" s="19"/>
      <c r="E82" s="19"/>
      <c r="F82" s="19"/>
      <c r="G82" s="20"/>
      <c r="H82" s="20"/>
      <c r="I82" s="36"/>
      <c r="J82" s="20"/>
      <c r="K82" s="20"/>
      <c r="L82" s="20"/>
      <c r="M82" s="37"/>
      <c r="N82" s="19"/>
      <c r="O82" s="19"/>
      <c r="P82" s="19"/>
      <c r="Q82" s="19"/>
    </row>
    <row r="83" customFormat="false" ht="45" hidden="false" customHeight="true" outlineLevel="0" collapsed="false">
      <c r="A83" s="19"/>
      <c r="B83" s="19"/>
      <c r="C83" s="19"/>
      <c r="D83" s="19"/>
      <c r="E83" s="19"/>
      <c r="F83" s="19"/>
      <c r="G83" s="20"/>
      <c r="H83" s="20"/>
      <c r="I83" s="36"/>
      <c r="J83" s="20"/>
      <c r="K83" s="20"/>
      <c r="L83" s="20"/>
      <c r="M83" s="37"/>
      <c r="N83" s="19"/>
      <c r="O83" s="19"/>
      <c r="P83" s="19"/>
      <c r="Q83" s="19"/>
    </row>
    <row r="84" customFormat="false" ht="45" hidden="false" customHeight="true" outlineLevel="0" collapsed="false">
      <c r="A84" s="19"/>
      <c r="B84" s="19"/>
      <c r="C84" s="19"/>
      <c r="D84" s="19"/>
      <c r="E84" s="19"/>
      <c r="F84" s="19"/>
      <c r="G84" s="20"/>
      <c r="H84" s="20"/>
      <c r="I84" s="36"/>
      <c r="J84" s="20"/>
      <c r="K84" s="20"/>
      <c r="L84" s="20"/>
      <c r="M84" s="37"/>
      <c r="N84" s="19"/>
      <c r="O84" s="19"/>
      <c r="P84" s="19"/>
      <c r="Q84" s="19"/>
    </row>
    <row r="85" customFormat="false" ht="45" hidden="false" customHeight="true" outlineLevel="0" collapsed="false">
      <c r="A85" s="19"/>
      <c r="B85" s="19"/>
      <c r="C85" s="19"/>
      <c r="D85" s="19"/>
      <c r="E85" s="19"/>
      <c r="F85" s="19"/>
      <c r="G85" s="20"/>
      <c r="H85" s="20"/>
      <c r="I85" s="36"/>
      <c r="J85" s="20"/>
      <c r="K85" s="20"/>
      <c r="L85" s="20"/>
      <c r="M85" s="37"/>
      <c r="N85" s="19"/>
      <c r="O85" s="19"/>
      <c r="P85" s="19"/>
      <c r="Q85" s="19"/>
    </row>
    <row r="86" customFormat="false" ht="45" hidden="false" customHeight="true" outlineLevel="0" collapsed="false">
      <c r="A86" s="19"/>
      <c r="B86" s="19"/>
      <c r="C86" s="19"/>
      <c r="D86" s="19"/>
      <c r="E86" s="19"/>
      <c r="F86" s="19"/>
      <c r="G86" s="20"/>
      <c r="H86" s="20"/>
      <c r="I86" s="36"/>
      <c r="J86" s="20"/>
      <c r="K86" s="20"/>
      <c r="L86" s="20"/>
      <c r="M86" s="37"/>
      <c r="N86" s="19"/>
      <c r="O86" s="19"/>
      <c r="P86" s="19"/>
      <c r="Q86" s="19"/>
    </row>
    <row r="87" customFormat="false" ht="45" hidden="false" customHeight="true" outlineLevel="0" collapsed="false">
      <c r="A87" s="19"/>
      <c r="B87" s="19"/>
      <c r="C87" s="19"/>
      <c r="D87" s="19"/>
      <c r="E87" s="19"/>
      <c r="F87" s="19"/>
      <c r="G87" s="20"/>
      <c r="H87" s="20"/>
      <c r="I87" s="36"/>
      <c r="J87" s="20"/>
      <c r="K87" s="20"/>
      <c r="L87" s="20"/>
      <c r="M87" s="37"/>
      <c r="N87" s="19"/>
      <c r="O87" s="19"/>
      <c r="P87" s="19"/>
      <c r="Q87" s="19"/>
    </row>
    <row r="88" customFormat="false" ht="45" hidden="false" customHeight="true" outlineLevel="0" collapsed="false">
      <c r="A88" s="19"/>
      <c r="B88" s="19"/>
      <c r="C88" s="19"/>
      <c r="D88" s="19"/>
      <c r="E88" s="19"/>
      <c r="F88" s="19"/>
      <c r="G88" s="20"/>
      <c r="H88" s="20"/>
      <c r="I88" s="36"/>
      <c r="J88" s="20"/>
      <c r="K88" s="20"/>
      <c r="L88" s="20"/>
      <c r="M88" s="37"/>
      <c r="N88" s="19"/>
      <c r="O88" s="19"/>
      <c r="P88" s="19"/>
      <c r="Q88" s="19"/>
    </row>
    <row r="89" customFormat="false" ht="45" hidden="false" customHeight="true" outlineLevel="0" collapsed="false">
      <c r="A89" s="19"/>
      <c r="B89" s="19"/>
      <c r="C89" s="19"/>
      <c r="D89" s="19"/>
      <c r="E89" s="19"/>
      <c r="F89" s="19"/>
      <c r="G89" s="20"/>
      <c r="H89" s="20"/>
      <c r="I89" s="36"/>
      <c r="J89" s="20"/>
      <c r="K89" s="20"/>
      <c r="L89" s="20"/>
      <c r="M89" s="37"/>
      <c r="N89" s="19"/>
      <c r="O89" s="19"/>
      <c r="P89" s="19"/>
      <c r="Q89" s="19"/>
    </row>
    <row r="90" customFormat="false" ht="45" hidden="false" customHeight="true" outlineLevel="0" collapsed="false">
      <c r="A90" s="19"/>
      <c r="B90" s="19"/>
      <c r="C90" s="19"/>
      <c r="D90" s="19"/>
      <c r="E90" s="19"/>
      <c r="F90" s="19"/>
      <c r="G90" s="20"/>
      <c r="H90" s="20"/>
      <c r="I90" s="36"/>
      <c r="J90" s="20"/>
      <c r="K90" s="20"/>
      <c r="L90" s="20"/>
      <c r="M90" s="37"/>
      <c r="N90" s="19"/>
      <c r="O90" s="19"/>
      <c r="P90" s="19"/>
      <c r="Q90" s="19"/>
    </row>
    <row r="91" customFormat="false" ht="45" hidden="false" customHeight="true" outlineLevel="0" collapsed="false">
      <c r="A91" s="19"/>
      <c r="B91" s="19"/>
      <c r="C91" s="19"/>
      <c r="D91" s="19"/>
      <c r="E91" s="19"/>
      <c r="F91" s="19"/>
      <c r="G91" s="20"/>
      <c r="H91" s="20"/>
      <c r="I91" s="36"/>
      <c r="J91" s="20"/>
      <c r="K91" s="20"/>
      <c r="L91" s="20"/>
      <c r="M91" s="37"/>
      <c r="N91" s="19"/>
      <c r="O91" s="19"/>
      <c r="P91" s="19"/>
      <c r="Q91" s="19"/>
    </row>
    <row r="92" customFormat="false" ht="45" hidden="false" customHeight="true" outlineLevel="0" collapsed="false">
      <c r="A92" s="19"/>
      <c r="B92" s="19"/>
      <c r="C92" s="19"/>
      <c r="D92" s="19"/>
      <c r="E92" s="19"/>
      <c r="F92" s="19"/>
      <c r="G92" s="20"/>
      <c r="H92" s="20"/>
      <c r="I92" s="36"/>
      <c r="J92" s="20"/>
      <c r="K92" s="20"/>
      <c r="L92" s="20"/>
      <c r="M92" s="37"/>
      <c r="N92" s="19"/>
      <c r="O92" s="19"/>
      <c r="P92" s="19"/>
      <c r="Q92" s="19"/>
    </row>
  </sheetData>
  <printOptions headings="false" gridLines="false" gridLinesSet="true" horizontalCentered="false" verticalCentered="false"/>
  <pageMargins left="0.700694444444444" right="0.700694444444444" top="0.752083333333333" bottom="0.752083333333333"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83"/>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L9" activeCellId="0" sqref="L9"/>
    </sheetView>
  </sheetViews>
  <sheetFormatPr defaultColWidth="18.73046875" defaultRowHeight="13.8" zeroHeight="false" outlineLevelRow="0" outlineLevelCol="0"/>
  <cols>
    <col collapsed="false" customWidth="false" hidden="false" outlineLevel="0" max="6" min="1" style="11" width="18.71"/>
    <col collapsed="false" customWidth="false" hidden="false" outlineLevel="0" max="8" min="7" style="13" width="18.71"/>
    <col collapsed="false" customWidth="false" hidden="false" outlineLevel="0" max="9" min="9" style="14" width="18.71"/>
    <col collapsed="false" customWidth="false" hidden="false" outlineLevel="0" max="12" min="10" style="13" width="18.71"/>
    <col collapsed="false" customWidth="false" hidden="false" outlineLevel="0" max="13" min="13" style="14" width="18.71"/>
    <col collapsed="false" customWidth="false" hidden="false" outlineLevel="0" max="1022" min="14" style="11" width="18.71"/>
    <col collapsed="false" customWidth="true" hidden="false" outlineLevel="0" max="1024" min="1023" style="0" width="11.52"/>
  </cols>
  <sheetData>
    <row r="1" s="15" customFormat="true" ht="45" hidden="false" customHeight="true" outlineLevel="0" collapsed="false">
      <c r="A1" s="15" t="s">
        <v>42</v>
      </c>
      <c r="B1" s="15" t="s">
        <v>43</v>
      </c>
      <c r="C1" s="15" t="s">
        <v>14</v>
      </c>
      <c r="D1" s="15" t="s">
        <v>44</v>
      </c>
      <c r="E1" s="15" t="s">
        <v>45</v>
      </c>
      <c r="F1" s="15" t="s">
        <v>46</v>
      </c>
      <c r="G1" s="16" t="s">
        <v>22</v>
      </c>
      <c r="H1" s="16" t="s">
        <v>47</v>
      </c>
      <c r="I1" s="15" t="s">
        <v>26</v>
      </c>
      <c r="J1" s="16" t="s">
        <v>48</v>
      </c>
      <c r="K1" s="16" t="s">
        <v>30</v>
      </c>
      <c r="L1" s="16" t="s">
        <v>49</v>
      </c>
      <c r="M1" s="15" t="s">
        <v>34</v>
      </c>
      <c r="N1" s="15" t="s">
        <v>50</v>
      </c>
      <c r="O1" s="15" t="s">
        <v>38</v>
      </c>
      <c r="P1" s="15" t="s">
        <v>51</v>
      </c>
      <c r="AMI1" s="18"/>
      <c r="AMJ1" s="18"/>
    </row>
    <row r="2" s="19" customFormat="true" ht="45" hidden="false" customHeight="true" outlineLevel="0" collapsed="false">
      <c r="A2" s="19" t="s">
        <v>205</v>
      </c>
      <c r="C2" s="19" t="s">
        <v>53</v>
      </c>
      <c r="G2" s="20" t="n">
        <v>670</v>
      </c>
      <c r="H2" s="20"/>
      <c r="I2" s="19" t="s">
        <v>99</v>
      </c>
      <c r="J2" s="20"/>
      <c r="K2" s="21" t="n">
        <f aca="false">IF(ISBLANK($G2),"",IF(ISBLANK($J2),1,$J2)*VLOOKUP($I2,Units!$A$2:$C$1000,3,0)*G2)</f>
        <v>670</v>
      </c>
      <c r="L2" s="21" t="str">
        <f aca="false">IF(ISBLANK($H2),"",IF(ISBLANK($J2),1,$J2)*VLOOKUP($I2,Units!$A$2:$C$1000,3,0)*H2)</f>
        <v/>
      </c>
      <c r="M2" s="22" t="str">
        <f aca="false">VLOOKUP($I2,Units!$A$2:$C$1000,2,0)</f>
        <v>EUR/(t/a)</v>
      </c>
      <c r="O2" s="23" t="s">
        <v>206</v>
      </c>
      <c r="P2" s="19" t="s">
        <v>207</v>
      </c>
      <c r="AMI2" s="0"/>
      <c r="AMJ2" s="0"/>
    </row>
    <row r="3" s="19" customFormat="true" ht="45" hidden="false" customHeight="true" outlineLevel="0" collapsed="false">
      <c r="A3" s="19" t="s">
        <v>205</v>
      </c>
      <c r="C3" s="19" t="s">
        <v>176</v>
      </c>
      <c r="G3" s="20" t="n">
        <v>100</v>
      </c>
      <c r="H3" s="20"/>
      <c r="I3" s="19" t="s">
        <v>170</v>
      </c>
      <c r="J3" s="20"/>
      <c r="K3" s="21" t="n">
        <f aca="false">IF(ISBLANK($G3),"",IF(ISBLANK($J3),1,$J3)*VLOOKUP($I3,Units!$A$2:$C$1000,3,0)*G3)</f>
        <v>100</v>
      </c>
      <c r="L3" s="21" t="str">
        <f aca="false">IF(ISBLANK($H3),"",IF(ISBLANK($J3),1,$J3)*VLOOKUP($I3,Units!$A$2:$C$1000,3,0)*H3)</f>
        <v/>
      </c>
      <c r="M3" s="22" t="str">
        <f aca="false">VLOOKUP($I3,Units!$A$2:$C$1000,2,0)</f>
        <v>EUR/t</v>
      </c>
      <c r="O3" s="23" t="s">
        <v>206</v>
      </c>
      <c r="P3" s="19" t="s">
        <v>207</v>
      </c>
      <c r="AMI3" s="0"/>
      <c r="AMJ3" s="0"/>
    </row>
    <row r="4" s="19" customFormat="true" ht="45" hidden="false" customHeight="true" outlineLevel="0" collapsed="false">
      <c r="A4" s="19" t="s">
        <v>205</v>
      </c>
      <c r="C4" s="19" t="s">
        <v>71</v>
      </c>
      <c r="D4" s="19" t="s">
        <v>72</v>
      </c>
      <c r="G4" s="20" t="n">
        <v>0.3</v>
      </c>
      <c r="H4" s="20"/>
      <c r="I4" s="19" t="s">
        <v>103</v>
      </c>
      <c r="J4" s="20"/>
      <c r="K4" s="21" t="n">
        <f aca="false">IF(ISBLANK($G4),"",IF(ISBLANK($J4),1,$J4)*VLOOKUP($I4,Units!$A$2:$C$1000,3,0)*G4)</f>
        <v>0.0833333333333333</v>
      </c>
      <c r="L4" s="21" t="str">
        <f aca="false">IF(ISBLANK($H4),"",IF(ISBLANK($J4),1,$J4)*VLOOKUP($I4,Units!$A$2:$C$1000,3,0)*H4)</f>
        <v/>
      </c>
      <c r="M4" s="22" t="str">
        <f aca="false">VLOOKUP($I4,Units!$A$2:$C$1000,2,0)</f>
        <v>MWh/t</v>
      </c>
      <c r="O4" s="19" t="s">
        <v>208</v>
      </c>
      <c r="P4" s="19" t="s">
        <v>209</v>
      </c>
      <c r="AMI4" s="0"/>
      <c r="AMJ4" s="0"/>
    </row>
    <row r="5" s="19" customFormat="true" ht="45" hidden="false" customHeight="true" outlineLevel="0" collapsed="false">
      <c r="A5" s="19" t="s">
        <v>205</v>
      </c>
      <c r="C5" s="19" t="s">
        <v>71</v>
      </c>
      <c r="D5" s="19" t="s">
        <v>156</v>
      </c>
      <c r="E5" s="19" t="s">
        <v>210</v>
      </c>
      <c r="G5" s="20" t="n">
        <v>21</v>
      </c>
      <c r="H5" s="20"/>
      <c r="I5" s="19" t="s">
        <v>103</v>
      </c>
      <c r="J5" s="20"/>
      <c r="K5" s="21" t="n">
        <f aca="false">IF(ISBLANK($G5),"",IF(ISBLANK($J5),1,$J5)*VLOOKUP($I5,Units!$A$2:$C$1000,3,0)*G5)</f>
        <v>5.83333333333333</v>
      </c>
      <c r="L5" s="21" t="str">
        <f aca="false">IF(ISBLANK($H5),"",IF(ISBLANK($J5),1,$J5)*VLOOKUP($I5,Units!$A$2:$C$1000,3,0)*H5)</f>
        <v/>
      </c>
      <c r="M5" s="22" t="str">
        <f aca="false">VLOOKUP($I5,Units!$A$2:$C$1000,2,0)</f>
        <v>MWh/t</v>
      </c>
      <c r="O5" s="19" t="s">
        <v>208</v>
      </c>
      <c r="P5" s="19" t="s">
        <v>209</v>
      </c>
      <c r="AMI5" s="0"/>
      <c r="AMJ5" s="0"/>
    </row>
    <row r="6" s="19" customFormat="true" ht="45" hidden="false" customHeight="true" outlineLevel="0" collapsed="false">
      <c r="A6" s="19" t="s">
        <v>205</v>
      </c>
      <c r="C6" s="19" t="s">
        <v>71</v>
      </c>
      <c r="D6" s="19" t="s">
        <v>156</v>
      </c>
      <c r="E6" s="19" t="s">
        <v>211</v>
      </c>
      <c r="G6" s="20" t="n">
        <v>11.1</v>
      </c>
      <c r="H6" s="20"/>
      <c r="I6" s="19" t="s">
        <v>103</v>
      </c>
      <c r="J6" s="20"/>
      <c r="K6" s="21" t="n">
        <f aca="false">IF(ISBLANK($G6),"",IF(ISBLANK($J6),1,$J6)*VLOOKUP($I6,Units!$A$2:$C$1000,3,0)*G6)</f>
        <v>3.08333333333333</v>
      </c>
      <c r="L6" s="21" t="str">
        <f aca="false">IF(ISBLANK($H6),"",IF(ISBLANK($J6),1,$J6)*VLOOKUP($I6,Units!$A$2:$C$1000,3,0)*H6)</f>
        <v/>
      </c>
      <c r="M6" s="22" t="str">
        <f aca="false">VLOOKUP($I6,Units!$A$2:$C$1000,2,0)</f>
        <v>MWh/t</v>
      </c>
      <c r="O6" s="19" t="s">
        <v>208</v>
      </c>
      <c r="P6" s="19" t="s">
        <v>209</v>
      </c>
      <c r="AMI6" s="0"/>
      <c r="AMJ6" s="0"/>
    </row>
    <row r="7" s="19" customFormat="true" ht="45" hidden="false" customHeight="true" outlineLevel="0" collapsed="false">
      <c r="A7" s="19" t="s">
        <v>205</v>
      </c>
      <c r="C7" s="19" t="s">
        <v>71</v>
      </c>
      <c r="D7" s="19" t="s">
        <v>156</v>
      </c>
      <c r="G7" s="20" t="n">
        <v>29.7</v>
      </c>
      <c r="H7" s="20" t="n">
        <v>2.1</v>
      </c>
      <c r="I7" s="19" t="s">
        <v>103</v>
      </c>
      <c r="J7" s="20"/>
      <c r="K7" s="21" t="n">
        <f aca="false">IF(ISBLANK($G7),"",IF(ISBLANK($J7),1,$J7)*VLOOKUP($I7,Units!$A$2:$C$1000,3,0)*G7)</f>
        <v>8.25</v>
      </c>
      <c r="L7" s="21" t="n">
        <f aca="false">IF(ISBLANK($H7),"",IF(ISBLANK($J7),1,$J7)*VLOOKUP($I7,Units!$A$2:$C$1000,3,0)*H7)</f>
        <v>0.583333333333333</v>
      </c>
      <c r="M7" s="22" t="str">
        <f aca="false">VLOOKUP($I7,Units!$A$2:$C$1000,2,0)</f>
        <v>MWh/t</v>
      </c>
      <c r="O7" s="23" t="s">
        <v>212</v>
      </c>
      <c r="P7" s="19" t="s">
        <v>213</v>
      </c>
      <c r="AMI7" s="0"/>
      <c r="AMJ7" s="0"/>
    </row>
    <row r="8" customFormat="false" ht="45" hidden="false" customHeight="true" outlineLevel="0" collapsed="false">
      <c r="A8" s="19" t="s">
        <v>214</v>
      </c>
      <c r="B8" s="19"/>
      <c r="C8" s="19" t="s">
        <v>53</v>
      </c>
      <c r="D8" s="19"/>
      <c r="E8" s="19"/>
      <c r="F8" s="19"/>
      <c r="G8" s="20" t="n">
        <v>643</v>
      </c>
      <c r="H8" s="20"/>
      <c r="I8" s="19" t="s">
        <v>215</v>
      </c>
      <c r="J8" s="20"/>
      <c r="K8" s="21" t="n">
        <f aca="false">IF(ISBLANK($G8),"",IF(ISBLANK($J8),1,$J8)*VLOOKUP($I8,Units!$A$2:$C$1000,3,0)*G8)</f>
        <v>379.242770167428</v>
      </c>
      <c r="L8" s="21" t="str">
        <f aca="false">IF(ISBLANK($H8),"",IF(ISBLANK($J8),1,$J8)*VLOOKUP($I8,Units!$A$2:$C$1000,3,0)*H8)</f>
        <v/>
      </c>
      <c r="M8" s="22" t="str">
        <f aca="false">VLOOKUP($I8,Units!$A$2:$C$1000,2,0)</f>
        <v>EUR/t</v>
      </c>
      <c r="N8" s="19" t="s">
        <v>216</v>
      </c>
      <c r="O8" s="23" t="s">
        <v>217</v>
      </c>
      <c r="P8" s="19" t="s">
        <v>218</v>
      </c>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row>
    <row r="9" customFormat="false" ht="45" hidden="false" customHeight="true" outlineLevel="0" collapsed="false">
      <c r="A9" s="19" t="s">
        <v>214</v>
      </c>
      <c r="B9" s="19"/>
      <c r="C9" s="19" t="s">
        <v>71</v>
      </c>
      <c r="D9" s="19" t="s">
        <v>87</v>
      </c>
      <c r="E9" s="19"/>
      <c r="F9" s="19"/>
      <c r="G9" s="20" t="n">
        <v>0.181</v>
      </c>
      <c r="H9" s="20"/>
      <c r="I9" s="19" t="s">
        <v>219</v>
      </c>
      <c r="J9" s="20"/>
      <c r="K9" s="21" t="n">
        <f aca="false">IF(ISBLANK($G9),"",IF(ISBLANK($J9),1,$J9)*VLOOKUP($I9,Units!$A$2:$C$1000,3,0)*G9)</f>
        <v>6.03273</v>
      </c>
      <c r="L9" s="21" t="str">
        <f aca="false">IF(ISBLANK($H9),"",IF(ISBLANK($J9),1,$J9)*VLOOKUP($I9,Units!$A$2:$C$1000,3,0)*H9)</f>
        <v/>
      </c>
      <c r="M9" s="22" t="str">
        <f aca="false">VLOOKUP($I9,Units!$A$2:$C$1000,2,0)</f>
        <v>MWh/t</v>
      </c>
      <c r="N9" s="19"/>
      <c r="O9" s="19" t="s">
        <v>220</v>
      </c>
      <c r="P9" s="19" t="s">
        <v>221</v>
      </c>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row>
    <row r="10" customFormat="false" ht="45" hidden="false" customHeight="true" outlineLevel="0" collapsed="false">
      <c r="A10" s="19" t="s">
        <v>214</v>
      </c>
      <c r="B10" s="19"/>
      <c r="C10" s="19" t="s">
        <v>71</v>
      </c>
      <c r="D10" s="19" t="s">
        <v>102</v>
      </c>
      <c r="E10" s="19" t="s">
        <v>222</v>
      </c>
      <c r="F10" s="19"/>
      <c r="G10" s="20" t="n">
        <v>2.604</v>
      </c>
      <c r="H10" s="20"/>
      <c r="I10" s="19" t="s">
        <v>103</v>
      </c>
      <c r="J10" s="20"/>
      <c r="K10" s="21" t="n">
        <f aca="false">IF(ISBLANK($G10),"",IF(ISBLANK($J10),1,$J10)*VLOOKUP($I10,Units!$A$2:$C$1000,3,0)*G10)</f>
        <v>0.723333333333333</v>
      </c>
      <c r="L10" s="21" t="str">
        <f aca="false">IF(ISBLANK($H10),"",IF(ISBLANK($J10),1,$J10)*VLOOKUP($I10,Units!$A$2:$C$1000,3,0)*H10)</f>
        <v/>
      </c>
      <c r="M10" s="22" t="str">
        <f aca="false">VLOOKUP($I10,Units!$A$2:$C$1000,2,0)</f>
        <v>MWh/t</v>
      </c>
      <c r="N10" s="19" t="s">
        <v>223</v>
      </c>
      <c r="O10" s="19" t="s">
        <v>220</v>
      </c>
      <c r="P10" s="19" t="s">
        <v>221</v>
      </c>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row>
    <row r="11" customFormat="false" ht="45" hidden="false" customHeight="true" outlineLevel="0" collapsed="false">
      <c r="A11" s="19" t="s">
        <v>214</v>
      </c>
      <c r="B11" s="19"/>
      <c r="C11" s="19" t="s">
        <v>71</v>
      </c>
      <c r="D11" s="19" t="s">
        <v>102</v>
      </c>
      <c r="E11" s="19" t="s">
        <v>224</v>
      </c>
      <c r="F11" s="19"/>
      <c r="G11" s="20" t="n">
        <v>2.06</v>
      </c>
      <c r="H11" s="20"/>
      <c r="I11" s="19" t="s">
        <v>148</v>
      </c>
      <c r="J11" s="20"/>
      <c r="K11" s="21" t="n">
        <f aca="false">IF(ISBLANK($G11),"",IF(ISBLANK($J11),1,$J11)*VLOOKUP($I11,Units!$A$2:$C$1000,3,0)*G11)</f>
        <v>2.06</v>
      </c>
      <c r="L11" s="21" t="str">
        <f aca="false">IF(ISBLANK($H11),"",IF(ISBLANK($J11),1,$J11)*VLOOKUP($I11,Units!$A$2:$C$1000,3,0)*H11)</f>
        <v/>
      </c>
      <c r="M11" s="22" t="str">
        <f aca="false">VLOOKUP($I11,Units!$A$2:$C$1000,2,0)</f>
        <v>MWh/t</v>
      </c>
      <c r="N11" s="19" t="s">
        <v>225</v>
      </c>
      <c r="O11" s="19" t="s">
        <v>220</v>
      </c>
      <c r="P11" s="19" t="s">
        <v>221</v>
      </c>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row>
    <row r="12" customFormat="false" ht="45" hidden="false" customHeight="true" outlineLevel="0" collapsed="false">
      <c r="A12" s="19"/>
      <c r="B12" s="19"/>
      <c r="C12" s="19" t="s">
        <v>86</v>
      </c>
      <c r="D12" s="19" t="s">
        <v>226</v>
      </c>
      <c r="E12" s="19"/>
      <c r="F12" s="19"/>
      <c r="G12" s="24"/>
      <c r="H12" s="24"/>
      <c r="I12" s="0"/>
      <c r="J12" s="20"/>
      <c r="K12" s="20" t="n">
        <v>1</v>
      </c>
      <c r="L12" s="20"/>
      <c r="M12" s="36" t="s">
        <v>124</v>
      </c>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row>
    <row r="13" customFormat="false" ht="45" hidden="false" customHeight="true" outlineLevel="0" collapsed="false">
      <c r="A13" s="19"/>
      <c r="B13" s="19"/>
      <c r="C13" s="19"/>
      <c r="D13" s="19"/>
      <c r="E13" s="19"/>
      <c r="F13" s="19"/>
      <c r="G13" s="20"/>
      <c r="H13" s="20"/>
      <c r="I13" s="19"/>
      <c r="J13" s="20"/>
      <c r="K13" s="20"/>
      <c r="L13" s="20"/>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row>
    <row r="14" customFormat="false" ht="45" hidden="false" customHeight="true" outlineLevel="0" collapsed="false">
      <c r="A14" s="19"/>
      <c r="B14" s="19"/>
      <c r="C14" s="19"/>
      <c r="D14" s="19"/>
      <c r="E14" s="19"/>
      <c r="F14" s="19"/>
      <c r="G14" s="20"/>
      <c r="H14" s="20"/>
      <c r="I14" s="19"/>
      <c r="J14" s="20"/>
      <c r="K14" s="20"/>
      <c r="L14" s="20"/>
      <c r="M14" s="19"/>
      <c r="N14" s="19"/>
      <c r="O14" s="19"/>
      <c r="P14" s="19"/>
      <c r="Q14" s="19"/>
      <c r="R14" s="19"/>
      <c r="S14" s="19"/>
      <c r="T14" s="19"/>
      <c r="U14" s="19"/>
      <c r="V14" s="19"/>
      <c r="W14" s="19"/>
      <c r="X14" s="19"/>
      <c r="Y14" s="19"/>
    </row>
    <row r="15" customFormat="false" ht="45" hidden="false" customHeight="true" outlineLevel="0" collapsed="false">
      <c r="A15" s="19"/>
      <c r="B15" s="19"/>
      <c r="C15" s="19"/>
      <c r="D15" s="19"/>
      <c r="E15" s="19"/>
      <c r="F15" s="19"/>
      <c r="G15" s="20"/>
      <c r="H15" s="20"/>
      <c r="I15" s="19"/>
      <c r="J15" s="20"/>
      <c r="K15" s="20"/>
      <c r="L15" s="20"/>
      <c r="M15" s="19"/>
      <c r="N15" s="19"/>
      <c r="O15" s="19"/>
      <c r="P15" s="19"/>
      <c r="Q15" s="19"/>
      <c r="R15" s="19"/>
      <c r="S15" s="19"/>
      <c r="T15" s="19"/>
      <c r="U15" s="19"/>
      <c r="V15" s="19"/>
      <c r="W15" s="19"/>
      <c r="X15" s="19"/>
      <c r="Y15" s="19"/>
    </row>
    <row r="16" customFormat="false" ht="45" hidden="false" customHeight="true" outlineLevel="0" collapsed="false">
      <c r="A16" s="19"/>
      <c r="B16" s="19"/>
      <c r="C16" s="19"/>
      <c r="D16" s="19"/>
      <c r="E16" s="19"/>
      <c r="F16" s="19"/>
      <c r="G16" s="20"/>
      <c r="H16" s="20"/>
      <c r="I16" s="19"/>
      <c r="J16" s="20"/>
      <c r="K16" s="20"/>
      <c r="L16" s="20"/>
      <c r="M16" s="19"/>
      <c r="N16" s="19"/>
      <c r="O16" s="19"/>
      <c r="P16" s="19"/>
      <c r="Q16" s="19"/>
      <c r="R16" s="19"/>
      <c r="S16" s="19"/>
      <c r="T16" s="19"/>
      <c r="U16" s="19"/>
      <c r="V16" s="19"/>
      <c r="W16" s="19"/>
      <c r="X16" s="19"/>
      <c r="Y16" s="19"/>
    </row>
    <row r="17" customFormat="false" ht="45" hidden="false" customHeight="true" outlineLevel="0" collapsed="false">
      <c r="A17" s="19"/>
      <c r="B17" s="19"/>
      <c r="C17" s="19"/>
      <c r="D17" s="19"/>
      <c r="E17" s="19"/>
      <c r="F17" s="19"/>
      <c r="G17" s="20"/>
      <c r="H17" s="20"/>
      <c r="I17" s="19"/>
      <c r="J17" s="20"/>
      <c r="K17" s="20"/>
      <c r="L17" s="20"/>
      <c r="M17" s="19"/>
      <c r="N17" s="19"/>
      <c r="O17" s="19"/>
      <c r="P17" s="19"/>
      <c r="Q17" s="19"/>
      <c r="R17" s="19"/>
      <c r="W17" s="19"/>
      <c r="X17" s="19"/>
      <c r="Y17" s="19"/>
    </row>
    <row r="18" customFormat="false" ht="45" hidden="false" customHeight="true" outlineLevel="0" collapsed="false">
      <c r="A18" s="19"/>
      <c r="B18" s="19"/>
      <c r="C18" s="19"/>
      <c r="D18" s="19"/>
      <c r="E18" s="19"/>
      <c r="F18" s="19"/>
      <c r="G18" s="20"/>
      <c r="H18" s="20"/>
      <c r="I18" s="19"/>
      <c r="J18" s="20"/>
      <c r="K18" s="20"/>
      <c r="L18" s="20"/>
      <c r="M18" s="19"/>
      <c r="N18" s="19"/>
      <c r="O18" s="19"/>
      <c r="P18" s="19"/>
      <c r="Q18" s="19"/>
      <c r="R18" s="19"/>
      <c r="W18" s="19"/>
      <c r="X18" s="19"/>
      <c r="Y18" s="19"/>
    </row>
    <row r="19" customFormat="false" ht="45" hidden="false" customHeight="true" outlineLevel="0" collapsed="false">
      <c r="A19" s="19"/>
      <c r="B19" s="19"/>
      <c r="C19" s="19"/>
      <c r="D19" s="19"/>
      <c r="E19" s="19"/>
      <c r="F19" s="19"/>
      <c r="G19" s="20"/>
      <c r="H19" s="20"/>
      <c r="I19" s="19"/>
      <c r="J19" s="20"/>
      <c r="K19" s="20"/>
      <c r="L19" s="20"/>
      <c r="M19" s="19"/>
      <c r="N19" s="19"/>
      <c r="O19" s="19"/>
      <c r="P19" s="19"/>
      <c r="Q19" s="19"/>
      <c r="R19" s="19"/>
    </row>
    <row r="20" customFormat="false" ht="45" hidden="false" customHeight="true" outlineLevel="0" collapsed="false">
      <c r="A20" s="19"/>
      <c r="B20" s="19"/>
      <c r="C20" s="19"/>
      <c r="D20" s="19"/>
      <c r="E20" s="19"/>
      <c r="F20" s="19"/>
      <c r="G20" s="20"/>
      <c r="H20" s="20"/>
      <c r="I20" s="19"/>
      <c r="J20" s="20"/>
      <c r="K20" s="20"/>
      <c r="L20" s="20"/>
      <c r="M20" s="19"/>
      <c r="N20" s="19"/>
      <c r="O20" s="19"/>
      <c r="P20" s="19"/>
      <c r="Q20" s="19"/>
      <c r="R20" s="19"/>
    </row>
    <row r="21" customFormat="false" ht="45" hidden="false" customHeight="true" outlineLevel="0" collapsed="false">
      <c r="A21" s="19"/>
      <c r="B21" s="19"/>
      <c r="C21" s="19"/>
      <c r="D21" s="19"/>
      <c r="E21" s="19"/>
      <c r="F21" s="19"/>
      <c r="G21" s="20"/>
      <c r="H21" s="20"/>
      <c r="I21" s="19"/>
      <c r="J21" s="20"/>
      <c r="K21" s="20"/>
      <c r="L21" s="20"/>
      <c r="M21" s="19"/>
      <c r="N21" s="19"/>
      <c r="O21" s="19"/>
      <c r="P21" s="19"/>
      <c r="Q21" s="19"/>
      <c r="R21" s="19"/>
    </row>
    <row r="22" customFormat="false" ht="45" hidden="false" customHeight="true" outlineLevel="0" collapsed="false">
      <c r="A22" s="19"/>
      <c r="B22" s="19"/>
      <c r="C22" s="19"/>
      <c r="D22" s="19"/>
      <c r="E22" s="19"/>
      <c r="F22" s="19"/>
      <c r="G22" s="20"/>
      <c r="H22" s="20"/>
      <c r="I22" s="19"/>
      <c r="J22" s="20"/>
      <c r="K22" s="20"/>
      <c r="L22" s="20"/>
      <c r="M22" s="19"/>
      <c r="N22" s="19"/>
      <c r="O22" s="19"/>
      <c r="P22" s="19"/>
      <c r="Q22" s="19"/>
      <c r="R22" s="19"/>
    </row>
    <row r="23" customFormat="false" ht="45" hidden="false" customHeight="true" outlineLevel="0" collapsed="false">
      <c r="A23" s="19"/>
      <c r="B23" s="19"/>
      <c r="C23" s="19"/>
      <c r="D23" s="19"/>
      <c r="E23" s="19"/>
      <c r="F23" s="19"/>
      <c r="G23" s="20"/>
      <c r="H23" s="20"/>
      <c r="I23" s="19"/>
      <c r="J23" s="20"/>
      <c r="K23" s="20"/>
      <c r="L23" s="20"/>
      <c r="M23" s="19"/>
      <c r="N23" s="19"/>
      <c r="O23" s="19"/>
      <c r="P23" s="19"/>
      <c r="Q23" s="19"/>
      <c r="R23" s="19"/>
    </row>
    <row r="24" customFormat="false" ht="45" hidden="false" customHeight="true" outlineLevel="0" collapsed="false">
      <c r="A24" s="19"/>
      <c r="B24" s="19"/>
      <c r="C24" s="19"/>
      <c r="D24" s="19"/>
      <c r="E24" s="19"/>
      <c r="F24" s="19"/>
      <c r="G24" s="20"/>
      <c r="H24" s="20"/>
      <c r="I24" s="19"/>
      <c r="J24" s="20"/>
      <c r="K24" s="20"/>
      <c r="L24" s="20"/>
      <c r="M24" s="19"/>
      <c r="N24" s="19"/>
      <c r="O24" s="19"/>
      <c r="P24" s="19"/>
      <c r="Q24" s="19"/>
      <c r="R24" s="19"/>
    </row>
    <row r="25" customFormat="false" ht="45" hidden="false" customHeight="true" outlineLevel="0" collapsed="false">
      <c r="A25" s="19"/>
      <c r="B25" s="19"/>
      <c r="C25" s="19"/>
      <c r="D25" s="19"/>
      <c r="E25" s="19"/>
      <c r="F25" s="19"/>
      <c r="G25" s="20"/>
      <c r="H25" s="20"/>
      <c r="I25" s="19"/>
      <c r="J25" s="20"/>
      <c r="K25" s="20"/>
      <c r="L25" s="20"/>
      <c r="M25" s="19"/>
      <c r="N25" s="19"/>
      <c r="O25" s="19"/>
      <c r="P25" s="19"/>
      <c r="Q25" s="19"/>
      <c r="R25" s="19"/>
    </row>
    <row r="26" customFormat="false" ht="45" hidden="false" customHeight="true" outlineLevel="0" collapsed="false">
      <c r="A26" s="19"/>
      <c r="B26" s="19"/>
      <c r="C26" s="19"/>
      <c r="D26" s="19"/>
      <c r="E26" s="19"/>
      <c r="F26" s="19"/>
      <c r="G26" s="20"/>
      <c r="H26" s="20"/>
      <c r="I26" s="19"/>
      <c r="J26" s="20"/>
      <c r="K26" s="20"/>
      <c r="L26" s="20"/>
      <c r="M26" s="19"/>
      <c r="N26" s="19"/>
      <c r="O26" s="19"/>
      <c r="P26" s="19"/>
      <c r="Q26" s="19"/>
      <c r="R26" s="19"/>
    </row>
    <row r="27" customFormat="false" ht="45" hidden="false" customHeight="true" outlineLevel="0" collapsed="false">
      <c r="A27" s="19"/>
      <c r="B27" s="19"/>
      <c r="C27" s="19"/>
      <c r="D27" s="19"/>
      <c r="E27" s="19"/>
      <c r="F27" s="19"/>
      <c r="G27" s="20"/>
      <c r="H27" s="20"/>
      <c r="I27" s="19"/>
      <c r="J27" s="20"/>
      <c r="K27" s="20"/>
      <c r="L27" s="20"/>
      <c r="M27" s="19"/>
      <c r="N27" s="19"/>
      <c r="O27" s="19"/>
      <c r="P27" s="19"/>
      <c r="Q27" s="19"/>
      <c r="R27" s="19"/>
    </row>
    <row r="28" customFormat="false" ht="45" hidden="false" customHeight="true" outlineLevel="0" collapsed="false">
      <c r="A28" s="19"/>
      <c r="B28" s="19"/>
      <c r="C28" s="19"/>
      <c r="D28" s="19"/>
      <c r="E28" s="19"/>
      <c r="F28" s="19"/>
      <c r="G28" s="20"/>
      <c r="H28" s="20"/>
      <c r="I28" s="19"/>
      <c r="J28" s="20"/>
      <c r="K28" s="20"/>
      <c r="L28" s="20"/>
      <c r="M28" s="19"/>
      <c r="N28" s="19"/>
      <c r="O28" s="19"/>
      <c r="P28" s="19"/>
      <c r="Q28" s="19"/>
      <c r="R28" s="19"/>
    </row>
    <row r="29" customFormat="false" ht="45" hidden="false" customHeight="true" outlineLevel="0" collapsed="false">
      <c r="A29" s="19"/>
      <c r="B29" s="19"/>
      <c r="C29" s="19"/>
      <c r="D29" s="19"/>
      <c r="E29" s="19"/>
      <c r="F29" s="19"/>
      <c r="G29" s="20"/>
      <c r="H29" s="20"/>
      <c r="I29" s="19"/>
      <c r="J29" s="20"/>
      <c r="K29" s="20"/>
      <c r="L29" s="20"/>
      <c r="M29" s="19"/>
      <c r="N29" s="19"/>
      <c r="O29" s="19"/>
      <c r="P29" s="19"/>
      <c r="Q29" s="19"/>
      <c r="R29" s="19"/>
    </row>
    <row r="30" customFormat="false" ht="45" hidden="false" customHeight="true" outlineLevel="0" collapsed="false">
      <c r="A30" s="19"/>
      <c r="B30" s="19"/>
      <c r="C30" s="19"/>
      <c r="D30" s="19"/>
      <c r="E30" s="19"/>
      <c r="F30" s="19"/>
      <c r="G30" s="20"/>
      <c r="H30" s="20"/>
      <c r="I30" s="19"/>
      <c r="J30" s="20"/>
      <c r="K30" s="20"/>
      <c r="L30" s="20"/>
      <c r="M30" s="19"/>
      <c r="N30" s="19"/>
      <c r="O30" s="19"/>
      <c r="P30" s="19"/>
      <c r="Q30" s="19"/>
      <c r="R30" s="19"/>
    </row>
    <row r="31" customFormat="false" ht="45" hidden="false" customHeight="true" outlineLevel="0" collapsed="false">
      <c r="A31" s="19"/>
      <c r="B31" s="19"/>
      <c r="C31" s="19"/>
      <c r="D31" s="19"/>
      <c r="E31" s="19"/>
      <c r="F31" s="19"/>
      <c r="G31" s="20"/>
      <c r="H31" s="20"/>
      <c r="I31" s="19"/>
      <c r="J31" s="20"/>
      <c r="K31" s="20"/>
      <c r="L31" s="20"/>
      <c r="M31" s="19"/>
      <c r="N31" s="19"/>
      <c r="O31" s="19"/>
      <c r="P31" s="19"/>
      <c r="Q31" s="19"/>
      <c r="R31" s="19"/>
    </row>
    <row r="32" customFormat="false" ht="45" hidden="false" customHeight="true" outlineLevel="0" collapsed="false">
      <c r="A32" s="19"/>
      <c r="B32" s="19"/>
      <c r="C32" s="19"/>
      <c r="D32" s="19"/>
      <c r="E32" s="19"/>
      <c r="F32" s="19"/>
      <c r="G32" s="20"/>
      <c r="H32" s="20"/>
      <c r="I32" s="19"/>
      <c r="J32" s="20"/>
      <c r="K32" s="20"/>
      <c r="L32" s="20"/>
      <c r="M32" s="19"/>
      <c r="N32" s="19"/>
      <c r="O32" s="19"/>
      <c r="P32" s="19"/>
      <c r="Q32" s="19"/>
      <c r="R32" s="19"/>
    </row>
    <row r="33" customFormat="false" ht="45" hidden="false" customHeight="true" outlineLevel="0" collapsed="false">
      <c r="A33" s="19"/>
      <c r="B33" s="19"/>
      <c r="C33" s="19"/>
      <c r="D33" s="19"/>
      <c r="E33" s="19"/>
      <c r="F33" s="19"/>
      <c r="G33" s="20"/>
      <c r="H33" s="20"/>
      <c r="I33" s="19"/>
      <c r="J33" s="20"/>
      <c r="K33" s="20"/>
      <c r="L33" s="20"/>
      <c r="M33" s="19"/>
      <c r="N33" s="19"/>
      <c r="O33" s="19"/>
      <c r="P33" s="19"/>
      <c r="Q33" s="19"/>
      <c r="R33" s="19"/>
    </row>
    <row r="34" customFormat="false" ht="45" hidden="false" customHeight="true" outlineLevel="0" collapsed="false">
      <c r="A34" s="19"/>
      <c r="B34" s="19"/>
      <c r="C34" s="19"/>
      <c r="D34" s="19"/>
      <c r="E34" s="19"/>
      <c r="F34" s="19"/>
      <c r="G34" s="20"/>
      <c r="H34" s="20"/>
      <c r="I34" s="19"/>
      <c r="J34" s="20"/>
      <c r="K34" s="20"/>
      <c r="L34" s="20"/>
      <c r="M34" s="19"/>
      <c r="N34" s="19"/>
      <c r="O34" s="19"/>
      <c r="P34" s="19"/>
    </row>
    <row r="35" customFormat="false" ht="45" hidden="false" customHeight="true" outlineLevel="0" collapsed="false">
      <c r="A35" s="19"/>
      <c r="B35" s="19"/>
      <c r="C35" s="19"/>
      <c r="D35" s="19"/>
      <c r="E35" s="19"/>
      <c r="F35" s="19"/>
      <c r="G35" s="20"/>
      <c r="H35" s="20"/>
      <c r="I35" s="19"/>
      <c r="J35" s="20"/>
      <c r="K35" s="20"/>
      <c r="L35" s="20"/>
      <c r="M35" s="19"/>
      <c r="N35" s="19"/>
      <c r="O35" s="19"/>
      <c r="P35" s="19"/>
    </row>
    <row r="36" customFormat="false" ht="45" hidden="false" customHeight="true" outlineLevel="0" collapsed="false">
      <c r="A36" s="19"/>
      <c r="B36" s="19"/>
      <c r="C36" s="19"/>
      <c r="D36" s="19"/>
      <c r="E36" s="19"/>
      <c r="F36" s="19"/>
      <c r="G36" s="20"/>
      <c r="H36" s="20"/>
      <c r="I36" s="19"/>
      <c r="J36" s="20"/>
      <c r="K36" s="20"/>
      <c r="L36" s="20"/>
      <c r="M36" s="19"/>
      <c r="N36" s="19"/>
      <c r="O36" s="19"/>
      <c r="P36" s="19"/>
    </row>
    <row r="37" customFormat="false" ht="45" hidden="false" customHeight="true" outlineLevel="0" collapsed="false">
      <c r="A37" s="19"/>
      <c r="B37" s="19"/>
      <c r="C37" s="19"/>
      <c r="D37" s="19"/>
      <c r="E37" s="19"/>
      <c r="F37" s="19"/>
      <c r="G37" s="20"/>
      <c r="H37" s="20"/>
      <c r="I37" s="19"/>
      <c r="J37" s="20"/>
      <c r="K37" s="20"/>
      <c r="L37" s="20"/>
      <c r="M37" s="19"/>
      <c r="N37" s="19"/>
      <c r="O37" s="19"/>
      <c r="P37" s="19"/>
      <c r="Q37" s="19"/>
    </row>
    <row r="38" customFormat="false" ht="45" hidden="false" customHeight="true" outlineLevel="0" collapsed="false">
      <c r="A38" s="19"/>
      <c r="B38" s="19"/>
      <c r="C38" s="19"/>
      <c r="D38" s="19"/>
      <c r="E38" s="19"/>
      <c r="F38" s="19"/>
      <c r="G38" s="20"/>
      <c r="H38" s="20"/>
      <c r="I38" s="19"/>
      <c r="J38" s="20"/>
      <c r="K38" s="20"/>
      <c r="L38" s="20"/>
      <c r="M38" s="19"/>
      <c r="N38" s="19"/>
      <c r="O38" s="19"/>
      <c r="P38" s="19"/>
      <c r="Q38" s="19"/>
    </row>
    <row r="39" customFormat="false" ht="45" hidden="false" customHeight="true" outlineLevel="0" collapsed="false">
      <c r="A39" s="19"/>
      <c r="B39" s="19"/>
      <c r="C39" s="19"/>
      <c r="D39" s="19"/>
      <c r="E39" s="19"/>
      <c r="F39" s="19"/>
      <c r="G39" s="20"/>
      <c r="H39" s="20"/>
      <c r="I39" s="19"/>
      <c r="J39" s="20"/>
      <c r="K39" s="20"/>
      <c r="L39" s="20"/>
      <c r="M39" s="19"/>
      <c r="N39" s="19"/>
      <c r="O39" s="19"/>
      <c r="P39" s="19"/>
      <c r="Q39" s="19"/>
    </row>
    <row r="40" customFormat="false" ht="45" hidden="false" customHeight="true" outlineLevel="0" collapsed="false">
      <c r="A40" s="19"/>
      <c r="B40" s="19"/>
      <c r="C40" s="19"/>
      <c r="D40" s="19"/>
      <c r="E40" s="19"/>
      <c r="F40" s="19"/>
      <c r="G40" s="20"/>
      <c r="H40" s="20"/>
      <c r="I40" s="19"/>
      <c r="J40" s="20"/>
      <c r="K40" s="20"/>
      <c r="L40" s="20"/>
      <c r="M40" s="19"/>
      <c r="N40" s="19"/>
      <c r="O40" s="19"/>
      <c r="P40" s="19"/>
      <c r="Q40" s="19"/>
    </row>
    <row r="41" customFormat="false" ht="45" hidden="false" customHeight="true" outlineLevel="0" collapsed="false">
      <c r="A41" s="19"/>
      <c r="B41" s="19"/>
      <c r="C41" s="19"/>
      <c r="D41" s="19"/>
      <c r="E41" s="19"/>
      <c r="F41" s="19"/>
      <c r="G41" s="20"/>
      <c r="H41" s="20"/>
      <c r="I41" s="19"/>
      <c r="J41" s="20"/>
      <c r="K41" s="20"/>
      <c r="L41" s="20"/>
      <c r="M41" s="19"/>
      <c r="N41" s="19"/>
      <c r="O41" s="19"/>
      <c r="P41" s="19"/>
      <c r="Q41" s="19"/>
    </row>
    <row r="42" customFormat="false" ht="45" hidden="false" customHeight="true" outlineLevel="0" collapsed="false">
      <c r="A42" s="19"/>
      <c r="B42" s="19"/>
      <c r="C42" s="19"/>
      <c r="D42" s="19"/>
      <c r="E42" s="19"/>
      <c r="F42" s="19"/>
      <c r="G42" s="20"/>
      <c r="H42" s="20"/>
      <c r="I42" s="19"/>
      <c r="J42" s="20"/>
      <c r="K42" s="20"/>
      <c r="L42" s="20"/>
      <c r="M42" s="19"/>
      <c r="N42" s="19"/>
      <c r="O42" s="19"/>
      <c r="P42" s="19"/>
    </row>
    <row r="43" customFormat="false" ht="45" hidden="false" customHeight="true" outlineLevel="0" collapsed="false">
      <c r="A43" s="19"/>
      <c r="B43" s="19"/>
      <c r="C43" s="19"/>
      <c r="D43" s="19"/>
      <c r="E43" s="19"/>
      <c r="F43" s="19"/>
      <c r="G43" s="20"/>
      <c r="H43" s="20"/>
      <c r="I43" s="19"/>
      <c r="J43" s="20"/>
      <c r="K43" s="20"/>
      <c r="L43" s="20"/>
      <c r="M43" s="19"/>
      <c r="N43" s="19"/>
      <c r="O43" s="19"/>
      <c r="P43" s="19"/>
    </row>
    <row r="44" customFormat="false" ht="45" hidden="false" customHeight="true" outlineLevel="0" collapsed="false">
      <c r="A44" s="19"/>
      <c r="B44" s="19"/>
      <c r="C44" s="19"/>
      <c r="D44" s="19"/>
      <c r="E44" s="19"/>
      <c r="F44" s="19"/>
      <c r="G44" s="20"/>
      <c r="H44" s="20"/>
      <c r="I44" s="19"/>
      <c r="J44" s="20"/>
      <c r="K44" s="20"/>
      <c r="L44" s="20"/>
      <c r="M44" s="19"/>
      <c r="N44" s="19"/>
      <c r="O44" s="19"/>
      <c r="P44" s="19"/>
    </row>
    <row r="45" customFormat="false" ht="45" hidden="false" customHeight="true" outlineLevel="0" collapsed="false">
      <c r="A45" s="19"/>
      <c r="B45" s="19"/>
      <c r="C45" s="19"/>
      <c r="D45" s="19"/>
      <c r="E45" s="19"/>
      <c r="F45" s="19"/>
      <c r="G45" s="20"/>
      <c r="H45" s="20"/>
      <c r="I45" s="19"/>
      <c r="J45" s="20"/>
      <c r="K45" s="20"/>
      <c r="L45" s="20"/>
      <c r="M45" s="19"/>
      <c r="N45" s="19"/>
      <c r="O45" s="19"/>
      <c r="P45" s="19"/>
      <c r="Q45" s="19"/>
    </row>
    <row r="46" customFormat="false" ht="45" hidden="false" customHeight="true" outlineLevel="0" collapsed="false">
      <c r="A46" s="19"/>
      <c r="B46" s="19"/>
      <c r="C46" s="19"/>
      <c r="D46" s="19"/>
      <c r="E46" s="19"/>
      <c r="F46" s="19"/>
      <c r="G46" s="20"/>
      <c r="H46" s="20"/>
      <c r="I46" s="19"/>
      <c r="J46" s="20"/>
      <c r="K46" s="20"/>
      <c r="L46" s="20"/>
      <c r="M46" s="19"/>
      <c r="N46" s="19"/>
      <c r="O46" s="19"/>
      <c r="P46" s="19"/>
      <c r="Q46" s="19"/>
    </row>
    <row r="47" customFormat="false" ht="45" hidden="false" customHeight="true" outlineLevel="0" collapsed="false">
      <c r="A47" s="19"/>
      <c r="B47" s="19"/>
      <c r="C47" s="19"/>
      <c r="D47" s="19"/>
      <c r="E47" s="19"/>
      <c r="F47" s="19"/>
      <c r="G47" s="20"/>
      <c r="H47" s="20"/>
      <c r="I47" s="19"/>
      <c r="J47" s="20"/>
      <c r="K47" s="20"/>
      <c r="L47" s="20"/>
      <c r="M47" s="19"/>
      <c r="N47" s="19"/>
      <c r="O47" s="19"/>
      <c r="P47" s="19"/>
      <c r="Q47" s="19"/>
    </row>
    <row r="48" customFormat="false" ht="45" hidden="false" customHeight="true" outlineLevel="0" collapsed="false">
      <c r="A48" s="19"/>
      <c r="B48" s="19"/>
      <c r="C48" s="19"/>
      <c r="D48" s="19"/>
      <c r="E48" s="19"/>
      <c r="F48" s="19"/>
      <c r="G48" s="20"/>
      <c r="H48" s="20"/>
      <c r="I48" s="19"/>
      <c r="J48" s="20"/>
      <c r="K48" s="20"/>
      <c r="L48" s="20"/>
      <c r="M48" s="19"/>
      <c r="N48" s="19"/>
      <c r="O48" s="19"/>
      <c r="P48" s="19"/>
      <c r="Q48" s="19"/>
    </row>
    <row r="49" customFormat="false" ht="45" hidden="false" customHeight="true" outlineLevel="0" collapsed="false">
      <c r="A49" s="19"/>
      <c r="B49" s="19"/>
      <c r="C49" s="19"/>
      <c r="D49" s="19"/>
      <c r="E49" s="19"/>
      <c r="F49" s="19"/>
      <c r="G49" s="20"/>
      <c r="H49" s="20"/>
      <c r="I49" s="19"/>
      <c r="J49" s="20"/>
      <c r="K49" s="20"/>
      <c r="L49" s="20"/>
      <c r="M49" s="19"/>
      <c r="N49" s="19"/>
      <c r="O49" s="19"/>
      <c r="P49" s="19"/>
    </row>
    <row r="50" customFormat="false" ht="45" hidden="false" customHeight="true" outlineLevel="0" collapsed="false">
      <c r="A50" s="19"/>
      <c r="B50" s="19"/>
      <c r="C50" s="19"/>
      <c r="D50" s="19"/>
      <c r="E50" s="19"/>
      <c r="F50" s="19"/>
      <c r="G50" s="20"/>
      <c r="H50" s="20"/>
      <c r="I50" s="19"/>
      <c r="J50" s="20"/>
      <c r="K50" s="20"/>
      <c r="L50" s="20"/>
      <c r="M50" s="19"/>
      <c r="N50" s="19"/>
      <c r="O50" s="19"/>
      <c r="P50" s="19"/>
    </row>
    <row r="51" customFormat="false" ht="45" hidden="false" customHeight="true" outlineLevel="0" collapsed="false">
      <c r="A51" s="19"/>
      <c r="B51" s="19"/>
      <c r="C51" s="19"/>
      <c r="D51" s="19"/>
      <c r="E51" s="19"/>
      <c r="F51" s="19"/>
      <c r="G51" s="20"/>
      <c r="H51" s="20"/>
      <c r="I51" s="19"/>
      <c r="J51" s="20"/>
      <c r="K51" s="20"/>
      <c r="L51" s="20"/>
      <c r="M51" s="19"/>
      <c r="N51" s="19"/>
      <c r="O51" s="19"/>
      <c r="P51" s="19"/>
    </row>
    <row r="52" customFormat="false" ht="45" hidden="false" customHeight="true" outlineLevel="0" collapsed="false">
      <c r="A52" s="19"/>
      <c r="B52" s="19"/>
      <c r="C52" s="19"/>
      <c r="D52" s="19"/>
      <c r="E52" s="19"/>
      <c r="F52" s="19"/>
      <c r="G52" s="20"/>
      <c r="H52" s="20"/>
      <c r="I52" s="19"/>
      <c r="J52" s="20"/>
      <c r="K52" s="20"/>
      <c r="L52" s="20"/>
      <c r="M52" s="19"/>
      <c r="N52" s="19"/>
      <c r="O52" s="19"/>
      <c r="P52" s="19"/>
    </row>
    <row r="53" customFormat="false" ht="45" hidden="false" customHeight="true" outlineLevel="0" collapsed="false">
      <c r="A53" s="19"/>
      <c r="B53" s="19"/>
      <c r="C53" s="19"/>
      <c r="D53" s="19"/>
      <c r="E53" s="19"/>
      <c r="F53" s="19"/>
      <c r="G53" s="20"/>
      <c r="H53" s="20"/>
      <c r="I53" s="19"/>
      <c r="J53" s="20"/>
      <c r="K53" s="20"/>
      <c r="L53" s="20"/>
      <c r="M53" s="19"/>
      <c r="N53" s="19"/>
      <c r="O53" s="19"/>
      <c r="P53" s="19"/>
    </row>
    <row r="54" customFormat="false" ht="45" hidden="false" customHeight="true" outlineLevel="0" collapsed="false">
      <c r="A54" s="19"/>
      <c r="B54" s="19"/>
      <c r="C54" s="19"/>
      <c r="D54" s="19"/>
      <c r="E54" s="19"/>
      <c r="F54" s="19"/>
      <c r="G54" s="20"/>
      <c r="H54" s="20"/>
      <c r="I54" s="19"/>
      <c r="J54" s="20"/>
      <c r="K54" s="20"/>
      <c r="L54" s="20"/>
      <c r="M54" s="19"/>
      <c r="N54" s="19"/>
      <c r="O54" s="19"/>
      <c r="P54" s="19"/>
    </row>
    <row r="55" customFormat="false" ht="45" hidden="false" customHeight="true" outlineLevel="0" collapsed="false">
      <c r="A55" s="19"/>
      <c r="B55" s="19"/>
      <c r="C55" s="19"/>
      <c r="D55" s="19"/>
      <c r="E55" s="19"/>
      <c r="F55" s="19"/>
      <c r="G55" s="20"/>
      <c r="H55" s="20"/>
      <c r="I55" s="19"/>
      <c r="J55" s="20"/>
      <c r="K55" s="20"/>
      <c r="L55" s="20"/>
      <c r="M55" s="19"/>
      <c r="N55" s="19"/>
      <c r="O55" s="19"/>
      <c r="P55" s="19"/>
    </row>
    <row r="56" customFormat="false" ht="45" hidden="false" customHeight="true" outlineLevel="0" collapsed="false">
      <c r="A56" s="19"/>
      <c r="B56" s="19"/>
      <c r="C56" s="19"/>
      <c r="D56" s="19"/>
      <c r="E56" s="19"/>
      <c r="F56" s="19"/>
      <c r="G56" s="20"/>
      <c r="H56" s="20"/>
      <c r="I56" s="19"/>
      <c r="J56" s="20"/>
      <c r="K56" s="20"/>
      <c r="L56" s="20"/>
      <c r="M56" s="19"/>
      <c r="N56" s="19"/>
      <c r="O56" s="19"/>
      <c r="P56" s="19"/>
      <c r="Q56" s="19"/>
    </row>
    <row r="57" customFormat="false" ht="45" hidden="false" customHeight="true" outlineLevel="0" collapsed="false">
      <c r="A57" s="19"/>
      <c r="B57" s="19"/>
      <c r="C57" s="19"/>
      <c r="D57" s="19"/>
      <c r="E57" s="19"/>
      <c r="F57" s="19"/>
      <c r="G57" s="20"/>
      <c r="H57" s="20"/>
      <c r="I57" s="19"/>
      <c r="J57" s="20"/>
      <c r="K57" s="20"/>
      <c r="L57" s="20"/>
      <c r="M57" s="19"/>
      <c r="N57" s="19"/>
      <c r="O57" s="19"/>
      <c r="P57" s="19"/>
      <c r="Q57" s="19"/>
    </row>
    <row r="58" customFormat="false" ht="45" hidden="false" customHeight="true" outlineLevel="0" collapsed="false">
      <c r="A58" s="19"/>
      <c r="B58" s="19"/>
      <c r="C58" s="19"/>
      <c r="D58" s="19"/>
      <c r="E58" s="19"/>
      <c r="F58" s="19"/>
      <c r="G58" s="20"/>
      <c r="H58" s="20"/>
      <c r="I58" s="19"/>
      <c r="J58" s="20"/>
      <c r="K58" s="20"/>
      <c r="L58" s="20"/>
      <c r="M58" s="19"/>
      <c r="N58" s="19"/>
      <c r="O58" s="19"/>
      <c r="P58" s="19"/>
      <c r="Q58" s="19"/>
    </row>
    <row r="59" customFormat="false" ht="45" hidden="false" customHeight="true" outlineLevel="0" collapsed="false">
      <c r="A59" s="19"/>
      <c r="B59" s="19"/>
      <c r="C59" s="19"/>
      <c r="D59" s="19"/>
      <c r="E59" s="19"/>
      <c r="F59" s="19"/>
      <c r="G59" s="20"/>
      <c r="H59" s="20"/>
      <c r="I59" s="19"/>
      <c r="J59" s="20"/>
      <c r="K59" s="20"/>
      <c r="L59" s="20"/>
      <c r="M59" s="19"/>
      <c r="N59" s="19"/>
      <c r="O59" s="19"/>
      <c r="P59" s="19"/>
      <c r="Q59" s="19"/>
    </row>
    <row r="60" customFormat="false" ht="45" hidden="false" customHeight="true" outlineLevel="0" collapsed="false">
      <c r="A60" s="19"/>
      <c r="B60" s="19"/>
      <c r="C60" s="19"/>
      <c r="D60" s="19"/>
      <c r="E60" s="19"/>
      <c r="F60" s="19"/>
      <c r="G60" s="20"/>
      <c r="H60" s="20"/>
      <c r="I60" s="19"/>
      <c r="J60" s="20"/>
      <c r="K60" s="20"/>
      <c r="L60" s="20"/>
      <c r="M60" s="19"/>
      <c r="N60" s="19"/>
      <c r="O60" s="19"/>
      <c r="P60" s="19"/>
    </row>
    <row r="61" customFormat="false" ht="45" hidden="false" customHeight="true" outlineLevel="0" collapsed="false">
      <c r="A61" s="19"/>
      <c r="B61" s="19"/>
      <c r="C61" s="19"/>
      <c r="D61" s="19"/>
      <c r="E61" s="19"/>
      <c r="F61" s="19"/>
      <c r="G61" s="20"/>
      <c r="H61" s="20"/>
      <c r="I61" s="19"/>
      <c r="J61" s="20"/>
      <c r="K61" s="20"/>
      <c r="L61" s="20"/>
      <c r="M61" s="19"/>
      <c r="N61" s="19"/>
      <c r="O61" s="19"/>
      <c r="P61" s="19"/>
    </row>
    <row r="62" customFormat="false" ht="45" hidden="false" customHeight="true" outlineLevel="0" collapsed="false">
      <c r="A62" s="19"/>
      <c r="B62" s="19"/>
      <c r="C62" s="19"/>
      <c r="D62" s="19"/>
      <c r="E62" s="19"/>
      <c r="F62" s="19"/>
      <c r="G62" s="20"/>
      <c r="H62" s="20"/>
      <c r="I62" s="19"/>
      <c r="J62" s="20"/>
      <c r="K62" s="20"/>
      <c r="L62" s="20"/>
      <c r="M62" s="19"/>
      <c r="N62" s="19"/>
      <c r="O62" s="19"/>
      <c r="P62" s="19"/>
    </row>
    <row r="63" customFormat="false" ht="45" hidden="false" customHeight="true" outlineLevel="0" collapsed="false">
      <c r="A63" s="19"/>
      <c r="B63" s="19"/>
      <c r="C63" s="19"/>
      <c r="D63" s="19"/>
      <c r="E63" s="19"/>
      <c r="F63" s="19"/>
      <c r="G63" s="20"/>
      <c r="H63" s="20"/>
      <c r="I63" s="19"/>
      <c r="J63" s="20"/>
      <c r="K63" s="20"/>
      <c r="L63" s="20"/>
      <c r="M63" s="19"/>
      <c r="N63" s="19"/>
      <c r="O63" s="19"/>
      <c r="P63" s="19"/>
    </row>
    <row r="64" customFormat="false" ht="45" hidden="false" customHeight="true" outlineLevel="0" collapsed="false">
      <c r="A64" s="19"/>
      <c r="B64" s="19"/>
      <c r="C64" s="19"/>
      <c r="D64" s="19"/>
      <c r="E64" s="19"/>
      <c r="F64" s="19"/>
      <c r="G64" s="20"/>
      <c r="H64" s="20"/>
      <c r="I64" s="19"/>
      <c r="J64" s="20"/>
      <c r="K64" s="20"/>
      <c r="L64" s="20"/>
      <c r="M64" s="19"/>
      <c r="N64" s="19"/>
      <c r="O64" s="19"/>
      <c r="P64" s="19"/>
    </row>
    <row r="65" customFormat="false" ht="45" hidden="false" customHeight="true" outlineLevel="0" collapsed="false">
      <c r="A65" s="19"/>
      <c r="B65" s="19"/>
      <c r="C65" s="19"/>
      <c r="D65" s="19"/>
      <c r="E65" s="19"/>
      <c r="F65" s="19"/>
      <c r="G65" s="20"/>
      <c r="H65" s="20"/>
      <c r="I65" s="19"/>
      <c r="J65" s="20"/>
      <c r="K65" s="20"/>
      <c r="L65" s="20"/>
      <c r="M65" s="19"/>
      <c r="N65" s="19"/>
      <c r="O65" s="19"/>
      <c r="P65" s="19"/>
      <c r="Q65" s="19"/>
    </row>
    <row r="66" customFormat="false" ht="45" hidden="false" customHeight="true" outlineLevel="0" collapsed="false">
      <c r="A66" s="19"/>
      <c r="B66" s="19"/>
      <c r="C66" s="19"/>
      <c r="D66" s="19"/>
      <c r="E66" s="19"/>
      <c r="F66" s="19"/>
      <c r="G66" s="20"/>
      <c r="H66" s="20"/>
      <c r="I66" s="19"/>
      <c r="J66" s="20"/>
      <c r="K66" s="20"/>
      <c r="L66" s="20"/>
      <c r="M66" s="19"/>
      <c r="N66" s="19"/>
      <c r="O66" s="19"/>
      <c r="P66" s="19"/>
      <c r="Q66" s="19"/>
    </row>
    <row r="67" customFormat="false" ht="45" hidden="false" customHeight="true" outlineLevel="0" collapsed="false">
      <c r="A67" s="19"/>
      <c r="B67" s="19"/>
      <c r="C67" s="19"/>
      <c r="D67" s="19"/>
      <c r="E67" s="19"/>
      <c r="F67" s="19"/>
      <c r="G67" s="20"/>
      <c r="H67" s="20"/>
      <c r="I67" s="19"/>
      <c r="J67" s="20"/>
      <c r="K67" s="20"/>
      <c r="L67" s="20"/>
      <c r="M67" s="19"/>
      <c r="N67" s="19"/>
      <c r="O67" s="19"/>
      <c r="P67" s="19"/>
    </row>
    <row r="68" customFormat="false" ht="45" hidden="false" customHeight="true" outlineLevel="0" collapsed="false">
      <c r="A68" s="19"/>
      <c r="B68" s="19"/>
      <c r="C68" s="19"/>
      <c r="D68" s="19"/>
      <c r="E68" s="19"/>
      <c r="F68" s="19"/>
      <c r="G68" s="20"/>
      <c r="H68" s="20"/>
      <c r="I68" s="19"/>
      <c r="J68" s="20"/>
      <c r="K68" s="20"/>
      <c r="L68" s="20"/>
      <c r="M68" s="19"/>
      <c r="N68" s="19"/>
      <c r="O68" s="19"/>
      <c r="P68" s="19"/>
    </row>
    <row r="69" customFormat="false" ht="45" hidden="false" customHeight="true" outlineLevel="0" collapsed="false">
      <c r="A69" s="19"/>
      <c r="B69" s="19"/>
      <c r="C69" s="19"/>
      <c r="D69" s="19"/>
      <c r="E69" s="19"/>
      <c r="F69" s="19"/>
      <c r="G69" s="20"/>
      <c r="H69" s="20"/>
      <c r="I69" s="19"/>
      <c r="J69" s="20"/>
      <c r="K69" s="20"/>
      <c r="L69" s="20"/>
      <c r="M69" s="19"/>
      <c r="N69" s="19"/>
      <c r="O69" s="19"/>
      <c r="P69" s="19"/>
    </row>
    <row r="70" customFormat="false" ht="45" hidden="false" customHeight="true" outlineLevel="0" collapsed="false">
      <c r="A70" s="19"/>
      <c r="B70" s="19"/>
      <c r="C70" s="19"/>
      <c r="D70" s="19"/>
      <c r="E70" s="19"/>
      <c r="F70" s="19"/>
      <c r="G70" s="20"/>
      <c r="H70" s="20"/>
      <c r="I70" s="19"/>
      <c r="J70" s="20"/>
      <c r="K70" s="20"/>
      <c r="L70" s="20"/>
      <c r="M70" s="19"/>
      <c r="N70" s="19"/>
      <c r="O70" s="19"/>
      <c r="P70" s="19"/>
    </row>
    <row r="71" customFormat="false" ht="45" hidden="false" customHeight="true" outlineLevel="0" collapsed="false">
      <c r="A71" s="19"/>
      <c r="B71" s="19"/>
      <c r="C71" s="19"/>
      <c r="D71" s="19"/>
      <c r="E71" s="19"/>
      <c r="F71" s="19"/>
      <c r="G71" s="20"/>
      <c r="H71" s="20"/>
      <c r="I71" s="19"/>
      <c r="J71" s="20"/>
      <c r="K71" s="20"/>
      <c r="L71" s="20"/>
      <c r="M71" s="19"/>
      <c r="N71" s="19"/>
      <c r="O71" s="19"/>
      <c r="P71" s="19"/>
      <c r="Q71" s="19"/>
    </row>
    <row r="72" customFormat="false" ht="45" hidden="false" customHeight="true" outlineLevel="0" collapsed="false">
      <c r="A72" s="19"/>
      <c r="B72" s="19"/>
      <c r="C72" s="19"/>
      <c r="D72" s="19"/>
      <c r="E72" s="19"/>
      <c r="F72" s="19"/>
      <c r="G72" s="20"/>
      <c r="H72" s="20"/>
      <c r="I72" s="19"/>
      <c r="J72" s="20"/>
      <c r="K72" s="20"/>
      <c r="L72" s="20"/>
      <c r="M72" s="19"/>
      <c r="N72" s="19"/>
      <c r="O72" s="19"/>
      <c r="P72" s="19"/>
      <c r="Q72" s="19"/>
    </row>
    <row r="73" customFormat="false" ht="45" hidden="false" customHeight="true" outlineLevel="0" collapsed="false">
      <c r="A73" s="19"/>
      <c r="B73" s="19"/>
      <c r="C73" s="19"/>
      <c r="D73" s="19"/>
      <c r="E73" s="19"/>
      <c r="F73" s="19"/>
      <c r="G73" s="20"/>
      <c r="H73" s="20"/>
      <c r="I73" s="19"/>
      <c r="J73" s="20"/>
      <c r="K73" s="20"/>
      <c r="L73" s="20"/>
      <c r="M73" s="19"/>
      <c r="N73" s="19"/>
      <c r="O73" s="19"/>
      <c r="P73" s="19"/>
    </row>
    <row r="74" customFormat="false" ht="45" hidden="false" customHeight="true" outlineLevel="0" collapsed="false">
      <c r="A74" s="19"/>
      <c r="B74" s="19"/>
      <c r="C74" s="19"/>
      <c r="D74" s="19"/>
      <c r="E74" s="19"/>
      <c r="F74" s="19"/>
      <c r="G74" s="20"/>
      <c r="H74" s="20"/>
      <c r="I74" s="19"/>
      <c r="J74" s="20"/>
      <c r="K74" s="20"/>
      <c r="L74" s="20"/>
      <c r="M74" s="19"/>
      <c r="N74" s="19"/>
      <c r="O74" s="19"/>
      <c r="P74" s="19"/>
    </row>
    <row r="75" customFormat="false" ht="45" hidden="false" customHeight="true" outlineLevel="0" collapsed="false">
      <c r="A75" s="19"/>
      <c r="B75" s="19"/>
      <c r="C75" s="19"/>
      <c r="D75" s="19"/>
      <c r="E75" s="19"/>
      <c r="F75" s="19"/>
      <c r="G75" s="20"/>
      <c r="H75" s="20"/>
      <c r="I75" s="19"/>
      <c r="J75" s="20"/>
      <c r="K75" s="20"/>
      <c r="L75" s="20"/>
      <c r="M75" s="19"/>
      <c r="N75" s="19"/>
      <c r="O75" s="19"/>
      <c r="P75" s="19"/>
    </row>
    <row r="76" customFormat="false" ht="45" hidden="false" customHeight="true" outlineLevel="0" collapsed="false">
      <c r="A76" s="19"/>
      <c r="B76" s="19"/>
      <c r="C76" s="19"/>
      <c r="D76" s="19"/>
      <c r="E76" s="19"/>
      <c r="F76" s="19"/>
      <c r="G76" s="20"/>
      <c r="H76" s="20"/>
      <c r="I76" s="19"/>
      <c r="J76" s="20"/>
      <c r="K76" s="20"/>
      <c r="L76" s="20"/>
      <c r="M76" s="19"/>
      <c r="N76" s="19"/>
      <c r="O76" s="19"/>
      <c r="P76" s="19"/>
      <c r="Q76" s="19"/>
    </row>
    <row r="77" customFormat="false" ht="45" hidden="false" customHeight="true" outlineLevel="0" collapsed="false">
      <c r="A77" s="19"/>
      <c r="B77" s="19"/>
      <c r="C77" s="19"/>
      <c r="D77" s="19"/>
      <c r="E77" s="19"/>
      <c r="F77" s="19"/>
      <c r="G77" s="20"/>
      <c r="H77" s="20"/>
      <c r="I77" s="19"/>
      <c r="J77" s="20"/>
      <c r="K77" s="20"/>
      <c r="L77" s="20"/>
      <c r="M77" s="19"/>
      <c r="N77" s="19"/>
      <c r="O77" s="19"/>
      <c r="P77" s="19"/>
      <c r="Q77" s="19"/>
    </row>
    <row r="78" customFormat="false" ht="45" hidden="false" customHeight="true" outlineLevel="0" collapsed="false">
      <c r="A78" s="19"/>
      <c r="B78" s="19"/>
      <c r="C78" s="19"/>
      <c r="D78" s="19"/>
      <c r="E78" s="19"/>
      <c r="F78" s="19"/>
      <c r="G78" s="20"/>
      <c r="H78" s="20"/>
      <c r="I78" s="19"/>
      <c r="J78" s="20"/>
      <c r="K78" s="20"/>
      <c r="L78" s="20"/>
      <c r="M78" s="19"/>
      <c r="N78" s="19"/>
      <c r="O78" s="19"/>
      <c r="P78" s="19"/>
    </row>
    <row r="79" customFormat="false" ht="45" hidden="false" customHeight="true" outlineLevel="0" collapsed="false">
      <c r="A79" s="19"/>
      <c r="B79" s="19"/>
      <c r="C79" s="19"/>
      <c r="D79" s="19"/>
      <c r="E79" s="19"/>
      <c r="F79" s="19"/>
      <c r="G79" s="20"/>
      <c r="H79" s="20"/>
      <c r="I79" s="19"/>
      <c r="J79" s="20"/>
      <c r="K79" s="20"/>
      <c r="L79" s="20"/>
      <c r="M79" s="19"/>
      <c r="N79" s="19"/>
      <c r="O79" s="19"/>
      <c r="P79" s="19"/>
    </row>
    <row r="80" customFormat="false" ht="45" hidden="false" customHeight="true" outlineLevel="0" collapsed="false">
      <c r="A80" s="19"/>
      <c r="B80" s="19"/>
      <c r="C80" s="19"/>
      <c r="D80" s="19"/>
      <c r="E80" s="19"/>
      <c r="F80" s="19"/>
      <c r="G80" s="20"/>
      <c r="H80" s="20"/>
      <c r="I80" s="19"/>
      <c r="J80" s="20"/>
      <c r="K80" s="20"/>
      <c r="L80" s="20"/>
      <c r="M80" s="19"/>
      <c r="N80" s="19"/>
      <c r="O80" s="19"/>
      <c r="P80" s="19"/>
    </row>
    <row r="81" customFormat="false" ht="45" hidden="false" customHeight="true" outlineLevel="0" collapsed="false">
      <c r="A81" s="19"/>
      <c r="B81" s="19"/>
      <c r="C81" s="19"/>
      <c r="D81" s="19"/>
      <c r="E81" s="19"/>
      <c r="F81" s="19"/>
      <c r="G81" s="20"/>
      <c r="H81" s="20"/>
      <c r="I81" s="19"/>
      <c r="J81" s="20"/>
      <c r="K81" s="20"/>
      <c r="L81" s="20"/>
      <c r="M81" s="19"/>
      <c r="N81" s="19"/>
      <c r="O81" s="19"/>
      <c r="P81" s="19"/>
      <c r="Q81" s="19"/>
    </row>
    <row r="82" customFormat="false" ht="45" hidden="false" customHeight="true" outlineLevel="0" collapsed="false">
      <c r="A82" s="19"/>
      <c r="B82" s="19"/>
      <c r="C82" s="19"/>
      <c r="D82" s="19"/>
      <c r="E82" s="19"/>
      <c r="F82" s="19"/>
      <c r="G82" s="20"/>
      <c r="H82" s="20"/>
      <c r="I82" s="19"/>
      <c r="J82" s="20"/>
      <c r="K82" s="20"/>
      <c r="L82" s="20"/>
      <c r="M82" s="19"/>
      <c r="N82" s="19"/>
      <c r="O82" s="19"/>
      <c r="P82" s="19"/>
      <c r="Q82" s="19"/>
    </row>
    <row r="83" customFormat="false" ht="45" hidden="false" customHeight="true" outlineLevel="0" collapsed="false">
      <c r="A83" s="19"/>
      <c r="B83" s="19"/>
      <c r="C83" s="19"/>
      <c r="D83" s="19"/>
      <c r="E83" s="19"/>
      <c r="F83" s="19"/>
      <c r="G83" s="20"/>
      <c r="H83" s="20"/>
      <c r="I83" s="19"/>
      <c r="J83" s="20"/>
      <c r="K83" s="20"/>
      <c r="L83" s="20"/>
      <c r="M83" s="19"/>
      <c r="N83" s="19"/>
      <c r="O83" s="19"/>
      <c r="P83" s="19"/>
      <c r="Q83" s="19"/>
    </row>
  </sheetData>
  <printOptions headings="false" gridLines="false" gridLinesSet="true" horizontalCentered="false" verticalCentered="false"/>
  <pageMargins left="0.700694444444444" right="0.700694444444444" top="0.752083333333333" bottom="0.752083333333333"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80"/>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N14" activeCellId="0" sqref="N14"/>
    </sheetView>
  </sheetViews>
  <sheetFormatPr defaultColWidth="18.73046875" defaultRowHeight="13.8" zeroHeight="false" outlineLevelRow="0" outlineLevelCol="0"/>
  <cols>
    <col collapsed="false" customWidth="false" hidden="false" outlineLevel="0" max="6" min="1" style="11" width="18.71"/>
    <col collapsed="false" customWidth="false" hidden="false" outlineLevel="0" max="8" min="7" style="13" width="18.71"/>
    <col collapsed="false" customWidth="false" hidden="false" outlineLevel="0" max="9" min="9" style="14" width="18.71"/>
    <col collapsed="false" customWidth="false" hidden="false" outlineLevel="0" max="12" min="10" style="13" width="18.71"/>
    <col collapsed="false" customWidth="false" hidden="false" outlineLevel="0" max="13" min="13" style="14" width="18.71"/>
    <col collapsed="false" customWidth="false" hidden="false" outlineLevel="0" max="1022" min="14" style="11" width="18.71"/>
    <col collapsed="false" customWidth="true" hidden="false" outlineLevel="0" max="1024" min="1023" style="0" width="11.52"/>
  </cols>
  <sheetData>
    <row r="1" s="15" customFormat="true" ht="45" hidden="false" customHeight="true" outlineLevel="0" collapsed="false">
      <c r="A1" s="15" t="s">
        <v>42</v>
      </c>
      <c r="B1" s="15" t="s">
        <v>43</v>
      </c>
      <c r="C1" s="15" t="s">
        <v>14</v>
      </c>
      <c r="D1" s="15" t="s">
        <v>44</v>
      </c>
      <c r="E1" s="15" t="s">
        <v>45</v>
      </c>
      <c r="F1" s="15" t="s">
        <v>46</v>
      </c>
      <c r="G1" s="16" t="s">
        <v>22</v>
      </c>
      <c r="H1" s="16" t="s">
        <v>47</v>
      </c>
      <c r="I1" s="15" t="s">
        <v>26</v>
      </c>
      <c r="J1" s="16" t="s">
        <v>48</v>
      </c>
      <c r="K1" s="16" t="s">
        <v>30</v>
      </c>
      <c r="L1" s="16" t="s">
        <v>49</v>
      </c>
      <c r="M1" s="15" t="s">
        <v>34</v>
      </c>
      <c r="N1" s="15" t="s">
        <v>50</v>
      </c>
      <c r="O1" s="15" t="s">
        <v>38</v>
      </c>
      <c r="P1" s="15" t="s">
        <v>51</v>
      </c>
      <c r="AMI1" s="18"/>
      <c r="AMJ1" s="18"/>
    </row>
    <row r="2" customFormat="false" ht="45" hidden="false" customHeight="true" outlineLevel="0" collapsed="false">
      <c r="A2" s="19" t="s">
        <v>227</v>
      </c>
      <c r="B2" s="19"/>
      <c r="C2" s="19" t="s">
        <v>53</v>
      </c>
      <c r="D2" s="19"/>
      <c r="E2" s="19"/>
      <c r="F2" s="19"/>
      <c r="G2" s="20" t="n">
        <v>348</v>
      </c>
      <c r="H2" s="20"/>
      <c r="I2" s="19" t="s">
        <v>117</v>
      </c>
      <c r="J2" s="20" t="n">
        <v>0.667</v>
      </c>
      <c r="K2" s="21" t="n">
        <f aca="false">IF(ISBLANK($G2),"",IF(ISBLANK($J2),1,$J2)*VLOOKUP($I2,Units!$A$2:$C$1000,3,0)*G2)</f>
        <v>213.54672</v>
      </c>
      <c r="L2" s="21" t="str">
        <f aca="false">IF(ISBLANK($H2),"",IF(ISBLANK($J2),1,$J2)*VLOOKUP($I2,Units!$A$2:$C$1000,3,0)*H2)</f>
        <v/>
      </c>
      <c r="M2" s="22" t="str">
        <f aca="false">VLOOKUP($I2,Units!$A$2:$C$1000,2,0)</f>
        <v>EUR/t</v>
      </c>
      <c r="N2" s="19" t="s">
        <v>228</v>
      </c>
      <c r="O2" s="19" t="s">
        <v>229</v>
      </c>
      <c r="P2" s="19" t="s">
        <v>230</v>
      </c>
      <c r="Q2" s="19"/>
      <c r="R2" s="19"/>
      <c r="S2" s="19"/>
      <c r="T2" s="19"/>
      <c r="U2" s="19"/>
      <c r="V2" s="19"/>
      <c r="W2" s="19"/>
      <c r="X2" s="19"/>
      <c r="Y2" s="19"/>
      <c r="Z2" s="19"/>
    </row>
    <row r="3" customFormat="false" ht="45" hidden="false" customHeight="true" outlineLevel="0" collapsed="false">
      <c r="A3" s="19"/>
      <c r="B3" s="19"/>
      <c r="C3" s="19" t="s">
        <v>71</v>
      </c>
      <c r="D3" s="19" t="s">
        <v>72</v>
      </c>
      <c r="E3" s="19"/>
      <c r="F3" s="19"/>
      <c r="G3" s="20" t="n">
        <v>173.7</v>
      </c>
      <c r="H3" s="20" t="n">
        <v>27.2</v>
      </c>
      <c r="I3" s="19" t="s">
        <v>101</v>
      </c>
      <c r="J3" s="20"/>
      <c r="K3" s="21" t="n">
        <f aca="false">IF(ISBLANK($G3),"",IF(ISBLANK($J3),1,$J3)*VLOOKUP($I3,Units!$A$2:$C$1000,3,0)*G3)</f>
        <v>0.1737</v>
      </c>
      <c r="L3" s="21" t="n">
        <f aca="false">IF(ISBLANK($H3),"",IF(ISBLANK($J3),1,$J3)*VLOOKUP($I3,Units!$A$2:$C$1000,3,0)*H3)</f>
        <v>0.0272</v>
      </c>
      <c r="M3" s="22" t="str">
        <f aca="false">VLOOKUP($I3,Units!$A$2:$C$1000,2,0)</f>
        <v>MWh/t</v>
      </c>
      <c r="N3" s="19" t="s">
        <v>231</v>
      </c>
      <c r="O3" s="23" t="s">
        <v>232</v>
      </c>
      <c r="P3" s="19"/>
      <c r="Q3" s="19"/>
      <c r="R3" s="19"/>
      <c r="S3" s="19"/>
      <c r="T3" s="19"/>
      <c r="U3" s="19"/>
      <c r="V3" s="19"/>
      <c r="W3" s="19"/>
      <c r="X3" s="19"/>
      <c r="Y3" s="19"/>
      <c r="Z3" s="19"/>
    </row>
    <row r="4" customFormat="false" ht="45" hidden="false" customHeight="true" outlineLevel="0" collapsed="false">
      <c r="A4" s="19"/>
      <c r="B4" s="19"/>
      <c r="C4" s="19" t="s">
        <v>71</v>
      </c>
      <c r="D4" s="19" t="s">
        <v>72</v>
      </c>
      <c r="E4" s="19"/>
      <c r="F4" s="19"/>
      <c r="G4" s="20" t="n">
        <v>91.5</v>
      </c>
      <c r="H4" s="20" t="n">
        <v>68.5</v>
      </c>
      <c r="I4" s="19" t="s">
        <v>101</v>
      </c>
      <c r="J4" s="20"/>
      <c r="K4" s="21" t="n">
        <f aca="false">IF(ISBLANK($G4),"",IF(ISBLANK($J4),1,$J4)*VLOOKUP($I4,Units!$A$2:$C$1000,3,0)*G4)</f>
        <v>0.0915</v>
      </c>
      <c r="L4" s="21" t="n">
        <f aca="false">IF(ISBLANK($H4),"",IF(ISBLANK($J4),1,$J4)*VLOOKUP($I4,Units!$A$2:$C$1000,3,0)*H4)</f>
        <v>0.0685</v>
      </c>
      <c r="M4" s="22" t="str">
        <f aca="false">VLOOKUP($I4,Units!$A$2:$C$1000,2,0)</f>
        <v>MWh/t</v>
      </c>
      <c r="N4" s="19"/>
      <c r="O4" s="19" t="s">
        <v>229</v>
      </c>
      <c r="P4" s="19" t="s">
        <v>233</v>
      </c>
      <c r="Q4" s="19"/>
      <c r="R4" s="19"/>
      <c r="S4" s="19"/>
      <c r="T4" s="19"/>
      <c r="U4" s="19"/>
      <c r="V4" s="19"/>
      <c r="W4" s="19"/>
      <c r="X4" s="19"/>
      <c r="Y4" s="19"/>
      <c r="Z4" s="19"/>
    </row>
    <row r="5" customFormat="false" ht="45" hidden="false" customHeight="true" outlineLevel="0" collapsed="false">
      <c r="A5" s="19" t="s">
        <v>227</v>
      </c>
      <c r="B5" s="19"/>
      <c r="C5" s="19" t="s">
        <v>71</v>
      </c>
      <c r="D5" s="19" t="s">
        <v>102</v>
      </c>
      <c r="E5" s="19"/>
      <c r="F5" s="19"/>
      <c r="G5" s="20" t="n">
        <v>3.29</v>
      </c>
      <c r="H5" s="20"/>
      <c r="I5" s="19" t="s">
        <v>103</v>
      </c>
      <c r="J5" s="20"/>
      <c r="K5" s="21" t="n">
        <f aca="false">IF(ISBLANK($G5),"",IF(ISBLANK($J5),1,$J5)*VLOOKUP($I5,Units!$A$2:$C$1000,3,0)*G5)</f>
        <v>0.913888888888889</v>
      </c>
      <c r="L5" s="21" t="str">
        <f aca="false">IF(ISBLANK($H5),"",IF(ISBLANK($J5),1,$J5)*VLOOKUP($I5,Units!$A$2:$C$1000,3,0)*H5)</f>
        <v/>
      </c>
      <c r="M5" s="22" t="str">
        <f aca="false">VLOOKUP($I5,Units!$A$2:$C$1000,2,0)</f>
        <v>MWh/t</v>
      </c>
      <c r="N5" s="19"/>
      <c r="O5" s="23" t="s">
        <v>206</v>
      </c>
      <c r="P5" s="19" t="s">
        <v>234</v>
      </c>
      <c r="Q5" s="19"/>
      <c r="R5" s="19"/>
      <c r="S5" s="19"/>
      <c r="T5" s="19"/>
      <c r="U5" s="19"/>
      <c r="V5" s="19"/>
      <c r="W5" s="19"/>
      <c r="X5" s="19"/>
      <c r="Y5" s="19"/>
      <c r="Z5" s="19"/>
    </row>
    <row r="6" customFormat="false" ht="45" hidden="false" customHeight="true" outlineLevel="0" collapsed="false">
      <c r="A6" s="19"/>
      <c r="B6" s="19"/>
      <c r="C6" s="19" t="s">
        <v>77</v>
      </c>
      <c r="D6" s="19" t="s">
        <v>226</v>
      </c>
      <c r="E6" s="19"/>
      <c r="F6" s="19"/>
      <c r="G6" s="20" t="n">
        <v>0.57</v>
      </c>
      <c r="H6" s="20"/>
      <c r="I6" s="19" t="s">
        <v>116</v>
      </c>
      <c r="J6" s="20"/>
      <c r="K6" s="21" t="n">
        <f aca="false">IF(ISBLANK($G6),"",IF(ISBLANK($J6),1,$J6)*VLOOKUP($I6,Units!$A$2:$C$1000,3,0)*G6)</f>
        <v>0.57</v>
      </c>
      <c r="L6" s="21" t="str">
        <f aca="false">IF(ISBLANK($H6),"",IF(ISBLANK($J6),1,$J6)*VLOOKUP($I6,Units!$A$2:$C$1000,3,0)*H6)</f>
        <v/>
      </c>
      <c r="M6" s="22" t="str">
        <f aca="false">VLOOKUP($I6,Units!$A$2:$C$1000,2,0)</f>
        <v>t/t</v>
      </c>
      <c r="N6" s="19"/>
      <c r="O6" s="23" t="s">
        <v>206</v>
      </c>
      <c r="P6" s="19" t="s">
        <v>234</v>
      </c>
      <c r="Q6" s="19"/>
      <c r="R6" s="19"/>
      <c r="S6" s="19"/>
      <c r="T6" s="19"/>
      <c r="U6" s="19"/>
      <c r="V6" s="19"/>
      <c r="W6" s="19"/>
      <c r="X6" s="19"/>
      <c r="Y6" s="19"/>
      <c r="Z6" s="19"/>
    </row>
    <row r="7" customFormat="false" ht="45" hidden="false" customHeight="true" outlineLevel="0" collapsed="false">
      <c r="A7" s="19"/>
      <c r="B7" s="19"/>
      <c r="C7" s="19" t="s">
        <v>77</v>
      </c>
      <c r="D7" s="19" t="s">
        <v>226</v>
      </c>
      <c r="E7" s="19"/>
      <c r="F7" s="19"/>
      <c r="G7" s="20" t="n">
        <v>0.58</v>
      </c>
      <c r="H7" s="20"/>
      <c r="I7" s="19" t="s">
        <v>116</v>
      </c>
      <c r="J7" s="20"/>
      <c r="K7" s="21" t="n">
        <f aca="false">IF(ISBLANK($G7),"",IF(ISBLANK($J7),1,$J7)*VLOOKUP($I7,Units!$A$2:$C$1000,3,0)*G7)</f>
        <v>0.58</v>
      </c>
      <c r="L7" s="21" t="str">
        <f aca="false">IF(ISBLANK($H7),"",IF(ISBLANK($J7),1,$J7)*VLOOKUP($I7,Units!$A$2:$C$1000,3,0)*H7)</f>
        <v/>
      </c>
      <c r="M7" s="22" t="str">
        <f aca="false">VLOOKUP($I7,Units!$A$2:$C$1000,2,0)</f>
        <v>t/t</v>
      </c>
      <c r="N7" s="19"/>
      <c r="O7" s="23" t="s">
        <v>235</v>
      </c>
      <c r="P7" s="19"/>
      <c r="Q7" s="19"/>
      <c r="R7" s="19"/>
      <c r="S7" s="19"/>
      <c r="T7" s="19"/>
      <c r="U7" s="19"/>
      <c r="V7" s="19"/>
      <c r="W7" s="19"/>
      <c r="X7" s="19"/>
      <c r="Y7" s="19"/>
      <c r="Z7" s="19"/>
    </row>
    <row r="8" customFormat="false" ht="45" hidden="false" customHeight="true" outlineLevel="0" collapsed="false">
      <c r="A8" s="19"/>
      <c r="B8" s="19"/>
      <c r="C8" s="19" t="s">
        <v>77</v>
      </c>
      <c r="D8" s="19" t="s">
        <v>123</v>
      </c>
      <c r="E8" s="19"/>
      <c r="F8" s="19"/>
      <c r="G8" s="20" t="n">
        <v>0.7425</v>
      </c>
      <c r="H8" s="20" t="n">
        <v>0.0075</v>
      </c>
      <c r="I8" s="19" t="s">
        <v>116</v>
      </c>
      <c r="J8" s="20"/>
      <c r="K8" s="21" t="n">
        <f aca="false">IF(ISBLANK($G8),"",IF(ISBLANK($J8),1,$J8)*VLOOKUP($I8,Units!$A$2:$C$1000,3,0)*G8)</f>
        <v>0.7425</v>
      </c>
      <c r="L8" s="21" t="n">
        <f aca="false">IF(ISBLANK($H8),"",IF(ISBLANK($J8),1,$J8)*VLOOKUP($I8,Units!$A$2:$C$1000,3,0)*H8)</f>
        <v>0.0075</v>
      </c>
      <c r="M8" s="22" t="str">
        <f aca="false">VLOOKUP($I8,Units!$A$2:$C$1000,2,0)</f>
        <v>t/t</v>
      </c>
      <c r="N8" s="19"/>
      <c r="O8" s="19" t="s">
        <v>229</v>
      </c>
      <c r="P8" s="19" t="s">
        <v>233</v>
      </c>
      <c r="Q8" s="19"/>
      <c r="R8" s="19"/>
      <c r="S8" s="19"/>
      <c r="T8" s="19"/>
      <c r="U8" s="19"/>
      <c r="V8" s="19"/>
      <c r="W8" s="19"/>
      <c r="X8" s="19"/>
      <c r="Y8" s="19"/>
      <c r="Z8" s="19"/>
    </row>
    <row r="9" customFormat="false" ht="45" hidden="false" customHeight="true" outlineLevel="0" collapsed="false">
      <c r="A9" s="19"/>
      <c r="B9" s="19"/>
      <c r="C9" s="19" t="s">
        <v>77</v>
      </c>
      <c r="D9" s="19" t="s">
        <v>123</v>
      </c>
      <c r="E9" s="19"/>
      <c r="F9" s="19"/>
      <c r="G9" s="20" t="n">
        <v>0.73</v>
      </c>
      <c r="H9" s="20"/>
      <c r="I9" s="19" t="s">
        <v>116</v>
      </c>
      <c r="J9" s="20"/>
      <c r="K9" s="21" t="n">
        <f aca="false">IF(ISBLANK($G9),"",IF(ISBLANK($J9),1,$J9)*VLOOKUP($I9,Units!$A$2:$C$1000,3,0)*G9)</f>
        <v>0.73</v>
      </c>
      <c r="L9" s="21" t="str">
        <f aca="false">IF(ISBLANK($H9),"",IF(ISBLANK($J9),1,$J9)*VLOOKUP($I9,Units!$A$2:$C$1000,3,0)*H9)</f>
        <v/>
      </c>
      <c r="M9" s="22" t="str">
        <f aca="false">VLOOKUP($I9,Units!$A$2:$C$1000,2,0)</f>
        <v>t/t</v>
      </c>
      <c r="N9" s="19"/>
      <c r="O9" s="23" t="s">
        <v>206</v>
      </c>
      <c r="P9" s="19" t="s">
        <v>234</v>
      </c>
      <c r="Q9" s="19"/>
      <c r="R9" s="19"/>
      <c r="S9" s="19"/>
      <c r="T9" s="19"/>
      <c r="U9" s="19"/>
      <c r="V9" s="19"/>
      <c r="W9" s="19"/>
      <c r="X9" s="19"/>
      <c r="Y9" s="19"/>
      <c r="Z9" s="19"/>
    </row>
    <row r="10" customFormat="false" ht="45" hidden="false" customHeight="true" outlineLevel="0" collapsed="false">
      <c r="A10" s="19"/>
      <c r="B10" s="19"/>
      <c r="C10" s="19" t="s">
        <v>77</v>
      </c>
      <c r="D10" s="19" t="s">
        <v>123</v>
      </c>
      <c r="E10" s="19"/>
      <c r="F10" s="19"/>
      <c r="G10" s="20" t="n">
        <v>0.76</v>
      </c>
      <c r="H10" s="20"/>
      <c r="I10" s="19" t="s">
        <v>116</v>
      </c>
      <c r="J10" s="20"/>
      <c r="K10" s="21" t="n">
        <f aca="false">IF(ISBLANK($G10),"",IF(ISBLANK($J10),1,$J10)*VLOOKUP($I10,Units!$A$2:$C$1000,3,0)*G10)</f>
        <v>0.76</v>
      </c>
      <c r="L10" s="21" t="str">
        <f aca="false">IF(ISBLANK($H10),"",IF(ISBLANK($J10),1,$J10)*VLOOKUP($I10,Units!$A$2:$C$1000,3,0)*H10)</f>
        <v/>
      </c>
      <c r="M10" s="22" t="str">
        <f aca="false">VLOOKUP($I10,Units!$A$2:$C$1000,2,0)</f>
        <v>t/t</v>
      </c>
      <c r="N10" s="19"/>
      <c r="O10" s="23" t="s">
        <v>235</v>
      </c>
      <c r="P10" s="19"/>
      <c r="Q10" s="19"/>
      <c r="R10" s="19"/>
      <c r="S10" s="19"/>
      <c r="T10" s="19"/>
      <c r="U10" s="19"/>
      <c r="V10" s="19"/>
      <c r="W10" s="19"/>
      <c r="X10" s="19"/>
      <c r="Y10" s="19"/>
      <c r="Z10" s="19"/>
    </row>
    <row r="11" s="19" customFormat="true" ht="45" hidden="false" customHeight="true" outlineLevel="0" collapsed="false">
      <c r="C11" s="19" t="s">
        <v>86</v>
      </c>
      <c r="D11" s="19" t="s">
        <v>236</v>
      </c>
      <c r="G11" s="24"/>
      <c r="H11" s="24"/>
      <c r="I11" s="0"/>
      <c r="J11" s="20"/>
      <c r="K11" s="20" t="n">
        <v>1</v>
      </c>
      <c r="L11" s="20"/>
      <c r="M11" s="36" t="s">
        <v>124</v>
      </c>
      <c r="AMI11" s="0"/>
      <c r="AMJ11" s="0"/>
    </row>
    <row r="12" customFormat="false" ht="45" hidden="false" customHeight="true" outlineLevel="0" collapsed="false">
      <c r="A12" s="19"/>
      <c r="B12" s="19"/>
      <c r="C12" s="19"/>
      <c r="D12" s="19"/>
      <c r="E12" s="19"/>
      <c r="F12" s="19"/>
      <c r="G12" s="20"/>
      <c r="H12" s="20"/>
      <c r="I12" s="19"/>
      <c r="J12" s="20"/>
      <c r="K12" s="20"/>
      <c r="L12" s="20"/>
      <c r="M12" s="19"/>
      <c r="N12" s="19"/>
      <c r="O12" s="19"/>
      <c r="P12" s="19"/>
      <c r="Q12" s="19"/>
      <c r="R12" s="19"/>
      <c r="W12" s="19"/>
      <c r="X12" s="19"/>
      <c r="Y12" s="19"/>
    </row>
    <row r="13" customFormat="false" ht="45" hidden="false" customHeight="true" outlineLevel="0" collapsed="false">
      <c r="A13" s="19"/>
      <c r="B13" s="19"/>
      <c r="C13" s="19"/>
      <c r="D13" s="19"/>
      <c r="E13" s="19"/>
      <c r="F13" s="19"/>
      <c r="G13" s="20"/>
      <c r="H13" s="20"/>
      <c r="I13" s="19"/>
      <c r="J13" s="20"/>
      <c r="K13" s="20"/>
      <c r="L13" s="20"/>
      <c r="M13" s="19"/>
      <c r="N13" s="19"/>
      <c r="O13" s="19"/>
      <c r="P13" s="19"/>
      <c r="Q13" s="19"/>
      <c r="R13" s="19"/>
      <c r="W13" s="19"/>
      <c r="X13" s="19"/>
      <c r="Y13" s="19"/>
    </row>
    <row r="14" customFormat="false" ht="45" hidden="false" customHeight="true" outlineLevel="0" collapsed="false">
      <c r="A14" s="19"/>
      <c r="B14" s="19"/>
      <c r="C14" s="19"/>
      <c r="D14" s="19"/>
      <c r="E14" s="19"/>
      <c r="F14" s="19"/>
      <c r="G14" s="20"/>
      <c r="H14" s="20"/>
      <c r="I14" s="19"/>
      <c r="J14" s="20"/>
      <c r="K14" s="20"/>
      <c r="L14" s="20"/>
      <c r="M14" s="19"/>
      <c r="N14" s="19"/>
      <c r="O14" s="19"/>
      <c r="P14" s="19"/>
      <c r="Q14" s="19"/>
      <c r="R14" s="19"/>
      <c r="W14" s="19"/>
      <c r="X14" s="19"/>
      <c r="Y14" s="19"/>
    </row>
    <row r="15" customFormat="false" ht="45" hidden="false" customHeight="true" outlineLevel="0" collapsed="false">
      <c r="A15" s="19"/>
      <c r="B15" s="19"/>
      <c r="C15" s="19"/>
      <c r="D15" s="19"/>
      <c r="E15" s="19"/>
      <c r="F15" s="19"/>
      <c r="G15" s="20"/>
      <c r="H15" s="20"/>
      <c r="I15" s="19"/>
      <c r="J15" s="20"/>
      <c r="K15" s="20"/>
      <c r="L15" s="20"/>
      <c r="M15" s="19"/>
      <c r="N15" s="19"/>
      <c r="O15" s="19"/>
      <c r="P15" s="19"/>
      <c r="Q15" s="19"/>
      <c r="R15" s="19"/>
      <c r="W15" s="19"/>
      <c r="X15" s="19"/>
      <c r="Y15" s="19"/>
    </row>
    <row r="16" customFormat="false" ht="45" hidden="false" customHeight="true" outlineLevel="0" collapsed="false">
      <c r="A16" s="19"/>
      <c r="B16" s="19"/>
      <c r="C16" s="19"/>
      <c r="D16" s="19"/>
      <c r="E16" s="19"/>
      <c r="F16" s="19"/>
      <c r="G16" s="20"/>
      <c r="H16" s="20"/>
      <c r="I16" s="19"/>
      <c r="J16" s="20"/>
      <c r="K16" s="20"/>
      <c r="L16" s="20"/>
      <c r="M16" s="19"/>
      <c r="N16" s="19"/>
      <c r="O16" s="19"/>
      <c r="P16" s="19"/>
      <c r="Q16" s="19"/>
      <c r="R16" s="19"/>
      <c r="S16" s="19"/>
      <c r="T16" s="19"/>
      <c r="U16" s="19"/>
      <c r="V16" s="19"/>
      <c r="W16" s="19"/>
      <c r="X16" s="19"/>
      <c r="Y16" s="19"/>
    </row>
    <row r="17" customFormat="false" ht="45" hidden="false" customHeight="true" outlineLevel="0" collapsed="false">
      <c r="A17" s="19"/>
      <c r="B17" s="19"/>
      <c r="C17" s="19"/>
      <c r="D17" s="19"/>
      <c r="E17" s="19"/>
      <c r="F17" s="19"/>
      <c r="G17" s="20"/>
      <c r="H17" s="20"/>
      <c r="I17" s="19"/>
      <c r="J17" s="20"/>
      <c r="K17" s="20"/>
      <c r="L17" s="20"/>
      <c r="M17" s="19"/>
      <c r="N17" s="19"/>
      <c r="O17" s="19"/>
      <c r="P17" s="19"/>
      <c r="Q17" s="19"/>
      <c r="R17" s="19"/>
      <c r="S17" s="19"/>
      <c r="T17" s="19"/>
      <c r="U17" s="19"/>
      <c r="V17" s="19"/>
      <c r="W17" s="19"/>
      <c r="X17" s="19"/>
      <c r="Y17" s="19"/>
    </row>
    <row r="18" customFormat="false" ht="45" hidden="false" customHeight="true" outlineLevel="0" collapsed="false">
      <c r="A18" s="19"/>
      <c r="B18" s="19"/>
      <c r="C18" s="19"/>
      <c r="D18" s="19"/>
      <c r="E18" s="19"/>
      <c r="F18" s="19"/>
      <c r="G18" s="20"/>
      <c r="H18" s="20"/>
      <c r="I18" s="19"/>
      <c r="J18" s="20"/>
      <c r="K18" s="20"/>
      <c r="L18" s="20"/>
      <c r="M18" s="19"/>
      <c r="N18" s="19"/>
      <c r="O18" s="19"/>
      <c r="P18" s="19"/>
      <c r="Q18" s="19"/>
      <c r="R18" s="19"/>
      <c r="S18" s="19"/>
      <c r="T18" s="19"/>
      <c r="U18" s="19"/>
      <c r="V18" s="19"/>
      <c r="W18" s="19"/>
      <c r="X18" s="19"/>
      <c r="Y18" s="19"/>
    </row>
    <row r="19" customFormat="false" ht="45" hidden="false" customHeight="true" outlineLevel="0" collapsed="false">
      <c r="A19" s="19"/>
      <c r="B19" s="19"/>
      <c r="C19" s="19"/>
      <c r="D19" s="19"/>
      <c r="E19" s="19"/>
      <c r="F19" s="19"/>
      <c r="G19" s="20"/>
      <c r="H19" s="20"/>
      <c r="I19" s="19"/>
      <c r="J19" s="20"/>
      <c r="K19" s="20"/>
      <c r="L19" s="20"/>
      <c r="M19" s="19"/>
      <c r="N19" s="19"/>
      <c r="O19" s="19"/>
      <c r="P19" s="19"/>
      <c r="Q19" s="19"/>
      <c r="R19" s="19"/>
      <c r="W19" s="19"/>
      <c r="X19" s="19"/>
      <c r="Y19" s="19"/>
    </row>
    <row r="20" customFormat="false" ht="45" hidden="false" customHeight="true" outlineLevel="0" collapsed="false">
      <c r="A20" s="19"/>
      <c r="B20" s="19"/>
      <c r="C20" s="19"/>
      <c r="D20" s="19"/>
      <c r="E20" s="19"/>
      <c r="F20" s="19"/>
      <c r="G20" s="20"/>
      <c r="H20" s="20"/>
      <c r="I20" s="19"/>
      <c r="J20" s="20"/>
      <c r="K20" s="20"/>
      <c r="L20" s="20"/>
      <c r="M20" s="19"/>
      <c r="N20" s="19"/>
      <c r="O20" s="19"/>
      <c r="P20" s="19"/>
      <c r="Q20" s="19"/>
      <c r="R20" s="19"/>
      <c r="S20" s="19"/>
      <c r="T20" s="19"/>
      <c r="U20" s="19"/>
      <c r="V20" s="19"/>
      <c r="W20" s="19"/>
      <c r="X20" s="19"/>
      <c r="Y20" s="19"/>
    </row>
    <row r="21" customFormat="false" ht="45" hidden="false" customHeight="true" outlineLevel="0" collapsed="false">
      <c r="A21" s="19"/>
      <c r="B21" s="19"/>
      <c r="C21" s="19"/>
      <c r="D21" s="19"/>
      <c r="E21" s="19"/>
      <c r="F21" s="19"/>
      <c r="G21" s="20"/>
      <c r="H21" s="20"/>
      <c r="I21" s="19"/>
      <c r="J21" s="20"/>
      <c r="K21" s="20"/>
      <c r="L21" s="20"/>
      <c r="M21" s="19"/>
      <c r="N21" s="19"/>
      <c r="O21" s="19"/>
      <c r="P21" s="19"/>
      <c r="Q21" s="19"/>
      <c r="R21" s="19"/>
      <c r="S21" s="19"/>
      <c r="T21" s="19"/>
      <c r="U21" s="19"/>
      <c r="V21" s="19"/>
      <c r="W21" s="19"/>
      <c r="X21" s="19"/>
      <c r="Y21" s="19"/>
    </row>
    <row r="22" customFormat="false" ht="45" hidden="false" customHeight="true" outlineLevel="0" collapsed="false">
      <c r="A22" s="19"/>
      <c r="B22" s="19"/>
      <c r="C22" s="19"/>
      <c r="D22" s="19"/>
      <c r="E22" s="19"/>
      <c r="F22" s="19"/>
      <c r="G22" s="20"/>
      <c r="H22" s="20"/>
      <c r="I22" s="19"/>
      <c r="J22" s="20"/>
      <c r="K22" s="20"/>
      <c r="L22" s="20"/>
      <c r="M22" s="19"/>
      <c r="N22" s="19"/>
      <c r="O22" s="19"/>
      <c r="P22" s="19"/>
      <c r="Q22" s="19"/>
      <c r="R22" s="19"/>
    </row>
    <row r="23" customFormat="false" ht="45" hidden="false" customHeight="true" outlineLevel="0" collapsed="false">
      <c r="A23" s="19"/>
      <c r="B23" s="19"/>
      <c r="C23" s="19"/>
      <c r="D23" s="19"/>
      <c r="E23" s="19"/>
      <c r="F23" s="19"/>
      <c r="G23" s="20"/>
      <c r="H23" s="20"/>
      <c r="I23" s="19"/>
      <c r="J23" s="20"/>
      <c r="K23" s="20"/>
      <c r="L23" s="20"/>
      <c r="M23" s="19"/>
      <c r="N23" s="19"/>
      <c r="O23" s="19"/>
      <c r="P23" s="19"/>
      <c r="Q23" s="19"/>
      <c r="R23" s="19"/>
    </row>
    <row r="24" customFormat="false" ht="45" hidden="false" customHeight="true" outlineLevel="0" collapsed="false">
      <c r="A24" s="19"/>
      <c r="B24" s="19"/>
      <c r="C24" s="19"/>
      <c r="D24" s="19"/>
      <c r="E24" s="19"/>
      <c r="F24" s="19"/>
      <c r="G24" s="20"/>
      <c r="H24" s="20"/>
      <c r="I24" s="19"/>
      <c r="J24" s="20"/>
      <c r="K24" s="20"/>
      <c r="L24" s="20"/>
      <c r="M24" s="19"/>
      <c r="N24" s="19"/>
      <c r="O24" s="19"/>
      <c r="P24" s="19"/>
      <c r="Q24" s="19"/>
      <c r="R24" s="19"/>
    </row>
    <row r="25" customFormat="false" ht="45" hidden="false" customHeight="true" outlineLevel="0" collapsed="false">
      <c r="A25" s="19"/>
      <c r="B25" s="19"/>
      <c r="C25" s="19"/>
      <c r="D25" s="19"/>
      <c r="E25" s="19"/>
      <c r="F25" s="19"/>
      <c r="G25" s="20"/>
      <c r="H25" s="20"/>
      <c r="I25" s="19"/>
      <c r="J25" s="20"/>
      <c r="K25" s="20"/>
      <c r="L25" s="20"/>
      <c r="M25" s="19"/>
      <c r="N25" s="19"/>
      <c r="O25" s="19"/>
      <c r="P25" s="19"/>
      <c r="Q25" s="19"/>
      <c r="R25" s="19"/>
    </row>
    <row r="26" customFormat="false" ht="45" hidden="false" customHeight="true" outlineLevel="0" collapsed="false">
      <c r="A26" s="19"/>
      <c r="B26" s="19"/>
      <c r="C26" s="19"/>
      <c r="D26" s="19"/>
      <c r="E26" s="19"/>
      <c r="F26" s="19"/>
      <c r="G26" s="20"/>
      <c r="H26" s="20"/>
      <c r="I26" s="19"/>
      <c r="J26" s="20"/>
      <c r="K26" s="20"/>
      <c r="L26" s="20"/>
      <c r="M26" s="19"/>
      <c r="N26" s="19"/>
      <c r="O26" s="19"/>
      <c r="P26" s="19"/>
      <c r="Q26" s="19"/>
      <c r="R26" s="19"/>
    </row>
    <row r="27" customFormat="false" ht="45" hidden="false" customHeight="true" outlineLevel="0" collapsed="false">
      <c r="A27" s="19"/>
      <c r="B27" s="19"/>
      <c r="C27" s="19"/>
      <c r="D27" s="19"/>
      <c r="E27" s="19"/>
      <c r="F27" s="19"/>
      <c r="G27" s="20"/>
      <c r="H27" s="20"/>
      <c r="I27" s="19"/>
      <c r="J27" s="20"/>
      <c r="K27" s="20"/>
      <c r="L27" s="20"/>
      <c r="M27" s="19"/>
      <c r="N27" s="19"/>
      <c r="O27" s="19"/>
      <c r="P27" s="19"/>
      <c r="Q27" s="19"/>
      <c r="R27" s="19"/>
    </row>
    <row r="28" customFormat="false" ht="45" hidden="false" customHeight="true" outlineLevel="0" collapsed="false">
      <c r="A28" s="19"/>
      <c r="B28" s="19"/>
      <c r="C28" s="19"/>
      <c r="D28" s="19"/>
      <c r="E28" s="19"/>
      <c r="F28" s="19"/>
      <c r="G28" s="20"/>
      <c r="H28" s="20"/>
      <c r="I28" s="19"/>
      <c r="J28" s="20"/>
      <c r="K28" s="20"/>
      <c r="L28" s="20"/>
      <c r="M28" s="19"/>
      <c r="N28" s="19"/>
      <c r="O28" s="19"/>
      <c r="P28" s="19"/>
      <c r="Q28" s="19"/>
      <c r="R28" s="19"/>
    </row>
    <row r="29" customFormat="false" ht="45" hidden="false" customHeight="true" outlineLevel="0" collapsed="false">
      <c r="A29" s="19"/>
      <c r="B29" s="19"/>
      <c r="C29" s="19"/>
      <c r="D29" s="19"/>
      <c r="E29" s="19"/>
      <c r="F29" s="19"/>
      <c r="G29" s="20"/>
      <c r="H29" s="20"/>
      <c r="I29" s="19"/>
      <c r="J29" s="20"/>
      <c r="K29" s="20"/>
      <c r="L29" s="20"/>
      <c r="M29" s="19"/>
      <c r="N29" s="19"/>
      <c r="O29" s="19"/>
      <c r="P29" s="19"/>
      <c r="Q29" s="19"/>
      <c r="R29" s="19"/>
    </row>
    <row r="30" customFormat="false" ht="45" hidden="false" customHeight="true" outlineLevel="0" collapsed="false">
      <c r="A30" s="19"/>
      <c r="B30" s="19"/>
      <c r="C30" s="19"/>
      <c r="D30" s="19"/>
      <c r="E30" s="19"/>
      <c r="F30" s="19"/>
      <c r="G30" s="20"/>
      <c r="H30" s="20"/>
      <c r="I30" s="19"/>
      <c r="J30" s="20"/>
      <c r="K30" s="20"/>
      <c r="L30" s="20"/>
      <c r="M30" s="19"/>
      <c r="N30" s="19"/>
      <c r="O30" s="19"/>
      <c r="P30" s="19"/>
      <c r="Q30" s="19"/>
      <c r="R30" s="19"/>
    </row>
    <row r="31" customFormat="false" ht="45" hidden="false" customHeight="true" outlineLevel="0" collapsed="false">
      <c r="A31" s="19"/>
      <c r="B31" s="19"/>
      <c r="C31" s="19"/>
      <c r="D31" s="19"/>
      <c r="E31" s="19"/>
      <c r="F31" s="19"/>
      <c r="G31" s="20"/>
      <c r="H31" s="20"/>
      <c r="I31" s="19"/>
      <c r="J31" s="20"/>
      <c r="K31" s="20"/>
      <c r="L31" s="20"/>
      <c r="M31" s="19"/>
      <c r="N31" s="19"/>
      <c r="O31" s="19"/>
      <c r="P31" s="19"/>
    </row>
    <row r="32" customFormat="false" ht="45" hidden="false" customHeight="true" outlineLevel="0" collapsed="false">
      <c r="A32" s="19"/>
      <c r="B32" s="19"/>
      <c r="C32" s="19"/>
      <c r="D32" s="19"/>
      <c r="E32" s="19"/>
      <c r="F32" s="19"/>
      <c r="G32" s="20"/>
      <c r="H32" s="20"/>
      <c r="I32" s="19"/>
      <c r="J32" s="20"/>
      <c r="K32" s="20"/>
      <c r="L32" s="20"/>
      <c r="M32" s="19"/>
      <c r="N32" s="19"/>
      <c r="O32" s="19"/>
      <c r="P32" s="19"/>
    </row>
    <row r="33" customFormat="false" ht="45" hidden="false" customHeight="true" outlineLevel="0" collapsed="false">
      <c r="A33" s="19"/>
      <c r="B33" s="19"/>
      <c r="C33" s="19"/>
      <c r="D33" s="19"/>
      <c r="E33" s="19"/>
      <c r="F33" s="19"/>
      <c r="G33" s="20"/>
      <c r="H33" s="20"/>
      <c r="I33" s="19"/>
      <c r="J33" s="20"/>
      <c r="K33" s="20"/>
      <c r="L33" s="20"/>
      <c r="M33" s="19"/>
      <c r="N33" s="19"/>
      <c r="O33" s="19"/>
      <c r="P33" s="19"/>
    </row>
    <row r="34" customFormat="false" ht="45" hidden="false" customHeight="true" outlineLevel="0" collapsed="false">
      <c r="A34" s="19"/>
      <c r="B34" s="19"/>
      <c r="C34" s="19"/>
      <c r="D34" s="19"/>
      <c r="E34" s="19"/>
      <c r="F34" s="19"/>
      <c r="G34" s="20"/>
      <c r="H34" s="20"/>
      <c r="I34" s="19"/>
      <c r="J34" s="20"/>
      <c r="K34" s="20"/>
      <c r="L34" s="20"/>
      <c r="M34" s="19"/>
      <c r="N34" s="19"/>
      <c r="O34" s="19"/>
      <c r="P34" s="19"/>
      <c r="Q34" s="19"/>
    </row>
    <row r="35" customFormat="false" ht="45" hidden="false" customHeight="true" outlineLevel="0" collapsed="false">
      <c r="A35" s="19"/>
      <c r="B35" s="19"/>
      <c r="C35" s="19"/>
      <c r="D35" s="19"/>
      <c r="E35" s="19"/>
      <c r="F35" s="19"/>
      <c r="G35" s="20"/>
      <c r="H35" s="20"/>
      <c r="I35" s="19"/>
      <c r="J35" s="20"/>
      <c r="K35" s="20"/>
      <c r="L35" s="20"/>
      <c r="M35" s="19"/>
      <c r="N35" s="19"/>
      <c r="O35" s="19"/>
      <c r="P35" s="19"/>
      <c r="Q35" s="19"/>
    </row>
    <row r="36" customFormat="false" ht="45" hidden="false" customHeight="true" outlineLevel="0" collapsed="false">
      <c r="A36" s="19"/>
      <c r="B36" s="19"/>
      <c r="C36" s="19"/>
      <c r="D36" s="19"/>
      <c r="E36" s="19"/>
      <c r="F36" s="19"/>
      <c r="G36" s="20"/>
      <c r="H36" s="20"/>
      <c r="I36" s="19"/>
      <c r="J36" s="20"/>
      <c r="K36" s="20"/>
      <c r="L36" s="20"/>
      <c r="M36" s="19"/>
      <c r="N36" s="19"/>
      <c r="O36" s="19"/>
      <c r="P36" s="19"/>
      <c r="Q36" s="19"/>
    </row>
    <row r="37" customFormat="false" ht="45" hidden="false" customHeight="true" outlineLevel="0" collapsed="false">
      <c r="A37" s="19"/>
      <c r="B37" s="19"/>
      <c r="C37" s="19"/>
      <c r="D37" s="19"/>
      <c r="E37" s="19"/>
      <c r="F37" s="19"/>
      <c r="G37" s="20"/>
      <c r="H37" s="20"/>
      <c r="I37" s="19"/>
      <c r="J37" s="20"/>
      <c r="K37" s="20"/>
      <c r="L37" s="20"/>
      <c r="M37" s="19"/>
      <c r="N37" s="19"/>
      <c r="O37" s="19"/>
      <c r="P37" s="19"/>
      <c r="Q37" s="19"/>
    </row>
    <row r="38" customFormat="false" ht="45" hidden="false" customHeight="true" outlineLevel="0" collapsed="false">
      <c r="A38" s="19"/>
      <c r="B38" s="19"/>
      <c r="C38" s="19"/>
      <c r="D38" s="19"/>
      <c r="E38" s="19"/>
      <c r="F38" s="19"/>
      <c r="G38" s="20"/>
      <c r="H38" s="20"/>
      <c r="I38" s="19"/>
      <c r="J38" s="20"/>
      <c r="K38" s="20"/>
      <c r="L38" s="20"/>
      <c r="M38" s="19"/>
      <c r="N38" s="19"/>
      <c r="O38" s="19"/>
      <c r="P38" s="19"/>
      <c r="Q38" s="19"/>
    </row>
    <row r="39" customFormat="false" ht="45" hidden="false" customHeight="true" outlineLevel="0" collapsed="false">
      <c r="A39" s="19"/>
      <c r="B39" s="19"/>
      <c r="C39" s="19"/>
      <c r="D39" s="19"/>
      <c r="E39" s="19"/>
      <c r="F39" s="19"/>
      <c r="G39" s="20"/>
      <c r="H39" s="20"/>
      <c r="I39" s="19"/>
      <c r="J39" s="20"/>
      <c r="K39" s="20"/>
      <c r="L39" s="20"/>
      <c r="M39" s="19"/>
      <c r="N39" s="19"/>
      <c r="O39" s="19"/>
      <c r="P39" s="19"/>
    </row>
    <row r="40" customFormat="false" ht="45" hidden="false" customHeight="true" outlineLevel="0" collapsed="false">
      <c r="A40" s="19"/>
      <c r="B40" s="19"/>
      <c r="C40" s="19"/>
      <c r="D40" s="19"/>
      <c r="E40" s="19"/>
      <c r="F40" s="19"/>
      <c r="G40" s="20"/>
      <c r="H40" s="20"/>
      <c r="I40" s="19"/>
      <c r="J40" s="20"/>
      <c r="K40" s="20"/>
      <c r="L40" s="20"/>
      <c r="M40" s="19"/>
      <c r="N40" s="19"/>
      <c r="O40" s="19"/>
      <c r="P40" s="19"/>
    </row>
    <row r="41" customFormat="false" ht="45" hidden="false" customHeight="true" outlineLevel="0" collapsed="false">
      <c r="A41" s="19"/>
      <c r="B41" s="19"/>
      <c r="C41" s="19"/>
      <c r="D41" s="19"/>
      <c r="E41" s="19"/>
      <c r="F41" s="19"/>
      <c r="G41" s="20"/>
      <c r="H41" s="20"/>
      <c r="I41" s="19"/>
      <c r="J41" s="20"/>
      <c r="K41" s="20"/>
      <c r="L41" s="20"/>
      <c r="M41" s="19"/>
      <c r="N41" s="19"/>
      <c r="O41" s="19"/>
      <c r="P41" s="19"/>
    </row>
    <row r="42" customFormat="false" ht="45" hidden="false" customHeight="true" outlineLevel="0" collapsed="false">
      <c r="A42" s="19"/>
      <c r="B42" s="19"/>
      <c r="C42" s="19"/>
      <c r="D42" s="19"/>
      <c r="E42" s="19"/>
      <c r="F42" s="19"/>
      <c r="G42" s="20"/>
      <c r="H42" s="20"/>
      <c r="I42" s="19"/>
      <c r="J42" s="20"/>
      <c r="K42" s="20"/>
      <c r="L42" s="20"/>
      <c r="M42" s="19"/>
      <c r="N42" s="19"/>
      <c r="O42" s="19"/>
      <c r="P42" s="19"/>
      <c r="Q42" s="19"/>
    </row>
    <row r="43" customFormat="false" ht="45" hidden="false" customHeight="true" outlineLevel="0" collapsed="false">
      <c r="A43" s="19"/>
      <c r="B43" s="19"/>
      <c r="C43" s="19"/>
      <c r="D43" s="19"/>
      <c r="E43" s="19"/>
      <c r="F43" s="19"/>
      <c r="G43" s="20"/>
      <c r="H43" s="20"/>
      <c r="I43" s="19"/>
      <c r="J43" s="20"/>
      <c r="K43" s="20"/>
      <c r="L43" s="20"/>
      <c r="M43" s="19"/>
      <c r="N43" s="19"/>
      <c r="O43" s="19"/>
      <c r="P43" s="19"/>
      <c r="Q43" s="19"/>
    </row>
    <row r="44" customFormat="false" ht="45" hidden="false" customHeight="true" outlineLevel="0" collapsed="false">
      <c r="A44" s="19"/>
      <c r="B44" s="19"/>
      <c r="C44" s="19"/>
      <c r="D44" s="19"/>
      <c r="E44" s="19"/>
      <c r="F44" s="19"/>
      <c r="G44" s="20"/>
      <c r="H44" s="20"/>
      <c r="I44" s="19"/>
      <c r="J44" s="20"/>
      <c r="K44" s="20"/>
      <c r="L44" s="20"/>
      <c r="M44" s="19"/>
      <c r="N44" s="19"/>
      <c r="O44" s="19"/>
      <c r="P44" s="19"/>
      <c r="Q44" s="19"/>
    </row>
    <row r="45" customFormat="false" ht="45" hidden="false" customHeight="true" outlineLevel="0" collapsed="false">
      <c r="A45" s="19"/>
      <c r="B45" s="19"/>
      <c r="C45" s="19"/>
      <c r="D45" s="19"/>
      <c r="E45" s="19"/>
      <c r="F45" s="19"/>
      <c r="G45" s="20"/>
      <c r="H45" s="20"/>
      <c r="I45" s="19"/>
      <c r="J45" s="20"/>
      <c r="K45" s="20"/>
      <c r="L45" s="20"/>
      <c r="M45" s="19"/>
      <c r="N45" s="19"/>
      <c r="O45" s="19"/>
      <c r="P45" s="19"/>
      <c r="Q45" s="19"/>
    </row>
    <row r="46" customFormat="false" ht="45" hidden="false" customHeight="true" outlineLevel="0" collapsed="false">
      <c r="A46" s="19"/>
      <c r="B46" s="19"/>
      <c r="C46" s="19"/>
      <c r="D46" s="19"/>
      <c r="E46" s="19"/>
      <c r="F46" s="19"/>
      <c r="G46" s="20"/>
      <c r="H46" s="20"/>
      <c r="I46" s="19"/>
      <c r="J46" s="20"/>
      <c r="K46" s="20"/>
      <c r="L46" s="20"/>
      <c r="M46" s="19"/>
      <c r="N46" s="19"/>
      <c r="O46" s="19"/>
      <c r="P46" s="19"/>
    </row>
    <row r="47" customFormat="false" ht="45" hidden="false" customHeight="true" outlineLevel="0" collapsed="false">
      <c r="A47" s="19"/>
      <c r="B47" s="19"/>
      <c r="C47" s="19"/>
      <c r="D47" s="19"/>
      <c r="E47" s="19"/>
      <c r="F47" s="19"/>
      <c r="G47" s="20"/>
      <c r="H47" s="20"/>
      <c r="I47" s="19"/>
      <c r="J47" s="20"/>
      <c r="K47" s="20"/>
      <c r="L47" s="20"/>
      <c r="M47" s="19"/>
      <c r="N47" s="19"/>
      <c r="O47" s="19"/>
      <c r="P47" s="19"/>
    </row>
    <row r="48" customFormat="false" ht="45" hidden="false" customHeight="true" outlineLevel="0" collapsed="false">
      <c r="A48" s="19"/>
      <c r="B48" s="19"/>
      <c r="C48" s="19"/>
      <c r="D48" s="19"/>
      <c r="E48" s="19"/>
      <c r="F48" s="19"/>
      <c r="G48" s="20"/>
      <c r="H48" s="20"/>
      <c r="I48" s="19"/>
      <c r="J48" s="20"/>
      <c r="K48" s="20"/>
      <c r="L48" s="20"/>
      <c r="M48" s="19"/>
      <c r="N48" s="19"/>
      <c r="O48" s="19"/>
      <c r="P48" s="19"/>
    </row>
    <row r="49" customFormat="false" ht="45" hidden="false" customHeight="true" outlineLevel="0" collapsed="false">
      <c r="A49" s="19"/>
      <c r="B49" s="19"/>
      <c r="C49" s="19"/>
      <c r="D49" s="19"/>
      <c r="E49" s="19"/>
      <c r="F49" s="19"/>
      <c r="G49" s="20"/>
      <c r="H49" s="20"/>
      <c r="I49" s="19"/>
      <c r="J49" s="20"/>
      <c r="K49" s="20"/>
      <c r="L49" s="20"/>
      <c r="M49" s="19"/>
      <c r="N49" s="19"/>
      <c r="O49" s="19"/>
      <c r="P49" s="19"/>
    </row>
    <row r="50" customFormat="false" ht="45" hidden="false" customHeight="true" outlineLevel="0" collapsed="false">
      <c r="A50" s="19"/>
      <c r="B50" s="19"/>
      <c r="C50" s="19"/>
      <c r="D50" s="19"/>
      <c r="E50" s="19"/>
      <c r="F50" s="19"/>
      <c r="G50" s="20"/>
      <c r="H50" s="20"/>
      <c r="I50" s="19"/>
      <c r="J50" s="20"/>
      <c r="K50" s="20"/>
      <c r="L50" s="20"/>
      <c r="M50" s="19"/>
      <c r="N50" s="19"/>
      <c r="O50" s="19"/>
      <c r="P50" s="19"/>
    </row>
    <row r="51" customFormat="false" ht="45" hidden="false" customHeight="true" outlineLevel="0" collapsed="false">
      <c r="A51" s="19"/>
      <c r="B51" s="19"/>
      <c r="C51" s="19"/>
      <c r="D51" s="19"/>
      <c r="E51" s="19"/>
      <c r="F51" s="19"/>
      <c r="G51" s="20"/>
      <c r="H51" s="20"/>
      <c r="I51" s="19"/>
      <c r="J51" s="20"/>
      <c r="K51" s="20"/>
      <c r="L51" s="20"/>
      <c r="M51" s="19"/>
      <c r="N51" s="19"/>
      <c r="O51" s="19"/>
      <c r="P51" s="19"/>
    </row>
    <row r="52" customFormat="false" ht="45" hidden="false" customHeight="true" outlineLevel="0" collapsed="false">
      <c r="A52" s="19"/>
      <c r="B52" s="19"/>
      <c r="C52" s="19"/>
      <c r="D52" s="19"/>
      <c r="E52" s="19"/>
      <c r="F52" s="19"/>
      <c r="G52" s="20"/>
      <c r="H52" s="20"/>
      <c r="I52" s="19"/>
      <c r="J52" s="20"/>
      <c r="K52" s="20"/>
      <c r="L52" s="20"/>
      <c r="M52" s="19"/>
      <c r="N52" s="19"/>
      <c r="O52" s="19"/>
      <c r="P52" s="19"/>
    </row>
    <row r="53" customFormat="false" ht="45" hidden="false" customHeight="true" outlineLevel="0" collapsed="false">
      <c r="A53" s="19"/>
      <c r="B53" s="19"/>
      <c r="C53" s="19"/>
      <c r="D53" s="19"/>
      <c r="E53" s="19"/>
      <c r="F53" s="19"/>
      <c r="G53" s="20"/>
      <c r="H53" s="20"/>
      <c r="I53" s="19"/>
      <c r="J53" s="20"/>
      <c r="K53" s="20"/>
      <c r="L53" s="20"/>
      <c r="M53" s="19"/>
      <c r="N53" s="19"/>
      <c r="O53" s="19"/>
      <c r="P53" s="19"/>
      <c r="Q53" s="19"/>
    </row>
    <row r="54" customFormat="false" ht="45" hidden="false" customHeight="true" outlineLevel="0" collapsed="false">
      <c r="A54" s="19"/>
      <c r="B54" s="19"/>
      <c r="C54" s="19"/>
      <c r="D54" s="19"/>
      <c r="E54" s="19"/>
      <c r="F54" s="19"/>
      <c r="G54" s="20"/>
      <c r="H54" s="20"/>
      <c r="I54" s="19"/>
      <c r="J54" s="20"/>
      <c r="K54" s="20"/>
      <c r="L54" s="20"/>
      <c r="M54" s="19"/>
      <c r="N54" s="19"/>
      <c r="O54" s="19"/>
      <c r="P54" s="19"/>
      <c r="Q54" s="19"/>
    </row>
    <row r="55" customFormat="false" ht="45" hidden="false" customHeight="true" outlineLevel="0" collapsed="false">
      <c r="A55" s="19"/>
      <c r="B55" s="19"/>
      <c r="C55" s="19"/>
      <c r="D55" s="19"/>
      <c r="E55" s="19"/>
      <c r="F55" s="19"/>
      <c r="G55" s="20"/>
      <c r="H55" s="20"/>
      <c r="I55" s="19"/>
      <c r="J55" s="20"/>
      <c r="K55" s="20"/>
      <c r="L55" s="20"/>
      <c r="M55" s="19"/>
      <c r="N55" s="19"/>
      <c r="O55" s="19"/>
      <c r="P55" s="19"/>
      <c r="Q55" s="19"/>
    </row>
    <row r="56" customFormat="false" ht="45" hidden="false" customHeight="true" outlineLevel="0" collapsed="false">
      <c r="A56" s="19"/>
      <c r="B56" s="19"/>
      <c r="C56" s="19"/>
      <c r="D56" s="19"/>
      <c r="E56" s="19"/>
      <c r="F56" s="19"/>
      <c r="G56" s="20"/>
      <c r="H56" s="20"/>
      <c r="I56" s="19"/>
      <c r="J56" s="20"/>
      <c r="K56" s="20"/>
      <c r="L56" s="20"/>
      <c r="M56" s="19"/>
      <c r="N56" s="19"/>
      <c r="O56" s="19"/>
      <c r="P56" s="19"/>
      <c r="Q56" s="19"/>
    </row>
    <row r="57" customFormat="false" ht="45" hidden="false" customHeight="true" outlineLevel="0" collapsed="false">
      <c r="A57" s="19"/>
      <c r="B57" s="19"/>
      <c r="C57" s="19"/>
      <c r="D57" s="19"/>
      <c r="E57" s="19"/>
      <c r="F57" s="19"/>
      <c r="G57" s="20"/>
      <c r="H57" s="20"/>
      <c r="I57" s="19"/>
      <c r="J57" s="20"/>
      <c r="K57" s="20"/>
      <c r="L57" s="20"/>
      <c r="M57" s="19"/>
      <c r="N57" s="19"/>
      <c r="O57" s="19"/>
      <c r="P57" s="19"/>
    </row>
    <row r="58" customFormat="false" ht="45" hidden="false" customHeight="true" outlineLevel="0" collapsed="false">
      <c r="A58" s="19"/>
      <c r="B58" s="19"/>
      <c r="C58" s="19"/>
      <c r="D58" s="19"/>
      <c r="E58" s="19"/>
      <c r="F58" s="19"/>
      <c r="G58" s="20"/>
      <c r="H58" s="20"/>
      <c r="I58" s="19"/>
      <c r="J58" s="20"/>
      <c r="K58" s="20"/>
      <c r="L58" s="20"/>
      <c r="M58" s="19"/>
      <c r="N58" s="19"/>
      <c r="O58" s="19"/>
      <c r="P58" s="19"/>
    </row>
    <row r="59" customFormat="false" ht="45" hidden="false" customHeight="true" outlineLevel="0" collapsed="false">
      <c r="A59" s="19"/>
      <c r="B59" s="19"/>
      <c r="C59" s="19"/>
      <c r="D59" s="19"/>
      <c r="E59" s="19"/>
      <c r="F59" s="19"/>
      <c r="G59" s="20"/>
      <c r="H59" s="20"/>
      <c r="I59" s="19"/>
      <c r="J59" s="20"/>
      <c r="K59" s="20"/>
      <c r="L59" s="20"/>
      <c r="M59" s="19"/>
      <c r="N59" s="19"/>
      <c r="O59" s="19"/>
      <c r="P59" s="19"/>
    </row>
    <row r="60" customFormat="false" ht="45" hidden="false" customHeight="true" outlineLevel="0" collapsed="false">
      <c r="A60" s="19"/>
      <c r="B60" s="19"/>
      <c r="C60" s="19"/>
      <c r="D60" s="19"/>
      <c r="E60" s="19"/>
      <c r="F60" s="19"/>
      <c r="G60" s="20"/>
      <c r="H60" s="20"/>
      <c r="I60" s="19"/>
      <c r="J60" s="20"/>
      <c r="K60" s="20"/>
      <c r="L60" s="20"/>
      <c r="M60" s="19"/>
      <c r="N60" s="19"/>
      <c r="O60" s="19"/>
      <c r="P60" s="19"/>
    </row>
    <row r="61" customFormat="false" ht="45" hidden="false" customHeight="true" outlineLevel="0" collapsed="false">
      <c r="A61" s="19"/>
      <c r="B61" s="19"/>
      <c r="C61" s="19"/>
      <c r="D61" s="19"/>
      <c r="E61" s="19"/>
      <c r="F61" s="19"/>
      <c r="G61" s="20"/>
      <c r="H61" s="20"/>
      <c r="I61" s="19"/>
      <c r="J61" s="20"/>
      <c r="K61" s="20"/>
      <c r="L61" s="20"/>
      <c r="M61" s="19"/>
      <c r="N61" s="19"/>
      <c r="O61" s="19"/>
      <c r="P61" s="19"/>
    </row>
    <row r="62" customFormat="false" ht="45" hidden="false" customHeight="true" outlineLevel="0" collapsed="false">
      <c r="A62" s="19"/>
      <c r="B62" s="19"/>
      <c r="C62" s="19"/>
      <c r="D62" s="19"/>
      <c r="E62" s="19"/>
      <c r="F62" s="19"/>
      <c r="G62" s="20"/>
      <c r="H62" s="20"/>
      <c r="I62" s="19"/>
      <c r="J62" s="20"/>
      <c r="K62" s="20"/>
      <c r="L62" s="20"/>
      <c r="M62" s="19"/>
      <c r="N62" s="19"/>
      <c r="O62" s="19"/>
      <c r="P62" s="19"/>
      <c r="Q62" s="19"/>
    </row>
    <row r="63" customFormat="false" ht="45" hidden="false" customHeight="true" outlineLevel="0" collapsed="false">
      <c r="A63" s="19"/>
      <c r="B63" s="19"/>
      <c r="C63" s="19"/>
      <c r="D63" s="19"/>
      <c r="E63" s="19"/>
      <c r="F63" s="19"/>
      <c r="G63" s="20"/>
      <c r="H63" s="20"/>
      <c r="I63" s="19"/>
      <c r="J63" s="20"/>
      <c r="K63" s="20"/>
      <c r="L63" s="20"/>
      <c r="M63" s="19"/>
      <c r="N63" s="19"/>
      <c r="O63" s="19"/>
      <c r="P63" s="19"/>
      <c r="Q63" s="19"/>
    </row>
    <row r="64" customFormat="false" ht="45" hidden="false" customHeight="true" outlineLevel="0" collapsed="false">
      <c r="A64" s="19"/>
      <c r="B64" s="19"/>
      <c r="C64" s="19"/>
      <c r="D64" s="19"/>
      <c r="E64" s="19"/>
      <c r="F64" s="19"/>
      <c r="G64" s="20"/>
      <c r="H64" s="20"/>
      <c r="I64" s="19"/>
      <c r="J64" s="20"/>
      <c r="K64" s="20"/>
      <c r="L64" s="20"/>
      <c r="M64" s="19"/>
      <c r="N64" s="19"/>
      <c r="O64" s="19"/>
      <c r="P64" s="19"/>
    </row>
    <row r="65" customFormat="false" ht="45" hidden="false" customHeight="true" outlineLevel="0" collapsed="false">
      <c r="A65" s="19"/>
      <c r="B65" s="19"/>
      <c r="C65" s="19"/>
      <c r="D65" s="19"/>
      <c r="E65" s="19"/>
      <c r="F65" s="19"/>
      <c r="G65" s="20"/>
      <c r="H65" s="20"/>
      <c r="I65" s="19"/>
      <c r="J65" s="20"/>
      <c r="K65" s="20"/>
      <c r="L65" s="20"/>
      <c r="M65" s="19"/>
      <c r="N65" s="19"/>
      <c r="O65" s="19"/>
      <c r="P65" s="19"/>
    </row>
    <row r="66" customFormat="false" ht="45" hidden="false" customHeight="true" outlineLevel="0" collapsed="false">
      <c r="A66" s="19"/>
      <c r="B66" s="19"/>
      <c r="C66" s="19"/>
      <c r="D66" s="19"/>
      <c r="E66" s="19"/>
      <c r="F66" s="19"/>
      <c r="G66" s="20"/>
      <c r="H66" s="20"/>
      <c r="I66" s="19"/>
      <c r="J66" s="20"/>
      <c r="K66" s="20"/>
      <c r="L66" s="20"/>
      <c r="M66" s="19"/>
      <c r="N66" s="19"/>
      <c r="O66" s="19"/>
      <c r="P66" s="19"/>
    </row>
    <row r="67" customFormat="false" ht="45" hidden="false" customHeight="true" outlineLevel="0" collapsed="false">
      <c r="A67" s="19"/>
      <c r="B67" s="19"/>
      <c r="C67" s="19"/>
      <c r="D67" s="19"/>
      <c r="E67" s="19"/>
      <c r="F67" s="19"/>
      <c r="G67" s="20"/>
      <c r="H67" s="20"/>
      <c r="I67" s="19"/>
      <c r="J67" s="20"/>
      <c r="K67" s="20"/>
      <c r="L67" s="20"/>
      <c r="M67" s="19"/>
      <c r="N67" s="19"/>
      <c r="O67" s="19"/>
      <c r="P67" s="19"/>
    </row>
    <row r="68" customFormat="false" ht="45" hidden="false" customHeight="true" outlineLevel="0" collapsed="false">
      <c r="A68" s="19"/>
      <c r="B68" s="19"/>
      <c r="C68" s="19"/>
      <c r="D68" s="19"/>
      <c r="E68" s="19"/>
      <c r="F68" s="19"/>
      <c r="G68" s="20"/>
      <c r="H68" s="20"/>
      <c r="I68" s="19"/>
      <c r="J68" s="20"/>
      <c r="K68" s="20"/>
      <c r="L68" s="20"/>
      <c r="M68" s="19"/>
      <c r="N68" s="19"/>
      <c r="O68" s="19"/>
      <c r="P68" s="19"/>
      <c r="Q68" s="19"/>
    </row>
    <row r="69" customFormat="false" ht="45" hidden="false" customHeight="true" outlineLevel="0" collapsed="false">
      <c r="A69" s="19"/>
      <c r="B69" s="19"/>
      <c r="C69" s="19"/>
      <c r="D69" s="19"/>
      <c r="E69" s="19"/>
      <c r="F69" s="19"/>
      <c r="G69" s="20"/>
      <c r="H69" s="20"/>
      <c r="I69" s="19"/>
      <c r="J69" s="20"/>
      <c r="K69" s="20"/>
      <c r="L69" s="20"/>
      <c r="M69" s="19"/>
      <c r="N69" s="19"/>
      <c r="O69" s="19"/>
      <c r="P69" s="19"/>
      <c r="Q69" s="19"/>
    </row>
    <row r="70" customFormat="false" ht="45" hidden="false" customHeight="true" outlineLevel="0" collapsed="false">
      <c r="A70" s="19"/>
      <c r="B70" s="19"/>
      <c r="C70" s="19"/>
      <c r="D70" s="19"/>
      <c r="E70" s="19"/>
      <c r="F70" s="19"/>
      <c r="G70" s="20"/>
      <c r="H70" s="20"/>
      <c r="I70" s="19"/>
      <c r="J70" s="20"/>
      <c r="K70" s="20"/>
      <c r="L70" s="20"/>
      <c r="M70" s="19"/>
      <c r="N70" s="19"/>
      <c r="O70" s="19"/>
      <c r="P70" s="19"/>
    </row>
    <row r="71" customFormat="false" ht="45" hidden="false" customHeight="true" outlineLevel="0" collapsed="false">
      <c r="A71" s="19"/>
      <c r="B71" s="19"/>
      <c r="C71" s="19"/>
      <c r="D71" s="19"/>
      <c r="E71" s="19"/>
      <c r="F71" s="19"/>
      <c r="G71" s="20"/>
      <c r="H71" s="20"/>
      <c r="I71" s="19"/>
      <c r="J71" s="20"/>
      <c r="K71" s="20"/>
      <c r="L71" s="20"/>
      <c r="M71" s="19"/>
      <c r="N71" s="19"/>
      <c r="O71" s="19"/>
      <c r="P71" s="19"/>
    </row>
    <row r="72" customFormat="false" ht="45" hidden="false" customHeight="true" outlineLevel="0" collapsed="false">
      <c r="A72" s="19"/>
      <c r="B72" s="19"/>
      <c r="C72" s="19"/>
      <c r="D72" s="19"/>
      <c r="E72" s="19"/>
      <c r="F72" s="19"/>
      <c r="G72" s="20"/>
      <c r="H72" s="20"/>
      <c r="I72" s="19"/>
      <c r="J72" s="20"/>
      <c r="K72" s="20"/>
      <c r="L72" s="20"/>
      <c r="M72" s="19"/>
      <c r="N72" s="19"/>
      <c r="O72" s="19"/>
      <c r="P72" s="19"/>
    </row>
    <row r="73" customFormat="false" ht="45" hidden="false" customHeight="true" outlineLevel="0" collapsed="false">
      <c r="A73" s="19"/>
      <c r="B73" s="19"/>
      <c r="C73" s="19"/>
      <c r="D73" s="19"/>
      <c r="E73" s="19"/>
      <c r="F73" s="19"/>
      <c r="G73" s="20"/>
      <c r="H73" s="20"/>
      <c r="I73" s="19"/>
      <c r="J73" s="20"/>
      <c r="K73" s="20"/>
      <c r="L73" s="20"/>
      <c r="M73" s="19"/>
      <c r="N73" s="19"/>
      <c r="O73" s="19"/>
      <c r="P73" s="19"/>
      <c r="Q73" s="19"/>
    </row>
    <row r="74" customFormat="false" ht="45" hidden="false" customHeight="true" outlineLevel="0" collapsed="false">
      <c r="A74" s="19"/>
      <c r="B74" s="19"/>
      <c r="C74" s="19"/>
      <c r="D74" s="19"/>
      <c r="E74" s="19"/>
      <c r="F74" s="19"/>
      <c r="G74" s="20"/>
      <c r="H74" s="20"/>
      <c r="I74" s="19"/>
      <c r="J74" s="20"/>
      <c r="K74" s="20"/>
      <c r="L74" s="20"/>
      <c r="M74" s="19"/>
      <c r="N74" s="19"/>
      <c r="O74" s="19"/>
      <c r="P74" s="19"/>
      <c r="Q74" s="19"/>
    </row>
    <row r="75" customFormat="false" ht="45" hidden="false" customHeight="true" outlineLevel="0" collapsed="false">
      <c r="A75" s="19"/>
      <c r="B75" s="19"/>
      <c r="C75" s="19"/>
      <c r="D75" s="19"/>
      <c r="E75" s="19"/>
      <c r="F75" s="19"/>
      <c r="G75" s="20"/>
      <c r="H75" s="20"/>
      <c r="I75" s="19"/>
      <c r="J75" s="20"/>
      <c r="K75" s="20"/>
      <c r="L75" s="20"/>
      <c r="M75" s="19"/>
      <c r="N75" s="19"/>
      <c r="O75" s="19"/>
      <c r="P75" s="19"/>
    </row>
    <row r="76" customFormat="false" ht="45" hidden="false" customHeight="true" outlineLevel="0" collapsed="false">
      <c r="A76" s="19"/>
      <c r="B76" s="19"/>
      <c r="C76" s="19"/>
      <c r="D76" s="19"/>
      <c r="E76" s="19"/>
      <c r="F76" s="19"/>
      <c r="G76" s="20"/>
      <c r="H76" s="20"/>
      <c r="I76" s="19"/>
      <c r="J76" s="20"/>
      <c r="K76" s="20"/>
      <c r="L76" s="20"/>
      <c r="M76" s="19"/>
      <c r="N76" s="19"/>
      <c r="O76" s="19"/>
      <c r="P76" s="19"/>
    </row>
    <row r="77" customFormat="false" ht="45" hidden="false" customHeight="true" outlineLevel="0" collapsed="false">
      <c r="A77" s="19"/>
      <c r="B77" s="19"/>
      <c r="C77" s="19"/>
      <c r="D77" s="19"/>
      <c r="E77" s="19"/>
      <c r="F77" s="19"/>
      <c r="G77" s="20"/>
      <c r="H77" s="20"/>
      <c r="I77" s="19"/>
      <c r="J77" s="20"/>
      <c r="K77" s="20"/>
      <c r="L77" s="20"/>
      <c r="M77" s="19"/>
      <c r="N77" s="19"/>
      <c r="O77" s="19"/>
      <c r="P77" s="19"/>
    </row>
    <row r="78" customFormat="false" ht="45" hidden="false" customHeight="true" outlineLevel="0" collapsed="false">
      <c r="A78" s="19"/>
      <c r="B78" s="19"/>
      <c r="C78" s="19"/>
      <c r="D78" s="19"/>
      <c r="E78" s="19"/>
      <c r="F78" s="19"/>
      <c r="G78" s="20"/>
      <c r="H78" s="20"/>
      <c r="I78" s="19"/>
      <c r="J78" s="20"/>
      <c r="K78" s="20"/>
      <c r="L78" s="20"/>
      <c r="M78" s="19"/>
      <c r="N78" s="19"/>
      <c r="O78" s="19"/>
      <c r="P78" s="19"/>
      <c r="Q78" s="19"/>
    </row>
    <row r="79" customFormat="false" ht="45" hidden="false" customHeight="true" outlineLevel="0" collapsed="false">
      <c r="A79" s="19"/>
      <c r="B79" s="19"/>
      <c r="C79" s="19"/>
      <c r="D79" s="19"/>
      <c r="E79" s="19"/>
      <c r="F79" s="19"/>
      <c r="G79" s="20"/>
      <c r="H79" s="20"/>
      <c r="I79" s="19"/>
      <c r="J79" s="20"/>
      <c r="K79" s="20"/>
      <c r="L79" s="20"/>
      <c r="M79" s="19"/>
      <c r="N79" s="19"/>
      <c r="O79" s="19"/>
      <c r="P79" s="19"/>
      <c r="Q79" s="19"/>
    </row>
    <row r="80" customFormat="false" ht="45" hidden="false" customHeight="true" outlineLevel="0" collapsed="false">
      <c r="A80" s="19"/>
      <c r="B80" s="19"/>
      <c r="C80" s="19"/>
      <c r="D80" s="19"/>
      <c r="E80" s="19"/>
      <c r="F80" s="19"/>
      <c r="G80" s="20"/>
      <c r="H80" s="20"/>
      <c r="I80" s="19"/>
      <c r="J80" s="20"/>
      <c r="K80" s="20"/>
      <c r="L80" s="20"/>
      <c r="M80" s="19"/>
      <c r="N80" s="19"/>
      <c r="O80" s="19"/>
      <c r="P80" s="19"/>
      <c r="Q80" s="19"/>
    </row>
  </sheetData>
  <printOptions headings="false" gridLines="false" gridLinesSet="true" horizontalCentered="false" verticalCentered="false"/>
  <pageMargins left="0.700694444444444" right="0.700694444444444" top="0.752083333333333" bottom="0.752083333333333"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1"/>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O4" activeCellId="0" sqref="O4"/>
    </sheetView>
  </sheetViews>
  <sheetFormatPr defaultColWidth="18.73046875" defaultRowHeight="13.8" zeroHeight="false" outlineLevelRow="0" outlineLevelCol="0"/>
  <cols>
    <col collapsed="false" customWidth="false" hidden="false" outlineLevel="0" max="6" min="1" style="11" width="18.71"/>
    <col collapsed="false" customWidth="false" hidden="false" outlineLevel="0" max="8" min="7" style="13" width="18.71"/>
    <col collapsed="false" customWidth="false" hidden="false" outlineLevel="0" max="9" min="9" style="14" width="18.71"/>
    <col collapsed="false" customWidth="false" hidden="false" outlineLevel="0" max="12" min="10" style="13" width="18.71"/>
    <col collapsed="false" customWidth="false" hidden="false" outlineLevel="0" max="13" min="13" style="14" width="18.71"/>
    <col collapsed="false" customWidth="false" hidden="false" outlineLevel="0" max="1022" min="14" style="11" width="18.71"/>
    <col collapsed="false" customWidth="true" hidden="false" outlineLevel="0" max="1024" min="1023" style="0" width="11.52"/>
  </cols>
  <sheetData>
    <row r="1" s="15" customFormat="true" ht="45" hidden="false" customHeight="true" outlineLevel="0" collapsed="false">
      <c r="A1" s="15" t="s">
        <v>42</v>
      </c>
      <c r="B1" s="15" t="s">
        <v>43</v>
      </c>
      <c r="C1" s="15" t="s">
        <v>14</v>
      </c>
      <c r="D1" s="15" t="s">
        <v>44</v>
      </c>
      <c r="E1" s="15" t="s">
        <v>45</v>
      </c>
      <c r="F1" s="15" t="s">
        <v>46</v>
      </c>
      <c r="G1" s="16" t="s">
        <v>22</v>
      </c>
      <c r="H1" s="16" t="s">
        <v>47</v>
      </c>
      <c r="I1" s="17" t="s">
        <v>26</v>
      </c>
      <c r="J1" s="16" t="s">
        <v>48</v>
      </c>
      <c r="K1" s="16" t="s">
        <v>30</v>
      </c>
      <c r="L1" s="16" t="s">
        <v>49</v>
      </c>
      <c r="M1" s="15" t="s">
        <v>34</v>
      </c>
      <c r="N1" s="15" t="s">
        <v>50</v>
      </c>
      <c r="O1" s="15" t="s">
        <v>38</v>
      </c>
      <c r="P1" s="15" t="s">
        <v>51</v>
      </c>
      <c r="AMI1" s="18"/>
      <c r="AMJ1" s="18"/>
    </row>
    <row r="2" customFormat="false" ht="45" hidden="false" customHeight="true" outlineLevel="0" collapsed="false">
      <c r="A2" s="19" t="s">
        <v>237</v>
      </c>
      <c r="B2" s="19"/>
      <c r="C2" s="19" t="s">
        <v>53</v>
      </c>
      <c r="D2" s="19"/>
      <c r="E2" s="19"/>
      <c r="F2" s="19" t="n">
        <v>2014</v>
      </c>
      <c r="G2" s="20" t="n">
        <v>496.5</v>
      </c>
      <c r="H2" s="20"/>
      <c r="I2" s="19" t="s">
        <v>170</v>
      </c>
      <c r="J2" s="20"/>
      <c r="K2" s="21" t="n">
        <f aca="false">IF(ISBLANK($G2),"",IF(ISBLANK($J2),1,$J2)*VLOOKUP($I2,Units!$A$2:$C$1000,3,0)*G2)</f>
        <v>496.5</v>
      </c>
      <c r="L2" s="21" t="str">
        <f aca="false">IF(ISBLANK($H2),"",IF(ISBLANK($J2),1,$J2)*VLOOKUP($I2,Units!$A$2:$C$1000,3,0)*H2)</f>
        <v/>
      </c>
      <c r="M2" s="22" t="str">
        <f aca="false">VLOOKUP($I2,Units!$A$2:$C$1000,2,0)</f>
        <v>EUR/t</v>
      </c>
      <c r="N2" s="19"/>
      <c r="O2" s="19" t="s">
        <v>238</v>
      </c>
      <c r="P2" s="19" t="s">
        <v>239</v>
      </c>
      <c r="Q2" s="19"/>
      <c r="R2" s="19"/>
      <c r="W2" s="19"/>
      <c r="X2" s="19"/>
      <c r="Y2" s="19"/>
    </row>
    <row r="3" customFormat="false" ht="45" hidden="false" customHeight="true" outlineLevel="0" collapsed="false">
      <c r="A3" s="19" t="s">
        <v>237</v>
      </c>
      <c r="B3" s="19"/>
      <c r="C3" s="19" t="s">
        <v>176</v>
      </c>
      <c r="D3" s="19"/>
      <c r="E3" s="19"/>
      <c r="F3" s="19"/>
      <c r="G3" s="20" t="n">
        <v>25</v>
      </c>
      <c r="H3" s="20"/>
      <c r="I3" s="19" t="s">
        <v>170</v>
      </c>
      <c r="J3" s="20"/>
      <c r="K3" s="21" t="n">
        <f aca="false">IF(ISBLANK($G3),"",IF(ISBLANK($J3),1,$J3)*VLOOKUP($I3,Units!$A$2:$C$1000,3,0)*G3)</f>
        <v>25</v>
      </c>
      <c r="L3" s="21" t="str">
        <f aca="false">IF(ISBLANK($H3),"",IF(ISBLANK($J3),1,$J3)*VLOOKUP($I3,Units!$A$2:$C$1000,3,0)*H3)</f>
        <v/>
      </c>
      <c r="M3" s="22" t="str">
        <f aca="false">VLOOKUP($I3,Units!$A$2:$C$1000,2,0)</f>
        <v>EUR/t</v>
      </c>
      <c r="N3" s="19" t="s">
        <v>240</v>
      </c>
      <c r="O3" s="19" t="s">
        <v>238</v>
      </c>
      <c r="P3" s="19" t="s">
        <v>239</v>
      </c>
      <c r="Q3" s="19"/>
      <c r="R3" s="19"/>
      <c r="W3" s="19"/>
      <c r="X3" s="19"/>
      <c r="Y3" s="19"/>
    </row>
    <row r="4" customFormat="false" ht="45" hidden="false" customHeight="true" outlineLevel="0" collapsed="false">
      <c r="A4" s="19" t="s">
        <v>237</v>
      </c>
      <c r="B4" s="19"/>
      <c r="C4" s="19" t="s">
        <v>71</v>
      </c>
      <c r="D4" s="19" t="s">
        <v>72</v>
      </c>
      <c r="E4" s="19"/>
      <c r="F4" s="19"/>
      <c r="G4" s="20" t="n">
        <v>1.5</v>
      </c>
      <c r="H4" s="20"/>
      <c r="I4" s="19" t="s">
        <v>148</v>
      </c>
      <c r="J4" s="20"/>
      <c r="K4" s="21" t="n">
        <f aca="false">IF(ISBLANK($G4),"",IF(ISBLANK($J4),1,$J4)*VLOOKUP($I4,Units!$A$2:$C$1000,3,0)*G4)</f>
        <v>1.5</v>
      </c>
      <c r="L4" s="21" t="str">
        <f aca="false">IF(ISBLANK($H4),"",IF(ISBLANK($J4),1,$J4)*VLOOKUP($I4,Units!$A$2:$C$1000,3,0)*H4)</f>
        <v/>
      </c>
      <c r="M4" s="22" t="str">
        <f aca="false">VLOOKUP($I4,Units!$A$2:$C$1000,2,0)</f>
        <v>MWh/t</v>
      </c>
      <c r="N4" s="19"/>
      <c r="O4" s="19" t="s">
        <v>206</v>
      </c>
      <c r="P4" s="19" t="s">
        <v>241</v>
      </c>
      <c r="Q4" s="19"/>
      <c r="R4" s="19"/>
      <c r="W4" s="19"/>
      <c r="X4" s="19"/>
      <c r="Y4" s="19"/>
    </row>
    <row r="5" customFormat="false" ht="45" hidden="false" customHeight="true" outlineLevel="0" collapsed="false">
      <c r="A5" s="19" t="s">
        <v>237</v>
      </c>
      <c r="B5" s="19"/>
      <c r="C5" s="19" t="s">
        <v>77</v>
      </c>
      <c r="D5" s="19" t="s">
        <v>123</v>
      </c>
      <c r="E5" s="19"/>
      <c r="F5" s="19"/>
      <c r="G5" s="20" t="n">
        <v>1.46</v>
      </c>
      <c r="H5" s="20"/>
      <c r="I5" s="19" t="s">
        <v>116</v>
      </c>
      <c r="J5" s="20"/>
      <c r="K5" s="21" t="n">
        <f aca="false">IF(ISBLANK($G5),"",IF(ISBLANK($J5),1,$J5)*VLOOKUP($I5,Units!$A$2:$C$1000,3,0)*G5)</f>
        <v>1.46</v>
      </c>
      <c r="L5" s="21" t="str">
        <f aca="false">IF(ISBLANK($H5),"",IF(ISBLANK($J5),1,$J5)*VLOOKUP($I5,Units!$A$2:$C$1000,3,0)*H5)</f>
        <v/>
      </c>
      <c r="M5" s="22" t="str">
        <f aca="false">VLOOKUP($I5,Units!$A$2:$C$1000,2,0)</f>
        <v>t/t</v>
      </c>
      <c r="N5" s="19"/>
      <c r="O5" s="19" t="s">
        <v>238</v>
      </c>
      <c r="P5" s="19" t="s">
        <v>242</v>
      </c>
      <c r="Q5" s="19"/>
      <c r="R5" s="19"/>
      <c r="W5" s="19"/>
      <c r="X5" s="19"/>
      <c r="Y5" s="19"/>
    </row>
    <row r="6" customFormat="false" ht="45" hidden="false" customHeight="true" outlineLevel="0" collapsed="false">
      <c r="A6" s="19" t="s">
        <v>237</v>
      </c>
      <c r="B6" s="19"/>
      <c r="C6" s="19" t="s">
        <v>77</v>
      </c>
      <c r="D6" s="19" t="s">
        <v>123</v>
      </c>
      <c r="E6" s="19"/>
      <c r="F6" s="19"/>
      <c r="G6" s="20" t="n">
        <v>1.373</v>
      </c>
      <c r="H6" s="20"/>
      <c r="I6" s="19" t="s">
        <v>116</v>
      </c>
      <c r="J6" s="20"/>
      <c r="K6" s="21" t="n">
        <f aca="false">IF(ISBLANK($G6),"",IF(ISBLANK($J6),1,$J6)*VLOOKUP($I6,Units!$A$2:$C$1000,3,0)*G6)</f>
        <v>1.373</v>
      </c>
      <c r="L6" s="21" t="str">
        <f aca="false">IF(ISBLANK($H6),"",IF(ISBLANK($J6),1,$J6)*VLOOKUP($I6,Units!$A$2:$C$1000,3,0)*H6)</f>
        <v/>
      </c>
      <c r="M6" s="22" t="str">
        <f aca="false">VLOOKUP($I6,Units!$A$2:$C$1000,2,0)</f>
        <v>t/t</v>
      </c>
      <c r="N6" s="19"/>
      <c r="O6" s="19" t="s">
        <v>206</v>
      </c>
      <c r="P6" s="19" t="s">
        <v>241</v>
      </c>
      <c r="Q6" s="19"/>
      <c r="R6" s="19"/>
      <c r="W6" s="19"/>
      <c r="X6" s="19"/>
      <c r="Y6" s="19"/>
    </row>
    <row r="7" customFormat="false" ht="45" hidden="false" customHeight="true" outlineLevel="0" collapsed="false">
      <c r="A7" s="19" t="s">
        <v>237</v>
      </c>
      <c r="B7" s="19"/>
      <c r="C7" s="19" t="s">
        <v>77</v>
      </c>
      <c r="D7" s="19" t="s">
        <v>87</v>
      </c>
      <c r="E7" s="19"/>
      <c r="F7" s="19"/>
      <c r="G7" s="20" t="n">
        <v>0.199</v>
      </c>
      <c r="H7" s="20"/>
      <c r="I7" s="19" t="s">
        <v>219</v>
      </c>
      <c r="J7" s="20"/>
      <c r="K7" s="21" t="n">
        <f aca="false">IF(ISBLANK($G7),"",IF(ISBLANK($J7),1,$J7)*VLOOKUP($I7,Units!$A$2:$C$1000,3,0)*G7)</f>
        <v>6.63267</v>
      </c>
      <c r="L7" s="21" t="str">
        <f aca="false">IF(ISBLANK($H7),"",IF(ISBLANK($J7),1,$J7)*VLOOKUP($I7,Units!$A$2:$C$1000,3,0)*H7)</f>
        <v/>
      </c>
      <c r="M7" s="22" t="str">
        <f aca="false">VLOOKUP($I7,Units!$A$2:$C$1000,2,0)</f>
        <v>MWh/t</v>
      </c>
      <c r="N7" s="19"/>
      <c r="O7" s="19" t="s">
        <v>238</v>
      </c>
      <c r="P7" s="19" t="s">
        <v>242</v>
      </c>
      <c r="Q7" s="19"/>
      <c r="R7" s="19"/>
      <c r="W7" s="19"/>
      <c r="X7" s="19"/>
      <c r="Y7" s="19"/>
    </row>
    <row r="8" customFormat="false" ht="45" hidden="false" customHeight="true" outlineLevel="0" collapsed="false">
      <c r="A8" s="19" t="s">
        <v>237</v>
      </c>
      <c r="B8" s="19"/>
      <c r="C8" s="19" t="s">
        <v>77</v>
      </c>
      <c r="D8" s="19" t="s">
        <v>87</v>
      </c>
      <c r="E8" s="19"/>
      <c r="F8" s="19"/>
      <c r="G8" s="20" t="n">
        <v>189</v>
      </c>
      <c r="H8" s="20"/>
      <c r="I8" s="19" t="s">
        <v>131</v>
      </c>
      <c r="J8" s="20"/>
      <c r="K8" s="21" t="n">
        <f aca="false">IF(ISBLANK($G8),"",IF(ISBLANK($J8),1,$J8)*VLOOKUP($I8,Units!$A$2:$C$1000,3,0)*G8)</f>
        <v>6.29937</v>
      </c>
      <c r="L8" s="21" t="str">
        <f aca="false">IF(ISBLANK($H8),"",IF(ISBLANK($J8),1,$J8)*VLOOKUP($I8,Units!$A$2:$C$1000,3,0)*H8)</f>
        <v/>
      </c>
      <c r="M8" s="22" t="str">
        <f aca="false">VLOOKUP($I8,Units!$A$2:$C$1000,2,0)</f>
        <v>MWh/t</v>
      </c>
      <c r="N8" s="19"/>
      <c r="O8" s="19" t="s">
        <v>206</v>
      </c>
      <c r="P8" s="19" t="s">
        <v>241</v>
      </c>
      <c r="Q8" s="19"/>
      <c r="R8" s="19"/>
      <c r="W8" s="19"/>
      <c r="X8" s="19"/>
      <c r="Y8" s="19"/>
    </row>
    <row r="9" customFormat="false" ht="45" hidden="false" customHeight="true" outlineLevel="0" collapsed="false">
      <c r="A9" s="19" t="s">
        <v>243</v>
      </c>
      <c r="C9" s="19" t="s">
        <v>53</v>
      </c>
      <c r="D9" s="19"/>
      <c r="E9" s="19"/>
      <c r="F9" s="19" t="n">
        <v>2015</v>
      </c>
      <c r="G9" s="20" t="n">
        <v>400</v>
      </c>
      <c r="H9" s="20"/>
      <c r="I9" s="19" t="s">
        <v>170</v>
      </c>
      <c r="J9" s="20"/>
      <c r="K9" s="21" t="n">
        <f aca="false">IF(ISBLANK($G9),"",IF(ISBLANK($J9),1,$J9)*VLOOKUP($I9,Units!$A$2:$C$1000,3,0)*G9)</f>
        <v>400</v>
      </c>
      <c r="L9" s="21" t="str">
        <f aca="false">IF(ISBLANK($H9),"",IF(ISBLANK($J9),1,$J9)*VLOOKUP($I9,Units!$A$2:$C$1000,3,0)*H9)</f>
        <v/>
      </c>
      <c r="M9" s="22" t="str">
        <f aca="false">VLOOKUP($I9,Units!$A$2:$C$1000,2,0)</f>
        <v>EUR/t</v>
      </c>
      <c r="N9" s="19"/>
      <c r="O9" s="19" t="s">
        <v>206</v>
      </c>
      <c r="P9" s="19" t="s">
        <v>207</v>
      </c>
    </row>
    <row r="10" customFormat="false" ht="45" hidden="false" customHeight="true" outlineLevel="0" collapsed="false">
      <c r="A10" s="19" t="s">
        <v>243</v>
      </c>
      <c r="B10" s="19"/>
      <c r="C10" s="19" t="s">
        <v>176</v>
      </c>
      <c r="D10" s="19"/>
      <c r="E10" s="19"/>
      <c r="F10" s="19"/>
      <c r="G10" s="20" t="n">
        <v>60</v>
      </c>
      <c r="H10" s="20"/>
      <c r="I10" s="19" t="s">
        <v>170</v>
      </c>
      <c r="J10" s="20"/>
      <c r="K10" s="21" t="n">
        <f aca="false">IF(ISBLANK($G10),"",IF(ISBLANK($J10),1,$J10)*VLOOKUP($I10,Units!$A$2:$C$1000,3,0)*G10)</f>
        <v>60</v>
      </c>
      <c r="L10" s="21" t="str">
        <f aca="false">IF(ISBLANK($H10),"",IF(ISBLANK($J10),1,$J10)*VLOOKUP($I10,Units!$A$2:$C$1000,3,0)*H10)</f>
        <v/>
      </c>
      <c r="M10" s="22" t="str">
        <f aca="false">VLOOKUP($I10,Units!$A$2:$C$1000,2,0)</f>
        <v>EUR/t</v>
      </c>
      <c r="N10" s="19"/>
      <c r="O10" s="19" t="s">
        <v>206</v>
      </c>
      <c r="P10" s="19" t="s">
        <v>207</v>
      </c>
      <c r="Q10" s="19"/>
      <c r="R10" s="19"/>
      <c r="W10" s="19"/>
      <c r="X10" s="19"/>
      <c r="Y10" s="19"/>
    </row>
    <row r="11" customFormat="false" ht="45" hidden="false" customHeight="true" outlineLevel="0" collapsed="false">
      <c r="A11" s="19" t="s">
        <v>243</v>
      </c>
      <c r="C11" s="19" t="s">
        <v>71</v>
      </c>
      <c r="D11" s="19" t="s">
        <v>72</v>
      </c>
      <c r="E11" s="19"/>
      <c r="F11" s="19"/>
      <c r="G11" s="20" t="n">
        <v>0.6</v>
      </c>
      <c r="H11" s="20"/>
      <c r="I11" s="19" t="s">
        <v>103</v>
      </c>
      <c r="J11" s="20"/>
      <c r="K11" s="21" t="n">
        <f aca="false">IF(ISBLANK($G11),"",IF(ISBLANK($J11),1,$J11)*VLOOKUP($I11,Units!$A$2:$C$1000,3,0)*G11)</f>
        <v>0.166666666666667</v>
      </c>
      <c r="L11" s="21" t="str">
        <f aca="false">IF(ISBLANK($H11),"",IF(ISBLANK($J11),1,$J11)*VLOOKUP($I11,Units!$A$2:$C$1000,3,0)*H11)</f>
        <v/>
      </c>
      <c r="M11" s="22" t="str">
        <f aca="false">VLOOKUP($I11,Units!$A$2:$C$1000,2,0)</f>
        <v>MWh/t</v>
      </c>
      <c r="N11" s="19"/>
      <c r="O11" s="19" t="s">
        <v>206</v>
      </c>
      <c r="P11" s="19" t="s">
        <v>244</v>
      </c>
    </row>
    <row r="12" customFormat="false" ht="45" hidden="false" customHeight="true" outlineLevel="0" collapsed="false">
      <c r="A12" s="19" t="s">
        <v>243</v>
      </c>
      <c r="C12" s="19" t="s">
        <v>71</v>
      </c>
      <c r="D12" s="19" t="s">
        <v>156</v>
      </c>
      <c r="E12" s="19"/>
      <c r="F12" s="19"/>
      <c r="G12" s="20" t="n">
        <v>12.5</v>
      </c>
      <c r="H12" s="20"/>
      <c r="I12" s="19" t="s">
        <v>103</v>
      </c>
      <c r="J12" s="20"/>
      <c r="K12" s="21" t="n">
        <f aca="false">IF(ISBLANK($G12),"",IF(ISBLANK($J12),1,$J12)*VLOOKUP($I12,Units!$A$2:$C$1000,3,0)*G12)</f>
        <v>3.47222222222222</v>
      </c>
      <c r="L12" s="21" t="str">
        <f aca="false">IF(ISBLANK($H12),"",IF(ISBLANK($J12),1,$J12)*VLOOKUP($I12,Units!$A$2:$C$1000,3,0)*H12)</f>
        <v/>
      </c>
      <c r="M12" s="22" t="str">
        <f aca="false">VLOOKUP($I12,Units!$A$2:$C$1000,2,0)</f>
        <v>MWh/t</v>
      </c>
      <c r="N12" s="19"/>
      <c r="O12" s="19" t="s">
        <v>206</v>
      </c>
      <c r="P12" s="19" t="s">
        <v>244</v>
      </c>
    </row>
    <row r="13" customFormat="false" ht="45" hidden="false" customHeight="true" outlineLevel="0" collapsed="false">
      <c r="A13" s="19"/>
      <c r="B13" s="19"/>
      <c r="C13" s="19" t="s">
        <v>86</v>
      </c>
      <c r="D13" s="19" t="s">
        <v>245</v>
      </c>
      <c r="E13" s="19"/>
      <c r="F13" s="19"/>
      <c r="G13" s="20"/>
      <c r="H13" s="20"/>
      <c r="I13" s="36"/>
      <c r="J13" s="20"/>
      <c r="K13" s="20" t="n">
        <v>1</v>
      </c>
      <c r="L13" s="20"/>
      <c r="M13" s="36" t="s">
        <v>124</v>
      </c>
      <c r="N13" s="19"/>
      <c r="O13" s="19"/>
      <c r="P13" s="19"/>
    </row>
    <row r="14" customFormat="false" ht="45" hidden="false" customHeight="true" outlineLevel="0" collapsed="false">
      <c r="G14" s="25"/>
      <c r="H14" s="25"/>
      <c r="J14" s="25"/>
      <c r="K14" s="25"/>
      <c r="L14" s="25"/>
    </row>
    <row r="15" customFormat="false" ht="45" hidden="false" customHeight="true" outlineLevel="0" collapsed="false">
      <c r="G15" s="25"/>
      <c r="H15" s="25"/>
      <c r="J15" s="25"/>
      <c r="K15" s="25"/>
      <c r="L15" s="25"/>
    </row>
    <row r="16" customFormat="false" ht="45" hidden="false" customHeight="true" outlineLevel="0" collapsed="false">
      <c r="G16" s="25"/>
      <c r="H16" s="25"/>
      <c r="J16" s="25"/>
      <c r="K16" s="25"/>
      <c r="L16" s="25"/>
    </row>
    <row r="17" customFormat="false" ht="45" hidden="false" customHeight="true" outlineLevel="0" collapsed="false">
      <c r="G17" s="25"/>
      <c r="H17" s="25"/>
      <c r="J17" s="25"/>
      <c r="K17" s="25"/>
      <c r="L17" s="25"/>
    </row>
    <row r="18" customFormat="false" ht="45" hidden="false" customHeight="true" outlineLevel="0" collapsed="false">
      <c r="G18" s="25"/>
      <c r="H18" s="25"/>
      <c r="J18" s="25"/>
      <c r="K18" s="25"/>
      <c r="L18" s="25"/>
    </row>
    <row r="19" customFormat="false" ht="45" hidden="false" customHeight="true" outlineLevel="0" collapsed="false">
      <c r="G19" s="25"/>
      <c r="H19" s="25"/>
      <c r="J19" s="25"/>
      <c r="K19" s="25"/>
      <c r="L19" s="25"/>
    </row>
    <row r="20" customFormat="false" ht="45" hidden="false" customHeight="true" outlineLevel="0" collapsed="false">
      <c r="G20" s="25"/>
      <c r="H20" s="25"/>
      <c r="J20" s="25"/>
      <c r="K20" s="25"/>
      <c r="L20" s="25"/>
    </row>
    <row r="21" customFormat="false" ht="45" hidden="false" customHeight="true" outlineLevel="0" collapsed="false">
      <c r="G21" s="25"/>
      <c r="H21" s="25"/>
      <c r="J21" s="25"/>
      <c r="K21" s="25"/>
      <c r="L21" s="25"/>
    </row>
    <row r="22" customFormat="false" ht="45" hidden="false" customHeight="true" outlineLevel="0" collapsed="false">
      <c r="G22" s="25"/>
      <c r="H22" s="25"/>
      <c r="J22" s="25"/>
      <c r="K22" s="25"/>
      <c r="L22" s="25"/>
    </row>
    <row r="23" customFormat="false" ht="45" hidden="false" customHeight="true" outlineLevel="0" collapsed="false">
      <c r="G23" s="25"/>
      <c r="H23" s="25"/>
      <c r="J23" s="25"/>
      <c r="K23" s="25"/>
      <c r="L23" s="25"/>
    </row>
    <row r="24" customFormat="false" ht="45" hidden="false" customHeight="true" outlineLevel="0" collapsed="false">
      <c r="G24" s="25"/>
      <c r="H24" s="25"/>
      <c r="J24" s="25"/>
      <c r="K24" s="25"/>
      <c r="L24" s="25"/>
    </row>
    <row r="25" customFormat="false" ht="45" hidden="false" customHeight="true" outlineLevel="0" collapsed="false">
      <c r="G25" s="25"/>
      <c r="H25" s="25"/>
      <c r="J25" s="25"/>
      <c r="K25" s="25"/>
      <c r="L25" s="25"/>
    </row>
    <row r="26" customFormat="false" ht="45" hidden="false" customHeight="true" outlineLevel="0" collapsed="false">
      <c r="G26" s="25"/>
      <c r="H26" s="25"/>
      <c r="J26" s="25"/>
      <c r="K26" s="25"/>
      <c r="L26" s="25"/>
    </row>
    <row r="27" customFormat="false" ht="45" hidden="false" customHeight="true" outlineLevel="0" collapsed="false">
      <c r="G27" s="25"/>
      <c r="H27" s="25"/>
      <c r="J27" s="25"/>
      <c r="K27" s="25"/>
      <c r="L27" s="25"/>
    </row>
    <row r="28" customFormat="false" ht="45" hidden="false" customHeight="true" outlineLevel="0" collapsed="false">
      <c r="G28" s="25"/>
      <c r="H28" s="25"/>
      <c r="J28" s="25"/>
      <c r="K28" s="25"/>
      <c r="L28" s="25"/>
    </row>
    <row r="29" customFormat="false" ht="45" hidden="false" customHeight="true" outlineLevel="0" collapsed="false">
      <c r="G29" s="25"/>
      <c r="H29" s="25"/>
      <c r="J29" s="25"/>
      <c r="K29" s="25"/>
      <c r="L29" s="25"/>
    </row>
    <row r="30" customFormat="false" ht="45" hidden="false" customHeight="true" outlineLevel="0" collapsed="false">
      <c r="G30" s="25"/>
      <c r="H30" s="25"/>
      <c r="J30" s="25"/>
      <c r="K30" s="25"/>
      <c r="L30" s="25"/>
    </row>
    <row r="31" customFormat="false" ht="45" hidden="false" customHeight="true" outlineLevel="0" collapsed="false">
      <c r="G31" s="25"/>
      <c r="H31" s="25"/>
      <c r="J31" s="25"/>
      <c r="K31" s="25"/>
      <c r="L31" s="25"/>
    </row>
    <row r="32" customFormat="false" ht="45" hidden="false" customHeight="true" outlineLevel="0" collapsed="false">
      <c r="G32" s="25"/>
      <c r="H32" s="25"/>
      <c r="J32" s="25"/>
      <c r="K32" s="25"/>
      <c r="L32" s="25"/>
    </row>
    <row r="33" customFormat="false" ht="45" hidden="false" customHeight="true" outlineLevel="0" collapsed="false">
      <c r="G33" s="25"/>
      <c r="H33" s="25"/>
      <c r="J33" s="25"/>
      <c r="K33" s="25"/>
      <c r="L33" s="25"/>
    </row>
    <row r="34" customFormat="false" ht="45" hidden="false" customHeight="true" outlineLevel="0" collapsed="false">
      <c r="G34" s="25"/>
      <c r="H34" s="25"/>
      <c r="J34" s="25"/>
      <c r="K34" s="25"/>
      <c r="L34" s="25"/>
    </row>
    <row r="35" customFormat="false" ht="45" hidden="false" customHeight="true" outlineLevel="0" collapsed="false">
      <c r="G35" s="25"/>
      <c r="H35" s="25"/>
      <c r="J35" s="25"/>
      <c r="K35" s="25"/>
      <c r="L35" s="25"/>
    </row>
    <row r="36" customFormat="false" ht="45" hidden="false" customHeight="true" outlineLevel="0" collapsed="false">
      <c r="G36" s="25"/>
      <c r="H36" s="25"/>
      <c r="J36" s="25"/>
      <c r="K36" s="25"/>
      <c r="L36" s="25"/>
    </row>
    <row r="37" customFormat="false" ht="45" hidden="false" customHeight="true" outlineLevel="0" collapsed="false">
      <c r="G37" s="25"/>
      <c r="H37" s="25"/>
      <c r="J37" s="25"/>
      <c r="K37" s="25"/>
      <c r="L37" s="25"/>
    </row>
    <row r="38" customFormat="false" ht="45" hidden="false" customHeight="true" outlineLevel="0" collapsed="false">
      <c r="G38" s="25"/>
      <c r="H38" s="25"/>
      <c r="J38" s="25"/>
      <c r="K38" s="25"/>
      <c r="L38" s="25"/>
    </row>
    <row r="39" customFormat="false" ht="45" hidden="false" customHeight="true" outlineLevel="0" collapsed="false">
      <c r="G39" s="25"/>
      <c r="H39" s="25"/>
      <c r="J39" s="25"/>
      <c r="K39" s="25"/>
      <c r="L39" s="25"/>
    </row>
    <row r="40" customFormat="false" ht="45" hidden="false" customHeight="true" outlineLevel="0" collapsed="false">
      <c r="G40" s="25"/>
      <c r="H40" s="25"/>
      <c r="J40" s="25"/>
      <c r="K40" s="25"/>
      <c r="L40" s="25"/>
    </row>
    <row r="41" customFormat="false" ht="45" hidden="false" customHeight="true" outlineLevel="0" collapsed="false">
      <c r="G41" s="25"/>
      <c r="H41" s="25"/>
      <c r="J41" s="25"/>
      <c r="K41" s="25"/>
      <c r="L41" s="25"/>
    </row>
    <row r="42" customFormat="false" ht="45" hidden="false" customHeight="true" outlineLevel="0" collapsed="false">
      <c r="G42" s="25"/>
      <c r="H42" s="25"/>
      <c r="J42" s="25"/>
      <c r="K42" s="25"/>
      <c r="L42" s="25"/>
    </row>
    <row r="43" customFormat="false" ht="45" hidden="false" customHeight="true" outlineLevel="0" collapsed="false">
      <c r="G43" s="25"/>
      <c r="H43" s="25"/>
      <c r="J43" s="25"/>
      <c r="K43" s="25"/>
      <c r="L43" s="25"/>
    </row>
    <row r="44" customFormat="false" ht="45" hidden="false" customHeight="true" outlineLevel="0" collapsed="false">
      <c r="G44" s="25"/>
      <c r="H44" s="25"/>
      <c r="J44" s="25"/>
      <c r="K44" s="25"/>
      <c r="L44" s="25"/>
    </row>
    <row r="45" customFormat="false" ht="45" hidden="false" customHeight="true" outlineLevel="0" collapsed="false">
      <c r="G45" s="25"/>
      <c r="H45" s="25"/>
      <c r="J45" s="25"/>
      <c r="K45" s="25"/>
      <c r="L45" s="25"/>
    </row>
    <row r="46" customFormat="false" ht="45" hidden="false" customHeight="true" outlineLevel="0" collapsed="false">
      <c r="G46" s="25"/>
      <c r="H46" s="25"/>
      <c r="J46" s="25"/>
      <c r="K46" s="25"/>
      <c r="L46" s="25"/>
    </row>
    <row r="47" customFormat="false" ht="45" hidden="false" customHeight="true" outlineLevel="0" collapsed="false">
      <c r="G47" s="25"/>
      <c r="H47" s="25"/>
      <c r="J47" s="25"/>
      <c r="K47" s="25"/>
      <c r="L47" s="25"/>
    </row>
    <row r="48" customFormat="false" ht="45" hidden="false" customHeight="true" outlineLevel="0" collapsed="false">
      <c r="G48" s="25"/>
      <c r="H48" s="25"/>
      <c r="J48" s="25"/>
      <c r="K48" s="25"/>
      <c r="L48" s="25"/>
    </row>
    <row r="49" customFormat="false" ht="45" hidden="false" customHeight="true" outlineLevel="0" collapsed="false">
      <c r="G49" s="25"/>
      <c r="H49" s="25"/>
      <c r="J49" s="25"/>
      <c r="K49" s="25"/>
      <c r="L49" s="25"/>
    </row>
    <row r="50" customFormat="false" ht="45" hidden="false" customHeight="true" outlineLevel="0" collapsed="false">
      <c r="G50" s="25"/>
      <c r="H50" s="25"/>
      <c r="J50" s="25"/>
      <c r="K50" s="25"/>
      <c r="L50" s="25"/>
    </row>
    <row r="51" customFormat="false" ht="45" hidden="false" customHeight="true" outlineLevel="0" collapsed="false">
      <c r="G51" s="25"/>
      <c r="H51" s="25"/>
      <c r="J51" s="25"/>
      <c r="K51" s="25"/>
      <c r="L51" s="25"/>
    </row>
    <row r="52" customFormat="false" ht="45" hidden="false" customHeight="true" outlineLevel="0" collapsed="false">
      <c r="G52" s="25"/>
      <c r="H52" s="25"/>
      <c r="J52" s="25"/>
      <c r="K52" s="25"/>
      <c r="L52" s="25"/>
    </row>
    <row r="53" customFormat="false" ht="45" hidden="false" customHeight="true" outlineLevel="0" collapsed="false">
      <c r="G53" s="25"/>
      <c r="H53" s="25"/>
      <c r="J53" s="25"/>
      <c r="K53" s="25"/>
      <c r="L53" s="25"/>
    </row>
    <row r="54" customFormat="false" ht="45" hidden="false" customHeight="true" outlineLevel="0" collapsed="false">
      <c r="G54" s="25"/>
      <c r="H54" s="25"/>
      <c r="J54" s="25"/>
      <c r="K54" s="25"/>
      <c r="L54" s="25"/>
    </row>
    <row r="55" customFormat="false" ht="45" hidden="false" customHeight="true" outlineLevel="0" collapsed="false">
      <c r="G55" s="25"/>
      <c r="H55" s="25"/>
      <c r="J55" s="25"/>
      <c r="K55" s="25"/>
      <c r="L55" s="25"/>
    </row>
    <row r="56" customFormat="false" ht="45" hidden="false" customHeight="true" outlineLevel="0" collapsed="false">
      <c r="G56" s="25"/>
      <c r="H56" s="25"/>
      <c r="J56" s="25"/>
      <c r="K56" s="25"/>
      <c r="L56" s="25"/>
    </row>
    <row r="57" customFormat="false" ht="45" hidden="false" customHeight="true" outlineLevel="0" collapsed="false">
      <c r="G57" s="25"/>
      <c r="H57" s="25"/>
      <c r="J57" s="25"/>
      <c r="K57" s="25"/>
      <c r="L57" s="25"/>
    </row>
    <row r="58" customFormat="false" ht="45" hidden="false" customHeight="true" outlineLevel="0" collapsed="false">
      <c r="G58" s="25"/>
      <c r="H58" s="25"/>
      <c r="J58" s="25"/>
      <c r="K58" s="25"/>
      <c r="L58" s="25"/>
    </row>
    <row r="59" customFormat="false" ht="45" hidden="false" customHeight="true" outlineLevel="0" collapsed="false">
      <c r="G59" s="25"/>
      <c r="H59" s="25"/>
      <c r="J59" s="25"/>
      <c r="K59" s="25"/>
      <c r="L59" s="25"/>
    </row>
    <row r="60" customFormat="false" ht="45" hidden="false" customHeight="true" outlineLevel="0" collapsed="false">
      <c r="G60" s="25"/>
      <c r="H60" s="25"/>
      <c r="J60" s="25"/>
      <c r="K60" s="25"/>
      <c r="L60" s="25"/>
    </row>
    <row r="61" customFormat="false" ht="45" hidden="false" customHeight="true" outlineLevel="0" collapsed="false">
      <c r="G61" s="25"/>
      <c r="H61" s="25"/>
      <c r="J61" s="25"/>
      <c r="K61" s="25"/>
      <c r="L61" s="25"/>
    </row>
    <row r="62" customFormat="false" ht="45" hidden="false" customHeight="true" outlineLevel="0" collapsed="false">
      <c r="G62" s="25"/>
      <c r="H62" s="25"/>
      <c r="J62" s="25"/>
      <c r="K62" s="25"/>
      <c r="L62" s="25"/>
    </row>
    <row r="63" customFormat="false" ht="45" hidden="false" customHeight="true" outlineLevel="0" collapsed="false">
      <c r="G63" s="25"/>
      <c r="H63" s="25"/>
      <c r="J63" s="25"/>
      <c r="K63" s="25"/>
      <c r="L63" s="25"/>
    </row>
    <row r="64" customFormat="false" ht="45" hidden="false" customHeight="true" outlineLevel="0" collapsed="false">
      <c r="G64" s="25"/>
      <c r="H64" s="25"/>
      <c r="J64" s="25"/>
      <c r="K64" s="25"/>
      <c r="L64" s="25"/>
    </row>
    <row r="65" customFormat="false" ht="45" hidden="false" customHeight="true" outlineLevel="0" collapsed="false">
      <c r="G65" s="25"/>
      <c r="H65" s="25"/>
      <c r="J65" s="25"/>
      <c r="K65" s="25"/>
      <c r="L65" s="25"/>
    </row>
    <row r="66" customFormat="false" ht="45" hidden="false" customHeight="true" outlineLevel="0" collapsed="false">
      <c r="G66" s="25"/>
      <c r="H66" s="25"/>
      <c r="J66" s="25"/>
      <c r="K66" s="25"/>
      <c r="L66" s="25"/>
    </row>
    <row r="67" customFormat="false" ht="45" hidden="false" customHeight="true" outlineLevel="0" collapsed="false">
      <c r="G67" s="25"/>
      <c r="H67" s="25"/>
      <c r="J67" s="25"/>
      <c r="K67" s="25"/>
      <c r="L67" s="25"/>
    </row>
    <row r="68" customFormat="false" ht="45" hidden="false" customHeight="true" outlineLevel="0" collapsed="false">
      <c r="G68" s="25"/>
      <c r="H68" s="25"/>
      <c r="J68" s="25"/>
      <c r="K68" s="25"/>
      <c r="L68" s="25"/>
    </row>
    <row r="69" customFormat="false" ht="45" hidden="false" customHeight="true" outlineLevel="0" collapsed="false">
      <c r="G69" s="25"/>
      <c r="H69" s="25"/>
      <c r="J69" s="25"/>
      <c r="K69" s="25"/>
      <c r="L69" s="25"/>
    </row>
    <row r="70" customFormat="false" ht="45" hidden="false" customHeight="true" outlineLevel="0" collapsed="false">
      <c r="G70" s="25"/>
      <c r="H70" s="25"/>
      <c r="J70" s="25"/>
      <c r="K70" s="25"/>
      <c r="L70" s="25"/>
    </row>
    <row r="71" customFormat="false" ht="45" hidden="false" customHeight="true" outlineLevel="0" collapsed="false">
      <c r="G71" s="25"/>
      <c r="H71" s="25"/>
      <c r="J71" s="25"/>
      <c r="K71" s="25"/>
      <c r="L71" s="25"/>
    </row>
    <row r="72" customFormat="false" ht="45" hidden="false" customHeight="true" outlineLevel="0" collapsed="false">
      <c r="G72" s="25"/>
      <c r="H72" s="25"/>
      <c r="J72" s="25"/>
      <c r="K72" s="25"/>
      <c r="L72" s="25"/>
    </row>
    <row r="73" customFormat="false" ht="45" hidden="false" customHeight="true" outlineLevel="0" collapsed="false">
      <c r="G73" s="25"/>
      <c r="H73" s="25"/>
      <c r="J73" s="25"/>
      <c r="K73" s="25"/>
      <c r="L73" s="25"/>
    </row>
    <row r="74" customFormat="false" ht="45" hidden="false" customHeight="true" outlineLevel="0" collapsed="false">
      <c r="G74" s="25"/>
      <c r="H74" s="25"/>
      <c r="J74" s="25"/>
      <c r="K74" s="25"/>
      <c r="L74" s="25"/>
    </row>
    <row r="75" customFormat="false" ht="45" hidden="false" customHeight="true" outlineLevel="0" collapsed="false">
      <c r="G75" s="25"/>
      <c r="H75" s="25"/>
      <c r="J75" s="25"/>
      <c r="K75" s="25"/>
      <c r="L75" s="25"/>
    </row>
    <row r="76" customFormat="false" ht="45" hidden="false" customHeight="true" outlineLevel="0" collapsed="false">
      <c r="G76" s="25"/>
      <c r="H76" s="25"/>
      <c r="J76" s="25"/>
      <c r="K76" s="25"/>
      <c r="L76" s="25"/>
    </row>
    <row r="77" customFormat="false" ht="45" hidden="false" customHeight="true" outlineLevel="0" collapsed="false">
      <c r="G77" s="25"/>
      <c r="H77" s="25"/>
      <c r="J77" s="25"/>
      <c r="K77" s="25"/>
      <c r="L77" s="25"/>
    </row>
    <row r="78" customFormat="false" ht="45" hidden="false" customHeight="true" outlineLevel="0" collapsed="false">
      <c r="G78" s="25"/>
      <c r="H78" s="25"/>
      <c r="J78" s="25"/>
      <c r="K78" s="25"/>
      <c r="L78" s="25"/>
    </row>
    <row r="79" customFormat="false" ht="45" hidden="false" customHeight="true" outlineLevel="0" collapsed="false">
      <c r="G79" s="25"/>
      <c r="H79" s="25"/>
      <c r="J79" s="25"/>
      <c r="K79" s="25"/>
      <c r="L79" s="25"/>
    </row>
    <row r="80" customFormat="false" ht="45" hidden="false" customHeight="true" outlineLevel="0" collapsed="false">
      <c r="G80" s="25"/>
      <c r="H80" s="25"/>
      <c r="J80" s="25"/>
      <c r="K80" s="25"/>
      <c r="L80" s="25"/>
    </row>
    <row r="81" customFormat="false" ht="45" hidden="false" customHeight="true" outlineLevel="0" collapsed="false">
      <c r="G81" s="25"/>
      <c r="H81" s="25"/>
      <c r="J81" s="25"/>
      <c r="K81" s="25"/>
      <c r="L81" s="25"/>
    </row>
    <row r="82" customFormat="false" ht="45" hidden="false" customHeight="true" outlineLevel="0" collapsed="false">
      <c r="G82" s="25"/>
      <c r="H82" s="25"/>
      <c r="J82" s="25"/>
      <c r="K82" s="25"/>
      <c r="L82" s="25"/>
    </row>
    <row r="83" customFormat="false" ht="45" hidden="false" customHeight="true" outlineLevel="0" collapsed="false">
      <c r="G83" s="25"/>
      <c r="H83" s="25"/>
      <c r="J83" s="25"/>
      <c r="K83" s="25"/>
      <c r="L83" s="25"/>
    </row>
    <row r="84" customFormat="false" ht="45" hidden="false" customHeight="true" outlineLevel="0" collapsed="false">
      <c r="G84" s="25"/>
      <c r="H84" s="25"/>
      <c r="J84" s="25"/>
      <c r="K84" s="25"/>
      <c r="L84" s="25"/>
    </row>
    <row r="85" customFormat="false" ht="45" hidden="false" customHeight="true" outlineLevel="0" collapsed="false">
      <c r="G85" s="25"/>
      <c r="H85" s="25"/>
      <c r="J85" s="25"/>
      <c r="K85" s="25"/>
      <c r="L85" s="25"/>
    </row>
    <row r="86" customFormat="false" ht="45" hidden="false" customHeight="true" outlineLevel="0" collapsed="false">
      <c r="G86" s="25"/>
      <c r="H86" s="25"/>
      <c r="J86" s="25"/>
      <c r="K86" s="25"/>
      <c r="L86" s="25"/>
    </row>
    <row r="87" customFormat="false" ht="45" hidden="false" customHeight="true" outlineLevel="0" collapsed="false">
      <c r="G87" s="25"/>
      <c r="H87" s="25"/>
      <c r="J87" s="25"/>
      <c r="K87" s="25"/>
      <c r="L87" s="25"/>
    </row>
    <row r="88" customFormat="false" ht="45" hidden="false" customHeight="true" outlineLevel="0" collapsed="false">
      <c r="G88" s="25"/>
      <c r="H88" s="25"/>
      <c r="J88" s="25"/>
      <c r="K88" s="25"/>
      <c r="L88" s="25"/>
    </row>
    <row r="89" customFormat="false" ht="45" hidden="false" customHeight="true" outlineLevel="0" collapsed="false">
      <c r="G89" s="25"/>
      <c r="H89" s="25"/>
      <c r="J89" s="25"/>
      <c r="K89" s="25"/>
      <c r="L89" s="25"/>
    </row>
    <row r="90" customFormat="false" ht="45" hidden="false" customHeight="true" outlineLevel="0" collapsed="false">
      <c r="G90" s="25"/>
      <c r="H90" s="25"/>
      <c r="J90" s="25"/>
      <c r="K90" s="25"/>
      <c r="L90" s="25"/>
    </row>
    <row r="91" customFormat="false" ht="45" hidden="false" customHeight="true" outlineLevel="0" collapsed="false">
      <c r="G91" s="25"/>
      <c r="H91" s="25"/>
      <c r="J91" s="25"/>
      <c r="K91" s="25"/>
      <c r="L91" s="25"/>
    </row>
    <row r="92" customFormat="false" ht="45" hidden="false" customHeight="true" outlineLevel="0" collapsed="false">
      <c r="G92" s="25"/>
      <c r="H92" s="25"/>
      <c r="J92" s="25"/>
      <c r="K92" s="25"/>
      <c r="L92" s="25"/>
    </row>
    <row r="93" customFormat="false" ht="45" hidden="false" customHeight="true" outlineLevel="0" collapsed="false">
      <c r="G93" s="25"/>
      <c r="H93" s="25"/>
      <c r="J93" s="25"/>
      <c r="K93" s="25"/>
      <c r="L93" s="25"/>
    </row>
    <row r="94" customFormat="false" ht="45" hidden="false" customHeight="true" outlineLevel="0" collapsed="false">
      <c r="G94" s="25"/>
      <c r="H94" s="25"/>
      <c r="J94" s="25"/>
      <c r="K94" s="25"/>
      <c r="L94" s="25"/>
    </row>
    <row r="95" customFormat="false" ht="45" hidden="false" customHeight="true" outlineLevel="0" collapsed="false">
      <c r="G95" s="25"/>
      <c r="H95" s="25"/>
      <c r="J95" s="25"/>
      <c r="K95" s="25"/>
      <c r="L95" s="25"/>
    </row>
    <row r="96" customFormat="false" ht="45" hidden="false" customHeight="true" outlineLevel="0" collapsed="false">
      <c r="G96" s="25"/>
      <c r="H96" s="25"/>
      <c r="J96" s="25"/>
      <c r="K96" s="25"/>
      <c r="L96" s="25"/>
    </row>
    <row r="97" customFormat="false" ht="45" hidden="false" customHeight="true" outlineLevel="0" collapsed="false">
      <c r="G97" s="25"/>
      <c r="H97" s="25"/>
      <c r="J97" s="25"/>
      <c r="K97" s="25"/>
      <c r="L97" s="25"/>
    </row>
    <row r="98" customFormat="false" ht="45" hidden="false" customHeight="true" outlineLevel="0" collapsed="false">
      <c r="G98" s="25"/>
      <c r="H98" s="25"/>
      <c r="J98" s="25"/>
      <c r="K98" s="25"/>
      <c r="L98" s="25"/>
    </row>
    <row r="99" customFormat="false" ht="45" hidden="false" customHeight="true" outlineLevel="0" collapsed="false">
      <c r="G99" s="25"/>
      <c r="H99" s="25"/>
      <c r="J99" s="25"/>
      <c r="K99" s="25"/>
      <c r="L99" s="25"/>
    </row>
    <row r="100" customFormat="false" ht="45" hidden="false" customHeight="true" outlineLevel="0" collapsed="false">
      <c r="G100" s="25"/>
      <c r="H100" s="25"/>
      <c r="J100" s="25"/>
      <c r="K100" s="25"/>
      <c r="L100" s="25"/>
    </row>
    <row r="101" customFormat="false" ht="45" hidden="false" customHeight="true" outlineLevel="0" collapsed="false">
      <c r="G101" s="25"/>
      <c r="H101" s="25"/>
      <c r="J101" s="25"/>
      <c r="K101" s="25"/>
      <c r="L101" s="25"/>
    </row>
  </sheetData>
  <printOptions headings="false" gridLines="false" gridLinesSet="true" horizontalCentered="false" verticalCentered="false"/>
  <pageMargins left="0.700694444444444" right="0.700694444444444" top="0.752083333333333" bottom="0.752083333333333"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520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This spreadsheet contains techno-economic data, i.e. technology data required for economic analysis (investment cost, energy and feedstock demands, other cost components, etc.) for conventional (grey) and emerging (green) production processes and associated technologies used for the production of energy-intensive basic-materials. It accompanies the manuscript “Estimating the renewables pull in future global green value chains”.
</dc:description>
  <dc:language>en-GB</dc:language>
  <cp:lastModifiedBy/>
  <dcterms:modified xsi:type="dcterms:W3CDTF">2023-03-27T01:07:00Z</dcterms:modified>
  <cp:revision>159</cp:revision>
  <dc:subject/>
  <dc:title>Techno-economic data of production processes of basic materials</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Security">
    <vt:i4>0</vt:i4>
  </property>
  <property fmtid="{D5CDD505-2E9C-101B-9397-08002B2CF9AE}" pid="3" name="HyperlinksChanged">
    <vt:bool>0</vt:bool>
  </property>
  <property fmtid="{D5CDD505-2E9C-101B-9397-08002B2CF9AE}" pid="4" name="LinksUpToDate">
    <vt:bool>0</vt:bool>
  </property>
  <property fmtid="{D5CDD505-2E9C-101B-9397-08002B2CF9AE}" pid="5" name="ScaleCrop">
    <vt:bool>0</vt:bool>
  </property>
  <property fmtid="{D5CDD505-2E9C-101B-9397-08002B2CF9AE}" pid="6" name="ShareDoc">
    <vt:bool>0</vt:bool>
  </property>
  <property fmtid="{D5CDD505-2E9C-101B-9397-08002B2CF9AE}" pid="7" name="_MarkAsFinal">
    <vt:bool>1</vt:bool>
  </property>
</Properties>
</file>