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JACOM\Dropbox\DOUTORADO JACÓ\IBR2vi\Arquivos finais oficiais\Submissão\"/>
    </mc:Choice>
  </mc:AlternateContent>
  <xr:revisionPtr revIDLastSave="0" documentId="13_ncr:1_{3CA1344A-5615-4924-A908-D1F46E4994CC}" xr6:coauthVersionLast="47" xr6:coauthVersionMax="47" xr10:uidLastSave="{00000000-0000-0000-0000-000000000000}"/>
  <bookViews>
    <workbookView xWindow="-120" yWindow="-120" windowWidth="20730" windowHeight="11040" xr2:uid="{F70B2B1F-4CCE-4D3D-97CE-BB23357372DC}"/>
  </bookViews>
  <sheets>
    <sheet name="Simulated stud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3" i="1" l="1"/>
  <c r="H123" i="1"/>
  <c r="G123" i="1"/>
  <c r="F123" i="1"/>
  <c r="E123" i="1"/>
  <c r="D123" i="1"/>
  <c r="C123" i="1"/>
  <c r="B123" i="1"/>
  <c r="I122" i="1"/>
  <c r="H122" i="1"/>
  <c r="G122" i="1"/>
  <c r="F122" i="1"/>
  <c r="E122" i="1"/>
  <c r="D122" i="1"/>
  <c r="C122" i="1"/>
  <c r="B122" i="1"/>
  <c r="Q121" i="1"/>
  <c r="P121" i="1"/>
  <c r="O121" i="1"/>
  <c r="N121" i="1"/>
  <c r="M121" i="1"/>
  <c r="L121" i="1"/>
  <c r="K121" i="1"/>
  <c r="J121" i="1"/>
  <c r="Q120" i="1"/>
  <c r="P120" i="1"/>
  <c r="O120" i="1"/>
  <c r="N120" i="1"/>
  <c r="M120" i="1"/>
  <c r="L120" i="1"/>
  <c r="K120" i="1"/>
  <c r="J120" i="1"/>
  <c r="Q119" i="1"/>
  <c r="P119" i="1"/>
  <c r="O119" i="1"/>
  <c r="N119" i="1"/>
  <c r="M119" i="1"/>
  <c r="L119" i="1"/>
  <c r="K119" i="1"/>
  <c r="J119" i="1"/>
  <c r="Q118" i="1"/>
  <c r="P118" i="1"/>
  <c r="O118" i="1"/>
  <c r="N118" i="1"/>
  <c r="M118" i="1"/>
  <c r="L118" i="1"/>
  <c r="K118" i="1"/>
  <c r="J118" i="1"/>
  <c r="Q117" i="1"/>
  <c r="P117" i="1"/>
  <c r="O117" i="1"/>
  <c r="N117" i="1"/>
  <c r="M117" i="1"/>
  <c r="L117" i="1"/>
  <c r="K117" i="1"/>
  <c r="J117" i="1"/>
  <c r="Q116" i="1"/>
  <c r="P116" i="1"/>
  <c r="O116" i="1"/>
  <c r="N116" i="1"/>
  <c r="M116" i="1"/>
  <c r="L116" i="1"/>
  <c r="K116" i="1"/>
  <c r="J116" i="1"/>
  <c r="Q115" i="1"/>
  <c r="P115" i="1"/>
  <c r="O115" i="1"/>
  <c r="N115" i="1"/>
  <c r="M115" i="1"/>
  <c r="L115" i="1"/>
  <c r="K115" i="1"/>
  <c r="J115" i="1"/>
  <c r="Q114" i="1"/>
  <c r="P114" i="1"/>
  <c r="O114" i="1"/>
  <c r="N114" i="1"/>
  <c r="M114" i="1"/>
  <c r="L114" i="1"/>
  <c r="K114" i="1"/>
  <c r="J114" i="1"/>
  <c r="Q113" i="1"/>
  <c r="P113" i="1"/>
  <c r="O113" i="1"/>
  <c r="N113" i="1"/>
  <c r="M113" i="1"/>
  <c r="L113" i="1"/>
  <c r="K113" i="1"/>
  <c r="J113" i="1"/>
  <c r="Q112" i="1"/>
  <c r="Q122" i="1" s="1"/>
  <c r="P112" i="1"/>
  <c r="O112" i="1"/>
  <c r="N112" i="1"/>
  <c r="M112" i="1"/>
  <c r="L112" i="1"/>
  <c r="K112" i="1"/>
  <c r="J112" i="1"/>
  <c r="I108" i="1"/>
  <c r="H108" i="1"/>
  <c r="G108" i="1"/>
  <c r="F108" i="1"/>
  <c r="E108" i="1"/>
  <c r="D108" i="1"/>
  <c r="C108" i="1"/>
  <c r="B108" i="1"/>
  <c r="I107" i="1"/>
  <c r="H107" i="1"/>
  <c r="G107" i="1"/>
  <c r="F107" i="1"/>
  <c r="E107" i="1"/>
  <c r="D107" i="1"/>
  <c r="C107" i="1"/>
  <c r="B107" i="1"/>
  <c r="Q106" i="1"/>
  <c r="P106" i="1"/>
  <c r="O106" i="1"/>
  <c r="N106" i="1"/>
  <c r="M106" i="1"/>
  <c r="L106" i="1"/>
  <c r="K106" i="1"/>
  <c r="J106" i="1"/>
  <c r="Q105" i="1"/>
  <c r="P105" i="1"/>
  <c r="O105" i="1"/>
  <c r="N105" i="1"/>
  <c r="M105" i="1"/>
  <c r="L105" i="1"/>
  <c r="K105" i="1"/>
  <c r="J105" i="1"/>
  <c r="Q104" i="1"/>
  <c r="P104" i="1"/>
  <c r="O104" i="1"/>
  <c r="N104" i="1"/>
  <c r="M104" i="1"/>
  <c r="L104" i="1"/>
  <c r="K104" i="1"/>
  <c r="J104" i="1"/>
  <c r="Q103" i="1"/>
  <c r="P103" i="1"/>
  <c r="O103" i="1"/>
  <c r="N103" i="1"/>
  <c r="M103" i="1"/>
  <c r="L103" i="1"/>
  <c r="K103" i="1"/>
  <c r="J103" i="1"/>
  <c r="Q102" i="1"/>
  <c r="P102" i="1"/>
  <c r="O102" i="1"/>
  <c r="N102" i="1"/>
  <c r="M102" i="1"/>
  <c r="L102" i="1"/>
  <c r="K102" i="1"/>
  <c r="J102" i="1"/>
  <c r="Q101" i="1"/>
  <c r="P101" i="1"/>
  <c r="O101" i="1"/>
  <c r="N101" i="1"/>
  <c r="M101" i="1"/>
  <c r="L101" i="1"/>
  <c r="K101" i="1"/>
  <c r="J101" i="1"/>
  <c r="Q100" i="1"/>
  <c r="P100" i="1"/>
  <c r="O100" i="1"/>
  <c r="N100" i="1"/>
  <c r="M100" i="1"/>
  <c r="L100" i="1"/>
  <c r="K100" i="1"/>
  <c r="J100" i="1"/>
  <c r="Q99" i="1"/>
  <c r="P99" i="1"/>
  <c r="O99" i="1"/>
  <c r="N99" i="1"/>
  <c r="M99" i="1"/>
  <c r="L99" i="1"/>
  <c r="K99" i="1"/>
  <c r="J99" i="1"/>
  <c r="Q98" i="1"/>
  <c r="P98" i="1"/>
  <c r="O98" i="1"/>
  <c r="N98" i="1"/>
  <c r="M98" i="1"/>
  <c r="L98" i="1"/>
  <c r="K98" i="1"/>
  <c r="J98" i="1"/>
  <c r="Q97" i="1"/>
  <c r="P97" i="1"/>
  <c r="O97" i="1"/>
  <c r="N97" i="1"/>
  <c r="M97" i="1"/>
  <c r="L97" i="1"/>
  <c r="K97" i="1"/>
  <c r="J97" i="1"/>
  <c r="Q96" i="1"/>
  <c r="P96" i="1"/>
  <c r="O96" i="1"/>
  <c r="N96" i="1"/>
  <c r="M96" i="1"/>
  <c r="L96" i="1"/>
  <c r="K96" i="1"/>
  <c r="J96" i="1"/>
  <c r="Q95" i="1"/>
  <c r="P95" i="1"/>
  <c r="O95" i="1"/>
  <c r="N95" i="1"/>
  <c r="M95" i="1"/>
  <c r="L95" i="1"/>
  <c r="K95" i="1"/>
  <c r="J95" i="1"/>
  <c r="Q94" i="1"/>
  <c r="P94" i="1"/>
  <c r="O94" i="1"/>
  <c r="N94" i="1"/>
  <c r="M94" i="1"/>
  <c r="L94" i="1"/>
  <c r="K94" i="1"/>
  <c r="J94" i="1"/>
  <c r="Q93" i="1"/>
  <c r="P93" i="1"/>
  <c r="O93" i="1"/>
  <c r="N93" i="1"/>
  <c r="M93" i="1"/>
  <c r="L93" i="1"/>
  <c r="K93" i="1"/>
  <c r="J93" i="1"/>
  <c r="Q92" i="1"/>
  <c r="P92" i="1"/>
  <c r="O92" i="1"/>
  <c r="N92" i="1"/>
  <c r="M92" i="1"/>
  <c r="L92" i="1"/>
  <c r="K92" i="1"/>
  <c r="J92" i="1"/>
  <c r="Q91" i="1"/>
  <c r="P91" i="1"/>
  <c r="O91" i="1"/>
  <c r="N91" i="1"/>
  <c r="M91" i="1"/>
  <c r="L91" i="1"/>
  <c r="K91" i="1"/>
  <c r="J91" i="1"/>
  <c r="Q90" i="1"/>
  <c r="P90" i="1"/>
  <c r="O90" i="1"/>
  <c r="N90" i="1"/>
  <c r="M90" i="1"/>
  <c r="L90" i="1"/>
  <c r="K90" i="1"/>
  <c r="J90" i="1"/>
  <c r="Q89" i="1"/>
  <c r="P89" i="1"/>
  <c r="O89" i="1"/>
  <c r="N89" i="1"/>
  <c r="M89" i="1"/>
  <c r="L89" i="1"/>
  <c r="K89" i="1"/>
  <c r="J89" i="1"/>
  <c r="Q88" i="1"/>
  <c r="P88" i="1"/>
  <c r="O88" i="1"/>
  <c r="N88" i="1"/>
  <c r="M88" i="1"/>
  <c r="L88" i="1"/>
  <c r="K88" i="1"/>
  <c r="J88" i="1"/>
  <c r="Q87" i="1"/>
  <c r="P87" i="1"/>
  <c r="O87" i="1"/>
  <c r="N87" i="1"/>
  <c r="M87" i="1"/>
  <c r="L87" i="1"/>
  <c r="K87" i="1"/>
  <c r="J87" i="1"/>
  <c r="Q86" i="1"/>
  <c r="P86" i="1"/>
  <c r="O86" i="1"/>
  <c r="N86" i="1"/>
  <c r="M86" i="1"/>
  <c r="L86" i="1"/>
  <c r="K86" i="1"/>
  <c r="J86" i="1"/>
  <c r="Q85" i="1"/>
  <c r="P85" i="1"/>
  <c r="O85" i="1"/>
  <c r="N85" i="1"/>
  <c r="M85" i="1"/>
  <c r="L85" i="1"/>
  <c r="K85" i="1"/>
  <c r="J85" i="1"/>
  <c r="Q84" i="1"/>
  <c r="P84" i="1"/>
  <c r="O84" i="1"/>
  <c r="N84" i="1"/>
  <c r="M84" i="1"/>
  <c r="L84" i="1"/>
  <c r="K84" i="1"/>
  <c r="J84" i="1"/>
  <c r="Q83" i="1"/>
  <c r="P83" i="1"/>
  <c r="O83" i="1"/>
  <c r="N83" i="1"/>
  <c r="M83" i="1"/>
  <c r="L83" i="1"/>
  <c r="K83" i="1"/>
  <c r="J83" i="1"/>
  <c r="Q82" i="1"/>
  <c r="P82" i="1"/>
  <c r="O82" i="1"/>
  <c r="N82" i="1"/>
  <c r="M82" i="1"/>
  <c r="L82" i="1"/>
  <c r="K82" i="1"/>
  <c r="J82" i="1"/>
  <c r="Q81" i="1"/>
  <c r="P81" i="1"/>
  <c r="O81" i="1"/>
  <c r="N81" i="1"/>
  <c r="M81" i="1"/>
  <c r="L81" i="1"/>
  <c r="K81" i="1"/>
  <c r="J81" i="1"/>
  <c r="Q80" i="1"/>
  <c r="P80" i="1"/>
  <c r="O80" i="1"/>
  <c r="N80" i="1"/>
  <c r="M80" i="1"/>
  <c r="L80" i="1"/>
  <c r="K80" i="1"/>
  <c r="J80" i="1"/>
  <c r="Q79" i="1"/>
  <c r="P79" i="1"/>
  <c r="O79" i="1"/>
  <c r="N79" i="1"/>
  <c r="M79" i="1"/>
  <c r="L79" i="1"/>
  <c r="K79" i="1"/>
  <c r="J79" i="1"/>
  <c r="Q78" i="1"/>
  <c r="P78" i="1"/>
  <c r="O78" i="1"/>
  <c r="N78" i="1"/>
  <c r="M78" i="1"/>
  <c r="L78" i="1"/>
  <c r="K78" i="1"/>
  <c r="J78" i="1"/>
  <c r="Q77" i="1"/>
  <c r="P77" i="1"/>
  <c r="O77" i="1"/>
  <c r="N77" i="1"/>
  <c r="M77" i="1"/>
  <c r="L77" i="1"/>
  <c r="K77" i="1"/>
  <c r="J77" i="1"/>
  <c r="Q76" i="1"/>
  <c r="P76" i="1"/>
  <c r="O76" i="1"/>
  <c r="N76" i="1"/>
  <c r="M76" i="1"/>
  <c r="L76" i="1"/>
  <c r="K76" i="1"/>
  <c r="J76" i="1"/>
  <c r="Q75" i="1"/>
  <c r="P75" i="1"/>
  <c r="O75" i="1"/>
  <c r="N75" i="1"/>
  <c r="M75" i="1"/>
  <c r="L75" i="1"/>
  <c r="K75" i="1"/>
  <c r="J75" i="1"/>
  <c r="Q74" i="1"/>
  <c r="P74" i="1"/>
  <c r="O74" i="1"/>
  <c r="N74" i="1"/>
  <c r="M74" i="1"/>
  <c r="L74" i="1"/>
  <c r="K74" i="1"/>
  <c r="J74" i="1"/>
  <c r="Q73" i="1"/>
  <c r="P73" i="1"/>
  <c r="O73" i="1"/>
  <c r="N73" i="1"/>
  <c r="M73" i="1"/>
  <c r="L73" i="1"/>
  <c r="K73" i="1"/>
  <c r="J73" i="1"/>
  <c r="Q72" i="1"/>
  <c r="P72" i="1"/>
  <c r="O72" i="1"/>
  <c r="N72" i="1"/>
  <c r="M72" i="1"/>
  <c r="L72" i="1"/>
  <c r="K72" i="1"/>
  <c r="J72" i="1"/>
  <c r="Q71" i="1"/>
  <c r="P71" i="1"/>
  <c r="O71" i="1"/>
  <c r="N71" i="1"/>
  <c r="M71" i="1"/>
  <c r="L71" i="1"/>
  <c r="K71" i="1"/>
  <c r="J71" i="1"/>
  <c r="Q70" i="1"/>
  <c r="P70" i="1"/>
  <c r="O70" i="1"/>
  <c r="N70" i="1"/>
  <c r="M70" i="1"/>
  <c r="L70" i="1"/>
  <c r="K70" i="1"/>
  <c r="J70" i="1"/>
  <c r="Q69" i="1"/>
  <c r="P69" i="1"/>
  <c r="O69" i="1"/>
  <c r="N69" i="1"/>
  <c r="M69" i="1"/>
  <c r="L69" i="1"/>
  <c r="K69" i="1"/>
  <c r="J69" i="1"/>
  <c r="Q68" i="1"/>
  <c r="P68" i="1"/>
  <c r="O68" i="1"/>
  <c r="N68" i="1"/>
  <c r="M68" i="1"/>
  <c r="L68" i="1"/>
  <c r="K68" i="1"/>
  <c r="J68" i="1"/>
  <c r="Q67" i="1"/>
  <c r="P67" i="1"/>
  <c r="O67" i="1"/>
  <c r="N67" i="1"/>
  <c r="M67" i="1"/>
  <c r="L67" i="1"/>
  <c r="K67" i="1"/>
  <c r="J67" i="1"/>
  <c r="Q66" i="1"/>
  <c r="P66" i="1"/>
  <c r="O66" i="1"/>
  <c r="N66" i="1"/>
  <c r="M66" i="1"/>
  <c r="L66" i="1"/>
  <c r="K66" i="1"/>
  <c r="J66" i="1"/>
  <c r="Q65" i="1"/>
  <c r="P65" i="1"/>
  <c r="O65" i="1"/>
  <c r="N65" i="1"/>
  <c r="M65" i="1"/>
  <c r="L65" i="1"/>
  <c r="K65" i="1"/>
  <c r="J65" i="1"/>
  <c r="Q64" i="1"/>
  <c r="P64" i="1"/>
  <c r="O64" i="1"/>
  <c r="N64" i="1"/>
  <c r="M64" i="1"/>
  <c r="L64" i="1"/>
  <c r="K64" i="1"/>
  <c r="J64" i="1"/>
  <c r="Q63" i="1"/>
  <c r="P63" i="1"/>
  <c r="O63" i="1"/>
  <c r="N63" i="1"/>
  <c r="M63" i="1"/>
  <c r="L63" i="1"/>
  <c r="K63" i="1"/>
  <c r="J63" i="1"/>
  <c r="Q62" i="1"/>
  <c r="P62" i="1"/>
  <c r="O62" i="1"/>
  <c r="N62" i="1"/>
  <c r="M62" i="1"/>
  <c r="L62" i="1"/>
  <c r="K62" i="1"/>
  <c r="J62" i="1"/>
  <c r="Q61" i="1"/>
  <c r="P61" i="1"/>
  <c r="O61" i="1"/>
  <c r="N61" i="1"/>
  <c r="M61" i="1"/>
  <c r="L61" i="1"/>
  <c r="K61" i="1"/>
  <c r="J61" i="1"/>
  <c r="Q60" i="1"/>
  <c r="P60" i="1"/>
  <c r="O60" i="1"/>
  <c r="N60" i="1"/>
  <c r="M60" i="1"/>
  <c r="L60" i="1"/>
  <c r="K60" i="1"/>
  <c r="J60" i="1"/>
  <c r="Q59" i="1"/>
  <c r="P59" i="1"/>
  <c r="O59" i="1"/>
  <c r="N59" i="1"/>
  <c r="M59" i="1"/>
  <c r="L59" i="1"/>
  <c r="K59" i="1"/>
  <c r="J59" i="1"/>
  <c r="Q58" i="1"/>
  <c r="P58" i="1"/>
  <c r="O58" i="1"/>
  <c r="N58" i="1"/>
  <c r="M58" i="1"/>
  <c r="L58" i="1"/>
  <c r="K58" i="1"/>
  <c r="J58" i="1"/>
  <c r="Q57" i="1"/>
  <c r="P57" i="1"/>
  <c r="O57" i="1"/>
  <c r="N57" i="1"/>
  <c r="M57" i="1"/>
  <c r="L57" i="1"/>
  <c r="K57" i="1"/>
  <c r="J57" i="1"/>
  <c r="Q56" i="1"/>
  <c r="P56" i="1"/>
  <c r="O56" i="1"/>
  <c r="N56" i="1"/>
  <c r="M56" i="1"/>
  <c r="L56" i="1"/>
  <c r="K56" i="1"/>
  <c r="J56" i="1"/>
  <c r="Q55" i="1"/>
  <c r="P55" i="1"/>
  <c r="O55" i="1"/>
  <c r="N55" i="1"/>
  <c r="M55" i="1"/>
  <c r="L55" i="1"/>
  <c r="K55" i="1"/>
  <c r="J55" i="1"/>
  <c r="Q54" i="1"/>
  <c r="P54" i="1"/>
  <c r="O54" i="1"/>
  <c r="N54" i="1"/>
  <c r="M54" i="1"/>
  <c r="L54" i="1"/>
  <c r="K54" i="1"/>
  <c r="J54" i="1"/>
  <c r="Q53" i="1"/>
  <c r="P53" i="1"/>
  <c r="O53" i="1"/>
  <c r="N53" i="1"/>
  <c r="M53" i="1"/>
  <c r="L53" i="1"/>
  <c r="K53" i="1"/>
  <c r="J53" i="1"/>
  <c r="Q52" i="1"/>
  <c r="P52" i="1"/>
  <c r="O52" i="1"/>
  <c r="N52" i="1"/>
  <c r="M52" i="1"/>
  <c r="L52" i="1"/>
  <c r="K52" i="1"/>
  <c r="J52" i="1"/>
  <c r="Q51" i="1"/>
  <c r="P51" i="1"/>
  <c r="O51" i="1"/>
  <c r="N51" i="1"/>
  <c r="M51" i="1"/>
  <c r="L51" i="1"/>
  <c r="K51" i="1"/>
  <c r="J51" i="1"/>
  <c r="Q50" i="1"/>
  <c r="P50" i="1"/>
  <c r="O50" i="1"/>
  <c r="N50" i="1"/>
  <c r="M50" i="1"/>
  <c r="L50" i="1"/>
  <c r="K50" i="1"/>
  <c r="J50" i="1"/>
  <c r="Q49" i="1"/>
  <c r="P49" i="1"/>
  <c r="O49" i="1"/>
  <c r="N49" i="1"/>
  <c r="M49" i="1"/>
  <c r="L49" i="1"/>
  <c r="K49" i="1"/>
  <c r="J49" i="1"/>
  <c r="Q48" i="1"/>
  <c r="P48" i="1"/>
  <c r="O48" i="1"/>
  <c r="N48" i="1"/>
  <c r="M48" i="1"/>
  <c r="L48" i="1"/>
  <c r="K48" i="1"/>
  <c r="J48" i="1"/>
  <c r="Q47" i="1"/>
  <c r="P47" i="1"/>
  <c r="O47" i="1"/>
  <c r="N47" i="1"/>
  <c r="M47" i="1"/>
  <c r="L47" i="1"/>
  <c r="K47" i="1"/>
  <c r="J47" i="1"/>
  <c r="Q46" i="1"/>
  <c r="P46" i="1"/>
  <c r="O46" i="1"/>
  <c r="N46" i="1"/>
  <c r="M46" i="1"/>
  <c r="L46" i="1"/>
  <c r="K46" i="1"/>
  <c r="J46" i="1"/>
  <c r="Q45" i="1"/>
  <c r="P45" i="1"/>
  <c r="O45" i="1"/>
  <c r="N45" i="1"/>
  <c r="M45" i="1"/>
  <c r="L45" i="1"/>
  <c r="K45" i="1"/>
  <c r="J45" i="1"/>
  <c r="Q44" i="1"/>
  <c r="P44" i="1"/>
  <c r="O44" i="1"/>
  <c r="N44" i="1"/>
  <c r="M44" i="1"/>
  <c r="L44" i="1"/>
  <c r="K44" i="1"/>
  <c r="J44" i="1"/>
  <c r="Q43" i="1"/>
  <c r="P43" i="1"/>
  <c r="O43" i="1"/>
  <c r="N43" i="1"/>
  <c r="M43" i="1"/>
  <c r="L43" i="1"/>
  <c r="K43" i="1"/>
  <c r="J43" i="1"/>
  <c r="Q42" i="1"/>
  <c r="P42" i="1"/>
  <c r="O42" i="1"/>
  <c r="N42" i="1"/>
  <c r="M42" i="1"/>
  <c r="L42" i="1"/>
  <c r="K42" i="1"/>
  <c r="J42" i="1"/>
  <c r="Q41" i="1"/>
  <c r="P41" i="1"/>
  <c r="O41" i="1"/>
  <c r="N41" i="1"/>
  <c r="M41" i="1"/>
  <c r="L41" i="1"/>
  <c r="K41" i="1"/>
  <c r="J41" i="1"/>
  <c r="Q40" i="1"/>
  <c r="P40" i="1"/>
  <c r="O40" i="1"/>
  <c r="N40" i="1"/>
  <c r="M40" i="1"/>
  <c r="L40" i="1"/>
  <c r="K40" i="1"/>
  <c r="J40" i="1"/>
  <c r="Q39" i="1"/>
  <c r="P39" i="1"/>
  <c r="O39" i="1"/>
  <c r="N39" i="1"/>
  <c r="M39" i="1"/>
  <c r="L39" i="1"/>
  <c r="K39" i="1"/>
  <c r="J39" i="1"/>
  <c r="Q38" i="1"/>
  <c r="P38" i="1"/>
  <c r="O38" i="1"/>
  <c r="N38" i="1"/>
  <c r="M38" i="1"/>
  <c r="L38" i="1"/>
  <c r="K38" i="1"/>
  <c r="J38" i="1"/>
  <c r="Q37" i="1"/>
  <c r="P37" i="1"/>
  <c r="O37" i="1"/>
  <c r="N37" i="1"/>
  <c r="M37" i="1"/>
  <c r="L37" i="1"/>
  <c r="K37" i="1"/>
  <c r="J37" i="1"/>
  <c r="Q36" i="1"/>
  <c r="P36" i="1"/>
  <c r="O36" i="1"/>
  <c r="N36" i="1"/>
  <c r="M36" i="1"/>
  <c r="L36" i="1"/>
  <c r="K36" i="1"/>
  <c r="J36" i="1"/>
  <c r="Q35" i="1"/>
  <c r="P35" i="1"/>
  <c r="O35" i="1"/>
  <c r="N35" i="1"/>
  <c r="M35" i="1"/>
  <c r="L35" i="1"/>
  <c r="K35" i="1"/>
  <c r="J35" i="1"/>
  <c r="Q34" i="1"/>
  <c r="P34" i="1"/>
  <c r="O34" i="1"/>
  <c r="N34" i="1"/>
  <c r="M34" i="1"/>
  <c r="L34" i="1"/>
  <c r="K34" i="1"/>
  <c r="J34" i="1"/>
  <c r="Q33" i="1"/>
  <c r="P33" i="1"/>
  <c r="O33" i="1"/>
  <c r="N33" i="1"/>
  <c r="M33" i="1"/>
  <c r="L33" i="1"/>
  <c r="K33" i="1"/>
  <c r="J33" i="1"/>
  <c r="Q32" i="1"/>
  <c r="P32" i="1"/>
  <c r="O32" i="1"/>
  <c r="N32" i="1"/>
  <c r="M32" i="1"/>
  <c r="L32" i="1"/>
  <c r="K32" i="1"/>
  <c r="J32" i="1"/>
  <c r="Q31" i="1"/>
  <c r="P31" i="1"/>
  <c r="O31" i="1"/>
  <c r="N31" i="1"/>
  <c r="M31" i="1"/>
  <c r="L31" i="1"/>
  <c r="K31" i="1"/>
  <c r="J31" i="1"/>
  <c r="Q30" i="1"/>
  <c r="P30" i="1"/>
  <c r="O30" i="1"/>
  <c r="N30" i="1"/>
  <c r="M30" i="1"/>
  <c r="L30" i="1"/>
  <c r="K30" i="1"/>
  <c r="J30" i="1"/>
  <c r="Q29" i="1"/>
  <c r="P29" i="1"/>
  <c r="O29" i="1"/>
  <c r="N29" i="1"/>
  <c r="M29" i="1"/>
  <c r="L29" i="1"/>
  <c r="K29" i="1"/>
  <c r="J29" i="1"/>
  <c r="Q28" i="1"/>
  <c r="P28" i="1"/>
  <c r="O28" i="1"/>
  <c r="N28" i="1"/>
  <c r="M28" i="1"/>
  <c r="L28" i="1"/>
  <c r="K28" i="1"/>
  <c r="J28" i="1"/>
  <c r="Q27" i="1"/>
  <c r="P27" i="1"/>
  <c r="O27" i="1"/>
  <c r="N27" i="1"/>
  <c r="M27" i="1"/>
  <c r="L27" i="1"/>
  <c r="K27" i="1"/>
  <c r="J27" i="1"/>
  <c r="Q26" i="1"/>
  <c r="P26" i="1"/>
  <c r="O26" i="1"/>
  <c r="N26" i="1"/>
  <c r="M26" i="1"/>
  <c r="L26" i="1"/>
  <c r="K26" i="1"/>
  <c r="J26" i="1"/>
  <c r="Q25" i="1"/>
  <c r="P25" i="1"/>
  <c r="O25" i="1"/>
  <c r="N25" i="1"/>
  <c r="M25" i="1"/>
  <c r="L25" i="1"/>
  <c r="K25" i="1"/>
  <c r="J25" i="1"/>
  <c r="Q24" i="1"/>
  <c r="P24" i="1"/>
  <c r="O24" i="1"/>
  <c r="N24" i="1"/>
  <c r="M24" i="1"/>
  <c r="L24" i="1"/>
  <c r="K24" i="1"/>
  <c r="J24" i="1"/>
  <c r="Q23" i="1"/>
  <c r="P23" i="1"/>
  <c r="O23" i="1"/>
  <c r="N23" i="1"/>
  <c r="M23" i="1"/>
  <c r="L23" i="1"/>
  <c r="K23" i="1"/>
  <c r="J23" i="1"/>
  <c r="Q22" i="1"/>
  <c r="P22" i="1"/>
  <c r="O22" i="1"/>
  <c r="N22" i="1"/>
  <c r="M22" i="1"/>
  <c r="L22" i="1"/>
  <c r="K22" i="1"/>
  <c r="J22" i="1"/>
  <c r="Q21" i="1"/>
  <c r="P21" i="1"/>
  <c r="O21" i="1"/>
  <c r="N21" i="1"/>
  <c r="M21" i="1"/>
  <c r="L21" i="1"/>
  <c r="K21" i="1"/>
  <c r="J21" i="1"/>
  <c r="Q20" i="1"/>
  <c r="P20" i="1"/>
  <c r="O20" i="1"/>
  <c r="N20" i="1"/>
  <c r="M20" i="1"/>
  <c r="L20" i="1"/>
  <c r="K20" i="1"/>
  <c r="J20" i="1"/>
  <c r="Q19" i="1"/>
  <c r="P19" i="1"/>
  <c r="O19" i="1"/>
  <c r="N19" i="1"/>
  <c r="M19" i="1"/>
  <c r="L19" i="1"/>
  <c r="K19" i="1"/>
  <c r="J19" i="1"/>
  <c r="Q18" i="1"/>
  <c r="P18" i="1"/>
  <c r="O18" i="1"/>
  <c r="N18" i="1"/>
  <c r="M18" i="1"/>
  <c r="L18" i="1"/>
  <c r="K18" i="1"/>
  <c r="J18" i="1"/>
  <c r="Q17" i="1"/>
  <c r="P17" i="1"/>
  <c r="O17" i="1"/>
  <c r="N17" i="1"/>
  <c r="M17" i="1"/>
  <c r="L17" i="1"/>
  <c r="K17" i="1"/>
  <c r="J17" i="1"/>
  <c r="Q16" i="1"/>
  <c r="P16" i="1"/>
  <c r="O16" i="1"/>
  <c r="N16" i="1"/>
  <c r="M16" i="1"/>
  <c r="L16" i="1"/>
  <c r="K16" i="1"/>
  <c r="J16" i="1"/>
  <c r="Q15" i="1"/>
  <c r="P15" i="1"/>
  <c r="O15" i="1"/>
  <c r="N15" i="1"/>
  <c r="M15" i="1"/>
  <c r="L15" i="1"/>
  <c r="K15" i="1"/>
  <c r="J15" i="1"/>
  <c r="Q14" i="1"/>
  <c r="P14" i="1"/>
  <c r="O14" i="1"/>
  <c r="N14" i="1"/>
  <c r="M14" i="1"/>
  <c r="L14" i="1"/>
  <c r="K14" i="1"/>
  <c r="J14" i="1"/>
  <c r="Q13" i="1"/>
  <c r="P13" i="1"/>
  <c r="O13" i="1"/>
  <c r="N13" i="1"/>
  <c r="M13" i="1"/>
  <c r="L13" i="1"/>
  <c r="K13" i="1"/>
  <c r="J13" i="1"/>
  <c r="Q12" i="1"/>
  <c r="P12" i="1"/>
  <c r="O12" i="1"/>
  <c r="N12" i="1"/>
  <c r="M12" i="1"/>
  <c r="L12" i="1"/>
  <c r="K12" i="1"/>
  <c r="J12" i="1"/>
  <c r="Q11" i="1"/>
  <c r="P11" i="1"/>
  <c r="O11" i="1"/>
  <c r="N11" i="1"/>
  <c r="M11" i="1"/>
  <c r="L11" i="1"/>
  <c r="K11" i="1"/>
  <c r="J11" i="1"/>
  <c r="Q10" i="1"/>
  <c r="P10" i="1"/>
  <c r="O10" i="1"/>
  <c r="N10" i="1"/>
  <c r="M10" i="1"/>
  <c r="L10" i="1"/>
  <c r="K10" i="1"/>
  <c r="J10" i="1"/>
  <c r="Q9" i="1"/>
  <c r="P9" i="1"/>
  <c r="O9" i="1"/>
  <c r="N9" i="1"/>
  <c r="M9" i="1"/>
  <c r="L9" i="1"/>
  <c r="K9" i="1"/>
  <c r="J9" i="1"/>
  <c r="Q8" i="1"/>
  <c r="P8" i="1"/>
  <c r="O8" i="1"/>
  <c r="N8" i="1"/>
  <c r="M8" i="1"/>
  <c r="L8" i="1"/>
  <c r="K8" i="1"/>
  <c r="J8" i="1"/>
  <c r="Q7" i="1"/>
  <c r="P7" i="1"/>
  <c r="O7" i="1"/>
  <c r="N7" i="1"/>
  <c r="M7" i="1"/>
  <c r="L7" i="1"/>
  <c r="K7" i="1"/>
  <c r="J7" i="1"/>
  <c r="Q123" i="1" l="1"/>
  <c r="Y114" i="1" s="1"/>
  <c r="T10" i="1"/>
  <c r="R31" i="1"/>
  <c r="O108" i="1"/>
  <c r="W8" i="1" s="1"/>
  <c r="O107" i="1"/>
  <c r="W12" i="1" s="1"/>
  <c r="V53" i="1"/>
  <c r="M108" i="1"/>
  <c r="U19" i="1" s="1"/>
  <c r="M107" i="1"/>
  <c r="U16" i="1" s="1"/>
  <c r="P108" i="1"/>
  <c r="X38" i="1" s="1"/>
  <c r="P107" i="1"/>
  <c r="R34" i="1"/>
  <c r="Q108" i="1"/>
  <c r="Q107" i="1"/>
  <c r="Y71" i="1" s="1"/>
  <c r="J108" i="1"/>
  <c r="J107" i="1"/>
  <c r="R9" i="1" s="1"/>
  <c r="R7" i="1"/>
  <c r="W21" i="1"/>
  <c r="T35" i="1"/>
  <c r="R37" i="1"/>
  <c r="K108" i="1"/>
  <c r="S102" i="1" s="1"/>
  <c r="K107" i="1"/>
  <c r="S33" i="1" s="1"/>
  <c r="U35" i="1"/>
  <c r="U38" i="1"/>
  <c r="W39" i="1"/>
  <c r="R52" i="1"/>
  <c r="W65" i="1"/>
  <c r="L107" i="1"/>
  <c r="T19" i="1" s="1"/>
  <c r="L108" i="1"/>
  <c r="Y25" i="1"/>
  <c r="U34" i="1"/>
  <c r="U56" i="1"/>
  <c r="V71" i="1"/>
  <c r="R40" i="1"/>
  <c r="N108" i="1"/>
  <c r="N107" i="1"/>
  <c r="V14" i="1" s="1"/>
  <c r="R22" i="1"/>
  <c r="W24" i="1"/>
  <c r="X35" i="1"/>
  <c r="R49" i="1"/>
  <c r="R54" i="1"/>
  <c r="X33" i="1"/>
  <c r="U25" i="1"/>
  <c r="R26" i="1"/>
  <c r="W30" i="1"/>
  <c r="R38" i="1"/>
  <c r="T39" i="1"/>
  <c r="W23" i="1"/>
  <c r="W41" i="1"/>
  <c r="R36" i="1"/>
  <c r="T45" i="1"/>
  <c r="U61" i="1"/>
  <c r="W37" i="1"/>
  <c r="T51" i="1"/>
  <c r="W52" i="1"/>
  <c r="W54" i="1"/>
  <c r="X71" i="1"/>
  <c r="V32" i="1"/>
  <c r="T38" i="1"/>
  <c r="W45" i="1"/>
  <c r="T46" i="1"/>
  <c r="W53" i="1"/>
  <c r="T56" i="1"/>
  <c r="U64" i="1"/>
  <c r="T72" i="1"/>
  <c r="T43" i="1"/>
  <c r="U48" i="1"/>
  <c r="W50" i="1"/>
  <c r="U55" i="1"/>
  <c r="T57" i="1"/>
  <c r="T53" i="1"/>
  <c r="U57" i="1"/>
  <c r="U60" i="1"/>
  <c r="W48" i="1"/>
  <c r="T52" i="1"/>
  <c r="U53" i="1"/>
  <c r="W66" i="1"/>
  <c r="U70" i="1"/>
  <c r="V59" i="1"/>
  <c r="U67" i="1"/>
  <c r="W70" i="1"/>
  <c r="V74" i="1"/>
  <c r="T77" i="1"/>
  <c r="W81" i="1"/>
  <c r="U89" i="1"/>
  <c r="X70" i="1"/>
  <c r="U71" i="1"/>
  <c r="V60" i="1"/>
  <c r="T61" i="1"/>
  <c r="T75" i="1"/>
  <c r="X76" i="1"/>
  <c r="T80" i="1"/>
  <c r="V57" i="1"/>
  <c r="W60" i="1"/>
  <c r="T62" i="1"/>
  <c r="W64" i="1"/>
  <c r="T73" i="1"/>
  <c r="U75" i="1"/>
  <c r="W57" i="1"/>
  <c r="T66" i="1"/>
  <c r="W68" i="1"/>
  <c r="W72" i="1"/>
  <c r="W79" i="1"/>
  <c r="X61" i="1"/>
  <c r="W62" i="1"/>
  <c r="T63" i="1"/>
  <c r="W69" i="1"/>
  <c r="W73" i="1"/>
  <c r="T76" i="1"/>
  <c r="R97" i="1"/>
  <c r="R76" i="1"/>
  <c r="W77" i="1"/>
  <c r="X88" i="1"/>
  <c r="R91" i="1"/>
  <c r="X92" i="1"/>
  <c r="R95" i="1"/>
  <c r="U99" i="1"/>
  <c r="X77" i="1"/>
  <c r="T78" i="1"/>
  <c r="V80" i="1"/>
  <c r="R81" i="1"/>
  <c r="W82" i="1"/>
  <c r="Y88" i="1"/>
  <c r="W89" i="1"/>
  <c r="X82" i="1"/>
  <c r="U83" i="1"/>
  <c r="T95" i="1"/>
  <c r="T74" i="1"/>
  <c r="U76" i="1"/>
  <c r="X80" i="1"/>
  <c r="T84" i="1"/>
  <c r="R85" i="1"/>
  <c r="W90" i="1"/>
  <c r="W75" i="1"/>
  <c r="W78" i="1"/>
  <c r="Y80" i="1"/>
  <c r="U81" i="1"/>
  <c r="Y86" i="1"/>
  <c r="W87" i="1"/>
  <c r="X75" i="1"/>
  <c r="X78" i="1"/>
  <c r="R80" i="1"/>
  <c r="V81" i="1"/>
  <c r="W91" i="1"/>
  <c r="T82" i="1"/>
  <c r="W84" i="1"/>
  <c r="U85" i="1"/>
  <c r="T93" i="1"/>
  <c r="X90" i="1"/>
  <c r="T94" i="1"/>
  <c r="R96" i="1"/>
  <c r="W100" i="1"/>
  <c r="K123" i="1"/>
  <c r="K122" i="1"/>
  <c r="S114" i="1" s="1"/>
  <c r="Y116" i="1"/>
  <c r="AG116" i="1" s="1"/>
  <c r="AO116" i="1" s="1"/>
  <c r="T86" i="1"/>
  <c r="T97" i="1"/>
  <c r="T98" i="1"/>
  <c r="W99" i="1"/>
  <c r="R101" i="1"/>
  <c r="T103" i="1"/>
  <c r="Y120" i="1"/>
  <c r="AG120" i="1" s="1"/>
  <c r="AO120" i="1" s="1"/>
  <c r="V85" i="1"/>
  <c r="W93" i="1"/>
  <c r="U102" i="1"/>
  <c r="X106" i="1"/>
  <c r="P123" i="1"/>
  <c r="X119" i="1" s="1"/>
  <c r="P122" i="1"/>
  <c r="X121" i="1" s="1"/>
  <c r="Y117" i="1"/>
  <c r="Y83" i="1"/>
  <c r="W85" i="1"/>
  <c r="V97" i="1"/>
  <c r="R100" i="1"/>
  <c r="N123" i="1"/>
  <c r="Y121" i="1"/>
  <c r="Y84" i="1"/>
  <c r="T90" i="1"/>
  <c r="R92" i="1"/>
  <c r="X94" i="1"/>
  <c r="W97" i="1"/>
  <c r="R99" i="1"/>
  <c r="W103" i="1"/>
  <c r="V105" i="1"/>
  <c r="X86" i="1"/>
  <c r="T91" i="1"/>
  <c r="W96" i="1"/>
  <c r="T100" i="1"/>
  <c r="X102" i="1"/>
  <c r="X103" i="1"/>
  <c r="T104" i="1"/>
  <c r="T83" i="1"/>
  <c r="U91" i="1"/>
  <c r="X96" i="1"/>
  <c r="U100" i="1"/>
  <c r="Y112" i="1"/>
  <c r="Y113" i="1"/>
  <c r="U97" i="1"/>
  <c r="R98" i="1"/>
  <c r="T101" i="1"/>
  <c r="T105" i="1"/>
  <c r="L123" i="1"/>
  <c r="S121" i="1"/>
  <c r="W104" i="1"/>
  <c r="R106" i="1"/>
  <c r="M123" i="1"/>
  <c r="O123" i="1"/>
  <c r="Y115" i="1"/>
  <c r="Y119" i="1"/>
  <c r="AG119" i="1" s="1"/>
  <c r="AO119" i="1" s="1"/>
  <c r="U98" i="1"/>
  <c r="R103" i="1"/>
  <c r="Y104" i="1"/>
  <c r="W105" i="1"/>
  <c r="T106" i="1"/>
  <c r="Y118" i="1"/>
  <c r="AG118" i="1" s="1"/>
  <c r="AO118" i="1" s="1"/>
  <c r="W102" i="1"/>
  <c r="X105" i="1"/>
  <c r="U106" i="1"/>
  <c r="J123" i="1"/>
  <c r="J122" i="1"/>
  <c r="R116" i="1" s="1"/>
  <c r="X116" i="1"/>
  <c r="T112" i="1"/>
  <c r="L122" i="1"/>
  <c r="T113" i="1" s="1"/>
  <c r="M122" i="1"/>
  <c r="N122" i="1"/>
  <c r="V116" i="1" s="1"/>
  <c r="O122" i="1"/>
  <c r="W118" i="1" s="1"/>
  <c r="V20" i="1" l="1"/>
  <c r="U37" i="1"/>
  <c r="V119" i="1"/>
  <c r="R104" i="1"/>
  <c r="V102" i="1"/>
  <c r="U105" i="1"/>
  <c r="V100" i="1"/>
  <c r="U88" i="1"/>
  <c r="AC88" i="1" s="1"/>
  <c r="AK88" i="1" s="1"/>
  <c r="S89" i="1"/>
  <c r="U103" i="1"/>
  <c r="V84" i="1"/>
  <c r="V99" i="1"/>
  <c r="R90" i="1"/>
  <c r="U79" i="1"/>
  <c r="R82" i="1"/>
  <c r="Y89" i="1"/>
  <c r="R102" i="1"/>
  <c r="R67" i="1"/>
  <c r="R74" i="1"/>
  <c r="R83" i="1"/>
  <c r="U77" i="1"/>
  <c r="R79" i="1"/>
  <c r="U63" i="1"/>
  <c r="R65" i="1"/>
  <c r="U54" i="1"/>
  <c r="R62" i="1"/>
  <c r="V62" i="1"/>
  <c r="Y31" i="1"/>
  <c r="R43" i="1"/>
  <c r="U52" i="1"/>
  <c r="T23" i="1"/>
  <c r="U31" i="1"/>
  <c r="AC31" i="1" s="1"/>
  <c r="AK31" i="1" s="1"/>
  <c r="U33" i="1"/>
  <c r="R57" i="1"/>
  <c r="U12" i="1"/>
  <c r="R20" i="1"/>
  <c r="S84" i="1"/>
  <c r="R60" i="1"/>
  <c r="R23" i="1"/>
  <c r="W114" i="1"/>
  <c r="AE114" i="1" s="1"/>
  <c r="AM114" i="1" s="1"/>
  <c r="W117" i="1"/>
  <c r="V88" i="1"/>
  <c r="T116" i="1"/>
  <c r="Y91" i="1"/>
  <c r="V95" i="1"/>
  <c r="AD95" i="1" s="1"/>
  <c r="AL95" i="1" s="1"/>
  <c r="S87" i="1"/>
  <c r="U59" i="1"/>
  <c r="U62" i="1"/>
  <c r="AC62" i="1" s="1"/>
  <c r="AK62" i="1" s="1"/>
  <c r="Y63" i="1"/>
  <c r="V63" i="1"/>
  <c r="R72" i="1"/>
  <c r="R87" i="1"/>
  <c r="R51" i="1"/>
  <c r="U82" i="1"/>
  <c r="U50" i="1"/>
  <c r="U51" i="1"/>
  <c r="R55" i="1"/>
  <c r="R24" i="1"/>
  <c r="U44" i="1"/>
  <c r="V19" i="1"/>
  <c r="R47" i="1"/>
  <c r="T8" i="1"/>
  <c r="AB23" i="1" s="1"/>
  <c r="AJ23" i="1" s="1"/>
  <c r="T34" i="1"/>
  <c r="R10" i="1"/>
  <c r="U15" i="1"/>
  <c r="T15" i="1"/>
  <c r="R32" i="1"/>
  <c r="S100" i="1"/>
  <c r="R78" i="1"/>
  <c r="R63" i="1"/>
  <c r="R56" i="1"/>
  <c r="R45" i="1"/>
  <c r="R46" i="1"/>
  <c r="R70" i="1"/>
  <c r="R58" i="1"/>
  <c r="R33" i="1"/>
  <c r="R39" i="1"/>
  <c r="V23" i="1"/>
  <c r="R16" i="1"/>
  <c r="S116" i="1"/>
  <c r="R119" i="1"/>
  <c r="AG115" i="1"/>
  <c r="AO115" i="1" s="1"/>
  <c r="S118" i="1"/>
  <c r="S106" i="1"/>
  <c r="V96" i="1"/>
  <c r="R89" i="1"/>
  <c r="V106" i="1"/>
  <c r="U92" i="1"/>
  <c r="AC92" i="1" s="1"/>
  <c r="AK92" i="1" s="1"/>
  <c r="R93" i="1"/>
  <c r="S77" i="1"/>
  <c r="V78" i="1"/>
  <c r="Y105" i="1"/>
  <c r="U86" i="1"/>
  <c r="U58" i="1"/>
  <c r="U68" i="1"/>
  <c r="R61" i="1"/>
  <c r="R69" i="1"/>
  <c r="V69" i="1"/>
  <c r="R50" i="1"/>
  <c r="U49" i="1"/>
  <c r="R53" i="1"/>
  <c r="U30" i="1"/>
  <c r="R48" i="1"/>
  <c r="R44" i="1"/>
  <c r="R29" i="1"/>
  <c r="U9" i="1"/>
  <c r="R35" i="1"/>
  <c r="X17" i="1"/>
  <c r="W20" i="1"/>
  <c r="R14" i="1"/>
  <c r="S64" i="1"/>
  <c r="S98" i="1"/>
  <c r="T114" i="1"/>
  <c r="U117" i="1"/>
  <c r="W121" i="1"/>
  <c r="Y106" i="1"/>
  <c r="W116" i="1"/>
  <c r="R84" i="1"/>
  <c r="V103" i="1"/>
  <c r="X112" i="1"/>
  <c r="AF112" i="1" s="1"/>
  <c r="U87" i="1"/>
  <c r="U95" i="1"/>
  <c r="R105" i="1"/>
  <c r="S99" i="1"/>
  <c r="V91" i="1"/>
  <c r="AD91" i="1" s="1"/>
  <c r="AL91" i="1" s="1"/>
  <c r="V76" i="1"/>
  <c r="R77" i="1"/>
  <c r="U90" i="1"/>
  <c r="S76" i="1"/>
  <c r="U80" i="1"/>
  <c r="V64" i="1"/>
  <c r="S57" i="1"/>
  <c r="R68" i="1"/>
  <c r="R75" i="1"/>
  <c r="R71" i="1"/>
  <c r="U66" i="1"/>
  <c r="V70" i="1"/>
  <c r="U32" i="1"/>
  <c r="U45" i="1"/>
  <c r="U22" i="1"/>
  <c r="U23" i="1"/>
  <c r="AC23" i="1" s="1"/>
  <c r="AK23" i="1" s="1"/>
  <c r="U29" i="1"/>
  <c r="U46" i="1"/>
  <c r="U42" i="1"/>
  <c r="U72" i="1"/>
  <c r="U21" i="1"/>
  <c r="U27" i="1"/>
  <c r="R27" i="1"/>
  <c r="S93" i="1"/>
  <c r="AB113" i="1"/>
  <c r="AJ113" i="1" s="1"/>
  <c r="T120" i="1"/>
  <c r="AB120" i="1" s="1"/>
  <c r="AJ120" i="1" s="1"/>
  <c r="R88" i="1"/>
  <c r="R94" i="1"/>
  <c r="R64" i="1"/>
  <c r="R86" i="1"/>
  <c r="R59" i="1"/>
  <c r="R73" i="1"/>
  <c r="V51" i="1"/>
  <c r="U78" i="1"/>
  <c r="V40" i="1"/>
  <c r="U40" i="1"/>
  <c r="R66" i="1"/>
  <c r="U28" i="1"/>
  <c r="V43" i="1"/>
  <c r="R41" i="1"/>
  <c r="S24" i="1"/>
  <c r="U20" i="1"/>
  <c r="U13" i="1"/>
  <c r="U17" i="1"/>
  <c r="R120" i="1"/>
  <c r="S32" i="1"/>
  <c r="Y100" i="1"/>
  <c r="Y94" i="1"/>
  <c r="Y85" i="1"/>
  <c r="Y97" i="1"/>
  <c r="Y93" i="1"/>
  <c r="Y103" i="1"/>
  <c r="Y73" i="1"/>
  <c r="Y69" i="1"/>
  <c r="Y65" i="1"/>
  <c r="Y61" i="1"/>
  <c r="Y68" i="1"/>
  <c r="Y37" i="1"/>
  <c r="Y35" i="1"/>
  <c r="Y33" i="1"/>
  <c r="Y38" i="1"/>
  <c r="Y22" i="1"/>
  <c r="Y23" i="1"/>
  <c r="Y29" i="1"/>
  <c r="Y57" i="1"/>
  <c r="Y17" i="1"/>
  <c r="Y51" i="1"/>
  <c r="Y9" i="1"/>
  <c r="Y12" i="1"/>
  <c r="Y34" i="1"/>
  <c r="Y7" i="1"/>
  <c r="S15" i="1"/>
  <c r="V115" i="1"/>
  <c r="R118" i="1"/>
  <c r="S103" i="1"/>
  <c r="S115" i="1"/>
  <c r="V113" i="1"/>
  <c r="T117" i="1"/>
  <c r="AB117" i="1" s="1"/>
  <c r="AJ117" i="1" s="1"/>
  <c r="W113" i="1"/>
  <c r="AE113" i="1" s="1"/>
  <c r="AM113" i="1" s="1"/>
  <c r="Y87" i="1"/>
  <c r="W119" i="1"/>
  <c r="AG121" i="1"/>
  <c r="AO121" i="1" s="1"/>
  <c r="V98" i="1"/>
  <c r="U119" i="1"/>
  <c r="S101" i="1"/>
  <c r="T119" i="1"/>
  <c r="AB119" i="1" s="1"/>
  <c r="AJ119" i="1" s="1"/>
  <c r="S96" i="1"/>
  <c r="Y90" i="1"/>
  <c r="R113" i="1"/>
  <c r="S85" i="1"/>
  <c r="V83" i="1"/>
  <c r="V75" i="1"/>
  <c r="U121" i="1"/>
  <c r="T87" i="1"/>
  <c r="U118" i="1"/>
  <c r="S83" i="1"/>
  <c r="Y74" i="1"/>
  <c r="T70" i="1"/>
  <c r="V72" i="1"/>
  <c r="S73" i="1"/>
  <c r="Y59" i="1"/>
  <c r="S68" i="1"/>
  <c r="S56" i="1"/>
  <c r="X73" i="1"/>
  <c r="W55" i="1"/>
  <c r="W80" i="1"/>
  <c r="S52" i="1"/>
  <c r="X68" i="1"/>
  <c r="V49" i="1"/>
  <c r="S62" i="1"/>
  <c r="Y28" i="1"/>
  <c r="S50" i="1"/>
  <c r="V77" i="1"/>
  <c r="Y46" i="1"/>
  <c r="Y70" i="1"/>
  <c r="T30" i="1"/>
  <c r="V52" i="1"/>
  <c r="V37" i="1"/>
  <c r="S35" i="1"/>
  <c r="S21" i="1"/>
  <c r="S37" i="1"/>
  <c r="Y24" i="1"/>
  <c r="W32" i="1"/>
  <c r="W34" i="1"/>
  <c r="X21" i="1"/>
  <c r="V42" i="1"/>
  <c r="Y40" i="1"/>
  <c r="Y47" i="1"/>
  <c r="S31" i="1"/>
  <c r="X24" i="1"/>
  <c r="W19" i="1"/>
  <c r="V15" i="1"/>
  <c r="T20" i="1"/>
  <c r="S80" i="1"/>
  <c r="U7" i="1"/>
  <c r="AC13" i="1" s="1"/>
  <c r="AK13" i="1" s="1"/>
  <c r="R42" i="1"/>
  <c r="W14" i="1"/>
  <c r="T29" i="1"/>
  <c r="W9" i="1"/>
  <c r="R21" i="1"/>
  <c r="X15" i="1"/>
  <c r="V120" i="1"/>
  <c r="V112" i="1"/>
  <c r="X113" i="1"/>
  <c r="X97" i="1"/>
  <c r="Y99" i="1"/>
  <c r="S117" i="1"/>
  <c r="S120" i="1"/>
  <c r="AG117" i="1"/>
  <c r="AO117" i="1" s="1"/>
  <c r="X99" i="1"/>
  <c r="U115" i="1"/>
  <c r="X83" i="1"/>
  <c r="X100" i="1"/>
  <c r="W120" i="1"/>
  <c r="Y82" i="1"/>
  <c r="V117" i="1"/>
  <c r="V82" i="1"/>
  <c r="T118" i="1"/>
  <c r="AB118" i="1" s="1"/>
  <c r="AJ118" i="1" s="1"/>
  <c r="Y72" i="1"/>
  <c r="T55" i="1"/>
  <c r="T69" i="1"/>
  <c r="S69" i="1"/>
  <c r="S58" i="1"/>
  <c r="V67" i="1"/>
  <c r="S95" i="1"/>
  <c r="X62" i="1"/>
  <c r="Y78" i="1"/>
  <c r="V54" i="1"/>
  <c r="T47" i="1"/>
  <c r="S67" i="1"/>
  <c r="Y49" i="1"/>
  <c r="X74" i="1"/>
  <c r="S48" i="1"/>
  <c r="V45" i="1"/>
  <c r="T68" i="1"/>
  <c r="Y48" i="1"/>
  <c r="W71" i="1"/>
  <c r="S51" i="1"/>
  <c r="X20" i="1"/>
  <c r="Y36" i="1"/>
  <c r="W51" i="1"/>
  <c r="V29" i="1"/>
  <c r="V7" i="1"/>
  <c r="X54" i="1"/>
  <c r="V38" i="1"/>
  <c r="X22" i="1"/>
  <c r="T42" i="1"/>
  <c r="W25" i="1"/>
  <c r="S22" i="1"/>
  <c r="X18" i="1"/>
  <c r="Y14" i="1"/>
  <c r="T22" i="1"/>
  <c r="Y32" i="1"/>
  <c r="U104" i="1"/>
  <c r="U101" i="1"/>
  <c r="U96" i="1"/>
  <c r="U94" i="1"/>
  <c r="U93" i="1"/>
  <c r="U84" i="1"/>
  <c r="U74" i="1"/>
  <c r="U73" i="1"/>
  <c r="U69" i="1"/>
  <c r="U65" i="1"/>
  <c r="U43" i="1"/>
  <c r="U36" i="1"/>
  <c r="U26" i="1"/>
  <c r="U39" i="1"/>
  <c r="U47" i="1"/>
  <c r="U41" i="1"/>
  <c r="U24" i="1"/>
  <c r="U14" i="1"/>
  <c r="R25" i="1"/>
  <c r="R12" i="1"/>
  <c r="W13" i="1"/>
  <c r="Y8" i="1"/>
  <c r="R17" i="1"/>
  <c r="X12" i="1"/>
  <c r="U8" i="1"/>
  <c r="U116" i="1"/>
  <c r="S88" i="1"/>
  <c r="S105" i="1"/>
  <c r="S59" i="1"/>
  <c r="S71" i="1"/>
  <c r="S53" i="1"/>
  <c r="S39" i="1"/>
  <c r="S40" i="1"/>
  <c r="S44" i="1"/>
  <c r="S11" i="1"/>
  <c r="S42" i="1"/>
  <c r="S12" i="1"/>
  <c r="S19" i="1"/>
  <c r="X16" i="1"/>
  <c r="Y10" i="1"/>
  <c r="AB114" i="1"/>
  <c r="AJ114" i="1" s="1"/>
  <c r="X117" i="1"/>
  <c r="AG112" i="1"/>
  <c r="Y123" i="1"/>
  <c r="Y122" i="1"/>
  <c r="Y95" i="1"/>
  <c r="U112" i="1"/>
  <c r="S113" i="1"/>
  <c r="T115" i="1"/>
  <c r="AB115" i="1" s="1"/>
  <c r="AJ115" i="1" s="1"/>
  <c r="X101" i="1"/>
  <c r="W112" i="1"/>
  <c r="AE118" i="1" s="1"/>
  <c r="AM118" i="1" s="1"/>
  <c r="T121" i="1"/>
  <c r="AB121" i="1" s="1"/>
  <c r="AJ121" i="1" s="1"/>
  <c r="V114" i="1"/>
  <c r="Y102" i="1"/>
  <c r="X115" i="1"/>
  <c r="X95" i="1"/>
  <c r="X118" i="1"/>
  <c r="AF118" i="1" s="1"/>
  <c r="AN118" i="1" s="1"/>
  <c r="Y92" i="1"/>
  <c r="X114" i="1"/>
  <c r="AF114" i="1" s="1"/>
  <c r="AN114" i="1" s="1"/>
  <c r="X104" i="1"/>
  <c r="V93" i="1"/>
  <c r="V92" i="1"/>
  <c r="S82" i="1"/>
  <c r="S97" i="1"/>
  <c r="AG114" i="1"/>
  <c r="AO114" i="1" s="1"/>
  <c r="T81" i="1"/>
  <c r="Y96" i="1"/>
  <c r="W115" i="1"/>
  <c r="Y81" i="1"/>
  <c r="U114" i="1"/>
  <c r="AC114" i="1" s="1"/>
  <c r="AK114" i="1" s="1"/>
  <c r="Y56" i="1"/>
  <c r="V68" i="1"/>
  <c r="T58" i="1"/>
  <c r="X81" i="1"/>
  <c r="X66" i="1"/>
  <c r="T71" i="1"/>
  <c r="S60" i="1"/>
  <c r="W88" i="1"/>
  <c r="S61" i="1"/>
  <c r="S46" i="1"/>
  <c r="S47" i="1"/>
  <c r="X47" i="1"/>
  <c r="W67" i="1"/>
  <c r="V47" i="1"/>
  <c r="W61" i="1"/>
  <c r="W40" i="1"/>
  <c r="Y64" i="1"/>
  <c r="X46" i="1"/>
  <c r="X64" i="1"/>
  <c r="T49" i="1"/>
  <c r="X31" i="1"/>
  <c r="X28" i="1"/>
  <c r="V58" i="1"/>
  <c r="X32" i="1"/>
  <c r="T48" i="1"/>
  <c r="X27" i="1"/>
  <c r="V46" i="1"/>
  <c r="V90" i="1"/>
  <c r="V104" i="1"/>
  <c r="V89" i="1"/>
  <c r="V101" i="1"/>
  <c r="V87" i="1"/>
  <c r="V86" i="1"/>
  <c r="V94" i="1"/>
  <c r="V66" i="1"/>
  <c r="V79" i="1"/>
  <c r="V56" i="1"/>
  <c r="V61" i="1"/>
  <c r="V48" i="1"/>
  <c r="V30" i="1"/>
  <c r="V28" i="1"/>
  <c r="V55" i="1"/>
  <c r="V41" i="1"/>
  <c r="V35" i="1"/>
  <c r="V39" i="1"/>
  <c r="V44" i="1"/>
  <c r="V31" i="1"/>
  <c r="V10" i="1"/>
  <c r="V13" i="1"/>
  <c r="V18" i="1"/>
  <c r="V33" i="1"/>
  <c r="V21" i="1"/>
  <c r="V11" i="1"/>
  <c r="V36" i="1"/>
  <c r="X53" i="1"/>
  <c r="T7" i="1"/>
  <c r="AB90" i="1" s="1"/>
  <c r="AJ90" i="1" s="1"/>
  <c r="Y41" i="1"/>
  <c r="R28" i="1"/>
  <c r="R11" i="1"/>
  <c r="Z44" i="1" s="1"/>
  <c r="AH44" i="1" s="1"/>
  <c r="X19" i="1"/>
  <c r="W31" i="1"/>
  <c r="S17" i="1"/>
  <c r="S43" i="1"/>
  <c r="R13" i="1"/>
  <c r="T14" i="1"/>
  <c r="S16" i="1"/>
  <c r="R30" i="1"/>
  <c r="T21" i="1"/>
  <c r="U11" i="1"/>
  <c r="V22" i="1"/>
  <c r="U10" i="1"/>
  <c r="T50" i="1"/>
  <c r="R15" i="1"/>
  <c r="V118" i="1"/>
  <c r="AD118" i="1" s="1"/>
  <c r="AL118" i="1" s="1"/>
  <c r="R115" i="1"/>
  <c r="AB112" i="1"/>
  <c r="R114" i="1"/>
  <c r="AC97" i="1"/>
  <c r="AK97" i="1" s="1"/>
  <c r="AB116" i="1"/>
  <c r="AJ116" i="1" s="1"/>
  <c r="S92" i="1"/>
  <c r="X63" i="1"/>
  <c r="Y66" i="1"/>
  <c r="Y60" i="1"/>
  <c r="X39" i="1"/>
  <c r="S63" i="1"/>
  <c r="X48" i="1"/>
  <c r="S30" i="1"/>
  <c r="S26" i="1"/>
  <c r="X57" i="1"/>
  <c r="Y26" i="1"/>
  <c r="X45" i="1"/>
  <c r="V34" i="1"/>
  <c r="V50" i="1"/>
  <c r="T24" i="1"/>
  <c r="V16" i="1"/>
  <c r="S27" i="1"/>
  <c r="S13" i="1"/>
  <c r="T12" i="1"/>
  <c r="V9" i="1"/>
  <c r="S23" i="1"/>
  <c r="Y30" i="1"/>
  <c r="S20" i="1"/>
  <c r="S8" i="1"/>
  <c r="AA57" i="1" s="1"/>
  <c r="AI57" i="1" s="1"/>
  <c r="X9" i="1"/>
  <c r="S28" i="1"/>
  <c r="W16" i="1"/>
  <c r="T16" i="1"/>
  <c r="R117" i="1"/>
  <c r="S119" i="1"/>
  <c r="S112" i="1"/>
  <c r="AA114" i="1" s="1"/>
  <c r="AI114" i="1" s="1"/>
  <c r="R112" i="1"/>
  <c r="Z119" i="1" s="1"/>
  <c r="AH119" i="1" s="1"/>
  <c r="V121" i="1"/>
  <c r="AC105" i="1"/>
  <c r="AK105" i="1" s="1"/>
  <c r="U113" i="1"/>
  <c r="AC113" i="1" s="1"/>
  <c r="AK113" i="1" s="1"/>
  <c r="X65" i="1"/>
  <c r="S81" i="1"/>
  <c r="Y67" i="1"/>
  <c r="X67" i="1"/>
  <c r="X120" i="1"/>
  <c r="AF120" i="1" s="1"/>
  <c r="AN120" i="1" s="1"/>
  <c r="U120" i="1"/>
  <c r="AG113" i="1"/>
  <c r="AO113" i="1" s="1"/>
  <c r="Y98" i="1"/>
  <c r="X87" i="1"/>
  <c r="S104" i="1"/>
  <c r="AB86" i="1"/>
  <c r="AJ86" i="1" s="1"/>
  <c r="Y101" i="1"/>
  <c r="S86" i="1"/>
  <c r="T79" i="1"/>
  <c r="S79" i="1"/>
  <c r="X89" i="1"/>
  <c r="S91" i="1"/>
  <c r="Y79" i="1"/>
  <c r="X79" i="1"/>
  <c r="Y77" i="1"/>
  <c r="V65" i="1"/>
  <c r="Y76" i="1"/>
  <c r="S66" i="1"/>
  <c r="T65" i="1"/>
  <c r="W74" i="1"/>
  <c r="Y62" i="1"/>
  <c r="X69" i="1"/>
  <c r="X58" i="1"/>
  <c r="V73" i="1"/>
  <c r="X59" i="1"/>
  <c r="Y44" i="1"/>
  <c r="X56" i="1"/>
  <c r="Y45" i="1"/>
  <c r="W43" i="1"/>
  <c r="S65" i="1"/>
  <c r="W42" i="1"/>
  <c r="T59" i="1"/>
  <c r="S38" i="1"/>
  <c r="S55" i="1"/>
  <c r="T41" i="1"/>
  <c r="W46" i="1"/>
  <c r="W47" i="1"/>
  <c r="V25" i="1"/>
  <c r="Y55" i="1"/>
  <c r="W29" i="1"/>
  <c r="X43" i="1"/>
  <c r="T25" i="1"/>
  <c r="T44" i="1"/>
  <c r="W27" i="1"/>
  <c r="Y53" i="1"/>
  <c r="T32" i="1"/>
  <c r="T99" i="1"/>
  <c r="T92" i="1"/>
  <c r="T89" i="1"/>
  <c r="T88" i="1"/>
  <c r="T102" i="1"/>
  <c r="T96" i="1"/>
  <c r="T85" i="1"/>
  <c r="T64" i="1"/>
  <c r="T60" i="1"/>
  <c r="T67" i="1"/>
  <c r="T36" i="1"/>
  <c r="T33" i="1"/>
  <c r="T37" i="1"/>
  <c r="T54" i="1"/>
  <c r="T28" i="1"/>
  <c r="T17" i="1"/>
  <c r="T27" i="1"/>
  <c r="T31" i="1"/>
  <c r="T11" i="1"/>
  <c r="W22" i="1"/>
  <c r="S49" i="1"/>
  <c r="T13" i="1"/>
  <c r="T26" i="1"/>
  <c r="S34" i="1"/>
  <c r="W11" i="1"/>
  <c r="T40" i="1"/>
  <c r="X14" i="1"/>
  <c r="R19" i="1"/>
  <c r="R18" i="1"/>
  <c r="U18" i="1"/>
  <c r="AC18" i="1" s="1"/>
  <c r="AK18" i="1" s="1"/>
  <c r="W101" i="1"/>
  <c r="W106" i="1"/>
  <c r="W95" i="1"/>
  <c r="W86" i="1"/>
  <c r="W94" i="1"/>
  <c r="W98" i="1"/>
  <c r="W92" i="1"/>
  <c r="W76" i="1"/>
  <c r="W58" i="1"/>
  <c r="W83" i="1"/>
  <c r="W56" i="1"/>
  <c r="W28" i="1"/>
  <c r="W59" i="1"/>
  <c r="W36" i="1"/>
  <c r="W26" i="1"/>
  <c r="W38" i="1"/>
  <c r="W49" i="1"/>
  <c r="W44" i="1"/>
  <c r="W63" i="1"/>
  <c r="W33" i="1"/>
  <c r="W7" i="1"/>
  <c r="W35" i="1"/>
  <c r="W10" i="1"/>
  <c r="W18" i="1"/>
  <c r="T18" i="1"/>
  <c r="R8" i="1"/>
  <c r="Y21" i="1"/>
  <c r="W15" i="1"/>
  <c r="T9" i="1"/>
  <c r="AD119" i="1"/>
  <c r="AL119" i="1" s="1"/>
  <c r="AA116" i="1"/>
  <c r="AI116" i="1" s="1"/>
  <c r="R121" i="1"/>
  <c r="AC79" i="1"/>
  <c r="AK79" i="1" s="1"/>
  <c r="AC90" i="1"/>
  <c r="AK90" i="1" s="1"/>
  <c r="S78" i="1"/>
  <c r="S94" i="1"/>
  <c r="S74" i="1"/>
  <c r="AC75" i="1"/>
  <c r="AK75" i="1" s="1"/>
  <c r="AD64" i="1"/>
  <c r="AL64" i="1" s="1"/>
  <c r="S72" i="1"/>
  <c r="Y50" i="1"/>
  <c r="AC82" i="1"/>
  <c r="AK82" i="1" s="1"/>
  <c r="AB43" i="1"/>
  <c r="AJ43" i="1" s="1"/>
  <c r="Y42" i="1"/>
  <c r="Y54" i="1"/>
  <c r="Y39" i="1"/>
  <c r="X52" i="1"/>
  <c r="AB45" i="1"/>
  <c r="AJ45" i="1" s="1"/>
  <c r="S45" i="1"/>
  <c r="Y43" i="1"/>
  <c r="Y27" i="1"/>
  <c r="X42" i="1"/>
  <c r="V27" i="1"/>
  <c r="S29" i="1"/>
  <c r="AC35" i="1"/>
  <c r="AK35" i="1" s="1"/>
  <c r="V12" i="1"/>
  <c r="X23" i="1"/>
  <c r="X11" i="1"/>
  <c r="X10" i="1"/>
  <c r="Y13" i="1"/>
  <c r="S18" i="1"/>
  <c r="W17" i="1"/>
  <c r="S75" i="1"/>
  <c r="Y15" i="1"/>
  <c r="Y20" i="1"/>
  <c r="AF121" i="1"/>
  <c r="AN121" i="1" s="1"/>
  <c r="AE89" i="1"/>
  <c r="AM89" i="1" s="1"/>
  <c r="Z74" i="1"/>
  <c r="AH74" i="1" s="1"/>
  <c r="Y58" i="1"/>
  <c r="Y75" i="1"/>
  <c r="S90" i="1"/>
  <c r="X49" i="1"/>
  <c r="AC54" i="1"/>
  <c r="AK54" i="1" s="1"/>
  <c r="S70" i="1"/>
  <c r="X51" i="1"/>
  <c r="S54" i="1"/>
  <c r="X34" i="1"/>
  <c r="Y52" i="1"/>
  <c r="AC51" i="1"/>
  <c r="AK51" i="1" s="1"/>
  <c r="S41" i="1"/>
  <c r="X36" i="1"/>
  <c r="AC46" i="1"/>
  <c r="AK46" i="1" s="1"/>
  <c r="Y19" i="1"/>
  <c r="AC42" i="1"/>
  <c r="AK42" i="1" s="1"/>
  <c r="V26" i="1"/>
  <c r="S7" i="1"/>
  <c r="AA99" i="1" s="1"/>
  <c r="AI99" i="1" s="1"/>
  <c r="S36" i="1"/>
  <c r="Y11" i="1"/>
  <c r="V8" i="1"/>
  <c r="AD70" i="1" s="1"/>
  <c r="AL70" i="1" s="1"/>
  <c r="V24" i="1"/>
  <c r="S9" i="1"/>
  <c r="AA100" i="1" s="1"/>
  <c r="AI100" i="1" s="1"/>
  <c r="S25" i="1"/>
  <c r="X85" i="1"/>
  <c r="X84" i="1"/>
  <c r="X98" i="1"/>
  <c r="X93" i="1"/>
  <c r="X91" i="1"/>
  <c r="X60" i="1"/>
  <c r="X55" i="1"/>
  <c r="X72" i="1"/>
  <c r="X50" i="1"/>
  <c r="X30" i="1"/>
  <c r="X41" i="1"/>
  <c r="X44" i="1"/>
  <c r="X40" i="1"/>
  <c r="X37" i="1"/>
  <c r="X25" i="1"/>
  <c r="X29" i="1"/>
  <c r="X13" i="1"/>
  <c r="X26" i="1"/>
  <c r="X7" i="1"/>
  <c r="V17" i="1"/>
  <c r="S10" i="1"/>
  <c r="Y16" i="1"/>
  <c r="X8" i="1"/>
  <c r="Y18" i="1"/>
  <c r="S14" i="1"/>
  <c r="AA28" i="1" l="1"/>
  <c r="AI28" i="1" s="1"/>
  <c r="AD115" i="1"/>
  <c r="AL115" i="1" s="1"/>
  <c r="AC17" i="1"/>
  <c r="AK17" i="1" s="1"/>
  <c r="AB38" i="1"/>
  <c r="AJ38" i="1" s="1"/>
  <c r="AC72" i="1"/>
  <c r="AK72" i="1" s="1"/>
  <c r="AC55" i="1"/>
  <c r="AK55" i="1" s="1"/>
  <c r="AB80" i="1"/>
  <c r="AJ80" i="1" s="1"/>
  <c r="AC106" i="1"/>
  <c r="AK106" i="1" s="1"/>
  <c r="AD121" i="1"/>
  <c r="AL121" i="1" s="1"/>
  <c r="AC45" i="1"/>
  <c r="AK45" i="1" s="1"/>
  <c r="AA46" i="1"/>
  <c r="AI46" i="1" s="1"/>
  <c r="AC81" i="1"/>
  <c r="AK81" i="1" s="1"/>
  <c r="AF117" i="1"/>
  <c r="AN117" i="1" s="1"/>
  <c r="AF113" i="1"/>
  <c r="AN113" i="1" s="1"/>
  <c r="AD100" i="1"/>
  <c r="AL100" i="1" s="1"/>
  <c r="AC83" i="1"/>
  <c r="AK83" i="1" s="1"/>
  <c r="AC32" i="1"/>
  <c r="AK32" i="1" s="1"/>
  <c r="AE97" i="1"/>
  <c r="AM97" i="1" s="1"/>
  <c r="AA80" i="1"/>
  <c r="AI80" i="1" s="1"/>
  <c r="AE117" i="1"/>
  <c r="AM117" i="1" s="1"/>
  <c r="AB63" i="1"/>
  <c r="AJ63" i="1" s="1"/>
  <c r="AC87" i="1"/>
  <c r="AK87" i="1" s="1"/>
  <c r="AB40" i="1"/>
  <c r="AJ40" i="1" s="1"/>
  <c r="AC38" i="1"/>
  <c r="AK38" i="1" s="1"/>
  <c r="AC61" i="1"/>
  <c r="AK61" i="1" s="1"/>
  <c r="AA119" i="1"/>
  <c r="AI119" i="1" s="1"/>
  <c r="AC64" i="1"/>
  <c r="AK64" i="1" s="1"/>
  <c r="AF115" i="1"/>
  <c r="AN115" i="1" s="1"/>
  <c r="AB15" i="1"/>
  <c r="AJ15" i="1" s="1"/>
  <c r="AF116" i="1"/>
  <c r="AN116" i="1" s="1"/>
  <c r="AA101" i="1"/>
  <c r="AI101" i="1" s="1"/>
  <c r="AA90" i="1"/>
  <c r="AI90" i="1" s="1"/>
  <c r="AG25" i="1"/>
  <c r="AO25" i="1" s="1"/>
  <c r="AG86" i="1"/>
  <c r="AO86" i="1" s="1"/>
  <c r="AG11" i="1"/>
  <c r="AO11" i="1" s="1"/>
  <c r="AC67" i="1"/>
  <c r="AK67" i="1" s="1"/>
  <c r="AB9" i="1"/>
  <c r="AJ9" i="1" s="1"/>
  <c r="AE40" i="1"/>
  <c r="AM40" i="1" s="1"/>
  <c r="AC26" i="1"/>
  <c r="AK26" i="1" s="1"/>
  <c r="AA68" i="1"/>
  <c r="AI68" i="1" s="1"/>
  <c r="AF88" i="1"/>
  <c r="AN88" i="1" s="1"/>
  <c r="AF41" i="1"/>
  <c r="AN41" i="1" s="1"/>
  <c r="AF98" i="1"/>
  <c r="AN98" i="1" s="1"/>
  <c r="AB39" i="1"/>
  <c r="AJ39" i="1" s="1"/>
  <c r="AB72" i="1"/>
  <c r="AJ72" i="1" s="1"/>
  <c r="AC70" i="1"/>
  <c r="AK70" i="1" s="1"/>
  <c r="AB25" i="1"/>
  <c r="AJ25" i="1" s="1"/>
  <c r="AB41" i="1"/>
  <c r="AJ41" i="1" s="1"/>
  <c r="AE39" i="1"/>
  <c r="AM39" i="1" s="1"/>
  <c r="T122" i="1"/>
  <c r="AA17" i="1"/>
  <c r="AI17" i="1" s="1"/>
  <c r="AE115" i="1"/>
  <c r="AM115" i="1" s="1"/>
  <c r="AF119" i="1"/>
  <c r="AN119" i="1" s="1"/>
  <c r="AD117" i="1"/>
  <c r="AL117" i="1" s="1"/>
  <c r="AB35" i="1"/>
  <c r="AJ35" i="1" s="1"/>
  <c r="AE13" i="1"/>
  <c r="AM13" i="1" s="1"/>
  <c r="AB34" i="1"/>
  <c r="AJ34" i="1" s="1"/>
  <c r="AC71" i="1"/>
  <c r="AK71" i="1" s="1"/>
  <c r="AB77" i="1"/>
  <c r="AJ77" i="1" s="1"/>
  <c r="AA118" i="1"/>
  <c r="AI118" i="1" s="1"/>
  <c r="Z8" i="1"/>
  <c r="AH8" i="1" s="1"/>
  <c r="AE44" i="1"/>
  <c r="AM44" i="1" s="1"/>
  <c r="AE83" i="1"/>
  <c r="AM83" i="1" s="1"/>
  <c r="AE106" i="1"/>
  <c r="AM106" i="1" s="1"/>
  <c r="AA34" i="1"/>
  <c r="AI34" i="1" s="1"/>
  <c r="AB31" i="1"/>
  <c r="AJ31" i="1" s="1"/>
  <c r="AB67" i="1"/>
  <c r="AJ67" i="1" s="1"/>
  <c r="AB92" i="1"/>
  <c r="AJ92" i="1" s="1"/>
  <c r="AA79" i="1"/>
  <c r="AI79" i="1" s="1"/>
  <c r="AC100" i="1"/>
  <c r="AK100" i="1" s="1"/>
  <c r="AC15" i="1"/>
  <c r="AK15" i="1" s="1"/>
  <c r="AC33" i="1"/>
  <c r="AK33" i="1" s="1"/>
  <c r="AC60" i="1"/>
  <c r="AK60" i="1" s="1"/>
  <c r="T123" i="1"/>
  <c r="AC11" i="1"/>
  <c r="AK11" i="1" s="1"/>
  <c r="AD114" i="1"/>
  <c r="AL114" i="1" s="1"/>
  <c r="AE121" i="1"/>
  <c r="AM121" i="1" s="1"/>
  <c r="AA10" i="1"/>
  <c r="AI10" i="1" s="1"/>
  <c r="AE116" i="1"/>
  <c r="AM116" i="1" s="1"/>
  <c r="AC57" i="1"/>
  <c r="AK57" i="1" s="1"/>
  <c r="Z121" i="1"/>
  <c r="AH121" i="1" s="1"/>
  <c r="AE30" i="1"/>
  <c r="AM30" i="1" s="1"/>
  <c r="AA40" i="1"/>
  <c r="AI40" i="1" s="1"/>
  <c r="AC93" i="1"/>
  <c r="AK93" i="1" s="1"/>
  <c r="AD120" i="1"/>
  <c r="AL120" i="1" s="1"/>
  <c r="AG18" i="1"/>
  <c r="AO18" i="1" s="1"/>
  <c r="AA41" i="1"/>
  <c r="AI41" i="1" s="1"/>
  <c r="AB98" i="1"/>
  <c r="AJ98" i="1" s="1"/>
  <c r="AA78" i="1"/>
  <c r="AI78" i="1" s="1"/>
  <c r="AC78" i="1"/>
  <c r="AK78" i="1" s="1"/>
  <c r="AB61" i="1"/>
  <c r="AJ61" i="1" s="1"/>
  <c r="AC103" i="1"/>
  <c r="AK103" i="1" s="1"/>
  <c r="AA75" i="1"/>
  <c r="AI75" i="1" s="1"/>
  <c r="AC21" i="1"/>
  <c r="AK21" i="1" s="1"/>
  <c r="AB78" i="1"/>
  <c r="AJ78" i="1" s="1"/>
  <c r="AA121" i="1"/>
  <c r="AI121" i="1" s="1"/>
  <c r="AB18" i="1"/>
  <c r="AJ18" i="1" s="1"/>
  <c r="AC12" i="1"/>
  <c r="AK12" i="1" s="1"/>
  <c r="AD9" i="1"/>
  <c r="AL9" i="1" s="1"/>
  <c r="AC80" i="1"/>
  <c r="AK80" i="1" s="1"/>
  <c r="AE93" i="1"/>
  <c r="AM93" i="1" s="1"/>
  <c r="AC56" i="1"/>
  <c r="AK56" i="1" s="1"/>
  <c r="AA69" i="1"/>
  <c r="AI69" i="1" s="1"/>
  <c r="Z45" i="1"/>
  <c r="AH45" i="1" s="1"/>
  <c r="AF53" i="1"/>
  <c r="AN53" i="1" s="1"/>
  <c r="U123" i="1"/>
  <c r="U122" i="1"/>
  <c r="AC112" i="1"/>
  <c r="Z70" i="1"/>
  <c r="AH70" i="1" s="1"/>
  <c r="AF100" i="1"/>
  <c r="AN100" i="1" s="1"/>
  <c r="Z65" i="1"/>
  <c r="AH65" i="1" s="1"/>
  <c r="AE75" i="1"/>
  <c r="AM75" i="1" s="1"/>
  <c r="AG34" i="1"/>
  <c r="AO34" i="1" s="1"/>
  <c r="AN112" i="1"/>
  <c r="AF8" i="1"/>
  <c r="AN8" i="1" s="1"/>
  <c r="AF26" i="1"/>
  <c r="AN26" i="1" s="1"/>
  <c r="AF30" i="1"/>
  <c r="AN30" i="1" s="1"/>
  <c r="AF84" i="1"/>
  <c r="AN84" i="1" s="1"/>
  <c r="AA36" i="1"/>
  <c r="AI36" i="1" s="1"/>
  <c r="Z55" i="1"/>
  <c r="AH55" i="1" s="1"/>
  <c r="AA54" i="1"/>
  <c r="AI54" i="1" s="1"/>
  <c r="AD99" i="1"/>
  <c r="AL99" i="1" s="1"/>
  <c r="Z84" i="1"/>
  <c r="AH84" i="1" s="1"/>
  <c r="AE17" i="1"/>
  <c r="AM17" i="1" s="1"/>
  <c r="AF23" i="1"/>
  <c r="AN23" i="1" s="1"/>
  <c r="AD27" i="1"/>
  <c r="AL27" i="1" s="1"/>
  <c r="Z24" i="1"/>
  <c r="AH24" i="1" s="1"/>
  <c r="AG39" i="1"/>
  <c r="AO39" i="1" s="1"/>
  <c r="AG50" i="1"/>
  <c r="AO50" i="1" s="1"/>
  <c r="AE49" i="1"/>
  <c r="AM49" i="1" s="1"/>
  <c r="AE58" i="1"/>
  <c r="AM58" i="1" s="1"/>
  <c r="AE101" i="1"/>
  <c r="AM101" i="1" s="1"/>
  <c r="AB27" i="1"/>
  <c r="AJ27" i="1" s="1"/>
  <c r="AB60" i="1"/>
  <c r="AJ60" i="1" s="1"/>
  <c r="AB99" i="1"/>
  <c r="AJ99" i="1" s="1"/>
  <c r="AF43" i="1"/>
  <c r="AN43" i="1" s="1"/>
  <c r="AA55" i="1"/>
  <c r="AI55" i="1" s="1"/>
  <c r="AF56" i="1"/>
  <c r="AN56" i="1" s="1"/>
  <c r="AG62" i="1"/>
  <c r="AO62" i="1" s="1"/>
  <c r="Z64" i="1"/>
  <c r="AH64" i="1" s="1"/>
  <c r="AE90" i="1"/>
  <c r="AM90" i="1" s="1"/>
  <c r="Z101" i="1"/>
  <c r="AH101" i="1" s="1"/>
  <c r="AA81" i="1"/>
  <c r="AI81" i="1" s="1"/>
  <c r="AE84" i="1"/>
  <c r="AM84" i="1" s="1"/>
  <c r="Z100" i="1"/>
  <c r="AH100" i="1" s="1"/>
  <c r="AF9" i="1"/>
  <c r="AN9" i="1" s="1"/>
  <c r="AB12" i="1"/>
  <c r="AJ12" i="1" s="1"/>
  <c r="AF57" i="1"/>
  <c r="AN57" i="1" s="1"/>
  <c r="AG60" i="1"/>
  <c r="AO60" i="1" s="1"/>
  <c r="AE79" i="1"/>
  <c r="AM79" i="1" s="1"/>
  <c r="Z88" i="1"/>
  <c r="AH88" i="1" s="1"/>
  <c r="AD102" i="1"/>
  <c r="AL102" i="1" s="1"/>
  <c r="AE31" i="1"/>
  <c r="AM31" i="1" s="1"/>
  <c r="AD36" i="1"/>
  <c r="AL36" i="1" s="1"/>
  <c r="AD44" i="1"/>
  <c r="AL44" i="1" s="1"/>
  <c r="AD61" i="1"/>
  <c r="AL61" i="1" s="1"/>
  <c r="AD89" i="1"/>
  <c r="AL89" i="1" s="1"/>
  <c r="AD58" i="1"/>
  <c r="AL58" i="1" s="1"/>
  <c r="AE61" i="1"/>
  <c r="AM61" i="1" s="1"/>
  <c r="AA61" i="1"/>
  <c r="AI61" i="1" s="1"/>
  <c r="AC68" i="1"/>
  <c r="AK68" i="1" s="1"/>
  <c r="AG81" i="1"/>
  <c r="AO81" i="1" s="1"/>
  <c r="AA97" i="1"/>
  <c r="AI97" i="1" s="1"/>
  <c r="AG95" i="1"/>
  <c r="AO95" i="1" s="1"/>
  <c r="AF16" i="1"/>
  <c r="AN16" i="1" s="1"/>
  <c r="AA39" i="1"/>
  <c r="AI39" i="1" s="1"/>
  <c r="Z38" i="1"/>
  <c r="AH38" i="1" s="1"/>
  <c r="AB75" i="1"/>
  <c r="AJ75" i="1" s="1"/>
  <c r="Z12" i="1"/>
  <c r="AH12" i="1" s="1"/>
  <c r="AC36" i="1"/>
  <c r="AK36" i="1" s="1"/>
  <c r="AC94" i="1"/>
  <c r="AK94" i="1" s="1"/>
  <c r="AC27" i="1"/>
  <c r="AK27" i="1" s="1"/>
  <c r="Z40" i="1"/>
  <c r="AH40" i="1" s="1"/>
  <c r="Z33" i="1"/>
  <c r="AH33" i="1" s="1"/>
  <c r="AA48" i="1"/>
  <c r="AI48" i="1" s="1"/>
  <c r="AD54" i="1"/>
  <c r="AL54" i="1" s="1"/>
  <c r="Z59" i="1"/>
  <c r="AH59" i="1" s="1"/>
  <c r="AC99" i="1"/>
  <c r="AK99" i="1" s="1"/>
  <c r="AF83" i="1"/>
  <c r="AN83" i="1" s="1"/>
  <c r="AD97" i="1"/>
  <c r="AL97" i="1" s="1"/>
  <c r="AE102" i="1"/>
  <c r="AM102" i="1" s="1"/>
  <c r="AC25" i="1"/>
  <c r="AK25" i="1" s="1"/>
  <c r="AD74" i="1"/>
  <c r="AL74" i="1" s="1"/>
  <c r="AF15" i="1"/>
  <c r="AN15" i="1" s="1"/>
  <c r="AB20" i="1"/>
  <c r="AJ20" i="1" s="1"/>
  <c r="AG40" i="1"/>
  <c r="AO40" i="1" s="1"/>
  <c r="AA37" i="1"/>
  <c r="AI37" i="1" s="1"/>
  <c r="AG46" i="1"/>
  <c r="AO46" i="1" s="1"/>
  <c r="AA52" i="1"/>
  <c r="AI52" i="1" s="1"/>
  <c r="AG59" i="1"/>
  <c r="AO59" i="1" s="1"/>
  <c r="AG74" i="1"/>
  <c r="AO74" i="1" s="1"/>
  <c r="AA85" i="1"/>
  <c r="AI85" i="1" s="1"/>
  <c r="AC119" i="1"/>
  <c r="AK119" i="1" s="1"/>
  <c r="AC16" i="1"/>
  <c r="AK16" i="1" s="1"/>
  <c r="AG12" i="1"/>
  <c r="AO12" i="1" s="1"/>
  <c r="AG38" i="1"/>
  <c r="AO38" i="1" s="1"/>
  <c r="AG73" i="1"/>
  <c r="AO73" i="1" s="1"/>
  <c r="R107" i="1"/>
  <c r="AC22" i="1"/>
  <c r="AK22" i="1" s="1"/>
  <c r="AB62" i="1"/>
  <c r="AJ62" i="1" s="1"/>
  <c r="AB101" i="1"/>
  <c r="AJ101" i="1" s="1"/>
  <c r="X122" i="1"/>
  <c r="X108" i="1"/>
  <c r="X107" i="1"/>
  <c r="AF7" i="1"/>
  <c r="AF34" i="1"/>
  <c r="AN34" i="1" s="1"/>
  <c r="AG45" i="1"/>
  <c r="AO45" i="1" s="1"/>
  <c r="AF39" i="1"/>
  <c r="AN39" i="1" s="1"/>
  <c r="AB123" i="1"/>
  <c r="AB122" i="1"/>
  <c r="AJ112" i="1"/>
  <c r="AD48" i="1"/>
  <c r="AL48" i="1" s="1"/>
  <c r="AF54" i="1"/>
  <c r="AN54" i="1" s="1"/>
  <c r="AD82" i="1"/>
  <c r="AL82" i="1" s="1"/>
  <c r="AF35" i="1"/>
  <c r="AN35" i="1" s="1"/>
  <c r="Z23" i="1"/>
  <c r="AH23" i="1" s="1"/>
  <c r="AF68" i="1"/>
  <c r="AN68" i="1" s="1"/>
  <c r="Z31" i="1"/>
  <c r="AH31" i="1" s="1"/>
  <c r="AF13" i="1"/>
  <c r="AN13" i="1" s="1"/>
  <c r="AF50" i="1"/>
  <c r="AN50" i="1" s="1"/>
  <c r="AF85" i="1"/>
  <c r="AN85" i="1" s="1"/>
  <c r="S108" i="1"/>
  <c r="S107" i="1"/>
  <c r="AA7" i="1"/>
  <c r="Z66" i="1"/>
  <c r="AH66" i="1" s="1"/>
  <c r="AE37" i="1"/>
  <c r="AM37" i="1" s="1"/>
  <c r="AG75" i="1"/>
  <c r="AO75" i="1" s="1"/>
  <c r="AE72" i="1"/>
  <c r="AM72" i="1" s="1"/>
  <c r="Z77" i="1"/>
  <c r="AH77" i="1" s="1"/>
  <c r="AF102" i="1"/>
  <c r="AN102" i="1" s="1"/>
  <c r="AE12" i="1"/>
  <c r="AM12" i="1" s="1"/>
  <c r="AD12" i="1"/>
  <c r="AL12" i="1" s="1"/>
  <c r="Z48" i="1"/>
  <c r="AH48" i="1" s="1"/>
  <c r="AA45" i="1"/>
  <c r="AI45" i="1" s="1"/>
  <c r="AG54" i="1"/>
  <c r="AO54" i="1" s="1"/>
  <c r="AE64" i="1"/>
  <c r="AM64" i="1" s="1"/>
  <c r="AE103" i="1"/>
  <c r="AM103" i="1" s="1"/>
  <c r="AG104" i="1"/>
  <c r="AO104" i="1" s="1"/>
  <c r="AE18" i="1"/>
  <c r="AM18" i="1" s="1"/>
  <c r="AE38" i="1"/>
  <c r="AM38" i="1" s="1"/>
  <c r="AE76" i="1"/>
  <c r="AM76" i="1" s="1"/>
  <c r="AB26" i="1"/>
  <c r="AJ26" i="1" s="1"/>
  <c r="AB17" i="1"/>
  <c r="AJ17" i="1" s="1"/>
  <c r="AB64" i="1"/>
  <c r="AJ64" i="1" s="1"/>
  <c r="AB32" i="1"/>
  <c r="AJ32" i="1" s="1"/>
  <c r="AE29" i="1"/>
  <c r="AM29" i="1" s="1"/>
  <c r="AA38" i="1"/>
  <c r="AI38" i="1" s="1"/>
  <c r="AG44" i="1"/>
  <c r="AO44" i="1" s="1"/>
  <c r="AE74" i="1"/>
  <c r="AM74" i="1" s="1"/>
  <c r="Z97" i="1"/>
  <c r="AH97" i="1" s="1"/>
  <c r="AB79" i="1"/>
  <c r="AJ79" i="1" s="1"/>
  <c r="Z89" i="1"/>
  <c r="AH89" i="1" s="1"/>
  <c r="AE104" i="1"/>
  <c r="AM104" i="1" s="1"/>
  <c r="AB66" i="1"/>
  <c r="AJ66" i="1" s="1"/>
  <c r="AA102" i="1"/>
  <c r="AI102" i="1" s="1"/>
  <c r="AB106" i="1"/>
  <c r="AJ106" i="1" s="1"/>
  <c r="AB100" i="1"/>
  <c r="AJ100" i="1" s="1"/>
  <c r="Z20" i="1"/>
  <c r="AH20" i="1" s="1"/>
  <c r="Z35" i="1"/>
  <c r="AH35" i="1" s="1"/>
  <c r="AD50" i="1"/>
  <c r="AL50" i="1" s="1"/>
  <c r="AA26" i="1"/>
  <c r="AI26" i="1" s="1"/>
  <c r="AE45" i="1"/>
  <c r="AM45" i="1" s="1"/>
  <c r="AB52" i="1"/>
  <c r="AJ52" i="1" s="1"/>
  <c r="AG91" i="1"/>
  <c r="AO91" i="1" s="1"/>
  <c r="AC117" i="1"/>
  <c r="AK117" i="1" s="1"/>
  <c r="AB21" i="1"/>
  <c r="AJ21" i="1" s="1"/>
  <c r="AF19" i="1"/>
  <c r="AN19" i="1" s="1"/>
  <c r="AD11" i="1"/>
  <c r="AL11" i="1" s="1"/>
  <c r="AD39" i="1"/>
  <c r="AL39" i="1" s="1"/>
  <c r="AD56" i="1"/>
  <c r="AL56" i="1" s="1"/>
  <c r="AD104" i="1"/>
  <c r="AL104" i="1" s="1"/>
  <c r="AF28" i="1"/>
  <c r="AN28" i="1" s="1"/>
  <c r="AD47" i="1"/>
  <c r="AL47" i="1" s="1"/>
  <c r="AC53" i="1"/>
  <c r="AK53" i="1" s="1"/>
  <c r="AB58" i="1"/>
  <c r="AJ58" i="1" s="1"/>
  <c r="Z95" i="1"/>
  <c r="AH95" i="1" s="1"/>
  <c r="AA82" i="1"/>
  <c r="AI82" i="1" s="1"/>
  <c r="AG92" i="1"/>
  <c r="AO92" i="1" s="1"/>
  <c r="Z106" i="1"/>
  <c r="AH106" i="1" s="1"/>
  <c r="AD20" i="1"/>
  <c r="AL20" i="1" s="1"/>
  <c r="AA53" i="1"/>
  <c r="AI53" i="1" s="1"/>
  <c r="Z53" i="1"/>
  <c r="AH53" i="1" s="1"/>
  <c r="AC58" i="1"/>
  <c r="AK58" i="1" s="1"/>
  <c r="Z25" i="1"/>
  <c r="AH25" i="1" s="1"/>
  <c r="AC43" i="1"/>
  <c r="AK43" i="1" s="1"/>
  <c r="AC96" i="1"/>
  <c r="AK96" i="1" s="1"/>
  <c r="AA22" i="1"/>
  <c r="AI22" i="1" s="1"/>
  <c r="V108" i="1"/>
  <c r="V107" i="1"/>
  <c r="AD7" i="1"/>
  <c r="Z36" i="1"/>
  <c r="AH36" i="1" s="1"/>
  <c r="AF74" i="1"/>
  <c r="AN74" i="1" s="1"/>
  <c r="AG78" i="1"/>
  <c r="AO78" i="1" s="1"/>
  <c r="AB69" i="1"/>
  <c r="AJ69" i="1" s="1"/>
  <c r="AE82" i="1"/>
  <c r="AM82" i="1" s="1"/>
  <c r="Z90" i="1"/>
  <c r="AH90" i="1" s="1"/>
  <c r="AA120" i="1"/>
  <c r="AI120" i="1" s="1"/>
  <c r="V123" i="1"/>
  <c r="V122" i="1"/>
  <c r="AD112" i="1"/>
  <c r="AE41" i="1"/>
  <c r="AM41" i="1" s="1"/>
  <c r="AD60" i="1"/>
  <c r="AL60" i="1" s="1"/>
  <c r="Z21" i="1"/>
  <c r="AH21" i="1" s="1"/>
  <c r="AD15" i="1"/>
  <c r="AL15" i="1" s="1"/>
  <c r="AA21" i="1"/>
  <c r="AI21" i="1" s="1"/>
  <c r="AD77" i="1"/>
  <c r="AL77" i="1" s="1"/>
  <c r="AE80" i="1"/>
  <c r="AM80" i="1" s="1"/>
  <c r="AA73" i="1"/>
  <c r="AI73" i="1" s="1"/>
  <c r="AA83" i="1"/>
  <c r="AI83" i="1" s="1"/>
  <c r="Z113" i="1"/>
  <c r="AH113" i="1" s="1"/>
  <c r="AD98" i="1"/>
  <c r="AL98" i="1" s="1"/>
  <c r="AB10" i="1"/>
  <c r="AJ10" i="1" s="1"/>
  <c r="AG9" i="1"/>
  <c r="AO9" i="1" s="1"/>
  <c r="AG33" i="1"/>
  <c r="AO33" i="1" s="1"/>
  <c r="AG103" i="1"/>
  <c r="AO103" i="1" s="1"/>
  <c r="R108" i="1"/>
  <c r="AC40" i="1"/>
  <c r="AK40" i="1" s="1"/>
  <c r="AG71" i="1"/>
  <c r="AO71" i="1" s="1"/>
  <c r="Z104" i="1"/>
  <c r="AH104" i="1" s="1"/>
  <c r="X123" i="1"/>
  <c r="AG67" i="1"/>
  <c r="AO67" i="1" s="1"/>
  <c r="AF90" i="1"/>
  <c r="AN90" i="1" s="1"/>
  <c r="AD31" i="1"/>
  <c r="AL31" i="1" s="1"/>
  <c r="AF81" i="1"/>
  <c r="AN81" i="1" s="1"/>
  <c r="Z98" i="1"/>
  <c r="AH98" i="1" s="1"/>
  <c r="AC116" i="1"/>
  <c r="AK116" i="1" s="1"/>
  <c r="AG70" i="1"/>
  <c r="AO70" i="1" s="1"/>
  <c r="AE73" i="1"/>
  <c r="AM73" i="1" s="1"/>
  <c r="Z99" i="1"/>
  <c r="AH99" i="1" s="1"/>
  <c r="AG16" i="1"/>
  <c r="AO16" i="1" s="1"/>
  <c r="AF29" i="1"/>
  <c r="AN29" i="1" s="1"/>
  <c r="AF72" i="1"/>
  <c r="AN72" i="1" s="1"/>
  <c r="AA25" i="1"/>
  <c r="AI25" i="1" s="1"/>
  <c r="AF36" i="1"/>
  <c r="AN36" i="1" s="1"/>
  <c r="AE52" i="1"/>
  <c r="AM52" i="1" s="1"/>
  <c r="AF51" i="1"/>
  <c r="AN51" i="1" s="1"/>
  <c r="AG58" i="1"/>
  <c r="AO58" i="1" s="1"/>
  <c r="AE62" i="1"/>
  <c r="AM62" i="1" s="1"/>
  <c r="Z85" i="1"/>
  <c r="AH85" i="1" s="1"/>
  <c r="AD85" i="1"/>
  <c r="AL85" i="1" s="1"/>
  <c r="AA18" i="1"/>
  <c r="AI18" i="1" s="1"/>
  <c r="Z37" i="1"/>
  <c r="AH37" i="1" s="1"/>
  <c r="AE24" i="1"/>
  <c r="AM24" i="1" s="1"/>
  <c r="AG42" i="1"/>
  <c r="AO42" i="1" s="1"/>
  <c r="Z56" i="1"/>
  <c r="AH56" i="1" s="1"/>
  <c r="AE100" i="1"/>
  <c r="AM100" i="1" s="1"/>
  <c r="AF86" i="1"/>
  <c r="AN86" i="1" s="1"/>
  <c r="AE10" i="1"/>
  <c r="AM10" i="1" s="1"/>
  <c r="AE26" i="1"/>
  <c r="AM26" i="1" s="1"/>
  <c r="AE92" i="1"/>
  <c r="AM92" i="1" s="1"/>
  <c r="Z18" i="1"/>
  <c r="AH18" i="1" s="1"/>
  <c r="AB13" i="1"/>
  <c r="AJ13" i="1" s="1"/>
  <c r="AB28" i="1"/>
  <c r="AJ28" i="1" s="1"/>
  <c r="AB85" i="1"/>
  <c r="AJ85" i="1" s="1"/>
  <c r="Z47" i="1"/>
  <c r="AH47" i="1" s="1"/>
  <c r="AG55" i="1"/>
  <c r="AO55" i="1" s="1"/>
  <c r="AB59" i="1"/>
  <c r="AJ59" i="1" s="1"/>
  <c r="AF59" i="1"/>
  <c r="AN59" i="1" s="1"/>
  <c r="AB65" i="1"/>
  <c r="AJ65" i="1" s="1"/>
  <c r="AF79" i="1"/>
  <c r="AN79" i="1" s="1"/>
  <c r="Z93" i="1"/>
  <c r="AH93" i="1" s="1"/>
  <c r="AE85" i="1"/>
  <c r="AM85" i="1" s="1"/>
  <c r="AE105" i="1"/>
  <c r="AM105" i="1" s="1"/>
  <c r="AF65" i="1"/>
  <c r="AN65" i="1" s="1"/>
  <c r="AB103" i="1"/>
  <c r="AJ103" i="1" s="1"/>
  <c r="AA93" i="1"/>
  <c r="AI93" i="1" s="1"/>
  <c r="AA8" i="1"/>
  <c r="AI8" i="1" s="1"/>
  <c r="AA13" i="1"/>
  <c r="AI13" i="1" s="1"/>
  <c r="AD34" i="1"/>
  <c r="AL34" i="1" s="1"/>
  <c r="AA30" i="1"/>
  <c r="AI30" i="1" s="1"/>
  <c r="AG66" i="1"/>
  <c r="AO66" i="1" s="1"/>
  <c r="Z75" i="1"/>
  <c r="AH75" i="1" s="1"/>
  <c r="AD80" i="1"/>
  <c r="AL80" i="1" s="1"/>
  <c r="AA76" i="1"/>
  <c r="AI76" i="1" s="1"/>
  <c r="Z103" i="1"/>
  <c r="AH103" i="1" s="1"/>
  <c r="Z30" i="1"/>
  <c r="AH30" i="1" s="1"/>
  <c r="Z11" i="1"/>
  <c r="AH11" i="1" s="1"/>
  <c r="AD21" i="1"/>
  <c r="AL21" i="1" s="1"/>
  <c r="AD35" i="1"/>
  <c r="AL35" i="1" s="1"/>
  <c r="AD79" i="1"/>
  <c r="AL79" i="1" s="1"/>
  <c r="AD90" i="1"/>
  <c r="AL90" i="1" s="1"/>
  <c r="AF31" i="1"/>
  <c r="AN31" i="1" s="1"/>
  <c r="AE67" i="1"/>
  <c r="AM67" i="1" s="1"/>
  <c r="AE88" i="1"/>
  <c r="AM88" i="1" s="1"/>
  <c r="AD68" i="1"/>
  <c r="AL68" i="1" s="1"/>
  <c r="Z81" i="1"/>
  <c r="AH81" i="1" s="1"/>
  <c r="AC85" i="1"/>
  <c r="AK85" i="1" s="1"/>
  <c r="AA19" i="1"/>
  <c r="AI19" i="1" s="1"/>
  <c r="AA71" i="1"/>
  <c r="AI71" i="1" s="1"/>
  <c r="AF71" i="1"/>
  <c r="AN71" i="1" s="1"/>
  <c r="AB76" i="1"/>
  <c r="AJ76" i="1" s="1"/>
  <c r="AC14" i="1"/>
  <c r="AK14" i="1" s="1"/>
  <c r="AC65" i="1"/>
  <c r="AK65" i="1" s="1"/>
  <c r="AC101" i="1"/>
  <c r="AK101" i="1" s="1"/>
  <c r="AE25" i="1"/>
  <c r="AM25" i="1" s="1"/>
  <c r="AC30" i="1"/>
  <c r="AK30" i="1" s="1"/>
  <c r="AA51" i="1"/>
  <c r="AI51" i="1" s="1"/>
  <c r="AG49" i="1"/>
  <c r="AO49" i="1" s="1"/>
  <c r="AF62" i="1"/>
  <c r="AN62" i="1" s="1"/>
  <c r="AB55" i="1"/>
  <c r="AJ55" i="1" s="1"/>
  <c r="AB94" i="1"/>
  <c r="AJ94" i="1" s="1"/>
  <c r="AD96" i="1"/>
  <c r="AL96" i="1" s="1"/>
  <c r="Z32" i="1"/>
  <c r="AH32" i="1" s="1"/>
  <c r="AG31" i="1"/>
  <c r="AO31" i="1" s="1"/>
  <c r="AB73" i="1"/>
  <c r="AJ73" i="1" s="1"/>
  <c r="AE9" i="1"/>
  <c r="AM9" i="1" s="1"/>
  <c r="AE19" i="1"/>
  <c r="AM19" i="1" s="1"/>
  <c r="AD42" i="1"/>
  <c r="AL42" i="1" s="1"/>
  <c r="AA35" i="1"/>
  <c r="AI35" i="1" s="1"/>
  <c r="AA50" i="1"/>
  <c r="AI50" i="1" s="1"/>
  <c r="AE55" i="1"/>
  <c r="AM55" i="1" s="1"/>
  <c r="AE60" i="1"/>
  <c r="AM60" i="1" s="1"/>
  <c r="AC118" i="1"/>
  <c r="AK118" i="1" s="1"/>
  <c r="AG90" i="1"/>
  <c r="AO90" i="1" s="1"/>
  <c r="AD113" i="1"/>
  <c r="AL113" i="1" s="1"/>
  <c r="AA15" i="1"/>
  <c r="AI15" i="1" s="1"/>
  <c r="AG51" i="1"/>
  <c r="AO51" i="1" s="1"/>
  <c r="AG35" i="1"/>
  <c r="AO35" i="1" s="1"/>
  <c r="AG93" i="1"/>
  <c r="AO93" i="1" s="1"/>
  <c r="Z10" i="1"/>
  <c r="AH10" i="1" s="1"/>
  <c r="Z50" i="1"/>
  <c r="AH50" i="1" s="1"/>
  <c r="AC86" i="1"/>
  <c r="AK86" i="1" s="1"/>
  <c r="AB105" i="1"/>
  <c r="AJ105" i="1" s="1"/>
  <c r="AB8" i="1"/>
  <c r="AJ8" i="1" s="1"/>
  <c r="AA24" i="1"/>
  <c r="AI24" i="1" s="1"/>
  <c r="AF32" i="1"/>
  <c r="AN32" i="1" s="1"/>
  <c r="AF18" i="1"/>
  <c r="AN18" i="1" s="1"/>
  <c r="AG69" i="1"/>
  <c r="AO69" i="1" s="1"/>
  <c r="AF25" i="1"/>
  <c r="AN25" i="1" s="1"/>
  <c r="AF55" i="1"/>
  <c r="AN55" i="1" s="1"/>
  <c r="AA9" i="1"/>
  <c r="AI9" i="1" s="1"/>
  <c r="AE65" i="1"/>
  <c r="AM65" i="1" s="1"/>
  <c r="Z26" i="1"/>
  <c r="AH26" i="1" s="1"/>
  <c r="AA70" i="1"/>
  <c r="AI70" i="1" s="1"/>
  <c r="Z78" i="1"/>
  <c r="AH78" i="1" s="1"/>
  <c r="AA77" i="1"/>
  <c r="AI77" i="1" s="1"/>
  <c r="AG13" i="1"/>
  <c r="AO13" i="1" s="1"/>
  <c r="Z39" i="1"/>
  <c r="AH39" i="1" s="1"/>
  <c r="Z58" i="1"/>
  <c r="AH58" i="1" s="1"/>
  <c r="AB56" i="1"/>
  <c r="AJ56" i="1" s="1"/>
  <c r="Z68" i="1"/>
  <c r="AH68" i="1" s="1"/>
  <c r="Z63" i="1"/>
  <c r="AH63" i="1" s="1"/>
  <c r="AA84" i="1"/>
  <c r="AI84" i="1" s="1"/>
  <c r="AD84" i="1"/>
  <c r="AL84" i="1" s="1"/>
  <c r="AF103" i="1"/>
  <c r="AN103" i="1" s="1"/>
  <c r="AE35" i="1"/>
  <c r="AM35" i="1" s="1"/>
  <c r="AE36" i="1"/>
  <c r="AM36" i="1" s="1"/>
  <c r="AE98" i="1"/>
  <c r="AM98" i="1" s="1"/>
  <c r="Z19" i="1"/>
  <c r="AH19" i="1" s="1"/>
  <c r="AA49" i="1"/>
  <c r="AI49" i="1" s="1"/>
  <c r="AB54" i="1"/>
  <c r="AJ54" i="1" s="1"/>
  <c r="AB96" i="1"/>
  <c r="AJ96" i="1" s="1"/>
  <c r="AD25" i="1"/>
  <c r="AL25" i="1" s="1"/>
  <c r="AE42" i="1"/>
  <c r="AM42" i="1" s="1"/>
  <c r="Z51" i="1"/>
  <c r="AH51" i="1" s="1"/>
  <c r="Z83" i="1"/>
  <c r="AH83" i="1" s="1"/>
  <c r="Z91" i="1"/>
  <c r="AH91" i="1" s="1"/>
  <c r="Z80" i="1"/>
  <c r="AH80" i="1" s="1"/>
  <c r="Z92" i="1"/>
  <c r="AH92" i="1" s="1"/>
  <c r="AC120" i="1"/>
  <c r="AK120" i="1" s="1"/>
  <c r="Z102" i="1"/>
  <c r="AH102" i="1" s="1"/>
  <c r="AA89" i="1"/>
  <c r="AI89" i="1" s="1"/>
  <c r="R123" i="1"/>
  <c r="R122" i="1"/>
  <c r="Z112" i="1"/>
  <c r="Z117" i="1"/>
  <c r="AH117" i="1" s="1"/>
  <c r="AA20" i="1"/>
  <c r="AI20" i="1" s="1"/>
  <c r="AA27" i="1"/>
  <c r="AI27" i="1" s="1"/>
  <c r="AC28" i="1"/>
  <c r="AK28" i="1" s="1"/>
  <c r="AF48" i="1"/>
  <c r="AN48" i="1" s="1"/>
  <c r="AB46" i="1"/>
  <c r="AJ46" i="1" s="1"/>
  <c r="AE70" i="1"/>
  <c r="AM70" i="1" s="1"/>
  <c r="AB95" i="1"/>
  <c r="AJ95" i="1" s="1"/>
  <c r="AD105" i="1"/>
  <c r="AL105" i="1" s="1"/>
  <c r="AE91" i="1"/>
  <c r="AM91" i="1" s="1"/>
  <c r="AA16" i="1"/>
  <c r="AI16" i="1" s="1"/>
  <c r="Z28" i="1"/>
  <c r="AH28" i="1" s="1"/>
  <c r="AD33" i="1"/>
  <c r="AL33" i="1" s="1"/>
  <c r="AD41" i="1"/>
  <c r="AL41" i="1" s="1"/>
  <c r="AD66" i="1"/>
  <c r="AL66" i="1" s="1"/>
  <c r="AC29" i="1"/>
  <c r="AK29" i="1" s="1"/>
  <c r="AB49" i="1"/>
  <c r="AJ49" i="1" s="1"/>
  <c r="AF47" i="1"/>
  <c r="AN47" i="1" s="1"/>
  <c r="AA60" i="1"/>
  <c r="AI60" i="1" s="1"/>
  <c r="Z86" i="1"/>
  <c r="AH86" i="1" s="1"/>
  <c r="AD92" i="1"/>
  <c r="AL92" i="1" s="1"/>
  <c r="AF95" i="1"/>
  <c r="AN95" i="1" s="1"/>
  <c r="W123" i="1"/>
  <c r="W122" i="1"/>
  <c r="AE112" i="1"/>
  <c r="AO112" i="1"/>
  <c r="AG123" i="1"/>
  <c r="AG122" i="1"/>
  <c r="AA12" i="1"/>
  <c r="AI12" i="1" s="1"/>
  <c r="AA59" i="1"/>
  <c r="AI59" i="1" s="1"/>
  <c r="AD51" i="1"/>
  <c r="AL51" i="1" s="1"/>
  <c r="AG88" i="1"/>
  <c r="AO88" i="1" s="1"/>
  <c r="AC8" i="1"/>
  <c r="AK8" i="1" s="1"/>
  <c r="AC24" i="1"/>
  <c r="AK24" i="1" s="1"/>
  <c r="AC69" i="1"/>
  <c r="AK69" i="1" s="1"/>
  <c r="AC104" i="1"/>
  <c r="AK104" i="1" s="1"/>
  <c r="Z29" i="1"/>
  <c r="AH29" i="1" s="1"/>
  <c r="Z49" i="1"/>
  <c r="AH49" i="1" s="1"/>
  <c r="AE71" i="1"/>
  <c r="AM71" i="1" s="1"/>
  <c r="Z73" i="1"/>
  <c r="AH73" i="1" s="1"/>
  <c r="Z72" i="1"/>
  <c r="AH72" i="1" s="1"/>
  <c r="AE68" i="1"/>
  <c r="AM68" i="1" s="1"/>
  <c r="AB74" i="1"/>
  <c r="AJ74" i="1" s="1"/>
  <c r="AD106" i="1"/>
  <c r="AL106" i="1" s="1"/>
  <c r="AA117" i="1"/>
  <c r="AI117" i="1" s="1"/>
  <c r="AC20" i="1"/>
  <c r="AK20" i="1" s="1"/>
  <c r="AB51" i="1"/>
  <c r="AJ51" i="1" s="1"/>
  <c r="Z76" i="1"/>
  <c r="AH76" i="1" s="1"/>
  <c r="AB29" i="1"/>
  <c r="AJ29" i="1" s="1"/>
  <c r="AC9" i="1"/>
  <c r="AK9" i="1" s="1"/>
  <c r="AF21" i="1"/>
  <c r="AN21" i="1" s="1"/>
  <c r="AD37" i="1"/>
  <c r="AL37" i="1" s="1"/>
  <c r="AG28" i="1"/>
  <c r="AO28" i="1" s="1"/>
  <c r="Z69" i="1"/>
  <c r="AH69" i="1" s="1"/>
  <c r="AD72" i="1"/>
  <c r="AL72" i="1" s="1"/>
  <c r="AB87" i="1"/>
  <c r="AJ87" i="1" s="1"/>
  <c r="AB93" i="1"/>
  <c r="AJ93" i="1" s="1"/>
  <c r="AC98" i="1"/>
  <c r="AK98" i="1" s="1"/>
  <c r="AC37" i="1"/>
  <c r="AK37" i="1" s="1"/>
  <c r="AG17" i="1"/>
  <c r="AO17" i="1" s="1"/>
  <c r="AG37" i="1"/>
  <c r="AO37" i="1" s="1"/>
  <c r="AG97" i="1"/>
  <c r="AO97" i="1" s="1"/>
  <c r="AA32" i="1"/>
  <c r="AI32" i="1" s="1"/>
  <c r="AA33" i="1"/>
  <c r="AI33" i="1" s="1"/>
  <c r="AF82" i="1"/>
  <c r="AN82" i="1" s="1"/>
  <c r="AD116" i="1"/>
  <c r="AL116" i="1" s="1"/>
  <c r="AD19" i="1"/>
  <c r="AL19" i="1" s="1"/>
  <c r="AF38" i="1"/>
  <c r="AN38" i="1" s="1"/>
  <c r="AG43" i="1"/>
  <c r="AO43" i="1" s="1"/>
  <c r="AG98" i="1"/>
  <c r="AO98" i="1" s="1"/>
  <c r="AD22" i="1"/>
  <c r="AL22" i="1" s="1"/>
  <c r="Z71" i="1"/>
  <c r="AH71" i="1" s="1"/>
  <c r="AG24" i="1"/>
  <c r="AO24" i="1" s="1"/>
  <c r="AG22" i="1"/>
  <c r="AO22" i="1" s="1"/>
  <c r="AF70" i="1"/>
  <c r="AN70" i="1" s="1"/>
  <c r="Z16" i="1"/>
  <c r="AH16" i="1" s="1"/>
  <c r="AF37" i="1"/>
  <c r="AN37" i="1" s="1"/>
  <c r="AF60" i="1"/>
  <c r="AN60" i="1" s="1"/>
  <c r="AD24" i="1"/>
  <c r="AL24" i="1" s="1"/>
  <c r="AD26" i="1"/>
  <c r="AL26" i="1" s="1"/>
  <c r="AE77" i="1"/>
  <c r="AM77" i="1" s="1"/>
  <c r="AE87" i="1"/>
  <c r="AM87" i="1" s="1"/>
  <c r="AF105" i="1"/>
  <c r="AN105" i="1" s="1"/>
  <c r="Z34" i="1"/>
  <c r="AH34" i="1" s="1"/>
  <c r="AD40" i="1"/>
  <c r="AL40" i="1" s="1"/>
  <c r="AA74" i="1"/>
  <c r="AI74" i="1" s="1"/>
  <c r="AD78" i="1"/>
  <c r="AL78" i="1" s="1"/>
  <c r="AE99" i="1"/>
  <c r="AM99" i="1" s="1"/>
  <c r="AF96" i="1"/>
  <c r="AN96" i="1" s="1"/>
  <c r="W108" i="1"/>
  <c r="W107" i="1"/>
  <c r="AE7" i="1"/>
  <c r="AE59" i="1"/>
  <c r="AM59" i="1" s="1"/>
  <c r="AE94" i="1"/>
  <c r="AM94" i="1" s="1"/>
  <c r="AF14" i="1"/>
  <c r="AN14" i="1" s="1"/>
  <c r="AE22" i="1"/>
  <c r="AM22" i="1" s="1"/>
  <c r="AB37" i="1"/>
  <c r="AJ37" i="1" s="1"/>
  <c r="AB102" i="1"/>
  <c r="AJ102" i="1" s="1"/>
  <c r="AG53" i="1"/>
  <c r="AO53" i="1" s="1"/>
  <c r="AE47" i="1"/>
  <c r="AM47" i="1" s="1"/>
  <c r="AA65" i="1"/>
  <c r="AI65" i="1" s="1"/>
  <c r="AD73" i="1"/>
  <c r="AL73" i="1" s="1"/>
  <c r="AA66" i="1"/>
  <c r="AI66" i="1" s="1"/>
  <c r="AG79" i="1"/>
  <c r="AO79" i="1" s="1"/>
  <c r="AB82" i="1"/>
  <c r="AJ82" i="1" s="1"/>
  <c r="AA104" i="1"/>
  <c r="AI104" i="1" s="1"/>
  <c r="AF92" i="1"/>
  <c r="AN92" i="1" s="1"/>
  <c r="AF94" i="1"/>
  <c r="AN94" i="1" s="1"/>
  <c r="AF61" i="1"/>
  <c r="AN61" i="1" s="1"/>
  <c r="AB16" i="1"/>
  <c r="AJ16" i="1" s="1"/>
  <c r="AG30" i="1"/>
  <c r="AO30" i="1" s="1"/>
  <c r="AD16" i="1"/>
  <c r="AL16" i="1" s="1"/>
  <c r="AF45" i="1"/>
  <c r="AN45" i="1" s="1"/>
  <c r="AA63" i="1"/>
  <c r="AI63" i="1" s="1"/>
  <c r="AF63" i="1"/>
  <c r="AN63" i="1" s="1"/>
  <c r="AE81" i="1"/>
  <c r="AM81" i="1" s="1"/>
  <c r="AA92" i="1"/>
  <c r="AI92" i="1" s="1"/>
  <c r="AA106" i="1"/>
  <c r="AI106" i="1" s="1"/>
  <c r="AB97" i="1"/>
  <c r="AJ97" i="1" s="1"/>
  <c r="Z15" i="1"/>
  <c r="AH15" i="1" s="1"/>
  <c r="AB14" i="1"/>
  <c r="AJ14" i="1" s="1"/>
  <c r="AG41" i="1"/>
  <c r="AO41" i="1" s="1"/>
  <c r="AD18" i="1"/>
  <c r="AL18" i="1" s="1"/>
  <c r="AD55" i="1"/>
  <c r="AL55" i="1" s="1"/>
  <c r="AD94" i="1"/>
  <c r="AL94" i="1" s="1"/>
  <c r="AD46" i="1"/>
  <c r="AL46" i="1" s="1"/>
  <c r="AF64" i="1"/>
  <c r="AN64" i="1" s="1"/>
  <c r="AB71" i="1"/>
  <c r="AJ71" i="1" s="1"/>
  <c r="Z67" i="1"/>
  <c r="AH67" i="1" s="1"/>
  <c r="AG96" i="1"/>
  <c r="AO96" i="1" s="1"/>
  <c r="Z105" i="1"/>
  <c r="AH105" i="1" s="1"/>
  <c r="AF101" i="1"/>
  <c r="AN101" i="1" s="1"/>
  <c r="AA42" i="1"/>
  <c r="AI42" i="1" s="1"/>
  <c r="AA105" i="1"/>
  <c r="AI105" i="1" s="1"/>
  <c r="AB84" i="1"/>
  <c r="AJ84" i="1" s="1"/>
  <c r="AF12" i="1"/>
  <c r="AN12" i="1" s="1"/>
  <c r="AC41" i="1"/>
  <c r="AK41" i="1" s="1"/>
  <c r="AC73" i="1"/>
  <c r="AK73" i="1" s="1"/>
  <c r="AG32" i="1"/>
  <c r="AO32" i="1" s="1"/>
  <c r="AB42" i="1"/>
  <c r="AJ42" i="1" s="1"/>
  <c r="AD29" i="1"/>
  <c r="AL29" i="1" s="1"/>
  <c r="AG48" i="1"/>
  <c r="AO48" i="1" s="1"/>
  <c r="AC48" i="1"/>
  <c r="AK48" i="1" s="1"/>
  <c r="AA95" i="1"/>
  <c r="AI95" i="1" s="1"/>
  <c r="AC59" i="1"/>
  <c r="AK59" i="1" s="1"/>
  <c r="AG82" i="1"/>
  <c r="AO82" i="1" s="1"/>
  <c r="AC95" i="1"/>
  <c r="AK95" i="1" s="1"/>
  <c r="AB83" i="1"/>
  <c r="AJ83" i="1" s="1"/>
  <c r="AD32" i="1"/>
  <c r="AL32" i="1" s="1"/>
  <c r="AC76" i="1"/>
  <c r="AK76" i="1" s="1"/>
  <c r="AE14" i="1"/>
  <c r="AM14" i="1" s="1"/>
  <c r="AF24" i="1"/>
  <c r="AN24" i="1" s="1"/>
  <c r="AE34" i="1"/>
  <c r="AM34" i="1" s="1"/>
  <c r="AD52" i="1"/>
  <c r="AL52" i="1" s="1"/>
  <c r="AC50" i="1"/>
  <c r="AK50" i="1" s="1"/>
  <c r="AC63" i="1"/>
  <c r="AK63" i="1" s="1"/>
  <c r="AE57" i="1"/>
  <c r="AM57" i="1" s="1"/>
  <c r="AC121" i="1"/>
  <c r="AK121" i="1" s="1"/>
  <c r="AP121" i="1" s="1"/>
  <c r="Z96" i="1"/>
  <c r="AH96" i="1" s="1"/>
  <c r="AE119" i="1"/>
  <c r="AM119" i="1" s="1"/>
  <c r="AP119" i="1" s="1"/>
  <c r="AA115" i="1"/>
  <c r="AI115" i="1" s="1"/>
  <c r="AD53" i="1"/>
  <c r="AL53" i="1" s="1"/>
  <c r="AG57" i="1"/>
  <c r="AO57" i="1" s="1"/>
  <c r="AG68" i="1"/>
  <c r="AO68" i="1" s="1"/>
  <c r="AG85" i="1"/>
  <c r="AO85" i="1" s="1"/>
  <c r="Z52" i="1"/>
  <c r="AH52" i="1" s="1"/>
  <c r="AE50" i="1"/>
  <c r="AM50" i="1" s="1"/>
  <c r="AE20" i="1"/>
  <c r="AM20" i="1" s="1"/>
  <c r="Z116" i="1"/>
  <c r="AH116" i="1" s="1"/>
  <c r="AF11" i="1"/>
  <c r="AN11" i="1" s="1"/>
  <c r="Z79" i="1"/>
  <c r="AH79" i="1" s="1"/>
  <c r="AD57" i="1"/>
  <c r="AL57" i="1" s="1"/>
  <c r="Z7" i="1"/>
  <c r="AF40" i="1"/>
  <c r="AN40" i="1" s="1"/>
  <c r="AF91" i="1"/>
  <c r="AN91" i="1" s="1"/>
  <c r="AD8" i="1"/>
  <c r="AL8" i="1" s="1"/>
  <c r="AE23" i="1"/>
  <c r="AM23" i="1" s="1"/>
  <c r="AF49" i="1"/>
  <c r="AN49" i="1" s="1"/>
  <c r="AF76" i="1"/>
  <c r="AN76" i="1" s="1"/>
  <c r="AA87" i="1"/>
  <c r="AI87" i="1" s="1"/>
  <c r="AF78" i="1"/>
  <c r="AN78" i="1" s="1"/>
  <c r="AD103" i="1"/>
  <c r="AL103" i="1" s="1"/>
  <c r="AG20" i="1"/>
  <c r="AO20" i="1" s="1"/>
  <c r="AF10" i="1"/>
  <c r="AN10" i="1" s="1"/>
  <c r="AF42" i="1"/>
  <c r="AN42" i="1" s="1"/>
  <c r="AE54" i="1"/>
  <c r="AM54" i="1" s="1"/>
  <c r="Z61" i="1"/>
  <c r="AH61" i="1" s="1"/>
  <c r="AG89" i="1"/>
  <c r="AO89" i="1" s="1"/>
  <c r="AE15" i="1"/>
  <c r="AM15" i="1" s="1"/>
  <c r="AE33" i="1"/>
  <c r="AM33" i="1" s="1"/>
  <c r="AE28" i="1"/>
  <c r="AM28" i="1" s="1"/>
  <c r="AE86" i="1"/>
  <c r="AM86" i="1" s="1"/>
  <c r="AB33" i="1"/>
  <c r="AJ33" i="1" s="1"/>
  <c r="AB88" i="1"/>
  <c r="AJ88" i="1" s="1"/>
  <c r="AE27" i="1"/>
  <c r="AM27" i="1" s="1"/>
  <c r="AE46" i="1"/>
  <c r="AM46" i="1" s="1"/>
  <c r="AE43" i="1"/>
  <c r="AM43" i="1" s="1"/>
  <c r="AF58" i="1"/>
  <c r="AN58" i="1" s="1"/>
  <c r="AG76" i="1"/>
  <c r="AO76" i="1" s="1"/>
  <c r="AA91" i="1"/>
  <c r="AI91" i="1" s="1"/>
  <c r="AA86" i="1"/>
  <c r="AI86" i="1" s="1"/>
  <c r="AF87" i="1"/>
  <c r="AN87" i="1" s="1"/>
  <c r="AD59" i="1"/>
  <c r="AL59" i="1" s="1"/>
  <c r="AG105" i="1"/>
  <c r="AO105" i="1" s="1"/>
  <c r="AD88" i="1"/>
  <c r="AL88" i="1" s="1"/>
  <c r="AD76" i="1"/>
  <c r="AL76" i="1" s="1"/>
  <c r="AE16" i="1"/>
  <c r="AM16" i="1" s="1"/>
  <c r="AA23" i="1"/>
  <c r="AI23" i="1" s="1"/>
  <c r="Z57" i="1"/>
  <c r="AH57" i="1" s="1"/>
  <c r="AG26" i="1"/>
  <c r="AO26" i="1" s="1"/>
  <c r="Z46" i="1"/>
  <c r="AH46" i="1" s="1"/>
  <c r="AD63" i="1"/>
  <c r="AL63" i="1" s="1"/>
  <c r="AG80" i="1"/>
  <c r="AO80" i="1" s="1"/>
  <c r="AG84" i="1"/>
  <c r="AO84" i="1" s="1"/>
  <c r="AB50" i="1"/>
  <c r="AJ50" i="1" s="1"/>
  <c r="Z13" i="1"/>
  <c r="AH13" i="1" s="1"/>
  <c r="T107" i="1"/>
  <c r="T108" i="1"/>
  <c r="AB7" i="1"/>
  <c r="AD13" i="1"/>
  <c r="AL13" i="1" s="1"/>
  <c r="AD28" i="1"/>
  <c r="AL28" i="1" s="1"/>
  <c r="AD86" i="1"/>
  <c r="AL86" i="1" s="1"/>
  <c r="AF27" i="1"/>
  <c r="AN27" i="1" s="1"/>
  <c r="AF46" i="1"/>
  <c r="AN46" i="1" s="1"/>
  <c r="AA47" i="1"/>
  <c r="AI47" i="1" s="1"/>
  <c r="AC89" i="1"/>
  <c r="AK89" i="1" s="1"/>
  <c r="AG56" i="1"/>
  <c r="AO56" i="1" s="1"/>
  <c r="AB81" i="1"/>
  <c r="AJ81" i="1" s="1"/>
  <c r="AD93" i="1"/>
  <c r="AL93" i="1" s="1"/>
  <c r="AB91" i="1"/>
  <c r="AJ91" i="1" s="1"/>
  <c r="AA11" i="1"/>
  <c r="AI11" i="1" s="1"/>
  <c r="AA88" i="1"/>
  <c r="AI88" i="1" s="1"/>
  <c r="AB53" i="1"/>
  <c r="AJ53" i="1" s="1"/>
  <c r="Z94" i="1"/>
  <c r="AH94" i="1" s="1"/>
  <c r="Z17" i="1"/>
  <c r="AH17" i="1" s="1"/>
  <c r="AC47" i="1"/>
  <c r="AK47" i="1" s="1"/>
  <c r="AC74" i="1"/>
  <c r="AK74" i="1" s="1"/>
  <c r="AB22" i="1"/>
  <c r="AJ22" i="1" s="1"/>
  <c r="AF22" i="1"/>
  <c r="AN22" i="1" s="1"/>
  <c r="AE51" i="1"/>
  <c r="AM51" i="1" s="1"/>
  <c r="AB68" i="1"/>
  <c r="AJ68" i="1" s="1"/>
  <c r="AA67" i="1"/>
  <c r="AI67" i="1" s="1"/>
  <c r="AD67" i="1"/>
  <c r="AL67" i="1" s="1"/>
  <c r="AG72" i="1"/>
  <c r="AO72" i="1" s="1"/>
  <c r="AE120" i="1"/>
  <c r="AM120" i="1" s="1"/>
  <c r="AC115" i="1"/>
  <c r="AK115" i="1" s="1"/>
  <c r="AG99" i="1"/>
  <c r="AO99" i="1" s="1"/>
  <c r="AE53" i="1"/>
  <c r="AM53" i="1" s="1"/>
  <c r="AF75" i="1"/>
  <c r="AN75" i="1" s="1"/>
  <c r="Z42" i="1"/>
  <c r="AH42" i="1" s="1"/>
  <c r="AA31" i="1"/>
  <c r="AI31" i="1" s="1"/>
  <c r="AC52" i="1"/>
  <c r="AK52" i="1" s="1"/>
  <c r="AB30" i="1"/>
  <c r="AJ30" i="1" s="1"/>
  <c r="AA62" i="1"/>
  <c r="AI62" i="1" s="1"/>
  <c r="AF73" i="1"/>
  <c r="AN73" i="1" s="1"/>
  <c r="AB70" i="1"/>
  <c r="AJ70" i="1" s="1"/>
  <c r="AD75" i="1"/>
  <c r="AL75" i="1" s="1"/>
  <c r="AA96" i="1"/>
  <c r="AI96" i="1" s="1"/>
  <c r="AE96" i="1"/>
  <c r="AM96" i="1" s="1"/>
  <c r="AA103" i="1"/>
  <c r="AI103" i="1" s="1"/>
  <c r="AD23" i="1"/>
  <c r="AL23" i="1" s="1"/>
  <c r="AG29" i="1"/>
  <c r="AO29" i="1" s="1"/>
  <c r="AG61" i="1"/>
  <c r="AO61" i="1" s="1"/>
  <c r="AG94" i="1"/>
  <c r="AO94" i="1" s="1"/>
  <c r="Z41" i="1"/>
  <c r="AH41" i="1" s="1"/>
  <c r="AE48" i="1"/>
  <c r="AM48" i="1" s="1"/>
  <c r="AA98" i="1"/>
  <c r="AI98" i="1" s="1"/>
  <c r="AF17" i="1"/>
  <c r="AN17" i="1" s="1"/>
  <c r="Z9" i="1"/>
  <c r="AH9" i="1" s="1"/>
  <c r="AE8" i="1"/>
  <c r="AM8" i="1" s="1"/>
  <c r="AF52" i="1"/>
  <c r="AN52" i="1" s="1"/>
  <c r="AG83" i="1"/>
  <c r="AO83" i="1" s="1"/>
  <c r="AG77" i="1"/>
  <c r="AO77" i="1" s="1"/>
  <c r="AD101" i="1"/>
  <c r="AL101" i="1" s="1"/>
  <c r="Z54" i="1"/>
  <c r="AH54" i="1" s="1"/>
  <c r="AF20" i="1"/>
  <c r="AN20" i="1" s="1"/>
  <c r="AF33" i="1"/>
  <c r="AN33" i="1" s="1"/>
  <c r="AA14" i="1"/>
  <c r="AI14" i="1" s="1"/>
  <c r="AD17" i="1"/>
  <c r="AL17" i="1" s="1"/>
  <c r="AF44" i="1"/>
  <c r="AN44" i="1" s="1"/>
  <c r="AF93" i="1"/>
  <c r="AN93" i="1" s="1"/>
  <c r="AE21" i="1"/>
  <c r="AM21" i="1" s="1"/>
  <c r="AG19" i="1"/>
  <c r="AO19" i="1" s="1"/>
  <c r="Z43" i="1"/>
  <c r="AH43" i="1" s="1"/>
  <c r="AG52" i="1"/>
  <c r="AO52" i="1" s="1"/>
  <c r="AE66" i="1"/>
  <c r="AM66" i="1" s="1"/>
  <c r="AG63" i="1"/>
  <c r="AO63" i="1" s="1"/>
  <c r="AF77" i="1"/>
  <c r="AN77" i="1" s="1"/>
  <c r="AG15" i="1"/>
  <c r="AO15" i="1" s="1"/>
  <c r="Z27" i="1"/>
  <c r="AH27" i="1" s="1"/>
  <c r="AA29" i="1"/>
  <c r="AI29" i="1" s="1"/>
  <c r="AG27" i="1"/>
  <c r="AO27" i="1" s="1"/>
  <c r="AA72" i="1"/>
  <c r="AI72" i="1" s="1"/>
  <c r="AA94" i="1"/>
  <c r="AI94" i="1" s="1"/>
  <c r="AE78" i="1"/>
  <c r="AM78" i="1" s="1"/>
  <c r="AF106" i="1"/>
  <c r="AN106" i="1" s="1"/>
  <c r="AG106" i="1"/>
  <c r="AO106" i="1" s="1"/>
  <c r="AG21" i="1"/>
  <c r="AO21" i="1" s="1"/>
  <c r="AE63" i="1"/>
  <c r="AM63" i="1" s="1"/>
  <c r="AE56" i="1"/>
  <c r="AM56" i="1" s="1"/>
  <c r="AE95" i="1"/>
  <c r="AM95" i="1" s="1"/>
  <c r="AE11" i="1"/>
  <c r="AM11" i="1" s="1"/>
  <c r="AB11" i="1"/>
  <c r="AJ11" i="1" s="1"/>
  <c r="AB36" i="1"/>
  <c r="AJ36" i="1" s="1"/>
  <c r="AB89" i="1"/>
  <c r="AJ89" i="1" s="1"/>
  <c r="AB44" i="1"/>
  <c r="AJ44" i="1" s="1"/>
  <c r="Z62" i="1"/>
  <c r="AH62" i="1" s="1"/>
  <c r="AF69" i="1"/>
  <c r="AN69" i="1" s="1"/>
  <c r="AD65" i="1"/>
  <c r="AL65" i="1" s="1"/>
  <c r="AF89" i="1"/>
  <c r="AN89" i="1" s="1"/>
  <c r="AG101" i="1"/>
  <c r="AO101" i="1" s="1"/>
  <c r="AB104" i="1"/>
  <c r="AJ104" i="1" s="1"/>
  <c r="AF67" i="1"/>
  <c r="AN67" i="1" s="1"/>
  <c r="AF80" i="1"/>
  <c r="AN80" i="1" s="1"/>
  <c r="S123" i="1"/>
  <c r="S122" i="1"/>
  <c r="AA112" i="1"/>
  <c r="Z14" i="1"/>
  <c r="AH14" i="1" s="1"/>
  <c r="AB24" i="1"/>
  <c r="AJ24" i="1" s="1"/>
  <c r="AC44" i="1"/>
  <c r="AK44" i="1" s="1"/>
  <c r="AD62" i="1"/>
  <c r="AL62" i="1" s="1"/>
  <c r="AB57" i="1"/>
  <c r="AJ57" i="1" s="1"/>
  <c r="AC77" i="1"/>
  <c r="AK77" i="1" s="1"/>
  <c r="AD81" i="1"/>
  <c r="AL81" i="1" s="1"/>
  <c r="Z114" i="1"/>
  <c r="AH114" i="1" s="1"/>
  <c r="AP114" i="1" s="1"/>
  <c r="Z115" i="1"/>
  <c r="AH115" i="1" s="1"/>
  <c r="AP115" i="1" s="1"/>
  <c r="AC10" i="1"/>
  <c r="AK10" i="1" s="1"/>
  <c r="AA43" i="1"/>
  <c r="AI43" i="1" s="1"/>
  <c r="AC34" i="1"/>
  <c r="AK34" i="1" s="1"/>
  <c r="AD10" i="1"/>
  <c r="AL10" i="1" s="1"/>
  <c r="AD30" i="1"/>
  <c r="AL30" i="1" s="1"/>
  <c r="AD87" i="1"/>
  <c r="AL87" i="1" s="1"/>
  <c r="AB48" i="1"/>
  <c r="AJ48" i="1" s="1"/>
  <c r="AG64" i="1"/>
  <c r="AO64" i="1" s="1"/>
  <c r="AC66" i="1"/>
  <c r="AK66" i="1" s="1"/>
  <c r="AF66" i="1"/>
  <c r="AN66" i="1" s="1"/>
  <c r="AE69" i="1"/>
  <c r="AM69" i="1" s="1"/>
  <c r="AF104" i="1"/>
  <c r="AN104" i="1" s="1"/>
  <c r="AG102" i="1"/>
  <c r="AO102" i="1" s="1"/>
  <c r="AA113" i="1"/>
  <c r="AI113" i="1" s="1"/>
  <c r="AG10" i="1"/>
  <c r="AO10" i="1" s="1"/>
  <c r="AA44" i="1"/>
  <c r="AI44" i="1" s="1"/>
  <c r="AD43" i="1"/>
  <c r="AL43" i="1" s="1"/>
  <c r="Z87" i="1"/>
  <c r="AH87" i="1" s="1"/>
  <c r="AC102" i="1"/>
  <c r="AK102" i="1" s="1"/>
  <c r="AG8" i="1"/>
  <c r="AO8" i="1" s="1"/>
  <c r="AR8" i="1" s="1"/>
  <c r="AC39" i="1"/>
  <c r="AK39" i="1" s="1"/>
  <c r="AC84" i="1"/>
  <c r="AK84" i="1" s="1"/>
  <c r="AG14" i="1"/>
  <c r="AO14" i="1" s="1"/>
  <c r="AD38" i="1"/>
  <c r="AL38" i="1" s="1"/>
  <c r="AG36" i="1"/>
  <c r="AO36" i="1" s="1"/>
  <c r="AD45" i="1"/>
  <c r="AL45" i="1" s="1"/>
  <c r="AB47" i="1"/>
  <c r="AJ47" i="1" s="1"/>
  <c r="AA58" i="1"/>
  <c r="AI58" i="1" s="1"/>
  <c r="Z82" i="1"/>
  <c r="AH82" i="1" s="1"/>
  <c r="AF99" i="1"/>
  <c r="AN99" i="1" s="1"/>
  <c r="AF97" i="1"/>
  <c r="AN97" i="1" s="1"/>
  <c r="AD71" i="1"/>
  <c r="AL71" i="1" s="1"/>
  <c r="AD69" i="1"/>
  <c r="AL69" i="1" s="1"/>
  <c r="AC91" i="1"/>
  <c r="AK91" i="1" s="1"/>
  <c r="U108" i="1"/>
  <c r="U107" i="1"/>
  <c r="AC7" i="1"/>
  <c r="AG47" i="1"/>
  <c r="AO47" i="1" s="1"/>
  <c r="AE32" i="1"/>
  <c r="AM32" i="1" s="1"/>
  <c r="AC49" i="1"/>
  <c r="AK49" i="1" s="1"/>
  <c r="AD49" i="1"/>
  <c r="AL49" i="1" s="1"/>
  <c r="AA56" i="1"/>
  <c r="AI56" i="1" s="1"/>
  <c r="Z60" i="1"/>
  <c r="AH60" i="1" s="1"/>
  <c r="AD83" i="1"/>
  <c r="AL83" i="1" s="1"/>
  <c r="AG87" i="1"/>
  <c r="AO87" i="1" s="1"/>
  <c r="Z118" i="1"/>
  <c r="AH118" i="1" s="1"/>
  <c r="Y108" i="1"/>
  <c r="Y107" i="1"/>
  <c r="AG7" i="1"/>
  <c r="AG23" i="1"/>
  <c r="AO23" i="1" s="1"/>
  <c r="AG65" i="1"/>
  <c r="AO65" i="1" s="1"/>
  <c r="AG100" i="1"/>
  <c r="AO100" i="1" s="1"/>
  <c r="Z22" i="1"/>
  <c r="AH22" i="1" s="1"/>
  <c r="AA64" i="1"/>
  <c r="AI64" i="1" s="1"/>
  <c r="Z120" i="1"/>
  <c r="AH120" i="1" s="1"/>
  <c r="AP120" i="1" s="1"/>
  <c r="AB19" i="1"/>
  <c r="AJ19" i="1" s="1"/>
  <c r="AD14" i="1"/>
  <c r="AL14" i="1" s="1"/>
  <c r="AC19" i="1"/>
  <c r="AK19" i="1" s="1"/>
  <c r="AR74" i="1" l="1"/>
  <c r="AP8" i="1"/>
  <c r="AQ8" i="1"/>
  <c r="AP116" i="1"/>
  <c r="AF122" i="1"/>
  <c r="AR44" i="1"/>
  <c r="AF123" i="1"/>
  <c r="AQ16" i="1"/>
  <c r="AP16" i="1"/>
  <c r="AR16" i="1"/>
  <c r="AR38" i="1"/>
  <c r="AQ38" i="1"/>
  <c r="AP38" i="1"/>
  <c r="AP87" i="1"/>
  <c r="AR87" i="1"/>
  <c r="AQ87" i="1"/>
  <c r="AR13" i="1"/>
  <c r="AQ13" i="1"/>
  <c r="AP13" i="1"/>
  <c r="AR105" i="1"/>
  <c r="AQ105" i="1"/>
  <c r="AP105" i="1"/>
  <c r="AR10" i="1"/>
  <c r="AQ10" i="1"/>
  <c r="AP10" i="1"/>
  <c r="AQ75" i="1"/>
  <c r="AR75" i="1"/>
  <c r="AP75" i="1"/>
  <c r="AD123" i="1"/>
  <c r="AD122" i="1"/>
  <c r="AL112" i="1"/>
  <c r="AR25" i="1"/>
  <c r="AQ25" i="1"/>
  <c r="AP25" i="1"/>
  <c r="AQ95" i="1"/>
  <c r="AP95" i="1"/>
  <c r="AR95" i="1"/>
  <c r="AQ89" i="1"/>
  <c r="AP89" i="1"/>
  <c r="AR89" i="1"/>
  <c r="AQ77" i="1"/>
  <c r="AP77" i="1"/>
  <c r="AR77" i="1"/>
  <c r="AQ33" i="1"/>
  <c r="AP33" i="1"/>
  <c r="AR33" i="1"/>
  <c r="AR101" i="1"/>
  <c r="AQ101" i="1"/>
  <c r="AP101" i="1"/>
  <c r="AR45" i="1"/>
  <c r="AP45" i="1"/>
  <c r="AQ45" i="1"/>
  <c r="AR86" i="1"/>
  <c r="AQ86" i="1"/>
  <c r="AP86" i="1"/>
  <c r="AP88" i="1"/>
  <c r="AR88" i="1"/>
  <c r="AQ88" i="1"/>
  <c r="AG108" i="1"/>
  <c r="AG107" i="1"/>
  <c r="AO7" i="1"/>
  <c r="AO123" i="1"/>
  <c r="AO122" i="1"/>
  <c r="AP92" i="1"/>
  <c r="AR92" i="1"/>
  <c r="AQ92" i="1"/>
  <c r="AR78" i="1"/>
  <c r="AQ78" i="1"/>
  <c r="AP78" i="1"/>
  <c r="AR32" i="1"/>
  <c r="AQ32" i="1"/>
  <c r="AP32" i="1"/>
  <c r="AR47" i="1"/>
  <c r="AQ47" i="1"/>
  <c r="AP47" i="1"/>
  <c r="AQ85" i="1"/>
  <c r="AR85" i="1"/>
  <c r="AP85" i="1"/>
  <c r="AP36" i="1"/>
  <c r="AR36" i="1"/>
  <c r="AQ36" i="1"/>
  <c r="AR35" i="1"/>
  <c r="AQ35" i="1"/>
  <c r="AP35" i="1"/>
  <c r="AF108" i="1"/>
  <c r="AF107" i="1"/>
  <c r="AN7" i="1"/>
  <c r="AQ40" i="1"/>
  <c r="AR40" i="1"/>
  <c r="AP40" i="1"/>
  <c r="AR65" i="1"/>
  <c r="AQ65" i="1"/>
  <c r="AP65" i="1"/>
  <c r="AP44" i="1"/>
  <c r="AE108" i="1"/>
  <c r="AE107" i="1"/>
  <c r="AM7" i="1"/>
  <c r="AP102" i="1"/>
  <c r="AR102" i="1"/>
  <c r="AQ102" i="1"/>
  <c r="AQ50" i="1"/>
  <c r="AP50" i="1"/>
  <c r="AR50" i="1"/>
  <c r="AR98" i="1"/>
  <c r="AQ98" i="1"/>
  <c r="AP98" i="1"/>
  <c r="AR14" i="1"/>
  <c r="AP14" i="1"/>
  <c r="AQ14" i="1"/>
  <c r="AP67" i="1"/>
  <c r="AR67" i="1"/>
  <c r="AQ67" i="1"/>
  <c r="AQ72" i="1"/>
  <c r="AP72" i="1"/>
  <c r="AR72" i="1"/>
  <c r="AE123" i="1"/>
  <c r="AE122" i="1"/>
  <c r="AM112" i="1"/>
  <c r="AP117" i="1"/>
  <c r="AP80" i="1"/>
  <c r="AR80" i="1"/>
  <c r="AQ80" i="1"/>
  <c r="AR63" i="1"/>
  <c r="AP63" i="1"/>
  <c r="AQ63" i="1"/>
  <c r="AR81" i="1"/>
  <c r="AQ81" i="1"/>
  <c r="AP81" i="1"/>
  <c r="AD108" i="1"/>
  <c r="AD107" i="1"/>
  <c r="AL7" i="1"/>
  <c r="AR53" i="1"/>
  <c r="AP53" i="1"/>
  <c r="AQ53" i="1"/>
  <c r="AQ20" i="1"/>
  <c r="AP20" i="1"/>
  <c r="AR20" i="1"/>
  <c r="AR97" i="1"/>
  <c r="AQ97" i="1"/>
  <c r="AP97" i="1"/>
  <c r="AQ64" i="1"/>
  <c r="AP64" i="1"/>
  <c r="AR64" i="1"/>
  <c r="AQ44" i="1"/>
  <c r="AR57" i="1"/>
  <c r="AQ57" i="1"/>
  <c r="AP57" i="1"/>
  <c r="AR34" i="1"/>
  <c r="AQ34" i="1"/>
  <c r="AP34" i="1"/>
  <c r="AP28" i="1"/>
  <c r="AR28" i="1"/>
  <c r="AQ28" i="1"/>
  <c r="AR24" i="1"/>
  <c r="AP24" i="1"/>
  <c r="AQ24" i="1"/>
  <c r="AA123" i="1"/>
  <c r="AA122" i="1"/>
  <c r="AI112" i="1"/>
  <c r="AQ9" i="1"/>
  <c r="AR9" i="1"/>
  <c r="AP9" i="1"/>
  <c r="Z108" i="1"/>
  <c r="Z107" i="1"/>
  <c r="AH7" i="1"/>
  <c r="AR15" i="1"/>
  <c r="AQ15" i="1"/>
  <c r="AP15" i="1"/>
  <c r="AR71" i="1"/>
  <c r="AP71" i="1"/>
  <c r="AQ71" i="1"/>
  <c r="AR76" i="1"/>
  <c r="AQ76" i="1"/>
  <c r="AP76" i="1"/>
  <c r="AR73" i="1"/>
  <c r="AQ73" i="1"/>
  <c r="AP73" i="1"/>
  <c r="Z123" i="1"/>
  <c r="Z122" i="1"/>
  <c r="AH112" i="1"/>
  <c r="AR91" i="1"/>
  <c r="AQ91" i="1"/>
  <c r="AP91" i="1"/>
  <c r="AQ19" i="1"/>
  <c r="AP19" i="1"/>
  <c r="AR19" i="1"/>
  <c r="AQ68" i="1"/>
  <c r="AP68" i="1"/>
  <c r="AR68" i="1"/>
  <c r="AR26" i="1"/>
  <c r="AQ26" i="1"/>
  <c r="AP26" i="1"/>
  <c r="AP11" i="1"/>
  <c r="AQ11" i="1"/>
  <c r="AR11" i="1"/>
  <c r="AQ93" i="1"/>
  <c r="AR93" i="1"/>
  <c r="AP93" i="1"/>
  <c r="AQ56" i="1"/>
  <c r="AP56" i="1"/>
  <c r="AR56" i="1"/>
  <c r="AP99" i="1"/>
  <c r="AR99" i="1"/>
  <c r="AQ99" i="1"/>
  <c r="AQ31" i="1"/>
  <c r="AR31" i="1"/>
  <c r="AP31" i="1"/>
  <c r="AJ123" i="1"/>
  <c r="AJ122" i="1"/>
  <c r="AP84" i="1"/>
  <c r="AR84" i="1"/>
  <c r="AQ84" i="1"/>
  <c r="AR70" i="1"/>
  <c r="AQ70" i="1"/>
  <c r="AP70" i="1"/>
  <c r="AR43" i="1"/>
  <c r="AQ43" i="1"/>
  <c r="AP43" i="1"/>
  <c r="AQ96" i="1"/>
  <c r="AP96" i="1"/>
  <c r="AR96" i="1"/>
  <c r="AR83" i="1"/>
  <c r="AQ83" i="1"/>
  <c r="AP83" i="1"/>
  <c r="AR30" i="1"/>
  <c r="AQ30" i="1"/>
  <c r="AP30" i="1"/>
  <c r="AR90" i="1"/>
  <c r="AQ90" i="1"/>
  <c r="AP90" i="1"/>
  <c r="AQ48" i="1"/>
  <c r="AR48" i="1"/>
  <c r="AP48" i="1"/>
  <c r="AR66" i="1"/>
  <c r="AQ66" i="1"/>
  <c r="AP66" i="1"/>
  <c r="AN123" i="1"/>
  <c r="AN122" i="1"/>
  <c r="AC123" i="1"/>
  <c r="AC122" i="1"/>
  <c r="AK112" i="1"/>
  <c r="AP74" i="1"/>
  <c r="AP118" i="1"/>
  <c r="AP22" i="1"/>
  <c r="AR22" i="1"/>
  <c r="AQ22" i="1"/>
  <c r="AC108" i="1"/>
  <c r="AC107" i="1"/>
  <c r="AK7" i="1"/>
  <c r="AR82" i="1"/>
  <c r="AQ82" i="1"/>
  <c r="AP82" i="1"/>
  <c r="AR62" i="1"/>
  <c r="AQ62" i="1"/>
  <c r="AP62" i="1"/>
  <c r="AQ54" i="1"/>
  <c r="AP54" i="1"/>
  <c r="AR54" i="1"/>
  <c r="AQ17" i="1"/>
  <c r="AR17" i="1"/>
  <c r="AP17" i="1"/>
  <c r="AB108" i="1"/>
  <c r="AB107" i="1"/>
  <c r="AJ7" i="1"/>
  <c r="AQ46" i="1"/>
  <c r="AP46" i="1"/>
  <c r="AR46" i="1"/>
  <c r="AR61" i="1"/>
  <c r="AQ61" i="1"/>
  <c r="AP61" i="1"/>
  <c r="AR79" i="1"/>
  <c r="AQ79" i="1"/>
  <c r="AP79" i="1"/>
  <c r="AR52" i="1"/>
  <c r="AQ52" i="1"/>
  <c r="AP52" i="1"/>
  <c r="AR69" i="1"/>
  <c r="AQ69" i="1"/>
  <c r="AP69" i="1"/>
  <c r="AR49" i="1"/>
  <c r="AP49" i="1"/>
  <c r="AQ49" i="1"/>
  <c r="AP51" i="1"/>
  <c r="AR51" i="1"/>
  <c r="AQ51" i="1"/>
  <c r="AR58" i="1"/>
  <c r="AQ58" i="1"/>
  <c r="AP58" i="1"/>
  <c r="AR103" i="1"/>
  <c r="AQ103" i="1"/>
  <c r="AP103" i="1"/>
  <c r="AR18" i="1"/>
  <c r="AQ18" i="1"/>
  <c r="AP18" i="1"/>
  <c r="AQ104" i="1"/>
  <c r="AP104" i="1"/>
  <c r="AR104" i="1"/>
  <c r="AQ21" i="1"/>
  <c r="AP21" i="1"/>
  <c r="AR21" i="1"/>
  <c r="AR106" i="1"/>
  <c r="AQ106" i="1"/>
  <c r="AP106" i="1"/>
  <c r="AA107" i="1"/>
  <c r="AA108" i="1"/>
  <c r="AI7" i="1"/>
  <c r="AP59" i="1"/>
  <c r="AQ59" i="1"/>
  <c r="AR59" i="1"/>
  <c r="AP12" i="1"/>
  <c r="AR12" i="1"/>
  <c r="AQ12" i="1"/>
  <c r="AR100" i="1"/>
  <c r="AQ100" i="1"/>
  <c r="AP100" i="1"/>
  <c r="AQ74" i="1"/>
  <c r="AQ60" i="1"/>
  <c r="AP60" i="1"/>
  <c r="AR60" i="1"/>
  <c r="AR41" i="1"/>
  <c r="AQ41" i="1"/>
  <c r="AP41" i="1"/>
  <c r="AR27" i="1"/>
  <c r="AP27" i="1"/>
  <c r="AQ27" i="1"/>
  <c r="AP42" i="1"/>
  <c r="AR42" i="1"/>
  <c r="AQ42" i="1"/>
  <c r="AR94" i="1"/>
  <c r="AQ94" i="1"/>
  <c r="AP94" i="1"/>
  <c r="AQ29" i="1"/>
  <c r="AP29" i="1"/>
  <c r="AR29" i="1"/>
  <c r="AP39" i="1"/>
  <c r="AQ39" i="1"/>
  <c r="AR39" i="1"/>
  <c r="AR37" i="1"/>
  <c r="AQ37" i="1"/>
  <c r="AP37" i="1"/>
  <c r="AP113" i="1"/>
  <c r="AR23" i="1"/>
  <c r="AP23" i="1"/>
  <c r="AQ23" i="1"/>
  <c r="AR55" i="1"/>
  <c r="AQ55" i="1"/>
  <c r="AP55" i="1"/>
  <c r="AN108" i="1" l="1"/>
  <c r="AN107" i="1"/>
  <c r="AM123" i="1"/>
  <c r="AM122" i="1"/>
  <c r="AH108" i="1"/>
  <c r="AH107" i="1"/>
  <c r="AR7" i="1"/>
  <c r="AQ7" i="1"/>
  <c r="AP7" i="1"/>
  <c r="AO108" i="1"/>
  <c r="AO107" i="1"/>
  <c r="AI123" i="1"/>
  <c r="AI122" i="1"/>
  <c r="AL123" i="1"/>
  <c r="AL122" i="1"/>
  <c r="AH123" i="1"/>
  <c r="AH122" i="1"/>
  <c r="AP112" i="1"/>
  <c r="AL108" i="1"/>
  <c r="AL107" i="1"/>
  <c r="AI108" i="1"/>
  <c r="AI107" i="1"/>
  <c r="AK108" i="1"/>
  <c r="AK107" i="1"/>
  <c r="AK123" i="1"/>
  <c r="AK122" i="1"/>
  <c r="AM108" i="1"/>
  <c r="AM107" i="1"/>
  <c r="AJ107" i="1"/>
  <c r="AJ108" i="1"/>
  <c r="AP108" i="1" l="1"/>
  <c r="AP107" i="1"/>
</calcChain>
</file>

<file path=xl/sharedStrings.xml><?xml version="1.0" encoding="utf-8"?>
<sst xmlns="http://schemas.openxmlformats.org/spreadsheetml/2006/main" count="238" uniqueCount="154">
  <si>
    <r>
      <rPr>
        <b/>
        <sz val="12"/>
        <color theme="1"/>
        <rFont val="Times New Roman"/>
        <family val="1"/>
      </rPr>
      <t>Online Resource 1</t>
    </r>
    <r>
      <rPr>
        <sz val="12"/>
        <color theme="1"/>
        <rFont val="Times New Roman"/>
        <family val="1"/>
      </rPr>
      <t xml:space="preserve"> Hypothetical field study was computationally simulated using GraphPad Prism 9.4.1 software. It was simulated ten sites (A to J) with ten organisms per site and eight biomarkers (Bmk1 to Bmk8).  The </t>
    </r>
    <r>
      <rPr>
        <b/>
        <sz val="12"/>
        <color theme="8" tint="-0.499984740745262"/>
        <rFont val="Times New Roman"/>
        <family val="1"/>
      </rPr>
      <t>Table 1</t>
    </r>
    <r>
      <rPr>
        <sz val="12"/>
        <color theme="8" tint="-0.499984740745262"/>
        <rFont val="Times New Roman"/>
        <family val="1"/>
      </rPr>
      <t xml:space="preserve"> </t>
    </r>
    <r>
      <rPr>
        <sz val="12"/>
        <color theme="1"/>
        <rFont val="Times New Roman"/>
        <family val="1"/>
      </rPr>
      <t>shows the raw data  and complete calculations to obtain IBRv2i and Weighted IBRv2i. The  IBR, IBR(+1) and IBRi and IBRi(+1) were calculated using  CALculate IBR Interface (Calibri, https://liec-univ-lorraine.shinyapps.io/calibri/) and IBRv2 was calculated using the mean of each biomarker in each site, according to Sanchez et al (2013) (</t>
    </r>
    <r>
      <rPr>
        <b/>
        <sz val="12"/>
        <color theme="8" tint="-0.499984740745262"/>
        <rFont val="Times New Roman"/>
        <family val="1"/>
      </rPr>
      <t>Table 2</t>
    </r>
    <r>
      <rPr>
        <sz val="12"/>
        <color theme="1"/>
        <rFont val="Times New Roman"/>
        <family val="1"/>
      </rPr>
      <t xml:space="preserve">). The </t>
    </r>
    <r>
      <rPr>
        <b/>
        <sz val="12"/>
        <color theme="8" tint="-0.499984740745262"/>
        <rFont val="Times New Roman"/>
        <family val="1"/>
      </rPr>
      <t>Table 3</t>
    </r>
    <r>
      <rPr>
        <sz val="12"/>
        <color theme="1"/>
        <rFont val="Times New Roman"/>
        <family val="1"/>
      </rPr>
      <t xml:space="preserve"> shows the mean IBRi, IBRi(+1), IBRV2i, Weighted IBRv21*2, Weighted IBRV2i*10 and IBR, IBRv2 values for sites A to J. </t>
    </r>
  </si>
  <si>
    <t>Table 1 IBRv2i</t>
  </si>
  <si>
    <t>Simulated Data</t>
  </si>
  <si>
    <r>
      <t>Yi=log</t>
    </r>
    <r>
      <rPr>
        <b/>
        <vertAlign val="subscript"/>
        <sz val="11"/>
        <color theme="1"/>
        <rFont val="Calibri"/>
        <family val="2"/>
        <scheme val="minor"/>
      </rPr>
      <t>2</t>
    </r>
    <r>
      <rPr>
        <b/>
        <sz val="11"/>
        <color theme="1"/>
        <rFont val="Calibri"/>
        <family val="2"/>
        <scheme val="minor"/>
      </rPr>
      <t>(Xi/X</t>
    </r>
    <r>
      <rPr>
        <b/>
        <vertAlign val="subscript"/>
        <sz val="11"/>
        <color theme="1"/>
        <rFont val="Calibri"/>
        <family val="2"/>
        <scheme val="minor"/>
      </rPr>
      <t>0</t>
    </r>
    <r>
      <rPr>
        <b/>
        <sz val="11"/>
        <color theme="1"/>
        <rFont val="Calibri"/>
        <family val="2"/>
        <scheme val="minor"/>
      </rPr>
      <t>A)</t>
    </r>
  </si>
  <si>
    <t>Zi = (Yi-mean)/standard deviation</t>
  </si>
  <si>
    <t>ai = (Zi-Z0 mean group A)</t>
  </si>
  <si>
    <t>ai = ABS(Zi-Z0 mean group A)</t>
  </si>
  <si>
    <t>Indexes for individual Pearson correlation and inferential statistics</t>
  </si>
  <si>
    <t>Table 3: IBRs indexes for Pearson correlation using IBR indexes mean values</t>
  </si>
  <si>
    <t>Site</t>
  </si>
  <si>
    <t>Bmk 1</t>
  </si>
  <si>
    <t>Bmk 2</t>
  </si>
  <si>
    <t>Bmk 3</t>
  </si>
  <si>
    <t>Bmk 4</t>
  </si>
  <si>
    <t>Bmk 5</t>
  </si>
  <si>
    <t>Bmk 6</t>
  </si>
  <si>
    <t>Bmk 7</t>
  </si>
  <si>
    <t>Bmk 8</t>
  </si>
  <si>
    <t>IBRv2i</t>
  </si>
  <si>
    <t>Weighted IBRv2i *2</t>
  </si>
  <si>
    <t>Weighted IBRv2i *10</t>
  </si>
  <si>
    <t>IBRi</t>
  </si>
  <si>
    <t>IBRi(+1)</t>
  </si>
  <si>
    <t>IBR</t>
  </si>
  <si>
    <t>IBR(+1)</t>
  </si>
  <si>
    <t>IBRv2</t>
  </si>
  <si>
    <t>A1</t>
  </si>
  <si>
    <t>A</t>
  </si>
  <si>
    <t>A2</t>
  </si>
  <si>
    <t>B</t>
  </si>
  <si>
    <t>A3</t>
  </si>
  <si>
    <t>C</t>
  </si>
  <si>
    <t>A4</t>
  </si>
  <si>
    <t>D</t>
  </si>
  <si>
    <t>A5</t>
  </si>
  <si>
    <t>E</t>
  </si>
  <si>
    <t>A6</t>
  </si>
  <si>
    <t>F</t>
  </si>
  <si>
    <t>A7</t>
  </si>
  <si>
    <t>G</t>
  </si>
  <si>
    <t>A8</t>
  </si>
  <si>
    <t>H</t>
  </si>
  <si>
    <t>A9</t>
  </si>
  <si>
    <t>I</t>
  </si>
  <si>
    <t>A10</t>
  </si>
  <si>
    <t>J</t>
  </si>
  <si>
    <t>B1</t>
  </si>
  <si>
    <t>B2</t>
  </si>
  <si>
    <t>B3</t>
  </si>
  <si>
    <t>B4</t>
  </si>
  <si>
    <t>B5</t>
  </si>
  <si>
    <t>B6</t>
  </si>
  <si>
    <t>B7</t>
  </si>
  <si>
    <t>B8</t>
  </si>
  <si>
    <t>B9</t>
  </si>
  <si>
    <t>B10</t>
  </si>
  <si>
    <t>C1</t>
  </si>
  <si>
    <t>C2</t>
  </si>
  <si>
    <t>C3</t>
  </si>
  <si>
    <t>C4</t>
  </si>
  <si>
    <t>C5</t>
  </si>
  <si>
    <t>C6</t>
  </si>
  <si>
    <t>C7</t>
  </si>
  <si>
    <t>C8</t>
  </si>
  <si>
    <t>C9</t>
  </si>
  <si>
    <t>C10</t>
  </si>
  <si>
    <t>D1</t>
  </si>
  <si>
    <t>D2</t>
  </si>
  <si>
    <t>D3</t>
  </si>
  <si>
    <t>D4</t>
  </si>
  <si>
    <t>D5</t>
  </si>
  <si>
    <t>D6</t>
  </si>
  <si>
    <t>D7</t>
  </si>
  <si>
    <t>D8</t>
  </si>
  <si>
    <t>D9</t>
  </si>
  <si>
    <t>D10</t>
  </si>
  <si>
    <t>E1</t>
  </si>
  <si>
    <t>E2</t>
  </si>
  <si>
    <t>E3</t>
  </si>
  <si>
    <t>E4</t>
  </si>
  <si>
    <t>E5</t>
  </si>
  <si>
    <t>E6</t>
  </si>
  <si>
    <t>E7</t>
  </si>
  <si>
    <t>E8</t>
  </si>
  <si>
    <t>E9</t>
  </si>
  <si>
    <t>E10</t>
  </si>
  <si>
    <t>F1</t>
  </si>
  <si>
    <t>F2</t>
  </si>
  <si>
    <t>F3</t>
  </si>
  <si>
    <t>F4</t>
  </si>
  <si>
    <t>F5</t>
  </si>
  <si>
    <t>F6</t>
  </si>
  <si>
    <t>F7</t>
  </si>
  <si>
    <t>F8</t>
  </si>
  <si>
    <t>F9</t>
  </si>
  <si>
    <t>F10</t>
  </si>
  <si>
    <t>G1</t>
  </si>
  <si>
    <t>G2</t>
  </si>
  <si>
    <t>G3</t>
  </si>
  <si>
    <t>G4</t>
  </si>
  <si>
    <t>G5</t>
  </si>
  <si>
    <t>G6</t>
  </si>
  <si>
    <t>G7</t>
  </si>
  <si>
    <t>G8</t>
  </si>
  <si>
    <t>G9</t>
  </si>
  <si>
    <t>G10</t>
  </si>
  <si>
    <t>H1</t>
  </si>
  <si>
    <t>H2</t>
  </si>
  <si>
    <t>H3</t>
  </si>
  <si>
    <t>H4</t>
  </si>
  <si>
    <t>H5</t>
  </si>
  <si>
    <t>H6</t>
  </si>
  <si>
    <t>H7</t>
  </si>
  <si>
    <t>H8</t>
  </si>
  <si>
    <t>H9</t>
  </si>
  <si>
    <t>H10</t>
  </si>
  <si>
    <t>I1</t>
  </si>
  <si>
    <t>I2</t>
  </si>
  <si>
    <t>I3</t>
  </si>
  <si>
    <t>I4</t>
  </si>
  <si>
    <t>I5</t>
  </si>
  <si>
    <t>I6</t>
  </si>
  <si>
    <t>I7</t>
  </si>
  <si>
    <t>I8</t>
  </si>
  <si>
    <t>I9</t>
  </si>
  <si>
    <t>I10</t>
  </si>
  <si>
    <t>J1</t>
  </si>
  <si>
    <t>J2</t>
  </si>
  <si>
    <t>J3</t>
  </si>
  <si>
    <t>J4</t>
  </si>
  <si>
    <t>J5</t>
  </si>
  <si>
    <t>J6</t>
  </si>
  <si>
    <t>J7</t>
  </si>
  <si>
    <t>J8</t>
  </si>
  <si>
    <t>J9</t>
  </si>
  <si>
    <t>J10</t>
  </si>
  <si>
    <t xml:space="preserve">mean </t>
  </si>
  <si>
    <t>standard deviation</t>
  </si>
  <si>
    <t>Table 2 IBRv2</t>
  </si>
  <si>
    <t>Mean of simulated data</t>
  </si>
  <si>
    <r>
      <t>Yi=log</t>
    </r>
    <r>
      <rPr>
        <b/>
        <vertAlign val="subscript"/>
        <sz val="11"/>
        <color theme="1"/>
        <rFont val="Calibri"/>
        <family val="2"/>
        <scheme val="minor"/>
      </rPr>
      <t>2</t>
    </r>
    <r>
      <rPr>
        <b/>
        <sz val="11"/>
        <color theme="1"/>
        <rFont val="Calibri"/>
        <family val="2"/>
        <scheme val="minor"/>
      </rPr>
      <t>(Xi/X</t>
    </r>
    <r>
      <rPr>
        <b/>
        <vertAlign val="subscript"/>
        <sz val="11"/>
        <color theme="1"/>
        <rFont val="Calibri"/>
        <family val="2"/>
        <scheme val="minor"/>
      </rPr>
      <t>0</t>
    </r>
    <r>
      <rPr>
        <b/>
        <sz val="11"/>
        <color theme="1"/>
        <rFont val="Calibri"/>
        <family val="2"/>
        <scheme val="minor"/>
      </rPr>
      <t>SiteA)</t>
    </r>
  </si>
  <si>
    <t>SiteA</t>
  </si>
  <si>
    <t>SiteB</t>
  </si>
  <si>
    <t>SiteC</t>
  </si>
  <si>
    <t>SiteD</t>
  </si>
  <si>
    <t>SiteE</t>
  </si>
  <si>
    <t>SiteF</t>
  </si>
  <si>
    <t>SiteG</t>
  </si>
  <si>
    <t>SiteH</t>
  </si>
  <si>
    <t>SiteI</t>
  </si>
  <si>
    <t>SiteJ</t>
  </si>
  <si>
    <t>mean</t>
  </si>
  <si>
    <r>
      <rPr>
        <b/>
        <sz val="11"/>
        <color theme="1"/>
        <rFont val="Calibri"/>
        <family val="2"/>
        <scheme val="minor"/>
      </rPr>
      <t>Simulated data</t>
    </r>
    <r>
      <rPr>
        <sz val="11"/>
        <color theme="1"/>
        <rFont val="Calibri"/>
        <family val="2"/>
        <scheme val="minor"/>
      </rPr>
      <t xml:space="preserve"> set as described in Material and Methods section. The spreadsheet shows the entire calculation procedure to obtain IBRv2i and Weighted IBRv2i*2 and IBRv21*10. The weight must be chosen based on previous knowledge about the realtive importance of the biomarker in the study. IBRi and IBRi(+1) were calculated using CALculate IBR Interface (Calibri, https://liec-univ-lorraine.shinyapps.io/calibri/) proposed by the Laboratory for Continental Environments (LIEC) of Lorraine University. To obtain the IBRi and IBRi(+1) for each organism, the biomarkers data frame was modified by repeating the same organism three times. Then, the mean area of all permutations in the radar chart was as taken as IBRi value, this was necessary to calculate the IBRi for each organism individually. IBR, IBR(+1) and IBRv2 were calculated according the method described (Devin et al. 2014 and Sanchez et al. 2013), using the mean biomarker response of each experimental group (i.e. A to J groups).</t>
    </r>
  </si>
  <si>
    <r>
      <t xml:space="preserve">Integrated biomarker responses: a further improvement of IBR and IBRv2 indexes to preserve data variability in statistical analyses. </t>
    </r>
    <r>
      <rPr>
        <b/>
        <sz val="11"/>
        <color theme="1"/>
        <rFont val="Calibri"/>
        <family val="2"/>
        <scheme val="minor"/>
      </rPr>
      <t>Environmental Science and Pollution Research</t>
    </r>
    <r>
      <rPr>
        <sz val="11"/>
        <color theme="1"/>
        <rFont val="Calibri"/>
        <family val="2"/>
        <scheme val="minor"/>
      </rPr>
      <t>.
MATTOS, J.J</t>
    </r>
    <r>
      <rPr>
        <vertAlign val="superscript"/>
        <sz val="11"/>
        <color theme="1"/>
        <rFont val="Calibri"/>
        <family val="2"/>
        <scheme val="minor"/>
      </rPr>
      <t>1</t>
    </r>
    <r>
      <rPr>
        <sz val="11"/>
        <color theme="1"/>
        <rFont val="Calibri"/>
        <family val="2"/>
        <scheme val="minor"/>
      </rPr>
      <t>; SIEBERT, M.N</t>
    </r>
    <r>
      <rPr>
        <vertAlign val="superscript"/>
        <sz val="11"/>
        <color theme="1"/>
        <rFont val="Calibri"/>
        <family val="2"/>
        <scheme val="minor"/>
      </rPr>
      <t>2</t>
    </r>
    <r>
      <rPr>
        <sz val="11"/>
        <color theme="1"/>
        <rFont val="Calibri"/>
        <family val="2"/>
        <scheme val="minor"/>
      </rPr>
      <t>; BAINY, A.C.D</t>
    </r>
    <r>
      <rPr>
        <vertAlign val="superscript"/>
        <sz val="11"/>
        <color theme="1"/>
        <rFont val="Calibri"/>
        <family val="2"/>
        <scheme val="minor"/>
      </rPr>
      <t>3</t>
    </r>
    <r>
      <rPr>
        <sz val="11"/>
        <color theme="1"/>
        <rFont val="Calibri"/>
        <family val="2"/>
        <scheme val="minor"/>
      </rPr>
      <t xml:space="preserve">
1 AQUOS, Department of Aquaculture, Center of Agrarian Sciences, Federal University of Santa Catarina, Brazil. AQUOS, Servidão Caminho do Porto, Itacorubi, Florianópolis, Santa Catarina, 88.034-257, Brazil. E-mail:  jaco.mattos@ufsc.br.
2 Department of Language, Technology, Education and Science - DALTEC, Federal Institute of Santa Catarina, Campus Florianópolis, Florianópolis, Santa Catarina, 88.020-300, Brazil. E-mail: marilia.siebert@ifsc.edu.br
3 Laboratory of Biomarkers of Aquatic Contamination and Immunochemistry – LABCAI, Department of Biochemistry, Center of Biological Sciences, Federal University of Santa Catarina, Florianópolis, Santa Catarina, 88.037-000, Brazil. E-mail: afonso.bainy@ufsc.br.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</si>
</sst>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2"/>
      <color theme="8" tint="-0.499984740745262"/>
      <name val="Times New Roman"/>
      <family val="1"/>
    </font>
    <font>
      <sz val="12"/>
      <color theme="8" tint="-0.499984740745262"/>
      <name val="Times New Roman"/>
      <family val="1"/>
    </font>
    <font>
      <b/>
      <sz val="11"/>
      <color theme="8" tint="-0.499984740745262"/>
      <name val="Calibri"/>
      <family val="2"/>
      <scheme val="minor"/>
    </font>
    <font>
      <b/>
      <vertAlign val="subscript"/>
      <sz val="11"/>
      <color theme="1"/>
      <name val="Calibri"/>
      <family val="2"/>
      <scheme val="minor"/>
    </font>
    <font>
      <b/>
      <sz val="10"/>
      <color theme="1"/>
      <name val="Times New Roman"/>
      <family val="1"/>
    </font>
    <font>
      <sz val="10"/>
      <color theme="1"/>
      <name val="Times New Roman"/>
      <family val="1"/>
    </font>
    <font>
      <sz val="10"/>
      <name val="Arial"/>
      <family val="2"/>
    </font>
    <font>
      <b/>
      <sz val="11"/>
      <name val="Calibri"/>
      <family val="2"/>
      <scheme val="minor"/>
    </font>
    <font>
      <sz val="11"/>
      <name val="Calibri"/>
      <family val="2"/>
      <scheme val="minor"/>
    </font>
    <font>
      <sz val="11"/>
      <name val="Calibri"/>
      <family val="2"/>
    </font>
    <font>
      <vertAlign val="superscript"/>
      <sz val="11"/>
      <color theme="1"/>
      <name val="Calibri"/>
      <family val="2"/>
      <scheme val="minor"/>
    </font>
  </fonts>
  <fills count="14">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s>
  <borders count="3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241">
    <xf numFmtId="0" fontId="0" fillId="0" borderId="0" xfId="0"/>
    <xf numFmtId="0" fontId="6" fillId="0" borderId="1"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8" fillId="2" borderId="14" xfId="0" applyFont="1" applyFill="1" applyBorder="1" applyAlignment="1">
      <alignment horizontal="center"/>
    </xf>
    <xf numFmtId="0" fontId="1" fillId="3" borderId="15" xfId="0" applyFont="1" applyFill="1" applyBorder="1" applyAlignment="1">
      <alignment horizontal="center"/>
    </xf>
    <xf numFmtId="2" fontId="0" fillId="0" borderId="16" xfId="0" applyNumberFormat="1" applyBorder="1" applyAlignment="1">
      <alignment horizontal="center"/>
    </xf>
    <xf numFmtId="2" fontId="0" fillId="0" borderId="17" xfId="0" applyNumberFormat="1" applyBorder="1" applyAlignment="1">
      <alignment horizontal="center"/>
    </xf>
    <xf numFmtId="2" fontId="0" fillId="0" borderId="15" xfId="0" applyNumberFormat="1" applyBorder="1" applyAlignment="1">
      <alignment horizontal="center"/>
    </xf>
    <xf numFmtId="2" fontId="0" fillId="0" borderId="18" xfId="0" applyNumberFormat="1" applyBorder="1" applyAlignment="1">
      <alignment horizontal="center"/>
    </xf>
    <xf numFmtId="2" fontId="0" fillId="0" borderId="19" xfId="0" applyNumberFormat="1" applyBorder="1" applyAlignment="1">
      <alignment horizontal="center"/>
    </xf>
    <xf numFmtId="2" fontId="0" fillId="0" borderId="0" xfId="0" applyNumberFormat="1"/>
    <xf numFmtId="0" fontId="8" fillId="2" borderId="20" xfId="0" applyFont="1" applyFill="1" applyBorder="1" applyAlignment="1">
      <alignment horizontal="center"/>
    </xf>
    <xf numFmtId="0" fontId="9" fillId="0" borderId="20" xfId="0" applyFont="1" applyBorder="1" applyAlignment="1">
      <alignment horizontal="center" vertical="top" wrapText="1"/>
    </xf>
    <xf numFmtId="2" fontId="9" fillId="0" borderId="20" xfId="0" applyNumberFormat="1" applyFont="1" applyBorder="1" applyAlignment="1">
      <alignment horizontal="center"/>
    </xf>
    <xf numFmtId="0" fontId="1" fillId="3" borderId="21" xfId="0" applyFont="1" applyFill="1" applyBorder="1" applyAlignment="1">
      <alignment horizontal="center"/>
    </xf>
    <xf numFmtId="2" fontId="0" fillId="0" borderId="20" xfId="0" applyNumberFormat="1" applyBorder="1" applyAlignment="1">
      <alignment horizontal="center"/>
    </xf>
    <xf numFmtId="2" fontId="0" fillId="0" borderId="22" xfId="0" applyNumberFormat="1" applyBorder="1" applyAlignment="1">
      <alignment horizontal="center"/>
    </xf>
    <xf numFmtId="2" fontId="0" fillId="0" borderId="21" xfId="0" applyNumberFormat="1" applyBorder="1" applyAlignment="1">
      <alignment horizontal="center"/>
    </xf>
    <xf numFmtId="2" fontId="0" fillId="0" borderId="23" xfId="0" applyNumberFormat="1" applyBorder="1" applyAlignment="1">
      <alignment horizontal="center"/>
    </xf>
    <xf numFmtId="2" fontId="0" fillId="0" borderId="24" xfId="0" applyNumberFormat="1" applyBorder="1" applyAlignment="1">
      <alignment horizontal="center"/>
    </xf>
    <xf numFmtId="0" fontId="1" fillId="3" borderId="25" xfId="0" applyFont="1" applyFill="1" applyBorder="1" applyAlignment="1">
      <alignment horizontal="center"/>
    </xf>
    <xf numFmtId="2" fontId="0" fillId="0" borderId="26" xfId="0" applyNumberFormat="1" applyBorder="1" applyAlignment="1">
      <alignment horizontal="center"/>
    </xf>
    <xf numFmtId="2" fontId="0" fillId="0" borderId="2" xfId="0" applyNumberFormat="1" applyBorder="1" applyAlignment="1">
      <alignment horizontal="center"/>
    </xf>
    <xf numFmtId="2" fontId="0" fillId="0" borderId="25" xfId="0" applyNumberFormat="1" applyBorder="1" applyAlignment="1">
      <alignment horizontal="center"/>
    </xf>
    <xf numFmtId="2" fontId="0" fillId="0" borderId="4" xfId="0" applyNumberFormat="1" applyBorder="1" applyAlignment="1">
      <alignment horizontal="center"/>
    </xf>
    <xf numFmtId="2" fontId="0" fillId="0" borderId="27" xfId="0" applyNumberFormat="1" applyBorder="1" applyAlignment="1">
      <alignment horizontal="center"/>
    </xf>
    <xf numFmtId="0" fontId="1" fillId="4" borderId="15" xfId="0" applyFont="1" applyFill="1" applyBorder="1" applyAlignment="1">
      <alignment horizontal="center"/>
    </xf>
    <xf numFmtId="2" fontId="0" fillId="4" borderId="16" xfId="0" applyNumberFormat="1" applyFill="1" applyBorder="1" applyAlignment="1">
      <alignment horizontal="center"/>
    </xf>
    <xf numFmtId="2" fontId="0" fillId="4" borderId="17" xfId="0" applyNumberFormat="1" applyFill="1" applyBorder="1" applyAlignment="1">
      <alignment horizontal="center"/>
    </xf>
    <xf numFmtId="2" fontId="0" fillId="4" borderId="15" xfId="0" applyNumberFormat="1" applyFill="1" applyBorder="1" applyAlignment="1">
      <alignment horizontal="center"/>
    </xf>
    <xf numFmtId="2" fontId="0" fillId="4" borderId="18" xfId="0" applyNumberFormat="1" applyFill="1" applyBorder="1" applyAlignment="1">
      <alignment horizontal="center"/>
    </xf>
    <xf numFmtId="2" fontId="0" fillId="4" borderId="19" xfId="0" applyNumberFormat="1" applyFill="1" applyBorder="1" applyAlignment="1">
      <alignment horizontal="center"/>
    </xf>
    <xf numFmtId="0" fontId="1" fillId="4" borderId="21" xfId="0" applyFont="1" applyFill="1" applyBorder="1" applyAlignment="1">
      <alignment horizontal="center"/>
    </xf>
    <xf numFmtId="2" fontId="0" fillId="4" borderId="20" xfId="0" applyNumberFormat="1" applyFill="1" applyBorder="1" applyAlignment="1">
      <alignment horizontal="center"/>
    </xf>
    <xf numFmtId="2" fontId="0" fillId="4" borderId="22" xfId="0" applyNumberFormat="1" applyFill="1" applyBorder="1" applyAlignment="1">
      <alignment horizontal="center"/>
    </xf>
    <xf numFmtId="2" fontId="0" fillId="4" borderId="21" xfId="0" applyNumberFormat="1" applyFill="1" applyBorder="1" applyAlignment="1">
      <alignment horizontal="center"/>
    </xf>
    <xf numFmtId="2" fontId="0" fillId="4" borderId="23" xfId="0" applyNumberFormat="1" applyFill="1" applyBorder="1" applyAlignment="1">
      <alignment horizontal="center"/>
    </xf>
    <xf numFmtId="2" fontId="0" fillId="4" borderId="24" xfId="0" applyNumberFormat="1" applyFill="1" applyBorder="1" applyAlignment="1">
      <alignment horizontal="center"/>
    </xf>
    <xf numFmtId="164" fontId="10" fillId="0" borderId="0" xfId="0" applyNumberFormat="1" applyFont="1"/>
    <xf numFmtId="0" fontId="1" fillId="4" borderId="25" xfId="0" applyFont="1" applyFill="1" applyBorder="1" applyAlignment="1">
      <alignment horizontal="center"/>
    </xf>
    <xf numFmtId="2" fontId="0" fillId="4" borderId="26" xfId="0" applyNumberFormat="1" applyFill="1" applyBorder="1" applyAlignment="1">
      <alignment horizontal="center"/>
    </xf>
    <xf numFmtId="2" fontId="0" fillId="4" borderId="2" xfId="0" applyNumberFormat="1" applyFill="1" applyBorder="1" applyAlignment="1">
      <alignment horizontal="center"/>
    </xf>
    <xf numFmtId="2" fontId="0" fillId="4" borderId="25" xfId="0" applyNumberFormat="1" applyFill="1" applyBorder="1" applyAlignment="1">
      <alignment horizontal="center"/>
    </xf>
    <xf numFmtId="2" fontId="0" fillId="4" borderId="4" xfId="0" applyNumberFormat="1" applyFill="1" applyBorder="1" applyAlignment="1">
      <alignment horizontal="center"/>
    </xf>
    <xf numFmtId="2" fontId="0" fillId="4" borderId="27" xfId="0" applyNumberFormat="1" applyFill="1" applyBorder="1" applyAlignment="1">
      <alignment horizontal="center"/>
    </xf>
    <xf numFmtId="0" fontId="1" fillId="5" borderId="15" xfId="0" applyFont="1" applyFill="1" applyBorder="1" applyAlignment="1">
      <alignment horizontal="center"/>
    </xf>
    <xf numFmtId="2" fontId="0" fillId="5" borderId="16" xfId="0" applyNumberFormat="1" applyFill="1" applyBorder="1" applyAlignment="1">
      <alignment horizontal="center"/>
    </xf>
    <xf numFmtId="2" fontId="0" fillId="5" borderId="17" xfId="0" applyNumberFormat="1" applyFill="1" applyBorder="1" applyAlignment="1">
      <alignment horizontal="center"/>
    </xf>
    <xf numFmtId="2" fontId="0" fillId="5" borderId="15" xfId="0" applyNumberFormat="1" applyFill="1" applyBorder="1" applyAlignment="1">
      <alignment horizontal="center"/>
    </xf>
    <xf numFmtId="2" fontId="0" fillId="5" borderId="18" xfId="0" applyNumberFormat="1" applyFill="1" applyBorder="1" applyAlignment="1">
      <alignment horizontal="center"/>
    </xf>
    <xf numFmtId="2" fontId="0" fillId="5" borderId="19" xfId="0" applyNumberFormat="1" applyFill="1" applyBorder="1" applyAlignment="1">
      <alignment horizontal="center"/>
    </xf>
    <xf numFmtId="0" fontId="1" fillId="5" borderId="21" xfId="0" applyFont="1" applyFill="1" applyBorder="1" applyAlignment="1">
      <alignment horizontal="center"/>
    </xf>
    <xf numFmtId="2" fontId="0" fillId="5" borderId="20" xfId="0" applyNumberFormat="1" applyFill="1" applyBorder="1" applyAlignment="1">
      <alignment horizontal="center"/>
    </xf>
    <xf numFmtId="2" fontId="0" fillId="5" borderId="22" xfId="0" applyNumberFormat="1" applyFill="1" applyBorder="1" applyAlignment="1">
      <alignment horizontal="center"/>
    </xf>
    <xf numFmtId="2" fontId="0" fillId="5" borderId="21" xfId="0" applyNumberFormat="1" applyFill="1" applyBorder="1" applyAlignment="1">
      <alignment horizontal="center"/>
    </xf>
    <xf numFmtId="2" fontId="0" fillId="5" borderId="23" xfId="0" applyNumberFormat="1" applyFill="1" applyBorder="1" applyAlignment="1">
      <alignment horizontal="center"/>
    </xf>
    <xf numFmtId="2" fontId="0" fillId="5" borderId="24" xfId="0" applyNumberFormat="1" applyFill="1" applyBorder="1" applyAlignment="1">
      <alignment horizontal="center"/>
    </xf>
    <xf numFmtId="0" fontId="1" fillId="5" borderId="25" xfId="0" applyFont="1" applyFill="1" applyBorder="1" applyAlignment="1">
      <alignment horizontal="center"/>
    </xf>
    <xf numFmtId="2" fontId="0" fillId="5" borderId="26" xfId="0" applyNumberFormat="1" applyFill="1" applyBorder="1" applyAlignment="1">
      <alignment horizontal="center"/>
    </xf>
    <xf numFmtId="2" fontId="0" fillId="5" borderId="2" xfId="0" applyNumberFormat="1" applyFill="1" applyBorder="1" applyAlignment="1">
      <alignment horizontal="center"/>
    </xf>
    <xf numFmtId="2" fontId="0" fillId="5" borderId="25" xfId="0" applyNumberFormat="1" applyFill="1" applyBorder="1" applyAlignment="1">
      <alignment horizontal="center"/>
    </xf>
    <xf numFmtId="2" fontId="0" fillId="5" borderId="4" xfId="0" applyNumberFormat="1" applyFill="1" applyBorder="1" applyAlignment="1">
      <alignment horizontal="center"/>
    </xf>
    <xf numFmtId="2" fontId="0" fillId="5" borderId="27" xfId="0" applyNumberFormat="1" applyFill="1" applyBorder="1" applyAlignment="1">
      <alignment horizontal="center"/>
    </xf>
    <xf numFmtId="0" fontId="1" fillId="6" borderId="15" xfId="0" applyFont="1" applyFill="1" applyBorder="1" applyAlignment="1">
      <alignment horizontal="center"/>
    </xf>
    <xf numFmtId="2" fontId="0" fillId="6" borderId="16" xfId="0" applyNumberFormat="1" applyFill="1" applyBorder="1" applyAlignment="1">
      <alignment horizontal="center"/>
    </xf>
    <xf numFmtId="2" fontId="0" fillId="6" borderId="17" xfId="0" applyNumberFormat="1" applyFill="1" applyBorder="1" applyAlignment="1">
      <alignment horizontal="center"/>
    </xf>
    <xf numFmtId="2" fontId="0" fillId="6" borderId="15" xfId="0" applyNumberFormat="1" applyFill="1" applyBorder="1" applyAlignment="1">
      <alignment horizontal="center"/>
    </xf>
    <xf numFmtId="2" fontId="0" fillId="6" borderId="18" xfId="0" applyNumberFormat="1" applyFill="1" applyBorder="1" applyAlignment="1">
      <alignment horizontal="center"/>
    </xf>
    <xf numFmtId="2" fontId="0" fillId="6" borderId="19" xfId="0" applyNumberFormat="1" applyFill="1" applyBorder="1" applyAlignment="1">
      <alignment horizontal="center"/>
    </xf>
    <xf numFmtId="0" fontId="1" fillId="6" borderId="21" xfId="0" applyFont="1" applyFill="1" applyBorder="1" applyAlignment="1">
      <alignment horizontal="center"/>
    </xf>
    <xf numFmtId="2" fontId="0" fillId="6" borderId="20" xfId="0" applyNumberFormat="1" applyFill="1" applyBorder="1" applyAlignment="1">
      <alignment horizontal="center"/>
    </xf>
    <xf numFmtId="2" fontId="0" fillId="6" borderId="22" xfId="0" applyNumberFormat="1" applyFill="1" applyBorder="1" applyAlignment="1">
      <alignment horizontal="center"/>
    </xf>
    <xf numFmtId="2" fontId="0" fillId="6" borderId="21" xfId="0" applyNumberFormat="1" applyFill="1" applyBorder="1" applyAlignment="1">
      <alignment horizontal="center"/>
    </xf>
    <xf numFmtId="2" fontId="0" fillId="6" borderId="23" xfId="0" applyNumberFormat="1" applyFill="1" applyBorder="1" applyAlignment="1">
      <alignment horizontal="center"/>
    </xf>
    <xf numFmtId="2" fontId="0" fillId="6" borderId="24" xfId="0" applyNumberFormat="1" applyFill="1" applyBorder="1" applyAlignment="1">
      <alignment horizontal="center"/>
    </xf>
    <xf numFmtId="0" fontId="1" fillId="6" borderId="25" xfId="0" applyFont="1" applyFill="1" applyBorder="1" applyAlignment="1">
      <alignment horizontal="center"/>
    </xf>
    <xf numFmtId="2" fontId="0" fillId="6" borderId="26" xfId="0" applyNumberFormat="1" applyFill="1" applyBorder="1" applyAlignment="1">
      <alignment horizontal="center"/>
    </xf>
    <xf numFmtId="2" fontId="0" fillId="6" borderId="2" xfId="0" applyNumberFormat="1" applyFill="1" applyBorder="1" applyAlignment="1">
      <alignment horizontal="center"/>
    </xf>
    <xf numFmtId="2" fontId="0" fillId="6" borderId="25" xfId="0" applyNumberFormat="1" applyFill="1" applyBorder="1" applyAlignment="1">
      <alignment horizontal="center"/>
    </xf>
    <xf numFmtId="2" fontId="0" fillId="6" borderId="4" xfId="0" applyNumberFormat="1" applyFill="1" applyBorder="1" applyAlignment="1">
      <alignment horizontal="center"/>
    </xf>
    <xf numFmtId="2" fontId="0" fillId="6" borderId="27" xfId="0" applyNumberFormat="1" applyFill="1" applyBorder="1" applyAlignment="1">
      <alignment horizontal="center"/>
    </xf>
    <xf numFmtId="0" fontId="1" fillId="7" borderId="15" xfId="0" applyFont="1" applyFill="1" applyBorder="1" applyAlignment="1">
      <alignment horizontal="center"/>
    </xf>
    <xf numFmtId="2" fontId="0" fillId="7" borderId="16" xfId="0" applyNumberFormat="1" applyFill="1" applyBorder="1" applyAlignment="1">
      <alignment horizontal="center"/>
    </xf>
    <xf numFmtId="2" fontId="0" fillId="7" borderId="17" xfId="0" applyNumberFormat="1" applyFill="1" applyBorder="1" applyAlignment="1">
      <alignment horizontal="center"/>
    </xf>
    <xf numFmtId="2" fontId="0" fillId="7" borderId="15" xfId="0" applyNumberFormat="1" applyFill="1" applyBorder="1" applyAlignment="1">
      <alignment horizontal="center"/>
    </xf>
    <xf numFmtId="2" fontId="0" fillId="7" borderId="18" xfId="0" applyNumberFormat="1" applyFill="1" applyBorder="1" applyAlignment="1">
      <alignment horizontal="center"/>
    </xf>
    <xf numFmtId="2" fontId="0" fillId="7" borderId="19" xfId="0" applyNumberFormat="1" applyFill="1" applyBorder="1" applyAlignment="1">
      <alignment horizontal="center"/>
    </xf>
    <xf numFmtId="0" fontId="1" fillId="7" borderId="21" xfId="0" applyFont="1" applyFill="1" applyBorder="1" applyAlignment="1">
      <alignment horizontal="center"/>
    </xf>
    <xf numFmtId="2" fontId="0" fillId="7" borderId="20" xfId="0" applyNumberFormat="1" applyFill="1" applyBorder="1" applyAlignment="1">
      <alignment horizontal="center"/>
    </xf>
    <xf numFmtId="2" fontId="0" fillId="7" borderId="22" xfId="0" applyNumberFormat="1" applyFill="1" applyBorder="1" applyAlignment="1">
      <alignment horizontal="center"/>
    </xf>
    <xf numFmtId="2" fontId="0" fillId="7" borderId="21" xfId="0" applyNumberFormat="1" applyFill="1" applyBorder="1" applyAlignment="1">
      <alignment horizontal="center"/>
    </xf>
    <xf numFmtId="2" fontId="0" fillId="7" borderId="23" xfId="0" applyNumberFormat="1" applyFill="1" applyBorder="1" applyAlignment="1">
      <alignment horizontal="center"/>
    </xf>
    <xf numFmtId="2" fontId="0" fillId="7" borderId="24" xfId="0" applyNumberFormat="1" applyFill="1" applyBorder="1" applyAlignment="1">
      <alignment horizontal="center"/>
    </xf>
    <xf numFmtId="0" fontId="1" fillId="7" borderId="25" xfId="0" applyFont="1" applyFill="1" applyBorder="1" applyAlignment="1">
      <alignment horizontal="center"/>
    </xf>
    <xf numFmtId="2" fontId="0" fillId="7" borderId="26" xfId="0" applyNumberFormat="1" applyFill="1" applyBorder="1" applyAlignment="1">
      <alignment horizontal="center"/>
    </xf>
    <xf numFmtId="2" fontId="0" fillId="7" borderId="2" xfId="0" applyNumberFormat="1" applyFill="1" applyBorder="1" applyAlignment="1">
      <alignment horizontal="center"/>
    </xf>
    <xf numFmtId="2" fontId="0" fillId="7" borderId="25" xfId="0" applyNumberFormat="1" applyFill="1" applyBorder="1" applyAlignment="1">
      <alignment horizontal="center"/>
    </xf>
    <xf numFmtId="2" fontId="0" fillId="7" borderId="4" xfId="0" applyNumberFormat="1" applyFill="1" applyBorder="1" applyAlignment="1">
      <alignment horizontal="center"/>
    </xf>
    <xf numFmtId="2" fontId="0" fillId="7" borderId="27" xfId="0" applyNumberFormat="1" applyFill="1" applyBorder="1" applyAlignment="1">
      <alignment horizontal="center"/>
    </xf>
    <xf numFmtId="0" fontId="1" fillId="8" borderId="15" xfId="0" applyFont="1" applyFill="1" applyBorder="1" applyAlignment="1">
      <alignment horizontal="center"/>
    </xf>
    <xf numFmtId="2" fontId="0" fillId="8" borderId="16" xfId="0" applyNumberFormat="1" applyFill="1" applyBorder="1" applyAlignment="1">
      <alignment horizontal="center"/>
    </xf>
    <xf numFmtId="2" fontId="0" fillId="8" borderId="17" xfId="0" applyNumberFormat="1" applyFill="1" applyBorder="1" applyAlignment="1">
      <alignment horizontal="center"/>
    </xf>
    <xf numFmtId="2" fontId="0" fillId="8" borderId="15" xfId="0" applyNumberFormat="1" applyFill="1" applyBorder="1" applyAlignment="1">
      <alignment horizontal="center"/>
    </xf>
    <xf numFmtId="2" fontId="0" fillId="8" borderId="18" xfId="0" applyNumberFormat="1" applyFill="1" applyBorder="1" applyAlignment="1">
      <alignment horizontal="center"/>
    </xf>
    <xf numFmtId="2" fontId="0" fillId="8" borderId="19" xfId="0" applyNumberFormat="1" applyFill="1" applyBorder="1" applyAlignment="1">
      <alignment horizontal="center"/>
    </xf>
    <xf numFmtId="0" fontId="1" fillId="8" borderId="21" xfId="0" applyFont="1" applyFill="1" applyBorder="1" applyAlignment="1">
      <alignment horizontal="center"/>
    </xf>
    <xf numFmtId="2" fontId="0" fillId="8" borderId="20" xfId="0" applyNumberFormat="1" applyFill="1" applyBorder="1" applyAlignment="1">
      <alignment horizontal="center"/>
    </xf>
    <xf numFmtId="2" fontId="0" fillId="8" borderId="22" xfId="0" applyNumberFormat="1" applyFill="1" applyBorder="1" applyAlignment="1">
      <alignment horizontal="center"/>
    </xf>
    <xf numFmtId="2" fontId="0" fillId="8" borderId="21" xfId="0" applyNumberFormat="1" applyFill="1" applyBorder="1" applyAlignment="1">
      <alignment horizontal="center"/>
    </xf>
    <xf numFmtId="2" fontId="0" fillId="8" borderId="23" xfId="0" applyNumberFormat="1" applyFill="1" applyBorder="1" applyAlignment="1">
      <alignment horizontal="center"/>
    </xf>
    <xf numFmtId="2" fontId="0" fillId="8" borderId="24" xfId="0" applyNumberFormat="1" applyFill="1" applyBorder="1" applyAlignment="1">
      <alignment horizontal="center"/>
    </xf>
    <xf numFmtId="0" fontId="1" fillId="8" borderId="25" xfId="0" applyFont="1" applyFill="1" applyBorder="1" applyAlignment="1">
      <alignment horizontal="center"/>
    </xf>
    <xf numFmtId="2" fontId="0" fillId="8" borderId="26" xfId="0" applyNumberFormat="1" applyFill="1" applyBorder="1" applyAlignment="1">
      <alignment horizontal="center"/>
    </xf>
    <xf numFmtId="2" fontId="0" fillId="8" borderId="2" xfId="0" applyNumberFormat="1" applyFill="1" applyBorder="1" applyAlignment="1">
      <alignment horizontal="center"/>
    </xf>
    <xf numFmtId="2" fontId="0" fillId="8" borderId="25" xfId="0" applyNumberFormat="1" applyFill="1" applyBorder="1" applyAlignment="1">
      <alignment horizontal="center"/>
    </xf>
    <xf numFmtId="2" fontId="0" fillId="8" borderId="4" xfId="0" applyNumberFormat="1" applyFill="1" applyBorder="1" applyAlignment="1">
      <alignment horizontal="center"/>
    </xf>
    <xf numFmtId="2" fontId="0" fillId="8" borderId="27" xfId="0" applyNumberFormat="1" applyFill="1" applyBorder="1" applyAlignment="1">
      <alignment horizontal="center"/>
    </xf>
    <xf numFmtId="0" fontId="1" fillId="9" borderId="15" xfId="0" applyFont="1" applyFill="1" applyBorder="1" applyAlignment="1">
      <alignment horizontal="center"/>
    </xf>
    <xf numFmtId="2" fontId="0" fillId="9" borderId="16" xfId="0" applyNumberFormat="1" applyFill="1" applyBorder="1" applyAlignment="1">
      <alignment horizontal="center"/>
    </xf>
    <xf numFmtId="2" fontId="0" fillId="9" borderId="17" xfId="0" applyNumberFormat="1" applyFill="1" applyBorder="1" applyAlignment="1">
      <alignment horizontal="center"/>
    </xf>
    <xf numFmtId="2" fontId="0" fillId="9" borderId="15" xfId="0" applyNumberFormat="1" applyFill="1" applyBorder="1" applyAlignment="1">
      <alignment horizontal="center"/>
    </xf>
    <xf numFmtId="2" fontId="0" fillId="9" borderId="18" xfId="0" applyNumberFormat="1" applyFill="1" applyBorder="1" applyAlignment="1">
      <alignment horizontal="center"/>
    </xf>
    <xf numFmtId="2" fontId="0" fillId="9" borderId="19" xfId="0" applyNumberFormat="1" applyFill="1" applyBorder="1" applyAlignment="1">
      <alignment horizontal="center"/>
    </xf>
    <xf numFmtId="0" fontId="1" fillId="9" borderId="21" xfId="0" applyFont="1" applyFill="1" applyBorder="1" applyAlignment="1">
      <alignment horizontal="center"/>
    </xf>
    <xf numFmtId="2" fontId="0" fillId="9" borderId="20" xfId="0" applyNumberFormat="1" applyFill="1" applyBorder="1" applyAlignment="1">
      <alignment horizontal="center"/>
    </xf>
    <xf numFmtId="2" fontId="0" fillId="9" borderId="22" xfId="0" applyNumberFormat="1" applyFill="1" applyBorder="1" applyAlignment="1">
      <alignment horizontal="center"/>
    </xf>
    <xf numFmtId="2" fontId="0" fillId="9" borderId="21" xfId="0" applyNumberFormat="1" applyFill="1" applyBorder="1" applyAlignment="1">
      <alignment horizontal="center"/>
    </xf>
    <xf numFmtId="2" fontId="0" fillId="9" borderId="23" xfId="0" applyNumberFormat="1" applyFill="1" applyBorder="1" applyAlignment="1">
      <alignment horizontal="center"/>
    </xf>
    <xf numFmtId="2" fontId="0" fillId="9" borderId="24" xfId="0" applyNumberFormat="1" applyFill="1" applyBorder="1" applyAlignment="1">
      <alignment horizontal="center"/>
    </xf>
    <xf numFmtId="0" fontId="1" fillId="9" borderId="25" xfId="0" applyFont="1" applyFill="1" applyBorder="1" applyAlignment="1">
      <alignment horizontal="center"/>
    </xf>
    <xf numFmtId="2" fontId="0" fillId="9" borderId="26" xfId="0" applyNumberFormat="1" applyFill="1" applyBorder="1" applyAlignment="1">
      <alignment horizontal="center"/>
    </xf>
    <xf numFmtId="2" fontId="0" fillId="9" borderId="2" xfId="0" applyNumberFormat="1" applyFill="1" applyBorder="1" applyAlignment="1">
      <alignment horizontal="center"/>
    </xf>
    <xf numFmtId="2" fontId="0" fillId="9" borderId="25" xfId="0" applyNumberFormat="1" applyFill="1" applyBorder="1" applyAlignment="1">
      <alignment horizontal="center"/>
    </xf>
    <xf numFmtId="2" fontId="0" fillId="9" borderId="4" xfId="0" applyNumberFormat="1" applyFill="1" applyBorder="1" applyAlignment="1">
      <alignment horizontal="center"/>
    </xf>
    <xf numFmtId="2" fontId="0" fillId="9" borderId="27" xfId="0" applyNumberFormat="1" applyFill="1" applyBorder="1" applyAlignment="1">
      <alignment horizontal="center"/>
    </xf>
    <xf numFmtId="0" fontId="1" fillId="10" borderId="15" xfId="0" applyFont="1" applyFill="1" applyBorder="1" applyAlignment="1">
      <alignment horizontal="center"/>
    </xf>
    <xf numFmtId="2" fontId="0" fillId="10" borderId="16" xfId="0" applyNumberFormat="1" applyFill="1" applyBorder="1" applyAlignment="1">
      <alignment horizontal="center"/>
    </xf>
    <xf numFmtId="2" fontId="0" fillId="10" borderId="17" xfId="0" applyNumberFormat="1" applyFill="1" applyBorder="1" applyAlignment="1">
      <alignment horizontal="center"/>
    </xf>
    <xf numFmtId="2" fontId="0" fillId="10" borderId="15" xfId="0" applyNumberFormat="1" applyFill="1" applyBorder="1" applyAlignment="1">
      <alignment horizontal="center"/>
    </xf>
    <xf numFmtId="2" fontId="0" fillId="10" borderId="18" xfId="0" applyNumberFormat="1" applyFill="1" applyBorder="1" applyAlignment="1">
      <alignment horizontal="center"/>
    </xf>
    <xf numFmtId="2" fontId="0" fillId="10" borderId="19" xfId="0" applyNumberFormat="1" applyFill="1" applyBorder="1" applyAlignment="1">
      <alignment horizontal="center"/>
    </xf>
    <xf numFmtId="0" fontId="1" fillId="10" borderId="21" xfId="0" applyFont="1" applyFill="1" applyBorder="1" applyAlignment="1">
      <alignment horizontal="center"/>
    </xf>
    <xf numFmtId="2" fontId="0" fillId="10" borderId="20" xfId="0" applyNumberFormat="1" applyFill="1" applyBorder="1" applyAlignment="1">
      <alignment horizontal="center"/>
    </xf>
    <xf numFmtId="2" fontId="0" fillId="10" borderId="22" xfId="0" applyNumberFormat="1" applyFill="1" applyBorder="1" applyAlignment="1">
      <alignment horizontal="center"/>
    </xf>
    <xf numFmtId="2" fontId="0" fillId="10" borderId="21" xfId="0" applyNumberFormat="1" applyFill="1" applyBorder="1" applyAlignment="1">
      <alignment horizontal="center"/>
    </xf>
    <xf numFmtId="2" fontId="0" fillId="10" borderId="23" xfId="0" applyNumberFormat="1" applyFill="1" applyBorder="1" applyAlignment="1">
      <alignment horizontal="center"/>
    </xf>
    <xf numFmtId="2" fontId="0" fillId="10" borderId="24" xfId="0" applyNumberFormat="1" applyFill="1" applyBorder="1" applyAlignment="1">
      <alignment horizontal="center"/>
    </xf>
    <xf numFmtId="0" fontId="1" fillId="10" borderId="25" xfId="0" applyFont="1" applyFill="1" applyBorder="1" applyAlignment="1">
      <alignment horizontal="center"/>
    </xf>
    <xf numFmtId="2" fontId="0" fillId="10" borderId="26" xfId="0" applyNumberFormat="1" applyFill="1" applyBorder="1" applyAlignment="1">
      <alignment horizontal="center"/>
    </xf>
    <xf numFmtId="2" fontId="0" fillId="10" borderId="2" xfId="0" applyNumberFormat="1" applyFill="1" applyBorder="1" applyAlignment="1">
      <alignment horizontal="center"/>
    </xf>
    <xf numFmtId="2" fontId="0" fillId="10" borderId="25" xfId="0" applyNumberFormat="1" applyFill="1" applyBorder="1" applyAlignment="1">
      <alignment horizontal="center"/>
    </xf>
    <xf numFmtId="2" fontId="0" fillId="10" borderId="4" xfId="0" applyNumberFormat="1" applyFill="1" applyBorder="1" applyAlignment="1">
      <alignment horizontal="center"/>
    </xf>
    <xf numFmtId="2" fontId="0" fillId="10" borderId="27" xfId="0" applyNumberFormat="1" applyFill="1" applyBorder="1" applyAlignment="1">
      <alignment horizontal="center"/>
    </xf>
    <xf numFmtId="0" fontId="1" fillId="11" borderId="15" xfId="0" applyFont="1" applyFill="1" applyBorder="1" applyAlignment="1">
      <alignment horizontal="center"/>
    </xf>
    <xf numFmtId="2" fontId="0" fillId="11" borderId="16" xfId="0" applyNumberFormat="1" applyFill="1" applyBorder="1" applyAlignment="1">
      <alignment horizontal="center"/>
    </xf>
    <xf numFmtId="2" fontId="0" fillId="11" borderId="17" xfId="0" applyNumberFormat="1" applyFill="1" applyBorder="1" applyAlignment="1">
      <alignment horizontal="center"/>
    </xf>
    <xf numFmtId="2" fontId="0" fillId="11" borderId="15" xfId="0" applyNumberFormat="1" applyFill="1" applyBorder="1" applyAlignment="1">
      <alignment horizontal="center"/>
    </xf>
    <xf numFmtId="2" fontId="0" fillId="11" borderId="18" xfId="0" applyNumberFormat="1" applyFill="1" applyBorder="1" applyAlignment="1">
      <alignment horizontal="center"/>
    </xf>
    <xf numFmtId="2" fontId="0" fillId="11" borderId="19" xfId="0" applyNumberFormat="1" applyFill="1" applyBorder="1" applyAlignment="1">
      <alignment horizontal="center"/>
    </xf>
    <xf numFmtId="0" fontId="1" fillId="11" borderId="21" xfId="0" applyFont="1" applyFill="1" applyBorder="1" applyAlignment="1">
      <alignment horizontal="center"/>
    </xf>
    <xf numFmtId="2" fontId="0" fillId="11" borderId="20" xfId="0" applyNumberFormat="1" applyFill="1" applyBorder="1" applyAlignment="1">
      <alignment horizontal="center"/>
    </xf>
    <xf numFmtId="2" fontId="0" fillId="11" borderId="22" xfId="0" applyNumberFormat="1" applyFill="1" applyBorder="1" applyAlignment="1">
      <alignment horizontal="center"/>
    </xf>
    <xf numFmtId="2" fontId="0" fillId="11" borderId="21" xfId="0" applyNumberFormat="1" applyFill="1" applyBorder="1" applyAlignment="1">
      <alignment horizontal="center"/>
    </xf>
    <xf numFmtId="2" fontId="0" fillId="11" borderId="23" xfId="0" applyNumberFormat="1" applyFill="1" applyBorder="1" applyAlignment="1">
      <alignment horizontal="center"/>
    </xf>
    <xf numFmtId="2" fontId="0" fillId="11" borderId="24" xfId="0" applyNumberFormat="1" applyFill="1" applyBorder="1" applyAlignment="1">
      <alignment horizontal="center"/>
    </xf>
    <xf numFmtId="0" fontId="1" fillId="11" borderId="25" xfId="0" applyFont="1" applyFill="1" applyBorder="1" applyAlignment="1">
      <alignment horizontal="center"/>
    </xf>
    <xf numFmtId="2" fontId="0" fillId="11" borderId="26" xfId="0" applyNumberFormat="1" applyFill="1" applyBorder="1" applyAlignment="1">
      <alignment horizontal="center"/>
    </xf>
    <xf numFmtId="2" fontId="0" fillId="11" borderId="2" xfId="0" applyNumberFormat="1" applyFill="1" applyBorder="1" applyAlignment="1">
      <alignment horizontal="center"/>
    </xf>
    <xf numFmtId="2" fontId="0" fillId="11" borderId="25" xfId="0" applyNumberFormat="1" applyFill="1" applyBorder="1" applyAlignment="1">
      <alignment horizontal="center"/>
    </xf>
    <xf numFmtId="2" fontId="0" fillId="11" borderId="4" xfId="0" applyNumberFormat="1" applyFill="1" applyBorder="1" applyAlignment="1">
      <alignment horizontal="center"/>
    </xf>
    <xf numFmtId="2" fontId="0" fillId="11" borderId="27" xfId="0" applyNumberFormat="1" applyFill="1" applyBorder="1" applyAlignment="1">
      <alignment horizontal="center"/>
    </xf>
    <xf numFmtId="0" fontId="1" fillId="12" borderId="15" xfId="0" applyFont="1" applyFill="1" applyBorder="1" applyAlignment="1">
      <alignment horizontal="center"/>
    </xf>
    <xf numFmtId="2" fontId="0" fillId="12" borderId="16" xfId="0" applyNumberFormat="1" applyFill="1" applyBorder="1" applyAlignment="1">
      <alignment horizontal="center"/>
    </xf>
    <xf numFmtId="2" fontId="0" fillId="12" borderId="17" xfId="0" applyNumberFormat="1" applyFill="1" applyBorder="1" applyAlignment="1">
      <alignment horizontal="center"/>
    </xf>
    <xf numFmtId="2" fontId="0" fillId="12" borderId="15" xfId="0" applyNumberFormat="1" applyFill="1" applyBorder="1" applyAlignment="1">
      <alignment horizontal="center"/>
    </xf>
    <xf numFmtId="2" fontId="0" fillId="12" borderId="18" xfId="0" applyNumberFormat="1" applyFill="1" applyBorder="1" applyAlignment="1">
      <alignment horizontal="center"/>
    </xf>
    <xf numFmtId="2" fontId="0" fillId="12" borderId="19" xfId="0" applyNumberFormat="1" applyFill="1" applyBorder="1" applyAlignment="1">
      <alignment horizontal="center"/>
    </xf>
    <xf numFmtId="0" fontId="1" fillId="12" borderId="21" xfId="0" applyFont="1" applyFill="1" applyBorder="1" applyAlignment="1">
      <alignment horizontal="center"/>
    </xf>
    <xf numFmtId="2" fontId="0" fillId="12" borderId="20" xfId="0" applyNumberFormat="1" applyFill="1" applyBorder="1" applyAlignment="1">
      <alignment horizontal="center"/>
    </xf>
    <xf numFmtId="2" fontId="0" fillId="12" borderId="22" xfId="0" applyNumberFormat="1" applyFill="1" applyBorder="1" applyAlignment="1">
      <alignment horizontal="center"/>
    </xf>
    <xf numFmtId="2" fontId="0" fillId="12" borderId="21" xfId="0" applyNumberFormat="1" applyFill="1" applyBorder="1" applyAlignment="1">
      <alignment horizontal="center"/>
    </xf>
    <xf numFmtId="2" fontId="0" fillId="12" borderId="23" xfId="0" applyNumberFormat="1" applyFill="1" applyBorder="1" applyAlignment="1">
      <alignment horizontal="center"/>
    </xf>
    <xf numFmtId="2" fontId="0" fillId="12" borderId="24" xfId="0" applyNumberFormat="1" applyFill="1" applyBorder="1" applyAlignment="1">
      <alignment horizontal="center"/>
    </xf>
    <xf numFmtId="0" fontId="1" fillId="12" borderId="25" xfId="0" applyFont="1" applyFill="1" applyBorder="1" applyAlignment="1">
      <alignment horizontal="center"/>
    </xf>
    <xf numFmtId="2" fontId="0" fillId="12" borderId="26" xfId="0" applyNumberFormat="1" applyFill="1" applyBorder="1" applyAlignment="1">
      <alignment horizontal="center"/>
    </xf>
    <xf numFmtId="2" fontId="0" fillId="12" borderId="2" xfId="0" applyNumberFormat="1" applyFill="1" applyBorder="1" applyAlignment="1">
      <alignment horizontal="center"/>
    </xf>
    <xf numFmtId="2" fontId="0" fillId="12" borderId="25" xfId="0" applyNumberFormat="1" applyFill="1" applyBorder="1" applyAlignment="1">
      <alignment horizontal="center"/>
    </xf>
    <xf numFmtId="2" fontId="0" fillId="12" borderId="4" xfId="0" applyNumberFormat="1" applyFill="1" applyBorder="1" applyAlignment="1">
      <alignment horizontal="center"/>
    </xf>
    <xf numFmtId="2" fontId="0" fillId="12" borderId="27" xfId="0" applyNumberFormat="1" applyFill="1" applyBorder="1" applyAlignment="1">
      <alignment horizontal="center"/>
    </xf>
    <xf numFmtId="0" fontId="1" fillId="0" borderId="28" xfId="0" applyFont="1" applyBorder="1" applyAlignment="1">
      <alignment horizontal="center" vertical="center"/>
    </xf>
    <xf numFmtId="2" fontId="0" fillId="0" borderId="14" xfId="0" applyNumberFormat="1" applyBorder="1" applyAlignment="1">
      <alignment horizontal="center" vertical="center"/>
    </xf>
    <xf numFmtId="2" fontId="0" fillId="0" borderId="29" xfId="0" applyNumberFormat="1" applyBorder="1" applyAlignment="1">
      <alignment horizontal="center" vertical="center"/>
    </xf>
    <xf numFmtId="0" fontId="0" fillId="0" borderId="0" xfId="0" applyAlignment="1">
      <alignment horizontal="center" vertical="center"/>
    </xf>
    <xf numFmtId="0" fontId="1" fillId="0" borderId="25" xfId="0" applyFont="1" applyBorder="1" applyAlignment="1">
      <alignment horizontal="center" vertical="center"/>
    </xf>
    <xf numFmtId="2" fontId="0" fillId="0" borderId="26" xfId="0" applyNumberFormat="1" applyBorder="1" applyAlignment="1">
      <alignment horizontal="center" vertical="center"/>
    </xf>
    <xf numFmtId="2" fontId="0" fillId="0" borderId="27" xfId="0" applyNumberFormat="1" applyBorder="1" applyAlignment="1">
      <alignment horizontal="center" vertical="center"/>
    </xf>
    <xf numFmtId="0" fontId="6" fillId="0" borderId="30" xfId="0" applyFont="1" applyBorder="1" applyAlignment="1">
      <alignment horizontal="center"/>
    </xf>
    <xf numFmtId="0" fontId="1" fillId="0" borderId="15" xfId="0" applyFont="1" applyBorder="1" applyAlignment="1">
      <alignment horizontal="center"/>
    </xf>
    <xf numFmtId="0" fontId="1" fillId="2" borderId="16" xfId="0" applyFont="1" applyFill="1" applyBorder="1" applyAlignment="1">
      <alignment horizontal="center"/>
    </xf>
    <xf numFmtId="0" fontId="1" fillId="0" borderId="16" xfId="0" applyFont="1" applyBorder="1"/>
    <xf numFmtId="0" fontId="1" fillId="0" borderId="19" xfId="0" applyFont="1" applyBorder="1" applyAlignment="1">
      <alignment horizontal="center"/>
    </xf>
    <xf numFmtId="0" fontId="11" fillId="3" borderId="21" xfId="0" applyFont="1" applyFill="1" applyBorder="1" applyAlignment="1">
      <alignment horizontal="center"/>
    </xf>
    <xf numFmtId="2" fontId="12" fillId="2" borderId="20" xfId="0" applyNumberFormat="1" applyFont="1" applyFill="1" applyBorder="1" applyAlignment="1">
      <alignment horizontal="center"/>
    </xf>
    <xf numFmtId="2" fontId="0" fillId="2" borderId="20" xfId="0" applyNumberFormat="1" applyFill="1" applyBorder="1" applyAlignment="1">
      <alignment horizontal="center"/>
    </xf>
    <xf numFmtId="2" fontId="0" fillId="0" borderId="20" xfId="0" applyNumberFormat="1" applyBorder="1"/>
    <xf numFmtId="2" fontId="0" fillId="0" borderId="24" xfId="0" applyNumberFormat="1" applyBorder="1"/>
    <xf numFmtId="2" fontId="13" fillId="2" borderId="20" xfId="0" applyNumberFormat="1" applyFont="1" applyFill="1" applyBorder="1" applyAlignment="1">
      <alignment horizontal="center"/>
    </xf>
    <xf numFmtId="0" fontId="1" fillId="13" borderId="21" xfId="0" applyFont="1" applyFill="1" applyBorder="1" applyAlignment="1">
      <alignment horizontal="center"/>
    </xf>
    <xf numFmtId="0" fontId="1" fillId="12" borderId="34" xfId="0" applyFont="1" applyFill="1" applyBorder="1" applyAlignment="1">
      <alignment horizontal="center"/>
    </xf>
    <xf numFmtId="2" fontId="12" fillId="2" borderId="1" xfId="0" applyNumberFormat="1" applyFont="1" applyFill="1" applyBorder="1" applyAlignment="1">
      <alignment horizontal="center"/>
    </xf>
    <xf numFmtId="2" fontId="0" fillId="2" borderId="1" xfId="0" applyNumberFormat="1" applyFill="1" applyBorder="1" applyAlignment="1">
      <alignment horizontal="center"/>
    </xf>
    <xf numFmtId="2" fontId="0" fillId="0" borderId="1" xfId="0" applyNumberFormat="1" applyBorder="1"/>
    <xf numFmtId="0" fontId="11" fillId="0" borderId="15" xfId="0" applyFont="1" applyBorder="1" applyAlignment="1">
      <alignment horizontal="center"/>
    </xf>
    <xf numFmtId="2" fontId="12" fillId="0" borderId="16" xfId="0" applyNumberFormat="1" applyFont="1" applyBorder="1"/>
    <xf numFmtId="2" fontId="12" fillId="0" borderId="19" xfId="0" applyNumberFormat="1" applyFont="1" applyBorder="1"/>
    <xf numFmtId="2" fontId="12" fillId="0" borderId="35" xfId="0" applyNumberFormat="1" applyFont="1" applyBorder="1"/>
    <xf numFmtId="0" fontId="11" fillId="0" borderId="25" xfId="0" applyFont="1" applyBorder="1" applyAlignment="1">
      <alignment horizontal="center"/>
    </xf>
    <xf numFmtId="2" fontId="12" fillId="0" borderId="26" xfId="0" applyNumberFormat="1" applyFont="1" applyBorder="1"/>
    <xf numFmtId="2" fontId="12" fillId="0" borderId="27" xfId="0" applyNumberFormat="1" applyFont="1" applyBorder="1"/>
    <xf numFmtId="2" fontId="12" fillId="0" borderId="36" xfId="0" applyNumberFormat="1" applyFont="1" applyBorder="1"/>
    <xf numFmtId="0" fontId="1" fillId="0" borderId="11" xfId="0" applyFont="1" applyBorder="1" applyAlignment="1">
      <alignment horizontal="center"/>
    </xf>
    <xf numFmtId="0" fontId="0" fillId="0" borderId="0" xfId="0" applyAlignment="1">
      <alignment horizontal="justify" vertical="center" wrapText="1"/>
    </xf>
    <xf numFmtId="0" fontId="0" fillId="0" borderId="0" xfId="0" applyAlignment="1">
      <alignment horizontal="justify" vertical="justify"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1" fillId="0" borderId="33" xfId="0" applyFont="1" applyBorder="1" applyAlignment="1">
      <alignment horizontal="center"/>
    </xf>
    <xf numFmtId="0" fontId="2" fillId="0" borderId="0" xfId="0" applyFont="1" applyAlignment="1">
      <alignment horizontal="justify"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1" xfId="0" applyFont="1" applyBorder="1" applyAlignment="1">
      <alignment horizontal="center"/>
    </xf>
    <xf numFmtId="0" fontId="1" fillId="0" borderId="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67648-15D6-4381-9787-4A8D74225923}">
  <dimension ref="A1:BD134"/>
  <sheetViews>
    <sheetView tabSelected="1" zoomScale="80" zoomScaleNormal="80" workbookViewId="0">
      <selection sqref="A1:V1"/>
    </sheetView>
  </sheetViews>
  <sheetFormatPr defaultRowHeight="15" x14ac:dyDescent="0.25"/>
  <cols>
    <col min="1" max="1" width="17.85546875" bestFit="1" customWidth="1"/>
    <col min="42" max="42" width="7" bestFit="1" customWidth="1"/>
    <col min="43" max="43" width="19.140625" bestFit="1" customWidth="1"/>
    <col min="44" max="44" width="20.140625" bestFit="1" customWidth="1"/>
    <col min="55" max="55" width="20.140625" bestFit="1" customWidth="1"/>
    <col min="56" max="56" width="21.28515625" bestFit="1" customWidth="1"/>
  </cols>
  <sheetData>
    <row r="1" spans="1:56" ht="144" customHeight="1" x14ac:dyDescent="0.25">
      <c r="A1" s="225" t="s">
        <v>153</v>
      </c>
      <c r="B1" s="225"/>
      <c r="C1" s="225"/>
      <c r="D1" s="225"/>
      <c r="E1" s="225"/>
      <c r="F1" s="225"/>
      <c r="G1" s="225"/>
      <c r="H1" s="225"/>
      <c r="I1" s="225"/>
      <c r="J1" s="225"/>
      <c r="K1" s="225"/>
      <c r="L1" s="225"/>
      <c r="M1" s="225"/>
      <c r="N1" s="225"/>
      <c r="O1" s="225"/>
      <c r="P1" s="225"/>
      <c r="Q1" s="225"/>
      <c r="R1" s="225"/>
      <c r="S1" s="225"/>
      <c r="T1" s="225"/>
      <c r="U1" s="225"/>
      <c r="V1" s="225"/>
    </row>
    <row r="2" spans="1:56" x14ac:dyDescent="0.25">
      <c r="A2" s="235" t="s">
        <v>0</v>
      </c>
      <c r="B2" s="235"/>
      <c r="C2" s="235"/>
      <c r="D2" s="235"/>
      <c r="E2" s="235"/>
      <c r="F2" s="235"/>
      <c r="G2" s="235"/>
      <c r="H2" s="235"/>
      <c r="I2" s="235"/>
      <c r="J2" s="235"/>
      <c r="K2" s="235"/>
      <c r="L2" s="235"/>
      <c r="M2" s="235"/>
      <c r="N2" s="235"/>
      <c r="O2" s="235"/>
      <c r="P2" s="235"/>
      <c r="Q2" s="235"/>
      <c r="R2" s="235"/>
      <c r="S2" s="235"/>
      <c r="T2" s="235"/>
      <c r="U2" s="235"/>
      <c r="V2" s="235"/>
      <c r="W2" s="235"/>
      <c r="X2" s="235"/>
      <c r="Y2" s="235"/>
    </row>
    <row r="3" spans="1:56" ht="34.5" customHeight="1" x14ac:dyDescent="0.25">
      <c r="A3" s="235"/>
      <c r="B3" s="235"/>
      <c r="C3" s="235"/>
      <c r="D3" s="235"/>
      <c r="E3" s="235"/>
      <c r="F3" s="235"/>
      <c r="G3" s="235"/>
      <c r="H3" s="235"/>
      <c r="I3" s="235"/>
      <c r="J3" s="235"/>
      <c r="K3" s="235"/>
      <c r="L3" s="235"/>
      <c r="M3" s="235"/>
      <c r="N3" s="235"/>
      <c r="O3" s="235"/>
      <c r="P3" s="235"/>
      <c r="Q3" s="235"/>
      <c r="R3" s="235"/>
      <c r="S3" s="235"/>
      <c r="T3" s="235"/>
      <c r="U3" s="235"/>
      <c r="V3" s="235"/>
      <c r="W3" s="235"/>
      <c r="X3" s="235"/>
      <c r="Y3" s="235"/>
    </row>
    <row r="4" spans="1:56" ht="15.75" thickBot="1" x14ac:dyDescent="0.3"/>
    <row r="5" spans="1:56" ht="18.75" thickBot="1" x14ac:dyDescent="0.4">
      <c r="A5" s="1" t="s">
        <v>1</v>
      </c>
      <c r="B5" s="236" t="s">
        <v>2</v>
      </c>
      <c r="C5" s="237"/>
      <c r="D5" s="237"/>
      <c r="E5" s="237"/>
      <c r="F5" s="237"/>
      <c r="G5" s="237"/>
      <c r="H5" s="237"/>
      <c r="I5" s="238"/>
      <c r="J5" s="239" t="s">
        <v>3</v>
      </c>
      <c r="K5" s="239"/>
      <c r="L5" s="239"/>
      <c r="M5" s="239"/>
      <c r="N5" s="239"/>
      <c r="O5" s="239"/>
      <c r="P5" s="239"/>
      <c r="Q5" s="239"/>
      <c r="R5" s="239" t="s">
        <v>4</v>
      </c>
      <c r="S5" s="239"/>
      <c r="T5" s="239"/>
      <c r="U5" s="239"/>
      <c r="V5" s="239"/>
      <c r="W5" s="239"/>
      <c r="X5" s="239"/>
      <c r="Y5" s="239"/>
      <c r="Z5" s="239" t="s">
        <v>5</v>
      </c>
      <c r="AA5" s="239"/>
      <c r="AB5" s="239"/>
      <c r="AC5" s="239"/>
      <c r="AD5" s="239"/>
      <c r="AE5" s="239"/>
      <c r="AF5" s="239"/>
      <c r="AG5" s="239"/>
      <c r="AH5" s="239" t="s">
        <v>6</v>
      </c>
      <c r="AI5" s="239"/>
      <c r="AJ5" s="239"/>
      <c r="AK5" s="239"/>
      <c r="AL5" s="239"/>
      <c r="AM5" s="239"/>
      <c r="AN5" s="239"/>
      <c r="AO5" s="240"/>
      <c r="AP5" s="226" t="s">
        <v>7</v>
      </c>
      <c r="AQ5" s="227"/>
      <c r="AR5" s="227"/>
      <c r="AS5" s="227"/>
      <c r="AT5" s="228"/>
      <c r="AV5" s="229" t="s">
        <v>8</v>
      </c>
      <c r="AW5" s="230"/>
      <c r="AX5" s="230"/>
      <c r="AY5" s="230"/>
      <c r="AZ5" s="230"/>
      <c r="BA5" s="230"/>
      <c r="BB5" s="230"/>
      <c r="BC5" s="230"/>
      <c r="BD5" s="231"/>
    </row>
    <row r="6" spans="1:56" ht="15.75" thickBot="1" x14ac:dyDescent="0.3">
      <c r="A6" s="2" t="s">
        <v>9</v>
      </c>
      <c r="B6" s="3" t="s">
        <v>10</v>
      </c>
      <c r="C6" s="3" t="s">
        <v>11</v>
      </c>
      <c r="D6" s="3" t="s">
        <v>12</v>
      </c>
      <c r="E6" s="3" t="s">
        <v>13</v>
      </c>
      <c r="F6" s="3" t="s">
        <v>14</v>
      </c>
      <c r="G6" s="3" t="s">
        <v>15</v>
      </c>
      <c r="H6" s="3" t="s">
        <v>16</v>
      </c>
      <c r="I6" s="3" t="s">
        <v>17</v>
      </c>
      <c r="J6" s="3" t="s">
        <v>10</v>
      </c>
      <c r="K6" s="3" t="s">
        <v>11</v>
      </c>
      <c r="L6" s="3" t="s">
        <v>12</v>
      </c>
      <c r="M6" s="3" t="s">
        <v>13</v>
      </c>
      <c r="N6" s="3" t="s">
        <v>14</v>
      </c>
      <c r="O6" s="3" t="s">
        <v>15</v>
      </c>
      <c r="P6" s="3" t="s">
        <v>16</v>
      </c>
      <c r="Q6" s="3" t="s">
        <v>17</v>
      </c>
      <c r="R6" s="3" t="s">
        <v>10</v>
      </c>
      <c r="S6" s="3" t="s">
        <v>11</v>
      </c>
      <c r="T6" s="3" t="s">
        <v>12</v>
      </c>
      <c r="U6" s="3" t="s">
        <v>13</v>
      </c>
      <c r="V6" s="3" t="s">
        <v>14</v>
      </c>
      <c r="W6" s="3" t="s">
        <v>15</v>
      </c>
      <c r="X6" s="3" t="s">
        <v>16</v>
      </c>
      <c r="Y6" s="3" t="s">
        <v>17</v>
      </c>
      <c r="Z6" s="3" t="s">
        <v>10</v>
      </c>
      <c r="AA6" s="3" t="s">
        <v>11</v>
      </c>
      <c r="AB6" s="3" t="s">
        <v>12</v>
      </c>
      <c r="AC6" s="3" t="s">
        <v>13</v>
      </c>
      <c r="AD6" s="3" t="s">
        <v>14</v>
      </c>
      <c r="AE6" s="3" t="s">
        <v>15</v>
      </c>
      <c r="AF6" s="3" t="s">
        <v>16</v>
      </c>
      <c r="AG6" s="3" t="s">
        <v>17</v>
      </c>
      <c r="AH6" s="3" t="s">
        <v>10</v>
      </c>
      <c r="AI6" s="3" t="s">
        <v>11</v>
      </c>
      <c r="AJ6" s="3" t="s">
        <v>12</v>
      </c>
      <c r="AK6" s="3" t="s">
        <v>13</v>
      </c>
      <c r="AL6" s="3" t="s">
        <v>14</v>
      </c>
      <c r="AM6" s="3" t="s">
        <v>15</v>
      </c>
      <c r="AN6" s="3" t="s">
        <v>16</v>
      </c>
      <c r="AO6" s="223" t="s">
        <v>17</v>
      </c>
      <c r="AP6" s="4" t="s">
        <v>18</v>
      </c>
      <c r="AQ6" s="2" t="s">
        <v>19</v>
      </c>
      <c r="AR6" s="3" t="s">
        <v>20</v>
      </c>
      <c r="AS6" s="3" t="s">
        <v>21</v>
      </c>
      <c r="AT6" s="5" t="s">
        <v>22</v>
      </c>
      <c r="AV6" s="6" t="s">
        <v>9</v>
      </c>
      <c r="AW6" s="6" t="s">
        <v>23</v>
      </c>
      <c r="AX6" s="6" t="s">
        <v>24</v>
      </c>
      <c r="AY6" s="6" t="s">
        <v>21</v>
      </c>
      <c r="AZ6" s="6" t="s">
        <v>22</v>
      </c>
      <c r="BA6" s="6" t="s">
        <v>25</v>
      </c>
      <c r="BB6" s="6" t="s">
        <v>18</v>
      </c>
      <c r="BC6" s="6" t="s">
        <v>19</v>
      </c>
      <c r="BD6" s="6" t="s">
        <v>20</v>
      </c>
    </row>
    <row r="7" spans="1:56" x14ac:dyDescent="0.25">
      <c r="A7" s="7" t="s">
        <v>26</v>
      </c>
      <c r="B7" s="8">
        <v>1.1134568121838999</v>
      </c>
      <c r="C7" s="8">
        <v>1.0165827964422001</v>
      </c>
      <c r="D7" s="8">
        <v>0.95391164776755299</v>
      </c>
      <c r="E7" s="8">
        <v>9.6195386029635195</v>
      </c>
      <c r="F7" s="8">
        <v>10.018301315980199</v>
      </c>
      <c r="G7" s="8">
        <v>10.1922680274974</v>
      </c>
      <c r="H7" s="8">
        <v>0.97426351595122596</v>
      </c>
      <c r="I7" s="8">
        <v>0.53781197239771505</v>
      </c>
      <c r="J7" s="8">
        <f t="shared" ref="J7:Q38" si="0">LOG((B7/AVERAGE(B$7:B$16)),2)</f>
        <v>3.3137729493099448E-2</v>
      </c>
      <c r="K7" s="8">
        <f t="shared" si="0"/>
        <v>-8.4368137318025657E-2</v>
      </c>
      <c r="L7" s="8">
        <f t="shared" si="0"/>
        <v>-2.7025478499860304E-3</v>
      </c>
      <c r="M7" s="8">
        <f t="shared" si="0"/>
        <v>-6.0238816358448785E-2</v>
      </c>
      <c r="N7" s="8">
        <f t="shared" si="0"/>
        <v>4.4446074626001237E-3</v>
      </c>
      <c r="O7" s="8">
        <f t="shared" si="0"/>
        <v>1.7652730580511099E-2</v>
      </c>
      <c r="P7" s="8">
        <f t="shared" si="0"/>
        <v>9.9385410647496661E-2</v>
      </c>
      <c r="Q7" s="8">
        <f t="shared" si="0"/>
        <v>-0.7161281913096974</v>
      </c>
      <c r="R7" s="8">
        <f t="shared" ref="R7:Y38" si="1">(J7-J$107)/J$108</f>
        <v>-2.0814286034141438</v>
      </c>
      <c r="S7" s="8">
        <f t="shared" si="1"/>
        <v>-2.1421759657125001</v>
      </c>
      <c r="T7" s="8">
        <f t="shared" si="1"/>
        <v>-2.1517600866186481</v>
      </c>
      <c r="U7" s="8">
        <f t="shared" si="1"/>
        <v>1.0567813945175939</v>
      </c>
      <c r="V7" s="8">
        <f t="shared" si="1"/>
        <v>1.1181506621643544</v>
      </c>
      <c r="W7" s="8">
        <f t="shared" si="1"/>
        <v>1.1450544531587146</v>
      </c>
      <c r="X7" s="8">
        <f t="shared" si="1"/>
        <v>9.8986012413085078E-2</v>
      </c>
      <c r="Y7" s="8">
        <f t="shared" si="1"/>
        <v>-2.7102412481729155</v>
      </c>
      <c r="Z7" s="8">
        <f t="shared" ref="Z7:AG38" si="2">(R7-AVERAGE(R$7:R$16))</f>
        <v>5.3343855554744302E-2</v>
      </c>
      <c r="AA7" s="8">
        <f t="shared" si="2"/>
        <v>-7.0649911891712769E-2</v>
      </c>
      <c r="AB7" s="8">
        <f t="shared" si="2"/>
        <v>1.7489064113025865E-2</v>
      </c>
      <c r="AC7" s="8">
        <f t="shared" si="2"/>
        <v>-5.7906516409696351E-2</v>
      </c>
      <c r="AD7" s="8">
        <f t="shared" si="2"/>
        <v>4.5873211658036261E-3</v>
      </c>
      <c r="AE7" s="8">
        <f t="shared" si="2"/>
        <v>1.7382973012755265E-2</v>
      </c>
      <c r="AF7" s="8">
        <f t="shared" si="2"/>
        <v>0.45660069386020624</v>
      </c>
      <c r="AG7" s="8">
        <f t="shared" si="2"/>
        <v>-2.1736249411687303</v>
      </c>
      <c r="AH7" s="8">
        <f t="shared" ref="AH7:AO38" si="3">ABS(Z7)</f>
        <v>5.3343855554744302E-2</v>
      </c>
      <c r="AI7" s="8">
        <f t="shared" si="3"/>
        <v>7.0649911891712769E-2</v>
      </c>
      <c r="AJ7" s="8">
        <f t="shared" si="3"/>
        <v>1.7489064113025865E-2</v>
      </c>
      <c r="AK7" s="8">
        <f t="shared" si="3"/>
        <v>5.7906516409696351E-2</v>
      </c>
      <c r="AL7" s="8">
        <f t="shared" si="3"/>
        <v>4.5873211658036261E-3</v>
      </c>
      <c r="AM7" s="8">
        <f t="shared" si="3"/>
        <v>1.7382973012755265E-2</v>
      </c>
      <c r="AN7" s="8">
        <f t="shared" si="3"/>
        <v>0.45660069386020624</v>
      </c>
      <c r="AO7" s="9">
        <f t="shared" si="3"/>
        <v>2.1736249411687303</v>
      </c>
      <c r="AP7" s="10">
        <f t="shared" ref="AP7:AP70" si="4">SUM(AH7:AO7)</f>
        <v>2.8515852771766745</v>
      </c>
      <c r="AQ7" s="11">
        <f>((AH7*2)+(AI7*2)+(AJ7*2)+SUM(AK7:AO7))</f>
        <v>2.9930681087361579</v>
      </c>
      <c r="AR7" s="8">
        <f>((AH7*10)+(AI7*10)+(AJ7*10)+SUM(AK7:AO7))</f>
        <v>4.1249307612120214</v>
      </c>
      <c r="AS7" s="8">
        <v>0.42</v>
      </c>
      <c r="AT7" s="12">
        <v>6.86</v>
      </c>
      <c r="AU7" s="13"/>
      <c r="AV7" s="14" t="s">
        <v>27</v>
      </c>
      <c r="AW7" s="15">
        <v>0</v>
      </c>
      <c r="AX7" s="15">
        <v>2.69</v>
      </c>
      <c r="AY7" s="16">
        <v>0.88300000000000001</v>
      </c>
      <c r="AZ7" s="16">
        <v>8.7620000000000005</v>
      </c>
      <c r="BA7" s="16">
        <v>0</v>
      </c>
      <c r="BB7" s="16">
        <v>2.4819264267315666</v>
      </c>
      <c r="BC7" s="16">
        <v>3.0304514087830769</v>
      </c>
      <c r="BD7" s="16">
        <v>7.4186512651951571</v>
      </c>
    </row>
    <row r="8" spans="1:56" x14ac:dyDescent="0.25">
      <c r="A8" s="17" t="s">
        <v>28</v>
      </c>
      <c r="B8" s="18">
        <v>1.07229915825628</v>
      </c>
      <c r="C8" s="18">
        <v>0.877806274105847</v>
      </c>
      <c r="D8" s="18">
        <v>0.73356831570982295</v>
      </c>
      <c r="E8" s="18">
        <v>10.1145462032819</v>
      </c>
      <c r="F8" s="18">
        <v>10.141516169964101</v>
      </c>
      <c r="G8" s="18">
        <v>9.9302761642143391</v>
      </c>
      <c r="H8" s="18">
        <v>1.2347670526666501</v>
      </c>
      <c r="I8" s="18">
        <v>0.60331480998734599</v>
      </c>
      <c r="J8" s="18">
        <f t="shared" si="0"/>
        <v>-2.1200415592743896E-2</v>
      </c>
      <c r="K8" s="18">
        <f t="shared" si="0"/>
        <v>-0.29612137181280762</v>
      </c>
      <c r="L8" s="18">
        <f t="shared" si="0"/>
        <v>-0.38162686905913001</v>
      </c>
      <c r="M8" s="18">
        <f t="shared" si="0"/>
        <v>1.2153174872717588E-2</v>
      </c>
      <c r="N8" s="18">
        <f t="shared" si="0"/>
        <v>2.2080052071939985E-2</v>
      </c>
      <c r="O8" s="18">
        <f t="shared" si="0"/>
        <v>-1.9916646135237602E-2</v>
      </c>
      <c r="P8" s="18">
        <f t="shared" si="0"/>
        <v>0.44124035759905439</v>
      </c>
      <c r="Q8" s="18">
        <f t="shared" si="0"/>
        <v>-0.55031906552043752</v>
      </c>
      <c r="R8" s="18">
        <f t="shared" si="1"/>
        <v>-2.1369488592553658</v>
      </c>
      <c r="S8" s="18">
        <f t="shared" si="1"/>
        <v>-2.3533860949448719</v>
      </c>
      <c r="T8" s="18">
        <f t="shared" si="1"/>
        <v>-2.5176482350850917</v>
      </c>
      <c r="U8" s="18">
        <f t="shared" si="1"/>
        <v>1.1267105662009911</v>
      </c>
      <c r="V8" s="18">
        <f t="shared" si="1"/>
        <v>1.1354278633312291</v>
      </c>
      <c r="W8" s="18">
        <f t="shared" si="1"/>
        <v>1.1087869498829042</v>
      </c>
      <c r="X8" s="18">
        <f t="shared" si="1"/>
        <v>1.2015286647934524</v>
      </c>
      <c r="Y8" s="18">
        <f t="shared" si="1"/>
        <v>-2.1774040543442283</v>
      </c>
      <c r="Z8" s="18">
        <f t="shared" si="2"/>
        <v>-2.1764002864776977E-3</v>
      </c>
      <c r="AA8" s="18">
        <f t="shared" si="2"/>
        <v>-0.28186004112408458</v>
      </c>
      <c r="AB8" s="18">
        <f t="shared" si="2"/>
        <v>-0.34839908435341771</v>
      </c>
      <c r="AC8" s="18">
        <f t="shared" si="2"/>
        <v>1.2022655273700833E-2</v>
      </c>
      <c r="AD8" s="18">
        <f t="shared" si="2"/>
        <v>2.1864522332678327E-2</v>
      </c>
      <c r="AE8" s="18">
        <f t="shared" si="2"/>
        <v>-1.8884530263055144E-2</v>
      </c>
      <c r="AF8" s="18">
        <f t="shared" si="2"/>
        <v>1.5591433462405737</v>
      </c>
      <c r="AG8" s="18">
        <f t="shared" si="2"/>
        <v>-1.6407877473400432</v>
      </c>
      <c r="AH8" s="18">
        <f t="shared" si="3"/>
        <v>2.1764002864776977E-3</v>
      </c>
      <c r="AI8" s="18">
        <f t="shared" si="3"/>
        <v>0.28186004112408458</v>
      </c>
      <c r="AJ8" s="18">
        <f t="shared" si="3"/>
        <v>0.34839908435341771</v>
      </c>
      <c r="AK8" s="18">
        <f t="shared" si="3"/>
        <v>1.2022655273700833E-2</v>
      </c>
      <c r="AL8" s="18">
        <f t="shared" si="3"/>
        <v>2.1864522332678327E-2</v>
      </c>
      <c r="AM8" s="18">
        <f t="shared" si="3"/>
        <v>1.8884530263055144E-2</v>
      </c>
      <c r="AN8" s="18">
        <f t="shared" si="3"/>
        <v>1.5591433462405737</v>
      </c>
      <c r="AO8" s="19">
        <f t="shared" si="3"/>
        <v>1.6407877473400432</v>
      </c>
      <c r="AP8" s="20">
        <f t="shared" si="4"/>
        <v>3.885138327214031</v>
      </c>
      <c r="AQ8" s="21">
        <f t="shared" ref="AQ8:AQ71" si="5">((AH8*2)+(AI8*2)+(AJ8*2)+SUM(AK8:AO8))</f>
        <v>4.5175738529780114</v>
      </c>
      <c r="AR8" s="18">
        <f t="shared" ref="AR8:AR71" si="6">((AH8*10)+(AI8*10)+(AJ8*10)+SUM(AK8:AO8))</f>
        <v>9.5770580590898504</v>
      </c>
      <c r="AS8" s="18">
        <v>0.6</v>
      </c>
      <c r="AT8" s="22">
        <v>8.6</v>
      </c>
      <c r="AV8" s="14" t="s">
        <v>29</v>
      </c>
      <c r="AW8" s="15">
        <v>1.41</v>
      </c>
      <c r="AX8" s="15">
        <v>7.47</v>
      </c>
      <c r="AY8" s="16">
        <v>2.8</v>
      </c>
      <c r="AZ8" s="16">
        <v>10.513999999999999</v>
      </c>
      <c r="BA8" s="16">
        <v>8.2379307168503431</v>
      </c>
      <c r="BB8" s="16">
        <v>4.9108529913536874</v>
      </c>
      <c r="BC8" s="16">
        <v>7.6646015212897307</v>
      </c>
      <c r="BD8" s="16">
        <v>29.694589760778086</v>
      </c>
    </row>
    <row r="9" spans="1:56" x14ac:dyDescent="0.25">
      <c r="A9" s="17" t="s">
        <v>30</v>
      </c>
      <c r="B9" s="18">
        <v>1.17684299835582</v>
      </c>
      <c r="C9" s="18">
        <v>1.0162526345785701</v>
      </c>
      <c r="D9" s="18">
        <v>0.91570496791566303</v>
      </c>
      <c r="E9" s="18">
        <v>10.349499736182601</v>
      </c>
      <c r="F9" s="18">
        <v>9.9589767067829609</v>
      </c>
      <c r="G9" s="18">
        <v>10.251006068165699</v>
      </c>
      <c r="H9" s="18">
        <v>1.0100384986773101</v>
      </c>
      <c r="I9" s="18">
        <v>0.90645124900187801</v>
      </c>
      <c r="J9" s="18">
        <f t="shared" si="0"/>
        <v>0.11301399278079985</v>
      </c>
      <c r="K9" s="18">
        <f t="shared" si="0"/>
        <v>-8.4836766386831991E-2</v>
      </c>
      <c r="L9" s="18">
        <f t="shared" si="0"/>
        <v>-6.1675346901074818E-2</v>
      </c>
      <c r="M9" s="18">
        <f t="shared" si="0"/>
        <v>4.5282614974939954E-2</v>
      </c>
      <c r="N9" s="18">
        <f t="shared" si="0"/>
        <v>-4.1238842989571346E-3</v>
      </c>
      <c r="O9" s="18">
        <f t="shared" si="0"/>
        <v>2.5943116237793329E-2</v>
      </c>
      <c r="P9" s="18">
        <f t="shared" si="0"/>
        <v>0.1514117483636232</v>
      </c>
      <c r="Q9" s="18">
        <f t="shared" si="0"/>
        <v>3.6999367497955099E-2</v>
      </c>
      <c r="R9" s="18">
        <f t="shared" si="1"/>
        <v>-1.9998146549371039</v>
      </c>
      <c r="S9" s="18">
        <f t="shared" si="1"/>
        <v>-2.1426433928402164</v>
      </c>
      <c r="T9" s="18">
        <f t="shared" si="1"/>
        <v>-2.2087040383445049</v>
      </c>
      <c r="U9" s="18">
        <f t="shared" si="1"/>
        <v>1.1587129226120096</v>
      </c>
      <c r="V9" s="18">
        <f t="shared" si="1"/>
        <v>1.1097562292968819</v>
      </c>
      <c r="W9" s="18">
        <f t="shared" si="1"/>
        <v>1.1530575560916725</v>
      </c>
      <c r="X9" s="18">
        <f t="shared" si="1"/>
        <v>0.26678015109876346</v>
      </c>
      <c r="Y9" s="18">
        <f t="shared" si="1"/>
        <v>-0.29002237831314442</v>
      </c>
      <c r="Z9" s="18">
        <f t="shared" si="2"/>
        <v>0.13495780403178426</v>
      </c>
      <c r="AA9" s="18">
        <f t="shared" si="2"/>
        <v>-7.1117339019429071E-2</v>
      </c>
      <c r="AB9" s="18">
        <f t="shared" si="2"/>
        <v>-3.9454887612830891E-2</v>
      </c>
      <c r="AC9" s="18">
        <f t="shared" si="2"/>
        <v>4.4025011684719395E-2</v>
      </c>
      <c r="AD9" s="18">
        <f t="shared" si="2"/>
        <v>-3.8071117016689193E-3</v>
      </c>
      <c r="AE9" s="18">
        <f t="shared" si="2"/>
        <v>2.5386075945713182E-2</v>
      </c>
      <c r="AF9" s="18">
        <f t="shared" si="2"/>
        <v>0.62439483254588457</v>
      </c>
      <c r="AG9" s="18">
        <f t="shared" si="2"/>
        <v>0.24659392869104074</v>
      </c>
      <c r="AH9" s="18">
        <f t="shared" si="3"/>
        <v>0.13495780403178426</v>
      </c>
      <c r="AI9" s="18">
        <f t="shared" si="3"/>
        <v>7.1117339019429071E-2</v>
      </c>
      <c r="AJ9" s="18">
        <f t="shared" si="3"/>
        <v>3.9454887612830891E-2</v>
      </c>
      <c r="AK9" s="18">
        <f t="shared" si="3"/>
        <v>4.4025011684719395E-2</v>
      </c>
      <c r="AL9" s="18">
        <f t="shared" si="3"/>
        <v>3.8071117016689193E-3</v>
      </c>
      <c r="AM9" s="18">
        <f t="shared" si="3"/>
        <v>2.5386075945713182E-2</v>
      </c>
      <c r="AN9" s="18">
        <f t="shared" si="3"/>
        <v>0.62439483254588457</v>
      </c>
      <c r="AO9" s="19">
        <f t="shared" si="3"/>
        <v>0.24659392869104074</v>
      </c>
      <c r="AP9" s="20">
        <f t="shared" si="4"/>
        <v>1.1897369912330711</v>
      </c>
      <c r="AQ9" s="21">
        <f t="shared" si="5"/>
        <v>1.4352670218971153</v>
      </c>
      <c r="AR9" s="18">
        <f t="shared" si="6"/>
        <v>3.3995072672094691</v>
      </c>
      <c r="AS9" s="18">
        <v>1.01</v>
      </c>
      <c r="AT9" s="22">
        <v>9.7899999999999991</v>
      </c>
      <c r="AV9" s="14" t="s">
        <v>31</v>
      </c>
      <c r="AW9" s="15">
        <v>1.94</v>
      </c>
      <c r="AX9" s="15">
        <v>5.98</v>
      </c>
      <c r="AY9" s="16">
        <v>4.5069999999999997</v>
      </c>
      <c r="AZ9" s="16">
        <v>10.337</v>
      </c>
      <c r="BA9" s="16">
        <v>9.0087595651882779</v>
      </c>
      <c r="BB9" s="16">
        <v>7.9262047029335534</v>
      </c>
      <c r="BC9" s="16">
        <v>12.520524569859763</v>
      </c>
      <c r="BD9" s="16">
        <v>49.275083505269414</v>
      </c>
    </row>
    <row r="10" spans="1:56" x14ac:dyDescent="0.25">
      <c r="A10" s="17" t="s">
        <v>32</v>
      </c>
      <c r="B10" s="18">
        <v>1.3255161240533999</v>
      </c>
      <c r="C10" s="18">
        <v>0.98534427396520397</v>
      </c>
      <c r="D10" s="18">
        <v>1.01856781852357</v>
      </c>
      <c r="E10" s="18">
        <v>9.8958036426911509</v>
      </c>
      <c r="F10" s="18">
        <v>9.8399412994764504</v>
      </c>
      <c r="G10" s="18">
        <v>10.238834224505901</v>
      </c>
      <c r="H10" s="18">
        <v>0.75579743611757899</v>
      </c>
      <c r="I10" s="18">
        <v>0.93536501601143396</v>
      </c>
      <c r="J10" s="18">
        <f t="shared" si="0"/>
        <v>0.28464634808244543</v>
      </c>
      <c r="K10" s="18">
        <f t="shared" si="0"/>
        <v>-0.12939607118506133</v>
      </c>
      <c r="L10" s="18">
        <f t="shared" si="0"/>
        <v>9.1911939813010227E-2</v>
      </c>
      <c r="M10" s="18">
        <f t="shared" si="0"/>
        <v>-1.9389639817954211E-2</v>
      </c>
      <c r="N10" s="18">
        <f t="shared" si="0"/>
        <v>-2.1471686939957206E-2</v>
      </c>
      <c r="O10" s="18">
        <f t="shared" si="0"/>
        <v>2.4229070613109489E-2</v>
      </c>
      <c r="P10" s="18">
        <f t="shared" si="0"/>
        <v>-0.26692700581488832</v>
      </c>
      <c r="Q10" s="18">
        <f t="shared" si="0"/>
        <v>8.2299407753295042E-2</v>
      </c>
      <c r="R10" s="18">
        <f t="shared" si="1"/>
        <v>-1.8244484869914579</v>
      </c>
      <c r="S10" s="18">
        <f t="shared" si="1"/>
        <v>-2.1870884118142744</v>
      </c>
      <c r="T10" s="18">
        <f t="shared" si="1"/>
        <v>-2.060400630992659</v>
      </c>
      <c r="U10" s="18">
        <f t="shared" si="1"/>
        <v>1.0962408572405344</v>
      </c>
      <c r="V10" s="18">
        <f t="shared" si="1"/>
        <v>1.0927608269879963</v>
      </c>
      <c r="W10" s="18">
        <f t="shared" si="1"/>
        <v>1.1514029064609788</v>
      </c>
      <c r="X10" s="18">
        <f t="shared" si="1"/>
        <v>-1.0824363038289275</v>
      </c>
      <c r="Y10" s="18">
        <f t="shared" si="1"/>
        <v>-0.14444808488939012</v>
      </c>
      <c r="Z10" s="18">
        <f t="shared" si="2"/>
        <v>0.31032397197743022</v>
      </c>
      <c r="AA10" s="18">
        <f t="shared" si="2"/>
        <v>-0.11556235799348702</v>
      </c>
      <c r="AB10" s="18">
        <f t="shared" si="2"/>
        <v>0.10884851973901499</v>
      </c>
      <c r="AC10" s="18">
        <f t="shared" si="2"/>
        <v>-1.844705368675581E-2</v>
      </c>
      <c r="AD10" s="18">
        <f t="shared" si="2"/>
        <v>-2.0802514010554551E-2</v>
      </c>
      <c r="AE10" s="18">
        <f t="shared" si="2"/>
        <v>2.3731426315019455E-2</v>
      </c>
      <c r="AF10" s="18">
        <f t="shared" si="2"/>
        <v>-0.72482162238180636</v>
      </c>
      <c r="AG10" s="18">
        <f t="shared" si="2"/>
        <v>0.39216822211479507</v>
      </c>
      <c r="AH10" s="18">
        <f t="shared" si="3"/>
        <v>0.31032397197743022</v>
      </c>
      <c r="AI10" s="18">
        <f t="shared" si="3"/>
        <v>0.11556235799348702</v>
      </c>
      <c r="AJ10" s="18">
        <f t="shared" si="3"/>
        <v>0.10884851973901499</v>
      </c>
      <c r="AK10" s="18">
        <f t="shared" si="3"/>
        <v>1.844705368675581E-2</v>
      </c>
      <c r="AL10" s="18">
        <f t="shared" si="3"/>
        <v>2.0802514010554551E-2</v>
      </c>
      <c r="AM10" s="18">
        <f t="shared" si="3"/>
        <v>2.3731426315019455E-2</v>
      </c>
      <c r="AN10" s="18">
        <f t="shared" si="3"/>
        <v>0.72482162238180636</v>
      </c>
      <c r="AO10" s="19">
        <f t="shared" si="3"/>
        <v>0.39216822211479507</v>
      </c>
      <c r="AP10" s="20">
        <f t="shared" si="4"/>
        <v>1.7147056882188634</v>
      </c>
      <c r="AQ10" s="21">
        <f t="shared" si="5"/>
        <v>2.2494405379287956</v>
      </c>
      <c r="AR10" s="18">
        <f t="shared" si="6"/>
        <v>6.5273193356082544</v>
      </c>
      <c r="AS10" s="18">
        <v>0.81</v>
      </c>
      <c r="AT10" s="22">
        <v>8.26</v>
      </c>
      <c r="AV10" s="14" t="s">
        <v>33</v>
      </c>
      <c r="AW10" s="15">
        <v>4.01</v>
      </c>
      <c r="AX10" s="15">
        <v>6.94</v>
      </c>
      <c r="AY10" s="16">
        <v>6.6240000000000006</v>
      </c>
      <c r="AZ10" s="16">
        <v>10.446999999999999</v>
      </c>
      <c r="BA10" s="16">
        <v>11.471220210821922</v>
      </c>
      <c r="BB10" s="16">
        <v>8.9076551589795478</v>
      </c>
      <c r="BC10" s="16">
        <v>14.688373164706993</v>
      </c>
      <c r="BD10" s="16">
        <v>60.934117210526573</v>
      </c>
    </row>
    <row r="11" spans="1:56" x14ac:dyDescent="0.25">
      <c r="A11" s="17" t="s">
        <v>34</v>
      </c>
      <c r="B11" s="18">
        <v>0.84619806971205702</v>
      </c>
      <c r="C11" s="18">
        <v>1.1185351193711699</v>
      </c>
      <c r="D11" s="18">
        <v>1.1677699093738201</v>
      </c>
      <c r="E11" s="18">
        <v>9.9348554518949008</v>
      </c>
      <c r="F11" s="18">
        <v>9.7941250481975892</v>
      </c>
      <c r="G11" s="18">
        <v>9.9216479106246407</v>
      </c>
      <c r="H11" s="18">
        <v>0.81505934972942296</v>
      </c>
      <c r="I11" s="18">
        <v>1.24137183364711</v>
      </c>
      <c r="J11" s="18">
        <f t="shared" si="0"/>
        <v>-0.36284057185374846</v>
      </c>
      <c r="K11" s="18">
        <f t="shared" si="0"/>
        <v>5.3514695539383088E-2</v>
      </c>
      <c r="L11" s="18">
        <f t="shared" si="0"/>
        <v>0.28912594038390765</v>
      </c>
      <c r="M11" s="18">
        <f t="shared" si="0"/>
        <v>-1.3707536763676266E-2</v>
      </c>
      <c r="N11" s="18">
        <f t="shared" si="0"/>
        <v>-2.8204780056508075E-2</v>
      </c>
      <c r="O11" s="18">
        <f t="shared" si="0"/>
        <v>-2.117072502474809E-2</v>
      </c>
      <c r="P11" s="18">
        <f t="shared" si="0"/>
        <v>-0.15802151528247924</v>
      </c>
      <c r="Q11" s="18">
        <f t="shared" si="0"/>
        <v>0.49063334881868148</v>
      </c>
      <c r="R11" s="18">
        <f t="shared" si="1"/>
        <v>-2.4860212990907797</v>
      </c>
      <c r="S11" s="18">
        <f t="shared" si="1"/>
        <v>-2.0046467751137298</v>
      </c>
      <c r="T11" s="18">
        <f t="shared" si="1"/>
        <v>-1.8699714041478648</v>
      </c>
      <c r="U11" s="18">
        <f t="shared" si="1"/>
        <v>1.1017296516948343</v>
      </c>
      <c r="V11" s="18">
        <f t="shared" si="1"/>
        <v>1.0861645087875273</v>
      </c>
      <c r="W11" s="18">
        <f t="shared" si="1"/>
        <v>1.1075763279825843</v>
      </c>
      <c r="X11" s="18">
        <f t="shared" si="1"/>
        <v>-0.73119683966109694</v>
      </c>
      <c r="Y11" s="18">
        <f t="shared" si="1"/>
        <v>1.1677565978542077</v>
      </c>
      <c r="Z11" s="18">
        <f t="shared" si="2"/>
        <v>-0.35124884012189161</v>
      </c>
      <c r="AA11" s="18">
        <f t="shared" si="2"/>
        <v>6.6879278707057566E-2</v>
      </c>
      <c r="AB11" s="18">
        <f t="shared" si="2"/>
        <v>0.29927774658380923</v>
      </c>
      <c r="AC11" s="18">
        <f t="shared" si="2"/>
        <v>-1.2958259232455971E-2</v>
      </c>
      <c r="AD11" s="18">
        <f t="shared" si="2"/>
        <v>-2.7398832211023461E-2</v>
      </c>
      <c r="AE11" s="18">
        <f t="shared" si="2"/>
        <v>-2.0095152163374985E-2</v>
      </c>
      <c r="AF11" s="18">
        <f t="shared" si="2"/>
        <v>-0.37358215821397578</v>
      </c>
      <c r="AG11" s="18">
        <f t="shared" si="2"/>
        <v>1.7043729048583929</v>
      </c>
      <c r="AH11" s="18">
        <f t="shared" si="3"/>
        <v>0.35124884012189161</v>
      </c>
      <c r="AI11" s="18">
        <f t="shared" si="3"/>
        <v>6.6879278707057566E-2</v>
      </c>
      <c r="AJ11" s="18">
        <f t="shared" si="3"/>
        <v>0.29927774658380923</v>
      </c>
      <c r="AK11" s="18">
        <f t="shared" si="3"/>
        <v>1.2958259232455971E-2</v>
      </c>
      <c r="AL11" s="18">
        <f t="shared" si="3"/>
        <v>2.7398832211023461E-2</v>
      </c>
      <c r="AM11" s="18">
        <f t="shared" si="3"/>
        <v>2.0095152163374985E-2</v>
      </c>
      <c r="AN11" s="18">
        <f t="shared" si="3"/>
        <v>0.37358215821397578</v>
      </c>
      <c r="AO11" s="19">
        <f t="shared" si="3"/>
        <v>1.7043729048583929</v>
      </c>
      <c r="AP11" s="20">
        <f t="shared" si="4"/>
        <v>2.8558131720919815</v>
      </c>
      <c r="AQ11" s="21">
        <f t="shared" si="5"/>
        <v>3.5732190375047401</v>
      </c>
      <c r="AR11" s="18">
        <f t="shared" si="6"/>
        <v>9.3124659608068079</v>
      </c>
      <c r="AS11" s="18">
        <v>1.37</v>
      </c>
      <c r="AT11" s="22">
        <v>10.19</v>
      </c>
      <c r="AV11" s="14" t="s">
        <v>35</v>
      </c>
      <c r="AW11" s="15">
        <v>5.76</v>
      </c>
      <c r="AX11" s="15">
        <v>6.88</v>
      </c>
      <c r="AY11" s="16">
        <v>9.2439999999999998</v>
      </c>
      <c r="AZ11" s="16">
        <v>10.631</v>
      </c>
      <c r="BA11" s="16">
        <v>12.905172476731964</v>
      </c>
      <c r="BB11" s="16">
        <v>11.050147784797394</v>
      </c>
      <c r="BC11" s="16">
        <v>17.861879493012591</v>
      </c>
      <c r="BD11" s="16">
        <v>72.355733158734154</v>
      </c>
    </row>
    <row r="12" spans="1:56" x14ac:dyDescent="0.25">
      <c r="A12" s="17" t="s">
        <v>36</v>
      </c>
      <c r="B12" s="18">
        <v>1.3919671378948699</v>
      </c>
      <c r="C12" s="18">
        <v>1.13138656982988</v>
      </c>
      <c r="D12" s="18">
        <v>0.90967138981308904</v>
      </c>
      <c r="E12" s="18">
        <v>10.2434756940554</v>
      </c>
      <c r="F12" s="18">
        <v>9.9560515021480906</v>
      </c>
      <c r="G12" s="18">
        <v>9.6027431649627299</v>
      </c>
      <c r="H12" s="18">
        <v>1.2702823209412999</v>
      </c>
      <c r="I12" s="18">
        <v>1.0466896031663899</v>
      </c>
      <c r="J12" s="18">
        <f t="shared" si="0"/>
        <v>0.35521728019013377</v>
      </c>
      <c r="K12" s="18">
        <f t="shared" si="0"/>
        <v>6.9996091827198667E-2</v>
      </c>
      <c r="L12" s="18">
        <f t="shared" si="0"/>
        <v>-7.121271695823933E-2</v>
      </c>
      <c r="M12" s="18">
        <f t="shared" si="0"/>
        <v>3.0426897609641124E-2</v>
      </c>
      <c r="N12" s="18">
        <f t="shared" si="0"/>
        <v>-4.5477027546870124E-3</v>
      </c>
      <c r="O12" s="18">
        <f t="shared" si="0"/>
        <v>-6.8303894476969607E-2</v>
      </c>
      <c r="P12" s="18">
        <f t="shared" si="0"/>
        <v>0.48215063689968918</v>
      </c>
      <c r="Q12" s="18">
        <f t="shared" si="0"/>
        <v>0.2445317047881522</v>
      </c>
      <c r="R12" s="18">
        <f t="shared" si="1"/>
        <v>-1.7523423045043205</v>
      </c>
      <c r="S12" s="18">
        <f t="shared" si="1"/>
        <v>-1.9882076503552117</v>
      </c>
      <c r="T12" s="18">
        <f t="shared" si="1"/>
        <v>-2.217913293269921</v>
      </c>
      <c r="U12" s="18">
        <f t="shared" si="1"/>
        <v>1.1443626057820624</v>
      </c>
      <c r="V12" s="18">
        <f t="shared" si="1"/>
        <v>1.1093410202176619</v>
      </c>
      <c r="W12" s="18">
        <f t="shared" si="1"/>
        <v>1.0620764414542245</v>
      </c>
      <c r="X12" s="18">
        <f t="shared" si="1"/>
        <v>1.3334715494934217</v>
      </c>
      <c r="Y12" s="18">
        <f t="shared" si="1"/>
        <v>0.37689476333419436</v>
      </c>
      <c r="Z12" s="18">
        <f t="shared" si="2"/>
        <v>0.38243015446456763</v>
      </c>
      <c r="AA12" s="18">
        <f t="shared" si="2"/>
        <v>8.3318403465575619E-2</v>
      </c>
      <c r="AB12" s="18">
        <f t="shared" si="2"/>
        <v>-4.8664142538247024E-2</v>
      </c>
      <c r="AC12" s="18">
        <f t="shared" si="2"/>
        <v>2.9674694854772143E-2</v>
      </c>
      <c r="AD12" s="18">
        <f t="shared" si="2"/>
        <v>-4.2223207808889107E-3</v>
      </c>
      <c r="AE12" s="18">
        <f t="shared" si="2"/>
        <v>-6.5595038691734775E-2</v>
      </c>
      <c r="AF12" s="18">
        <f t="shared" si="2"/>
        <v>1.691086230940543</v>
      </c>
      <c r="AG12" s="18">
        <f t="shared" si="2"/>
        <v>0.91351107033837953</v>
      </c>
      <c r="AH12" s="18">
        <f t="shared" si="3"/>
        <v>0.38243015446456763</v>
      </c>
      <c r="AI12" s="18">
        <f t="shared" si="3"/>
        <v>8.3318403465575619E-2</v>
      </c>
      <c r="AJ12" s="18">
        <f t="shared" si="3"/>
        <v>4.8664142538247024E-2</v>
      </c>
      <c r="AK12" s="18">
        <f t="shared" si="3"/>
        <v>2.9674694854772143E-2</v>
      </c>
      <c r="AL12" s="18">
        <f t="shared" si="3"/>
        <v>4.2223207808889107E-3</v>
      </c>
      <c r="AM12" s="18">
        <f t="shared" si="3"/>
        <v>6.5595038691734775E-2</v>
      </c>
      <c r="AN12" s="18">
        <f t="shared" si="3"/>
        <v>1.691086230940543</v>
      </c>
      <c r="AO12" s="19">
        <f t="shared" si="3"/>
        <v>0.91351107033837953</v>
      </c>
      <c r="AP12" s="20">
        <f t="shared" si="4"/>
        <v>3.2185020560747084</v>
      </c>
      <c r="AQ12" s="21">
        <f t="shared" si="5"/>
        <v>3.7329147565430989</v>
      </c>
      <c r="AR12" s="18">
        <f t="shared" si="6"/>
        <v>7.8482163602902215</v>
      </c>
      <c r="AS12" s="18">
        <v>2.0299999999999998</v>
      </c>
      <c r="AT12" s="22">
        <v>12.29</v>
      </c>
      <c r="AV12" s="14" t="s">
        <v>37</v>
      </c>
      <c r="AW12" s="15">
        <v>9.33</v>
      </c>
      <c r="AX12" s="15">
        <v>8.15</v>
      </c>
      <c r="AY12" s="16">
        <v>12.463999999999999</v>
      </c>
      <c r="AZ12" s="16">
        <v>10.933</v>
      </c>
      <c r="BA12" s="16">
        <v>15.705785441813061</v>
      </c>
      <c r="BB12" s="16">
        <v>12.391094044879692</v>
      </c>
      <c r="BC12" s="16">
        <v>19.977811413810375</v>
      </c>
      <c r="BD12" s="16">
        <v>80.671550365255811</v>
      </c>
    </row>
    <row r="13" spans="1:56" x14ac:dyDescent="0.25">
      <c r="A13" s="17" t="s">
        <v>38</v>
      </c>
      <c r="B13" s="18">
        <v>1.13274031728271</v>
      </c>
      <c r="C13" s="18">
        <v>1.37163315638941</v>
      </c>
      <c r="D13" s="18">
        <v>1.0144974620101299</v>
      </c>
      <c r="E13" s="18">
        <v>10.130883801767601</v>
      </c>
      <c r="F13" s="18">
        <v>9.8049972874514708</v>
      </c>
      <c r="G13" s="18">
        <v>9.9847454548401906</v>
      </c>
      <c r="H13" s="18">
        <v>0.65798222253239103</v>
      </c>
      <c r="I13" s="18">
        <v>0.80195253342923201</v>
      </c>
      <c r="J13" s="18">
        <f t="shared" si="0"/>
        <v>5.7909286989998955E-2</v>
      </c>
      <c r="K13" s="18">
        <f t="shared" si="0"/>
        <v>0.34779882517208738</v>
      </c>
      <c r="L13" s="18">
        <f t="shared" si="0"/>
        <v>8.6135154326749869E-2</v>
      </c>
      <c r="M13" s="18">
        <f t="shared" si="0"/>
        <v>1.4481619111824546E-2</v>
      </c>
      <c r="N13" s="18">
        <f t="shared" si="0"/>
        <v>-2.6604164784534121E-2</v>
      </c>
      <c r="O13" s="18">
        <f t="shared" si="0"/>
        <v>-1.202483733668985E-2</v>
      </c>
      <c r="P13" s="18">
        <f t="shared" si="0"/>
        <v>-0.46687802485967339</v>
      </c>
      <c r="Q13" s="18">
        <f t="shared" si="0"/>
        <v>-0.13971321526981101</v>
      </c>
      <c r="R13" s="18">
        <f t="shared" si="1"/>
        <v>-2.0561181477914747</v>
      </c>
      <c r="S13" s="18">
        <f t="shared" si="1"/>
        <v>-1.7111174262041089</v>
      </c>
      <c r="T13" s="18">
        <f t="shared" si="1"/>
        <v>-2.0659786771283914</v>
      </c>
      <c r="U13" s="18">
        <f t="shared" si="1"/>
        <v>1.1289597953516546</v>
      </c>
      <c r="V13" s="18">
        <f t="shared" si="1"/>
        <v>1.087732609431274</v>
      </c>
      <c r="W13" s="18">
        <f t="shared" si="1"/>
        <v>1.1164052876482315</v>
      </c>
      <c r="X13" s="18">
        <f t="shared" si="1"/>
        <v>-1.7273136965642564</v>
      </c>
      <c r="Y13" s="18">
        <f t="shared" si="1"/>
        <v>-0.85789846033211847</v>
      </c>
      <c r="Z13" s="18">
        <f t="shared" si="2"/>
        <v>7.8654311177413394E-2</v>
      </c>
      <c r="AA13" s="18">
        <f t="shared" si="2"/>
        <v>0.36040862761667847</v>
      </c>
      <c r="AB13" s="18">
        <f t="shared" si="2"/>
        <v>0.10327047360328256</v>
      </c>
      <c r="AC13" s="18">
        <f t="shared" si="2"/>
        <v>1.4271884424364334E-2</v>
      </c>
      <c r="AD13" s="18">
        <f t="shared" si="2"/>
        <v>-2.5830731567276777E-2</v>
      </c>
      <c r="AE13" s="18">
        <f t="shared" si="2"/>
        <v>-1.1266192497727756E-2</v>
      </c>
      <c r="AF13" s="18">
        <f t="shared" si="2"/>
        <v>-1.3696990151171353</v>
      </c>
      <c r="AG13" s="18">
        <f t="shared" si="2"/>
        <v>-0.32128215332793331</v>
      </c>
      <c r="AH13" s="18">
        <f t="shared" si="3"/>
        <v>7.8654311177413394E-2</v>
      </c>
      <c r="AI13" s="18">
        <f t="shared" si="3"/>
        <v>0.36040862761667847</v>
      </c>
      <c r="AJ13" s="18">
        <f t="shared" si="3"/>
        <v>0.10327047360328256</v>
      </c>
      <c r="AK13" s="18">
        <f t="shared" si="3"/>
        <v>1.4271884424364334E-2</v>
      </c>
      <c r="AL13" s="18">
        <f t="shared" si="3"/>
        <v>2.5830731567276777E-2</v>
      </c>
      <c r="AM13" s="18">
        <f t="shared" si="3"/>
        <v>1.1266192497727756E-2</v>
      </c>
      <c r="AN13" s="18">
        <f t="shared" si="3"/>
        <v>1.3696990151171353</v>
      </c>
      <c r="AO13" s="19">
        <f t="shared" si="3"/>
        <v>0.32128215332793331</v>
      </c>
      <c r="AP13" s="20">
        <f t="shared" si="4"/>
        <v>2.2846833893318119</v>
      </c>
      <c r="AQ13" s="21">
        <f t="shared" si="5"/>
        <v>2.8270168017291866</v>
      </c>
      <c r="AR13" s="18">
        <f t="shared" si="6"/>
        <v>7.165684100908182</v>
      </c>
      <c r="AS13" s="18">
        <v>0.53</v>
      </c>
      <c r="AT13" s="22">
        <v>6.88</v>
      </c>
      <c r="AV13" s="14" t="s">
        <v>39</v>
      </c>
      <c r="AW13" s="15">
        <v>10.44</v>
      </c>
      <c r="AX13" s="15">
        <v>6.74</v>
      </c>
      <c r="AY13" s="16">
        <v>15.369</v>
      </c>
      <c r="AZ13" s="16">
        <v>10.454000000000001</v>
      </c>
      <c r="BA13" s="16">
        <v>16.111544050898353</v>
      </c>
      <c r="BB13" s="16">
        <v>13.617751414085163</v>
      </c>
      <c r="BC13" s="16">
        <v>21.881058355840292</v>
      </c>
      <c r="BD13" s="16">
        <v>87.987513889881342</v>
      </c>
    </row>
    <row r="14" spans="1:56" x14ac:dyDescent="0.25">
      <c r="A14" s="17" t="s">
        <v>40</v>
      </c>
      <c r="B14" s="18">
        <v>0.99513403503161302</v>
      </c>
      <c r="C14" s="18">
        <v>1.1646248035464699</v>
      </c>
      <c r="D14" s="18">
        <v>0.83216217620567901</v>
      </c>
      <c r="E14" s="18">
        <v>10.1313143633535</v>
      </c>
      <c r="F14" s="18">
        <v>10.4401152972753</v>
      </c>
      <c r="G14" s="18">
        <v>10.4495603037424</v>
      </c>
      <c r="H14" s="18">
        <v>0.57849205828236006</v>
      </c>
      <c r="I14" s="18">
        <v>1.04322901032823</v>
      </c>
      <c r="J14" s="18">
        <f t="shared" si="0"/>
        <v>-0.1289451106166111</v>
      </c>
      <c r="K14" s="18">
        <f t="shared" si="0"/>
        <v>0.11176939114907815</v>
      </c>
      <c r="L14" s="18">
        <f t="shared" si="0"/>
        <v>-0.19969348056350519</v>
      </c>
      <c r="M14" s="18">
        <f t="shared" si="0"/>
        <v>1.4542932209229441E-2</v>
      </c>
      <c r="N14" s="18">
        <f t="shared" si="0"/>
        <v>6.3944343462114792E-2</v>
      </c>
      <c r="O14" s="18">
        <f t="shared" si="0"/>
        <v>5.3619846530041079E-2</v>
      </c>
      <c r="P14" s="18">
        <f t="shared" si="0"/>
        <v>-0.65262947667865456</v>
      </c>
      <c r="Q14" s="18">
        <f t="shared" si="0"/>
        <v>0.23975392573314677</v>
      </c>
      <c r="R14" s="18">
        <f t="shared" si="1"/>
        <v>-2.2470375092048473</v>
      </c>
      <c r="S14" s="18">
        <f t="shared" si="1"/>
        <v>-1.9465414913032038</v>
      </c>
      <c r="T14" s="18">
        <f t="shared" si="1"/>
        <v>-2.341973919832709</v>
      </c>
      <c r="U14" s="18">
        <f t="shared" si="1"/>
        <v>1.1290190225402146</v>
      </c>
      <c r="V14" s="18">
        <f t="shared" si="1"/>
        <v>1.1764417305786503</v>
      </c>
      <c r="W14" s="18">
        <f t="shared" si="1"/>
        <v>1.1797752180356635</v>
      </c>
      <c r="X14" s="18">
        <f t="shared" si="1"/>
        <v>-2.3263949741595296</v>
      </c>
      <c r="Y14" s="18">
        <f t="shared" si="1"/>
        <v>0.36154109463662099</v>
      </c>
      <c r="Z14" s="18">
        <f t="shared" si="2"/>
        <v>-0.11226505023595923</v>
      </c>
      <c r="AA14" s="18">
        <f t="shared" si="2"/>
        <v>0.12498456251758361</v>
      </c>
      <c r="AB14" s="18">
        <f t="shared" si="2"/>
        <v>-0.17272476910103496</v>
      </c>
      <c r="AC14" s="18">
        <f t="shared" si="2"/>
        <v>1.433111161292433E-2</v>
      </c>
      <c r="AD14" s="18">
        <f t="shared" si="2"/>
        <v>6.2878389580099503E-2</v>
      </c>
      <c r="AE14" s="18">
        <f t="shared" si="2"/>
        <v>5.2103737889704238E-2</v>
      </c>
      <c r="AF14" s="18">
        <f t="shared" si="2"/>
        <v>-1.9687802927124083</v>
      </c>
      <c r="AG14" s="18">
        <f t="shared" si="2"/>
        <v>0.89815740164080615</v>
      </c>
      <c r="AH14" s="18">
        <f t="shared" si="3"/>
        <v>0.11226505023595923</v>
      </c>
      <c r="AI14" s="18">
        <f t="shared" si="3"/>
        <v>0.12498456251758361</v>
      </c>
      <c r="AJ14" s="18">
        <f t="shared" si="3"/>
        <v>0.17272476910103496</v>
      </c>
      <c r="AK14" s="18">
        <f t="shared" si="3"/>
        <v>1.433111161292433E-2</v>
      </c>
      <c r="AL14" s="18">
        <f t="shared" si="3"/>
        <v>6.2878389580099503E-2</v>
      </c>
      <c r="AM14" s="18">
        <f t="shared" si="3"/>
        <v>5.2103737889704238E-2</v>
      </c>
      <c r="AN14" s="18">
        <f t="shared" si="3"/>
        <v>1.9687802927124083</v>
      </c>
      <c r="AO14" s="19">
        <f t="shared" si="3"/>
        <v>0.89815740164080615</v>
      </c>
      <c r="AP14" s="20">
        <f t="shared" si="4"/>
        <v>3.4062253152905204</v>
      </c>
      <c r="AQ14" s="21">
        <f t="shared" si="5"/>
        <v>3.8161996971450982</v>
      </c>
      <c r="AR14" s="18">
        <f t="shared" si="6"/>
        <v>7.0959947519817206</v>
      </c>
      <c r="AS14" s="18">
        <v>0.38</v>
      </c>
      <c r="AT14" s="22">
        <v>7.86</v>
      </c>
      <c r="AV14" s="14" t="s">
        <v>41</v>
      </c>
      <c r="AW14" s="15">
        <v>12.7</v>
      </c>
      <c r="AX14" s="15">
        <v>6.25</v>
      </c>
      <c r="AY14" s="16">
        <v>18.808</v>
      </c>
      <c r="AZ14" s="16">
        <v>10.221000000000002</v>
      </c>
      <c r="BA14" s="16">
        <v>17.503097742824998</v>
      </c>
      <c r="BB14" s="16">
        <v>15.337669172030036</v>
      </c>
      <c r="BC14" s="16">
        <v>24.146665365227594</v>
      </c>
      <c r="BD14" s="16">
        <v>94.618634910808083</v>
      </c>
    </row>
    <row r="15" spans="1:56" x14ac:dyDescent="0.25">
      <c r="A15" s="17" t="s">
        <v>42</v>
      </c>
      <c r="B15" s="18">
        <v>0.812918062022708</v>
      </c>
      <c r="C15" s="18">
        <v>0.869092924538302</v>
      </c>
      <c r="D15" s="18">
        <v>0.73892318500583698</v>
      </c>
      <c r="E15" s="18">
        <v>10.0347223702449</v>
      </c>
      <c r="F15" s="18">
        <v>10.026228651190101</v>
      </c>
      <c r="G15" s="18">
        <v>9.9965690910451208</v>
      </c>
      <c r="H15" s="18">
        <v>0.80021827573174598</v>
      </c>
      <c r="I15" s="18">
        <v>0.91309168482129099</v>
      </c>
      <c r="J15" s="18">
        <f t="shared" si="0"/>
        <v>-0.42072602321952818</v>
      </c>
      <c r="K15" s="18">
        <f t="shared" si="0"/>
        <v>-0.31051351358172979</v>
      </c>
      <c r="L15" s="18">
        <f t="shared" si="0"/>
        <v>-0.37113380009331703</v>
      </c>
      <c r="M15" s="18">
        <f t="shared" si="0"/>
        <v>7.2228346159460422E-4</v>
      </c>
      <c r="N15" s="18">
        <f t="shared" si="0"/>
        <v>5.5857395130688358E-3</v>
      </c>
      <c r="O15" s="18">
        <f t="shared" si="0"/>
        <v>-1.0317451842117124E-2</v>
      </c>
      <c r="P15" s="18">
        <f t="shared" si="0"/>
        <v>-0.18453305242998996</v>
      </c>
      <c r="Q15" s="18">
        <f t="shared" si="0"/>
        <v>4.7529667366697198E-2</v>
      </c>
      <c r="R15" s="18">
        <f t="shared" si="1"/>
        <v>-2.5451660318422475</v>
      </c>
      <c r="S15" s="18">
        <f t="shared" si="1"/>
        <v>-2.3677413237100771</v>
      </c>
      <c r="T15" s="18">
        <f t="shared" si="1"/>
        <v>-2.507516160259752</v>
      </c>
      <c r="U15" s="18">
        <f t="shared" si="1"/>
        <v>1.1156685606643544</v>
      </c>
      <c r="V15" s="18">
        <f t="shared" si="1"/>
        <v>1.1192686134511325</v>
      </c>
      <c r="W15" s="18">
        <f t="shared" si="1"/>
        <v>1.1180535079390814</v>
      </c>
      <c r="X15" s="18">
        <f t="shared" si="1"/>
        <v>-0.81670123486131962</v>
      </c>
      <c r="Y15" s="18">
        <f t="shared" si="1"/>
        <v>-0.25618265202831664</v>
      </c>
      <c r="Z15" s="18">
        <f t="shared" si="2"/>
        <v>-0.41039357287335942</v>
      </c>
      <c r="AA15" s="18">
        <f t="shared" si="2"/>
        <v>-0.2962152698892897</v>
      </c>
      <c r="AB15" s="18">
        <f t="shared" si="2"/>
        <v>-0.33826700952807798</v>
      </c>
      <c r="AC15" s="18">
        <f t="shared" si="2"/>
        <v>9.8064973706413205E-4</v>
      </c>
      <c r="AD15" s="18">
        <f t="shared" si="2"/>
        <v>5.7052724525816778E-3</v>
      </c>
      <c r="AE15" s="18">
        <f t="shared" si="2"/>
        <v>-9.6179722068778783E-3</v>
      </c>
      <c r="AF15" s="18">
        <f t="shared" si="2"/>
        <v>-0.45908655341419846</v>
      </c>
      <c r="AG15" s="18">
        <f t="shared" si="2"/>
        <v>0.28043365497586853</v>
      </c>
      <c r="AH15" s="18">
        <f t="shared" si="3"/>
        <v>0.41039357287335942</v>
      </c>
      <c r="AI15" s="18">
        <f t="shared" si="3"/>
        <v>0.2962152698892897</v>
      </c>
      <c r="AJ15" s="18">
        <f t="shared" si="3"/>
        <v>0.33826700952807798</v>
      </c>
      <c r="AK15" s="18">
        <f t="shared" si="3"/>
        <v>9.8064973706413205E-4</v>
      </c>
      <c r="AL15" s="18">
        <f t="shared" si="3"/>
        <v>5.7052724525816778E-3</v>
      </c>
      <c r="AM15" s="18">
        <f t="shared" si="3"/>
        <v>9.6179722068778783E-3</v>
      </c>
      <c r="AN15" s="18">
        <f t="shared" si="3"/>
        <v>0.45908655341419846</v>
      </c>
      <c r="AO15" s="19">
        <f t="shared" si="3"/>
        <v>0.28043365497586853</v>
      </c>
      <c r="AP15" s="20">
        <f t="shared" si="4"/>
        <v>1.8006999550773179</v>
      </c>
      <c r="AQ15" s="21">
        <f t="shared" si="5"/>
        <v>2.8455758073680446</v>
      </c>
      <c r="AR15" s="18">
        <f t="shared" si="6"/>
        <v>11.204582625693861</v>
      </c>
      <c r="AS15" s="18">
        <v>0.66</v>
      </c>
      <c r="AT15" s="22">
        <v>7.91</v>
      </c>
      <c r="AV15" s="14" t="s">
        <v>43</v>
      </c>
      <c r="AW15" s="15">
        <v>15.2</v>
      </c>
      <c r="AX15" s="15">
        <v>5.7</v>
      </c>
      <c r="AY15" s="16">
        <v>22.749000000000002</v>
      </c>
      <c r="AZ15" s="16">
        <v>10.029</v>
      </c>
      <c r="BA15" s="16">
        <v>19.392720629559694</v>
      </c>
      <c r="BB15" s="16">
        <v>17.631433546015849</v>
      </c>
      <c r="BC15" s="16">
        <v>26.975962356044885</v>
      </c>
      <c r="BD15" s="16">
        <v>101.73219283627718</v>
      </c>
    </row>
    <row r="16" spans="1:56" ht="15.75" thickBot="1" x14ac:dyDescent="0.3">
      <c r="A16" s="23" t="s">
        <v>44</v>
      </c>
      <c r="B16" s="24">
        <v>1.01465678903336</v>
      </c>
      <c r="C16" s="24">
        <v>1.2267890132316901</v>
      </c>
      <c r="D16" s="24">
        <v>1.27222563071961</v>
      </c>
      <c r="E16" s="24">
        <v>9.8423576982812602</v>
      </c>
      <c r="F16" s="24">
        <v>9.8945942842264998</v>
      </c>
      <c r="G16" s="24">
        <v>10.1155088385502</v>
      </c>
      <c r="H16" s="24">
        <v>0.99717255583169595</v>
      </c>
      <c r="I16" s="24">
        <v>0.80572184860594598</v>
      </c>
      <c r="J16" s="24">
        <f t="shared" si="0"/>
        <v>-0.10091605806493227</v>
      </c>
      <c r="K16" s="24">
        <f t="shared" si="0"/>
        <v>0.18679129261621852</v>
      </c>
      <c r="L16" s="24">
        <f t="shared" si="0"/>
        <v>0.41272445543336361</v>
      </c>
      <c r="M16" s="24">
        <f t="shared" si="0"/>
        <v>-2.7202564848752282E-2</v>
      </c>
      <c r="N16" s="24">
        <f t="shared" si="0"/>
        <v>-1.3480843546431079E-2</v>
      </c>
      <c r="O16" s="24">
        <f t="shared" si="0"/>
        <v>6.7465019620956326E-3</v>
      </c>
      <c r="P16" s="24">
        <f t="shared" si="0"/>
        <v>0.1329165471599808</v>
      </c>
      <c r="Q16" s="24">
        <f t="shared" si="0"/>
        <v>-0.13294818581106205</v>
      </c>
      <c r="R16" s="24">
        <f t="shared" si="1"/>
        <v>-2.218398692657138</v>
      </c>
      <c r="S16" s="24">
        <f t="shared" si="1"/>
        <v>-1.8717120062096786</v>
      </c>
      <c r="T16" s="24">
        <f t="shared" si="1"/>
        <v>-1.750625061637201</v>
      </c>
      <c r="U16" s="24">
        <f t="shared" si="1"/>
        <v>1.0886937326686525</v>
      </c>
      <c r="V16" s="24">
        <f t="shared" si="1"/>
        <v>1.1005893457387981</v>
      </c>
      <c r="W16" s="24">
        <f t="shared" si="1"/>
        <v>1.1345261528055357</v>
      </c>
      <c r="X16" s="24">
        <f t="shared" si="1"/>
        <v>0.20712985680519558</v>
      </c>
      <c r="Y16" s="24">
        <f t="shared" si="1"/>
        <v>-0.8361586477867603</v>
      </c>
      <c r="Z16" s="24">
        <f t="shared" si="2"/>
        <v>-8.362623368824984E-2</v>
      </c>
      <c r="AA16" s="24">
        <f t="shared" si="2"/>
        <v>0.19981404761110877</v>
      </c>
      <c r="AB16" s="24">
        <f t="shared" si="2"/>
        <v>0.41862408909447302</v>
      </c>
      <c r="AC16" s="24">
        <f t="shared" si="2"/>
        <v>-2.5994178258637701E-2</v>
      </c>
      <c r="AD16" s="24">
        <f t="shared" si="2"/>
        <v>-1.2973995259752735E-2</v>
      </c>
      <c r="AE16" s="24">
        <f t="shared" si="2"/>
        <v>6.8546726595763996E-3</v>
      </c>
      <c r="AF16" s="24">
        <f t="shared" si="2"/>
        <v>0.56474453825231674</v>
      </c>
      <c r="AG16" s="24">
        <f t="shared" si="2"/>
        <v>-0.29954234078257513</v>
      </c>
      <c r="AH16" s="24">
        <f t="shared" si="3"/>
        <v>8.362623368824984E-2</v>
      </c>
      <c r="AI16" s="24">
        <f t="shared" si="3"/>
        <v>0.19981404761110877</v>
      </c>
      <c r="AJ16" s="24">
        <f t="shared" si="3"/>
        <v>0.41862408909447302</v>
      </c>
      <c r="AK16" s="24">
        <f t="shared" si="3"/>
        <v>2.5994178258637701E-2</v>
      </c>
      <c r="AL16" s="24">
        <f t="shared" si="3"/>
        <v>1.2973995259752735E-2</v>
      </c>
      <c r="AM16" s="24">
        <f t="shared" si="3"/>
        <v>6.8546726595763996E-3</v>
      </c>
      <c r="AN16" s="24">
        <f t="shared" si="3"/>
        <v>0.56474453825231674</v>
      </c>
      <c r="AO16" s="25">
        <f t="shared" si="3"/>
        <v>0.29954234078257513</v>
      </c>
      <c r="AP16" s="26">
        <f t="shared" si="4"/>
        <v>1.6121740956066906</v>
      </c>
      <c r="AQ16" s="27">
        <f t="shared" si="5"/>
        <v>2.3142384660005222</v>
      </c>
      <c r="AR16" s="24">
        <f t="shared" si="6"/>
        <v>7.9307534291511752</v>
      </c>
      <c r="AS16" s="24">
        <v>1.02</v>
      </c>
      <c r="AT16" s="28">
        <v>8.98</v>
      </c>
      <c r="AV16" s="14" t="s">
        <v>45</v>
      </c>
      <c r="AW16" s="15">
        <v>21.79</v>
      </c>
      <c r="AX16" s="15">
        <v>7.1</v>
      </c>
      <c r="AY16" s="16">
        <v>28.024000000000001</v>
      </c>
      <c r="AZ16" s="16">
        <v>10.130999999999997</v>
      </c>
      <c r="BA16" s="16">
        <v>24.626038445938445</v>
      </c>
      <c r="BB16" s="16">
        <v>21.329205965594895</v>
      </c>
      <c r="BC16" s="16">
        <v>31.140615176091096</v>
      </c>
      <c r="BD16" s="16">
        <v>109.63188886006071</v>
      </c>
    </row>
    <row r="17" spans="1:56" x14ac:dyDescent="0.25">
      <c r="A17" s="29" t="s">
        <v>46</v>
      </c>
      <c r="B17" s="30">
        <v>2.4289038546634201</v>
      </c>
      <c r="C17" s="30">
        <v>1.7982938136817399</v>
      </c>
      <c r="D17" s="30">
        <v>2.1417229963615201</v>
      </c>
      <c r="E17" s="30">
        <v>8.9736245982221998</v>
      </c>
      <c r="F17" s="30">
        <v>9.0421915162763398</v>
      </c>
      <c r="G17" s="30">
        <v>8.9706449468814604</v>
      </c>
      <c r="H17" s="30">
        <v>1.1030700757232099</v>
      </c>
      <c r="I17" s="30">
        <v>0.96667420754232003</v>
      </c>
      <c r="J17" s="30">
        <f t="shared" si="0"/>
        <v>1.1583975120080778</v>
      </c>
      <c r="K17" s="30">
        <f t="shared" si="0"/>
        <v>0.73853289559728041</v>
      </c>
      <c r="L17" s="30">
        <f t="shared" si="0"/>
        <v>1.1641417970156902</v>
      </c>
      <c r="M17" s="30">
        <f t="shared" si="0"/>
        <v>-0.1605156820590789</v>
      </c>
      <c r="N17" s="30">
        <f t="shared" si="0"/>
        <v>-0.14344892139514004</v>
      </c>
      <c r="O17" s="30">
        <f t="shared" si="0"/>
        <v>-0.16653877445245716</v>
      </c>
      <c r="P17" s="30">
        <f t="shared" si="0"/>
        <v>0.27852590972705255</v>
      </c>
      <c r="Q17" s="30">
        <f t="shared" si="0"/>
        <v>0.12979968553474874</v>
      </c>
      <c r="R17" s="30">
        <f t="shared" si="1"/>
        <v>-0.93168911719554082</v>
      </c>
      <c r="S17" s="30">
        <f t="shared" si="1"/>
        <v>-1.3213855115682096</v>
      </c>
      <c r="T17" s="30">
        <f t="shared" si="1"/>
        <v>-1.0250588088302541</v>
      </c>
      <c r="U17" s="30">
        <f t="shared" si="1"/>
        <v>0.95991600874501193</v>
      </c>
      <c r="V17" s="30">
        <f t="shared" si="1"/>
        <v>0.97326141746672246</v>
      </c>
      <c r="W17" s="30">
        <f t="shared" si="1"/>
        <v>0.9672456472607085</v>
      </c>
      <c r="X17" s="30">
        <f t="shared" si="1"/>
        <v>0.6767457984427554</v>
      </c>
      <c r="Y17" s="30">
        <f t="shared" si="1"/>
        <v>8.1967987904221183E-3</v>
      </c>
      <c r="Z17" s="30">
        <f t="shared" si="2"/>
        <v>1.2030833417733473</v>
      </c>
      <c r="AA17" s="30">
        <f t="shared" si="2"/>
        <v>0.75014054225257776</v>
      </c>
      <c r="AB17" s="30">
        <f t="shared" si="2"/>
        <v>1.1441903419014199</v>
      </c>
      <c r="AC17" s="30">
        <f t="shared" si="2"/>
        <v>-0.15477190218227832</v>
      </c>
      <c r="AD17" s="30">
        <f t="shared" si="2"/>
        <v>-0.14030192353182835</v>
      </c>
      <c r="AE17" s="30">
        <f t="shared" si="2"/>
        <v>-0.16042583288525081</v>
      </c>
      <c r="AF17" s="30">
        <f t="shared" si="2"/>
        <v>1.0343604798898767</v>
      </c>
      <c r="AG17" s="30">
        <f t="shared" si="2"/>
        <v>0.54481310579460729</v>
      </c>
      <c r="AH17" s="30">
        <f t="shared" si="3"/>
        <v>1.2030833417733473</v>
      </c>
      <c r="AI17" s="30">
        <f t="shared" si="3"/>
        <v>0.75014054225257776</v>
      </c>
      <c r="AJ17" s="30">
        <f t="shared" si="3"/>
        <v>1.1441903419014199</v>
      </c>
      <c r="AK17" s="30">
        <f t="shared" si="3"/>
        <v>0.15477190218227832</v>
      </c>
      <c r="AL17" s="30">
        <f t="shared" si="3"/>
        <v>0.14030192353182835</v>
      </c>
      <c r="AM17" s="30">
        <f t="shared" si="3"/>
        <v>0.16042583288525081</v>
      </c>
      <c r="AN17" s="30">
        <f t="shared" si="3"/>
        <v>1.0343604798898767</v>
      </c>
      <c r="AO17" s="31">
        <f t="shared" si="3"/>
        <v>0.54481310579460729</v>
      </c>
      <c r="AP17" s="32">
        <f t="shared" si="4"/>
        <v>5.1320874702111867</v>
      </c>
      <c r="AQ17" s="33">
        <f t="shared" si="5"/>
        <v>8.2295016961385308</v>
      </c>
      <c r="AR17" s="30">
        <f t="shared" si="6"/>
        <v>33.008815503557294</v>
      </c>
      <c r="AS17" s="30">
        <v>3.06</v>
      </c>
      <c r="AT17" s="34">
        <v>10.95</v>
      </c>
      <c r="AU17" s="13"/>
      <c r="AV17" s="13"/>
      <c r="AW17" s="13"/>
      <c r="AX17" s="13"/>
      <c r="AY17" s="13"/>
    </row>
    <row r="18" spans="1:56" x14ac:dyDescent="0.25">
      <c r="A18" s="35" t="s">
        <v>47</v>
      </c>
      <c r="B18" s="36">
        <v>1.91678131788857</v>
      </c>
      <c r="C18" s="36">
        <v>1.83170320589917</v>
      </c>
      <c r="D18" s="36">
        <v>2.0276536972413499</v>
      </c>
      <c r="E18" s="36">
        <v>9.0008604991139798</v>
      </c>
      <c r="F18" s="36">
        <v>8.9454350208848208</v>
      </c>
      <c r="G18" s="36">
        <v>8.9256407352928804</v>
      </c>
      <c r="H18" s="36">
        <v>0.88768805119789196</v>
      </c>
      <c r="I18" s="36">
        <v>1.3235631032347801</v>
      </c>
      <c r="J18" s="36">
        <f t="shared" si="0"/>
        <v>0.81677788023914422</v>
      </c>
      <c r="K18" s="36">
        <f t="shared" si="0"/>
        <v>0.76508990115064779</v>
      </c>
      <c r="L18" s="36">
        <f t="shared" si="0"/>
        <v>1.0851811740963671</v>
      </c>
      <c r="M18" s="36">
        <f t="shared" si="0"/>
        <v>-0.15614358138301485</v>
      </c>
      <c r="N18" s="36">
        <f t="shared" si="0"/>
        <v>-0.15896975313165029</v>
      </c>
      <c r="O18" s="36">
        <f t="shared" si="0"/>
        <v>-0.1737947482220796</v>
      </c>
      <c r="P18" s="36">
        <f t="shared" si="0"/>
        <v>-3.487385252248533E-2</v>
      </c>
      <c r="Q18" s="36">
        <f t="shared" si="0"/>
        <v>0.58312501126712413</v>
      </c>
      <c r="R18" s="36">
        <f t="shared" si="1"/>
        <v>-1.2807405860344474</v>
      </c>
      <c r="S18" s="36">
        <f t="shared" si="1"/>
        <v>-1.2948966194937428</v>
      </c>
      <c r="T18" s="36">
        <f t="shared" si="1"/>
        <v>-1.1013029412457138</v>
      </c>
      <c r="U18" s="36">
        <f t="shared" si="1"/>
        <v>0.9641393678983371</v>
      </c>
      <c r="V18" s="36">
        <f t="shared" si="1"/>
        <v>0.95805587328402086</v>
      </c>
      <c r="W18" s="36">
        <f t="shared" si="1"/>
        <v>0.96024111124058686</v>
      </c>
      <c r="X18" s="36">
        <f t="shared" si="1"/>
        <v>-0.33402385168884263</v>
      </c>
      <c r="Y18" s="36">
        <f t="shared" si="1"/>
        <v>1.4649838924134715</v>
      </c>
      <c r="Z18" s="36">
        <f t="shared" si="2"/>
        <v>0.85403187293444072</v>
      </c>
      <c r="AA18" s="36">
        <f t="shared" si="2"/>
        <v>0.77662943432704457</v>
      </c>
      <c r="AB18" s="36">
        <f t="shared" si="2"/>
        <v>1.0679462094859602</v>
      </c>
      <c r="AC18" s="36">
        <f t="shared" si="2"/>
        <v>-0.15054854302895315</v>
      </c>
      <c r="AD18" s="36">
        <f t="shared" si="2"/>
        <v>-0.15550746771452995</v>
      </c>
      <c r="AE18" s="36">
        <f t="shared" si="2"/>
        <v>-0.16743036890537244</v>
      </c>
      <c r="AF18" s="36">
        <f t="shared" si="2"/>
        <v>2.3590829758278531E-2</v>
      </c>
      <c r="AG18" s="36">
        <f t="shared" si="2"/>
        <v>2.0016001994176564</v>
      </c>
      <c r="AH18" s="36">
        <f t="shared" si="3"/>
        <v>0.85403187293444072</v>
      </c>
      <c r="AI18" s="36">
        <f t="shared" si="3"/>
        <v>0.77662943432704457</v>
      </c>
      <c r="AJ18" s="36">
        <f t="shared" si="3"/>
        <v>1.0679462094859602</v>
      </c>
      <c r="AK18" s="36">
        <f t="shared" si="3"/>
        <v>0.15054854302895315</v>
      </c>
      <c r="AL18" s="36">
        <f t="shared" si="3"/>
        <v>0.15550746771452995</v>
      </c>
      <c r="AM18" s="36">
        <f t="shared" si="3"/>
        <v>0.16743036890537244</v>
      </c>
      <c r="AN18" s="36">
        <f t="shared" si="3"/>
        <v>2.3590829758278531E-2</v>
      </c>
      <c r="AO18" s="37">
        <f t="shared" si="3"/>
        <v>2.0016001994176564</v>
      </c>
      <c r="AP18" s="38">
        <f t="shared" si="4"/>
        <v>5.1972849255722355</v>
      </c>
      <c r="AQ18" s="39">
        <f t="shared" si="5"/>
        <v>7.8958924423196821</v>
      </c>
      <c r="AR18" s="36">
        <f t="shared" si="6"/>
        <v>29.484752576299243</v>
      </c>
      <c r="AS18" s="36">
        <v>3.23</v>
      </c>
      <c r="AT18" s="40">
        <v>11.39</v>
      </c>
      <c r="BA18" s="13"/>
    </row>
    <row r="19" spans="1:56" x14ac:dyDescent="0.25">
      <c r="A19" s="35" t="s">
        <v>48</v>
      </c>
      <c r="B19" s="36">
        <v>1.90427307405055</v>
      </c>
      <c r="C19" s="36">
        <v>1.74851065889326</v>
      </c>
      <c r="D19" s="36">
        <v>1.9644732509379399</v>
      </c>
      <c r="E19" s="36">
        <v>9.1228367985637409</v>
      </c>
      <c r="F19" s="36">
        <v>9.3737607601226198</v>
      </c>
      <c r="G19" s="36">
        <v>9.0123630702300694</v>
      </c>
      <c r="H19" s="36">
        <v>0.80748849638137199</v>
      </c>
      <c r="I19" s="36">
        <v>1.0081585020763</v>
      </c>
      <c r="J19" s="36">
        <f t="shared" si="0"/>
        <v>0.80733250523915401</v>
      </c>
      <c r="K19" s="36">
        <f t="shared" si="0"/>
        <v>0.69803073190970477</v>
      </c>
      <c r="L19" s="36">
        <f t="shared" si="0"/>
        <v>1.0395124220598748</v>
      </c>
      <c r="M19" s="36">
        <f t="shared" si="0"/>
        <v>-0.13672400529207993</v>
      </c>
      <c r="N19" s="36">
        <f t="shared" si="0"/>
        <v>-9.1493421681098336E-2</v>
      </c>
      <c r="O19" s="36">
        <f t="shared" si="0"/>
        <v>-0.15984505140197952</v>
      </c>
      <c r="P19" s="36">
        <f t="shared" si="0"/>
        <v>-0.17148492331054946</v>
      </c>
      <c r="Q19" s="36">
        <f t="shared" si="0"/>
        <v>0.19042050805218952</v>
      </c>
      <c r="R19" s="36">
        <f t="shared" si="1"/>
        <v>-1.2903914424574499</v>
      </c>
      <c r="S19" s="36">
        <f t="shared" si="1"/>
        <v>-1.3617837951979899</v>
      </c>
      <c r="T19" s="36">
        <f t="shared" si="1"/>
        <v>-1.1454005464669488</v>
      </c>
      <c r="U19" s="36">
        <f t="shared" si="1"/>
        <v>0.98289827820576814</v>
      </c>
      <c r="V19" s="36">
        <f t="shared" si="1"/>
        <v>1.0241615019369266</v>
      </c>
      <c r="W19" s="36">
        <f t="shared" si="1"/>
        <v>0.97370741596390864</v>
      </c>
      <c r="X19" s="36">
        <f t="shared" si="1"/>
        <v>-0.77461871121719617</v>
      </c>
      <c r="Y19" s="36">
        <f t="shared" si="1"/>
        <v>0.20300531010742892</v>
      </c>
      <c r="Z19" s="36">
        <f t="shared" si="2"/>
        <v>0.84438101651143826</v>
      </c>
      <c r="AA19" s="36">
        <f t="shared" si="2"/>
        <v>0.70974225862279749</v>
      </c>
      <c r="AB19" s="36">
        <f t="shared" si="2"/>
        <v>1.0238486042647252</v>
      </c>
      <c r="AC19" s="36">
        <f t="shared" si="2"/>
        <v>-0.13178963272152211</v>
      </c>
      <c r="AD19" s="36">
        <f t="shared" si="2"/>
        <v>-8.9401839061624244E-2</v>
      </c>
      <c r="AE19" s="36">
        <f t="shared" si="2"/>
        <v>-0.15396406418205066</v>
      </c>
      <c r="AF19" s="36">
        <f t="shared" si="2"/>
        <v>-0.417004029770075</v>
      </c>
      <c r="AG19" s="36">
        <f t="shared" si="2"/>
        <v>0.73962161711161412</v>
      </c>
      <c r="AH19" s="36">
        <f t="shared" si="3"/>
        <v>0.84438101651143826</v>
      </c>
      <c r="AI19" s="36">
        <f t="shared" si="3"/>
        <v>0.70974225862279749</v>
      </c>
      <c r="AJ19" s="36">
        <f t="shared" si="3"/>
        <v>1.0238486042647252</v>
      </c>
      <c r="AK19" s="36">
        <f t="shared" si="3"/>
        <v>0.13178963272152211</v>
      </c>
      <c r="AL19" s="36">
        <f t="shared" si="3"/>
        <v>8.9401839061624244E-2</v>
      </c>
      <c r="AM19" s="36">
        <f t="shared" si="3"/>
        <v>0.15396406418205066</v>
      </c>
      <c r="AN19" s="36">
        <f t="shared" si="3"/>
        <v>0.417004029770075</v>
      </c>
      <c r="AO19" s="37">
        <f t="shared" si="3"/>
        <v>0.73962161711161412</v>
      </c>
      <c r="AP19" s="38">
        <f t="shared" si="4"/>
        <v>4.1097530622458471</v>
      </c>
      <c r="AQ19" s="39">
        <f t="shared" si="5"/>
        <v>6.6877249416448077</v>
      </c>
      <c r="AR19" s="36">
        <f t="shared" si="6"/>
        <v>27.311499976836494</v>
      </c>
      <c r="AS19" s="36">
        <v>2.02</v>
      </c>
      <c r="AT19" s="40">
        <v>9.14</v>
      </c>
      <c r="BA19" s="13"/>
      <c r="BC19" s="41"/>
      <c r="BD19" s="41"/>
    </row>
    <row r="20" spans="1:56" x14ac:dyDescent="0.25">
      <c r="A20" s="35" t="s">
        <v>49</v>
      </c>
      <c r="B20" s="36">
        <v>2.0121914571450001</v>
      </c>
      <c r="C20" s="36">
        <v>1.9612581914453699</v>
      </c>
      <c r="D20" s="36">
        <v>2.12081080715173</v>
      </c>
      <c r="E20" s="36">
        <v>8.9163966924724392</v>
      </c>
      <c r="F20" s="36">
        <v>9.1779890456524793</v>
      </c>
      <c r="G20" s="36">
        <v>9.0992134302446299</v>
      </c>
      <c r="H20" s="36">
        <v>0.972277381230088</v>
      </c>
      <c r="I20" s="36">
        <v>1.19915692658494</v>
      </c>
      <c r="J20" s="36">
        <f t="shared" si="0"/>
        <v>0.8868597103590462</v>
      </c>
      <c r="K20" s="36">
        <f t="shared" si="0"/>
        <v>0.86368361400725524</v>
      </c>
      <c r="L20" s="36">
        <f t="shared" si="0"/>
        <v>1.1499858254187638</v>
      </c>
      <c r="M20" s="36">
        <f t="shared" si="0"/>
        <v>-0.16974570991655166</v>
      </c>
      <c r="N20" s="36">
        <f t="shared" si="0"/>
        <v>-0.12194331125197506</v>
      </c>
      <c r="O20" s="36">
        <f t="shared" si="0"/>
        <v>-0.14600864747434603</v>
      </c>
      <c r="P20" s="36">
        <f t="shared" si="0"/>
        <v>9.6441328957507164E-2</v>
      </c>
      <c r="Q20" s="36">
        <f t="shared" si="0"/>
        <v>0.44071849981765643</v>
      </c>
      <c r="R20" s="36">
        <f t="shared" si="1"/>
        <v>-1.2091341458085054</v>
      </c>
      <c r="S20" s="36">
        <f t="shared" si="1"/>
        <v>-1.1965557800556723</v>
      </c>
      <c r="T20" s="36">
        <f t="shared" si="1"/>
        <v>-1.0387277710673974</v>
      </c>
      <c r="U20" s="36">
        <f t="shared" si="1"/>
        <v>0.95099999204605612</v>
      </c>
      <c r="V20" s="36">
        <f t="shared" si="1"/>
        <v>0.99433016627859339</v>
      </c>
      <c r="W20" s="36">
        <f t="shared" si="1"/>
        <v>0.98706435367856948</v>
      </c>
      <c r="X20" s="36">
        <f t="shared" si="1"/>
        <v>8.9490828375963435E-2</v>
      </c>
      <c r="Y20" s="36">
        <f t="shared" si="1"/>
        <v>1.0073523502261703</v>
      </c>
      <c r="Z20" s="36">
        <f t="shared" si="2"/>
        <v>0.9256383131603827</v>
      </c>
      <c r="AA20" s="36">
        <f t="shared" si="2"/>
        <v>0.87497027376511505</v>
      </c>
      <c r="AB20" s="36">
        <f t="shared" si="2"/>
        <v>1.1305213796642766</v>
      </c>
      <c r="AC20" s="36">
        <f t="shared" si="2"/>
        <v>-0.16368791888123413</v>
      </c>
      <c r="AD20" s="36">
        <f t="shared" si="2"/>
        <v>-0.11923317471995742</v>
      </c>
      <c r="AE20" s="36">
        <f t="shared" si="2"/>
        <v>-0.14060712646738982</v>
      </c>
      <c r="AF20" s="36">
        <f t="shared" si="2"/>
        <v>0.44710550982308461</v>
      </c>
      <c r="AG20" s="36">
        <f t="shared" si="2"/>
        <v>1.5439686572303555</v>
      </c>
      <c r="AH20" s="36">
        <f t="shared" si="3"/>
        <v>0.9256383131603827</v>
      </c>
      <c r="AI20" s="36">
        <f t="shared" si="3"/>
        <v>0.87497027376511505</v>
      </c>
      <c r="AJ20" s="36">
        <f t="shared" si="3"/>
        <v>1.1305213796642766</v>
      </c>
      <c r="AK20" s="36">
        <f t="shared" si="3"/>
        <v>0.16368791888123413</v>
      </c>
      <c r="AL20" s="36">
        <f t="shared" si="3"/>
        <v>0.11923317471995742</v>
      </c>
      <c r="AM20" s="36">
        <f t="shared" si="3"/>
        <v>0.14060712646738982</v>
      </c>
      <c r="AN20" s="36">
        <f t="shared" si="3"/>
        <v>0.44710550982308461</v>
      </c>
      <c r="AO20" s="37">
        <f t="shared" si="3"/>
        <v>1.5439686572303555</v>
      </c>
      <c r="AP20" s="38">
        <f t="shared" si="4"/>
        <v>5.3457323537117958</v>
      </c>
      <c r="AQ20" s="39">
        <f t="shared" si="5"/>
        <v>8.2768623203015697</v>
      </c>
      <c r="AR20" s="36">
        <f t="shared" si="6"/>
        <v>31.725902053019762</v>
      </c>
      <c r="AS20" s="36">
        <v>3.19</v>
      </c>
      <c r="AT20" s="40">
        <v>11.54</v>
      </c>
      <c r="BA20" s="13"/>
      <c r="BC20" s="41"/>
      <c r="BD20" s="41"/>
    </row>
    <row r="21" spans="1:56" x14ac:dyDescent="0.25">
      <c r="A21" s="35" t="s">
        <v>50</v>
      </c>
      <c r="B21" s="36">
        <v>2.17124806829495</v>
      </c>
      <c r="C21" s="36">
        <v>1.9803538635670801</v>
      </c>
      <c r="D21" s="36">
        <v>1.9715035969928101</v>
      </c>
      <c r="E21" s="36">
        <v>8.9472141900288005</v>
      </c>
      <c r="F21" s="36">
        <v>9.1296968480652794</v>
      </c>
      <c r="G21" s="36">
        <v>9.3112020815931995</v>
      </c>
      <c r="H21" s="36">
        <v>0.92800098500079298</v>
      </c>
      <c r="I21" s="36">
        <v>0.817622146694575</v>
      </c>
      <c r="J21" s="36">
        <f t="shared" si="0"/>
        <v>0.99661669371735306</v>
      </c>
      <c r="K21" s="36">
        <f t="shared" si="0"/>
        <v>0.87766238544507236</v>
      </c>
      <c r="L21" s="36">
        <f t="shared" si="0"/>
        <v>1.044666241082409</v>
      </c>
      <c r="M21" s="36">
        <f t="shared" si="0"/>
        <v>-0.16476795986404266</v>
      </c>
      <c r="N21" s="36">
        <f t="shared" si="0"/>
        <v>-0.12955443982047524</v>
      </c>
      <c r="O21" s="36">
        <f t="shared" si="0"/>
        <v>-0.11278305369082807</v>
      </c>
      <c r="P21" s="36">
        <f t="shared" si="0"/>
        <v>2.9199706277841207E-2</v>
      </c>
      <c r="Q21" s="36">
        <f t="shared" si="0"/>
        <v>-0.11179578848791716</v>
      </c>
      <c r="R21" s="36">
        <f t="shared" si="1"/>
        <v>-1.096989430769244</v>
      </c>
      <c r="S21" s="36">
        <f t="shared" si="1"/>
        <v>-1.1826128614082412</v>
      </c>
      <c r="T21" s="36">
        <f t="shared" si="1"/>
        <v>-1.1404240348150472</v>
      </c>
      <c r="U21" s="36">
        <f t="shared" si="1"/>
        <v>0.95580839601587364</v>
      </c>
      <c r="V21" s="36">
        <f t="shared" si="1"/>
        <v>0.98687364889001072</v>
      </c>
      <c r="W21" s="36">
        <f t="shared" si="1"/>
        <v>1.0191385970311178</v>
      </c>
      <c r="X21" s="36">
        <f t="shared" si="1"/>
        <v>-0.12737529475813958</v>
      </c>
      <c r="Y21" s="36">
        <f t="shared" si="1"/>
        <v>-0.76818419837835505</v>
      </c>
      <c r="Z21" s="36">
        <f t="shared" si="2"/>
        <v>1.0377830281996441</v>
      </c>
      <c r="AA21" s="36">
        <f t="shared" si="2"/>
        <v>0.88891319241254618</v>
      </c>
      <c r="AB21" s="36">
        <f t="shared" si="2"/>
        <v>1.0288251159166268</v>
      </c>
      <c r="AC21" s="36">
        <f t="shared" si="2"/>
        <v>-0.15887951491141661</v>
      </c>
      <c r="AD21" s="36">
        <f t="shared" si="2"/>
        <v>-0.12668969210854009</v>
      </c>
      <c r="AE21" s="36">
        <f t="shared" si="2"/>
        <v>-0.10853288311484155</v>
      </c>
      <c r="AF21" s="36">
        <f t="shared" si="2"/>
        <v>0.23023938668898158</v>
      </c>
      <c r="AG21" s="36">
        <f t="shared" si="2"/>
        <v>-0.23156789137416989</v>
      </c>
      <c r="AH21" s="36">
        <f t="shared" si="3"/>
        <v>1.0377830281996441</v>
      </c>
      <c r="AI21" s="36">
        <f t="shared" si="3"/>
        <v>0.88891319241254618</v>
      </c>
      <c r="AJ21" s="36">
        <f t="shared" si="3"/>
        <v>1.0288251159166268</v>
      </c>
      <c r="AK21" s="36">
        <f t="shared" si="3"/>
        <v>0.15887951491141661</v>
      </c>
      <c r="AL21" s="36">
        <f t="shared" si="3"/>
        <v>0.12668969210854009</v>
      </c>
      <c r="AM21" s="36">
        <f t="shared" si="3"/>
        <v>0.10853288311484155</v>
      </c>
      <c r="AN21" s="36">
        <f t="shared" si="3"/>
        <v>0.23023938668898158</v>
      </c>
      <c r="AO21" s="37">
        <f t="shared" si="3"/>
        <v>0.23156789137416989</v>
      </c>
      <c r="AP21" s="38">
        <f t="shared" si="4"/>
        <v>3.8114307047267673</v>
      </c>
      <c r="AQ21" s="39">
        <f t="shared" si="5"/>
        <v>6.7669520412555846</v>
      </c>
      <c r="AR21" s="36">
        <f t="shared" si="6"/>
        <v>30.41112273348612</v>
      </c>
      <c r="AS21" s="36">
        <v>2.0099999999999998</v>
      </c>
      <c r="AT21" s="40">
        <v>8.94</v>
      </c>
      <c r="BA21" s="13"/>
      <c r="BC21" s="41"/>
      <c r="BD21" s="41"/>
    </row>
    <row r="22" spans="1:56" x14ac:dyDescent="0.25">
      <c r="A22" s="35" t="s">
        <v>51</v>
      </c>
      <c r="B22" s="36">
        <v>1.977162461492</v>
      </c>
      <c r="C22" s="36">
        <v>1.27532424922015</v>
      </c>
      <c r="D22" s="36">
        <v>1.65369433332398</v>
      </c>
      <c r="E22" s="36">
        <v>9.2324913365961905</v>
      </c>
      <c r="F22" s="36">
        <v>8.81974262508745</v>
      </c>
      <c r="G22" s="36">
        <v>8.7859503491683597</v>
      </c>
      <c r="H22" s="36">
        <v>0.92791086933765698</v>
      </c>
      <c r="I22" s="36">
        <v>1.1498241449272699</v>
      </c>
      <c r="J22" s="36">
        <f t="shared" si="0"/>
        <v>0.86152354907900608</v>
      </c>
      <c r="K22" s="36">
        <f t="shared" si="0"/>
        <v>0.24276823790811888</v>
      </c>
      <c r="L22" s="36">
        <f t="shared" si="0"/>
        <v>0.79106249175421406</v>
      </c>
      <c r="M22" s="36">
        <f t="shared" si="0"/>
        <v>-0.11948651010169981</v>
      </c>
      <c r="N22" s="36">
        <f t="shared" si="0"/>
        <v>-0.17938483994988652</v>
      </c>
      <c r="O22" s="36">
        <f t="shared" si="0"/>
        <v>-0.19655213971591559</v>
      </c>
      <c r="P22" s="36">
        <f t="shared" si="0"/>
        <v>2.9059603265824747E-2</v>
      </c>
      <c r="Q22" s="36">
        <f t="shared" si="0"/>
        <v>0.38011126277819063</v>
      </c>
      <c r="R22" s="36">
        <f t="shared" si="1"/>
        <v>-1.2350214880076187</v>
      </c>
      <c r="S22" s="36">
        <f t="shared" si="1"/>
        <v>-1.8158786307368378</v>
      </c>
      <c r="T22" s="36">
        <f t="shared" si="1"/>
        <v>-1.3853030280392018</v>
      </c>
      <c r="U22" s="36">
        <f t="shared" si="1"/>
        <v>0.99954934333133783</v>
      </c>
      <c r="V22" s="36">
        <f t="shared" si="1"/>
        <v>0.93805549509048902</v>
      </c>
      <c r="W22" s="36">
        <f t="shared" si="1"/>
        <v>0.93827232062699084</v>
      </c>
      <c r="X22" s="36">
        <f t="shared" si="1"/>
        <v>-0.12782715174559162</v>
      </c>
      <c r="Y22" s="36">
        <f t="shared" si="1"/>
        <v>0.81258749662659346</v>
      </c>
      <c r="Z22" s="36">
        <f t="shared" si="2"/>
        <v>0.89975097096126944</v>
      </c>
      <c r="AA22" s="36">
        <f t="shared" si="2"/>
        <v>0.25564742308394961</v>
      </c>
      <c r="AB22" s="36">
        <f t="shared" si="2"/>
        <v>0.78394612269247221</v>
      </c>
      <c r="AC22" s="36">
        <f t="shared" si="2"/>
        <v>-0.11513856759595242</v>
      </c>
      <c r="AD22" s="36">
        <f t="shared" si="2"/>
        <v>-0.17550784590806179</v>
      </c>
      <c r="AE22" s="36">
        <f t="shared" si="2"/>
        <v>-0.18939915951896846</v>
      </c>
      <c r="AF22" s="36">
        <f t="shared" si="2"/>
        <v>0.22978752970152955</v>
      </c>
      <c r="AG22" s="36">
        <f t="shared" si="2"/>
        <v>1.3492038036307785</v>
      </c>
      <c r="AH22" s="36">
        <f t="shared" si="3"/>
        <v>0.89975097096126944</v>
      </c>
      <c r="AI22" s="36">
        <f t="shared" si="3"/>
        <v>0.25564742308394961</v>
      </c>
      <c r="AJ22" s="36">
        <f t="shared" si="3"/>
        <v>0.78394612269247221</v>
      </c>
      <c r="AK22" s="36">
        <f t="shared" si="3"/>
        <v>0.11513856759595242</v>
      </c>
      <c r="AL22" s="36">
        <f t="shared" si="3"/>
        <v>0.17550784590806179</v>
      </c>
      <c r="AM22" s="36">
        <f t="shared" si="3"/>
        <v>0.18939915951896846</v>
      </c>
      <c r="AN22" s="36">
        <f t="shared" si="3"/>
        <v>0.22978752970152955</v>
      </c>
      <c r="AO22" s="37">
        <f t="shared" si="3"/>
        <v>1.3492038036307785</v>
      </c>
      <c r="AP22" s="38">
        <f t="shared" si="4"/>
        <v>3.9983814230929822</v>
      </c>
      <c r="AQ22" s="39">
        <f t="shared" si="5"/>
        <v>5.9377259398306732</v>
      </c>
      <c r="AR22" s="36">
        <f t="shared" si="6"/>
        <v>21.452482073732206</v>
      </c>
      <c r="AS22" s="36">
        <v>2.68</v>
      </c>
      <c r="AT22" s="40">
        <v>10.130000000000001</v>
      </c>
      <c r="BA22" s="13"/>
      <c r="BC22" s="41"/>
      <c r="BD22" s="41"/>
    </row>
    <row r="23" spans="1:56" x14ac:dyDescent="0.25">
      <c r="A23" s="35" t="s">
        <v>52</v>
      </c>
      <c r="B23" s="36">
        <v>2.1578213214930702</v>
      </c>
      <c r="C23" s="36">
        <v>2.0121058601327801</v>
      </c>
      <c r="D23" s="36">
        <v>1.91404442726382</v>
      </c>
      <c r="E23" s="36">
        <v>9.0498583579216891</v>
      </c>
      <c r="F23" s="36">
        <v>9.0067720160193492</v>
      </c>
      <c r="G23" s="36">
        <v>8.8843007731516401</v>
      </c>
      <c r="H23" s="36">
        <v>0.72748044889593699</v>
      </c>
      <c r="I23" s="36">
        <v>1.0483262369592601</v>
      </c>
      <c r="J23" s="36">
        <f t="shared" si="0"/>
        <v>0.98766753564446552</v>
      </c>
      <c r="K23" s="36">
        <f t="shared" si="0"/>
        <v>0.90061035085305574</v>
      </c>
      <c r="L23" s="36">
        <f t="shared" si="0"/>
        <v>1.0019942153410728</v>
      </c>
      <c r="M23" s="36">
        <f t="shared" si="0"/>
        <v>-0.14831130145056112</v>
      </c>
      <c r="N23" s="36">
        <f t="shared" si="0"/>
        <v>-0.14911125240667364</v>
      </c>
      <c r="O23" s="36">
        <f t="shared" si="0"/>
        <v>-0.18049225090122867</v>
      </c>
      <c r="P23" s="36">
        <f t="shared" si="0"/>
        <v>-0.32201815440445103</v>
      </c>
      <c r="Q23" s="36">
        <f t="shared" si="0"/>
        <v>0.24678578219589764</v>
      </c>
      <c r="R23" s="36">
        <f t="shared" si="1"/>
        <v>-1.1061332752082715</v>
      </c>
      <c r="S23" s="36">
        <f t="shared" si="1"/>
        <v>-1.1597237530033369</v>
      </c>
      <c r="T23" s="36">
        <f t="shared" si="1"/>
        <v>-1.1816280104268222</v>
      </c>
      <c r="U23" s="36">
        <f t="shared" si="1"/>
        <v>0.97170518890635482</v>
      </c>
      <c r="V23" s="36">
        <f t="shared" si="1"/>
        <v>0.9677141100907638</v>
      </c>
      <c r="W23" s="36">
        <f t="shared" si="1"/>
        <v>0.9537756938823595</v>
      </c>
      <c r="X23" s="36">
        <f t="shared" si="1"/>
        <v>-1.260114999516267</v>
      </c>
      <c r="Y23" s="36">
        <f t="shared" si="1"/>
        <v>0.3841383711567351</v>
      </c>
      <c r="Z23" s="36">
        <f t="shared" si="2"/>
        <v>1.0286391837606166</v>
      </c>
      <c r="AA23" s="36">
        <f t="shared" si="2"/>
        <v>0.91180230081745051</v>
      </c>
      <c r="AB23" s="36">
        <f t="shared" si="2"/>
        <v>0.98762114030485182</v>
      </c>
      <c r="AC23" s="36">
        <f t="shared" si="2"/>
        <v>-0.14298272202093543</v>
      </c>
      <c r="AD23" s="36">
        <f t="shared" si="2"/>
        <v>-0.14584923090778701</v>
      </c>
      <c r="AE23" s="36">
        <f t="shared" si="2"/>
        <v>-0.17389578626359981</v>
      </c>
      <c r="AF23" s="36">
        <f t="shared" si="2"/>
        <v>-0.90250031806914588</v>
      </c>
      <c r="AG23" s="36">
        <f t="shared" si="2"/>
        <v>0.92075467816092027</v>
      </c>
      <c r="AH23" s="36">
        <f t="shared" si="3"/>
        <v>1.0286391837606166</v>
      </c>
      <c r="AI23" s="36">
        <f t="shared" si="3"/>
        <v>0.91180230081745051</v>
      </c>
      <c r="AJ23" s="36">
        <f t="shared" si="3"/>
        <v>0.98762114030485182</v>
      </c>
      <c r="AK23" s="36">
        <f t="shared" si="3"/>
        <v>0.14298272202093543</v>
      </c>
      <c r="AL23" s="36">
        <f t="shared" si="3"/>
        <v>0.14584923090778701</v>
      </c>
      <c r="AM23" s="36">
        <f t="shared" si="3"/>
        <v>0.17389578626359981</v>
      </c>
      <c r="AN23" s="36">
        <f t="shared" si="3"/>
        <v>0.90250031806914588</v>
      </c>
      <c r="AO23" s="37">
        <f t="shared" si="3"/>
        <v>0.92075467816092027</v>
      </c>
      <c r="AP23" s="38">
        <f t="shared" si="4"/>
        <v>5.214045360305307</v>
      </c>
      <c r="AQ23" s="39">
        <f t="shared" si="5"/>
        <v>8.1421079851882254</v>
      </c>
      <c r="AR23" s="36">
        <f t="shared" si="6"/>
        <v>31.56660898425158</v>
      </c>
      <c r="AS23" s="36">
        <v>2.13</v>
      </c>
      <c r="AT23" s="40">
        <v>8.86</v>
      </c>
      <c r="BA23" s="13"/>
      <c r="BC23" s="41"/>
      <c r="BD23" s="41"/>
    </row>
    <row r="24" spans="1:56" x14ac:dyDescent="0.25">
      <c r="A24" s="35" t="s">
        <v>53</v>
      </c>
      <c r="B24" s="36">
        <v>1.95084823358569</v>
      </c>
      <c r="C24" s="36">
        <v>1.7647004136642499</v>
      </c>
      <c r="D24" s="36">
        <v>2.0008248279136498</v>
      </c>
      <c r="E24" s="36">
        <v>9.1925975305794605</v>
      </c>
      <c r="F24" s="36">
        <v>8.8961541244919893</v>
      </c>
      <c r="G24" s="36">
        <v>9.04214395960053</v>
      </c>
      <c r="H24" s="36">
        <v>1.15740131718271</v>
      </c>
      <c r="I24" s="36">
        <v>1.2385210237239801</v>
      </c>
      <c r="J24" s="36">
        <f t="shared" si="0"/>
        <v>0.84219367603229212</v>
      </c>
      <c r="K24" s="36">
        <f t="shared" si="0"/>
        <v>0.71132742475072297</v>
      </c>
      <c r="L24" s="36">
        <f t="shared" si="0"/>
        <v>1.0659647633619589</v>
      </c>
      <c r="M24" s="36">
        <f t="shared" si="0"/>
        <v>-0.12573393571328748</v>
      </c>
      <c r="N24" s="36">
        <f t="shared" si="0"/>
        <v>-0.16693961333500215</v>
      </c>
      <c r="O24" s="36">
        <f t="shared" si="0"/>
        <v>-0.1550855993378579</v>
      </c>
      <c r="P24" s="36">
        <f t="shared" si="0"/>
        <v>0.34789065558658788</v>
      </c>
      <c r="Q24" s="36">
        <f t="shared" si="0"/>
        <v>0.48731639007337268</v>
      </c>
      <c r="R24" s="36">
        <f t="shared" si="1"/>
        <v>-1.254771876896243</v>
      </c>
      <c r="S24" s="36">
        <f t="shared" si="1"/>
        <v>-1.3485212057503477</v>
      </c>
      <c r="T24" s="36">
        <f t="shared" si="1"/>
        <v>-1.1198582478075816</v>
      </c>
      <c r="U24" s="36">
        <f t="shared" si="1"/>
        <v>0.99351445893677959</v>
      </c>
      <c r="V24" s="36">
        <f t="shared" si="1"/>
        <v>0.95024791147441301</v>
      </c>
      <c r="W24" s="36">
        <f t="shared" si="1"/>
        <v>0.97830194103768331</v>
      </c>
      <c r="X24" s="36">
        <f t="shared" si="1"/>
        <v>0.90045936925294878</v>
      </c>
      <c r="Y24" s="36">
        <f t="shared" si="1"/>
        <v>1.1570973595192671</v>
      </c>
      <c r="Z24" s="36">
        <f t="shared" si="2"/>
        <v>0.88000058207264509</v>
      </c>
      <c r="AA24" s="36">
        <f t="shared" si="2"/>
        <v>0.72300484807043963</v>
      </c>
      <c r="AB24" s="36">
        <f t="shared" si="2"/>
        <v>1.0493909029240924</v>
      </c>
      <c r="AC24" s="36">
        <f t="shared" si="2"/>
        <v>-0.12117345199051066</v>
      </c>
      <c r="AD24" s="36">
        <f t="shared" si="2"/>
        <v>-0.1633154295241378</v>
      </c>
      <c r="AE24" s="36">
        <f t="shared" si="2"/>
        <v>-0.14936953910827599</v>
      </c>
      <c r="AF24" s="36">
        <f t="shared" si="2"/>
        <v>1.2580740507000701</v>
      </c>
      <c r="AG24" s="36">
        <f t="shared" si="2"/>
        <v>1.6937136665234522</v>
      </c>
      <c r="AH24" s="36">
        <f t="shared" si="3"/>
        <v>0.88000058207264509</v>
      </c>
      <c r="AI24" s="36">
        <f t="shared" si="3"/>
        <v>0.72300484807043963</v>
      </c>
      <c r="AJ24" s="36">
        <f t="shared" si="3"/>
        <v>1.0493909029240924</v>
      </c>
      <c r="AK24" s="36">
        <f t="shared" si="3"/>
        <v>0.12117345199051066</v>
      </c>
      <c r="AL24" s="36">
        <f t="shared" si="3"/>
        <v>0.1633154295241378</v>
      </c>
      <c r="AM24" s="36">
        <f t="shared" si="3"/>
        <v>0.14936953910827599</v>
      </c>
      <c r="AN24" s="36">
        <f t="shared" si="3"/>
        <v>1.2580740507000701</v>
      </c>
      <c r="AO24" s="37">
        <f t="shared" si="3"/>
        <v>1.6937136665234522</v>
      </c>
      <c r="AP24" s="38">
        <f t="shared" si="4"/>
        <v>6.0380424709136236</v>
      </c>
      <c r="AQ24" s="39">
        <f t="shared" si="5"/>
        <v>8.6904388039808005</v>
      </c>
      <c r="AR24" s="36">
        <f t="shared" si="6"/>
        <v>29.909609468518219</v>
      </c>
      <c r="AS24" s="36">
        <v>3.84</v>
      </c>
      <c r="AT24" s="40">
        <v>12.89</v>
      </c>
      <c r="BA24" s="13"/>
      <c r="BC24" s="41"/>
      <c r="BD24" s="41"/>
    </row>
    <row r="25" spans="1:56" x14ac:dyDescent="0.25">
      <c r="A25" s="35" t="s">
        <v>54</v>
      </c>
      <c r="B25" s="36">
        <v>1.90337278774606</v>
      </c>
      <c r="C25" s="36">
        <v>2.0880273019937898</v>
      </c>
      <c r="D25" s="36">
        <v>1.73699207790122</v>
      </c>
      <c r="E25" s="36">
        <v>8.7465424457679894</v>
      </c>
      <c r="F25" s="36">
        <v>9.0060719879389008</v>
      </c>
      <c r="G25" s="36">
        <v>8.9169017745465595</v>
      </c>
      <c r="H25" s="36">
        <v>0.82143008758244895</v>
      </c>
      <c r="I25" s="36">
        <v>1.06232347112948</v>
      </c>
      <c r="J25" s="36">
        <f t="shared" si="0"/>
        <v>0.80665027865705319</v>
      </c>
      <c r="K25" s="36">
        <f t="shared" si="0"/>
        <v>0.95404471718632966</v>
      </c>
      <c r="L25" s="36">
        <f t="shared" si="0"/>
        <v>0.86196107264726607</v>
      </c>
      <c r="M25" s="36">
        <f t="shared" si="0"/>
        <v>-0.19749368906550271</v>
      </c>
      <c r="N25" s="36">
        <f t="shared" si="0"/>
        <v>-0.14922338650836592</v>
      </c>
      <c r="O25" s="36">
        <f t="shared" si="0"/>
        <v>-0.17520796120250809</v>
      </c>
      <c r="P25" s="36">
        <f t="shared" si="0"/>
        <v>-0.1467888386419198</v>
      </c>
      <c r="Q25" s="36">
        <f t="shared" si="0"/>
        <v>0.26592115676050176</v>
      </c>
      <c r="R25" s="36">
        <f t="shared" si="1"/>
        <v>-1.2910885106830965</v>
      </c>
      <c r="S25" s="36">
        <f t="shared" si="1"/>
        <v>-1.1064264352758062</v>
      </c>
      <c r="T25" s="36">
        <f t="shared" si="1"/>
        <v>-1.316843578381603</v>
      </c>
      <c r="U25" s="36">
        <f t="shared" si="1"/>
        <v>0.92419601601536316</v>
      </c>
      <c r="V25" s="36">
        <f t="shared" si="1"/>
        <v>0.96760425386226945</v>
      </c>
      <c r="W25" s="36">
        <f t="shared" si="1"/>
        <v>0.95887686964603247</v>
      </c>
      <c r="X25" s="36">
        <f t="shared" si="1"/>
        <v>-0.69496947127854036</v>
      </c>
      <c r="Y25" s="36">
        <f t="shared" si="1"/>
        <v>0.4456310015371851</v>
      </c>
      <c r="Z25" s="36">
        <f t="shared" si="2"/>
        <v>0.84368394828579163</v>
      </c>
      <c r="AA25" s="36">
        <f t="shared" si="2"/>
        <v>0.96509961854498116</v>
      </c>
      <c r="AB25" s="36">
        <f t="shared" si="2"/>
        <v>0.85240557235007097</v>
      </c>
      <c r="AC25" s="36">
        <f t="shared" si="2"/>
        <v>-0.19049189491192708</v>
      </c>
      <c r="AD25" s="36">
        <f t="shared" si="2"/>
        <v>-0.14595908713628136</v>
      </c>
      <c r="AE25" s="36">
        <f t="shared" si="2"/>
        <v>-0.16879461049992683</v>
      </c>
      <c r="AF25" s="36">
        <f t="shared" si="2"/>
        <v>-0.3373547898314192</v>
      </c>
      <c r="AG25" s="36">
        <f t="shared" si="2"/>
        <v>0.98224730854137032</v>
      </c>
      <c r="AH25" s="36">
        <f t="shared" si="3"/>
        <v>0.84368394828579163</v>
      </c>
      <c r="AI25" s="36">
        <f t="shared" si="3"/>
        <v>0.96509961854498116</v>
      </c>
      <c r="AJ25" s="36">
        <f t="shared" si="3"/>
        <v>0.85240557235007097</v>
      </c>
      <c r="AK25" s="36">
        <f t="shared" si="3"/>
        <v>0.19049189491192708</v>
      </c>
      <c r="AL25" s="36">
        <f t="shared" si="3"/>
        <v>0.14595908713628136</v>
      </c>
      <c r="AM25" s="36">
        <f t="shared" si="3"/>
        <v>0.16879461049992683</v>
      </c>
      <c r="AN25" s="36">
        <f t="shared" si="3"/>
        <v>0.3373547898314192</v>
      </c>
      <c r="AO25" s="37">
        <f t="shared" si="3"/>
        <v>0.98224730854137032</v>
      </c>
      <c r="AP25" s="38">
        <f t="shared" si="4"/>
        <v>4.486036830101769</v>
      </c>
      <c r="AQ25" s="39">
        <f t="shared" si="5"/>
        <v>7.147225969282613</v>
      </c>
      <c r="AR25" s="36">
        <f t="shared" si="6"/>
        <v>28.43673908272936</v>
      </c>
      <c r="AS25" s="36">
        <v>2.4</v>
      </c>
      <c r="AT25" s="40">
        <v>9.23</v>
      </c>
      <c r="BA25" s="13"/>
      <c r="BC25" s="41"/>
      <c r="BD25" s="41"/>
    </row>
    <row r="26" spans="1:56" ht="15.75" thickBot="1" x14ac:dyDescent="0.3">
      <c r="A26" s="42" t="s">
        <v>55</v>
      </c>
      <c r="B26" s="43">
        <v>2.3816366821857402</v>
      </c>
      <c r="C26" s="43">
        <v>1.8520024511883699</v>
      </c>
      <c r="D26" s="43">
        <v>2.11886752631681</v>
      </c>
      <c r="E26" s="43">
        <v>8.9811003732640593</v>
      </c>
      <c r="F26" s="43">
        <v>9.0890037826848094</v>
      </c>
      <c r="G26" s="43">
        <v>9.1423404962109007</v>
      </c>
      <c r="H26" s="43">
        <v>1.170297686506</v>
      </c>
      <c r="I26" s="43">
        <v>1.0548731017274</v>
      </c>
      <c r="J26" s="43">
        <f t="shared" si="0"/>
        <v>1.1300454756912937</v>
      </c>
      <c r="K26" s="43">
        <f t="shared" si="0"/>
        <v>0.78099014925664312</v>
      </c>
      <c r="L26" s="43">
        <f t="shared" si="0"/>
        <v>1.1486632902642473</v>
      </c>
      <c r="M26" s="43">
        <f t="shared" si="0"/>
        <v>-0.15931429755220688</v>
      </c>
      <c r="N26" s="43">
        <f t="shared" si="0"/>
        <v>-0.13599922229342187</v>
      </c>
      <c r="O26" s="43">
        <f t="shared" si="0"/>
        <v>-0.13918693476560737</v>
      </c>
      <c r="P26" s="43">
        <f t="shared" si="0"/>
        <v>0.3638770167215517</v>
      </c>
      <c r="Q26" s="43">
        <f t="shared" si="0"/>
        <v>0.25576748893887463</v>
      </c>
      <c r="R26" s="43">
        <f t="shared" si="1"/>
        <v>-0.96065794392749293</v>
      </c>
      <c r="S26" s="43">
        <f t="shared" si="1"/>
        <v>-1.2790371523866333</v>
      </c>
      <c r="T26" s="43">
        <f t="shared" si="1"/>
        <v>-1.0400048069077565</v>
      </c>
      <c r="U26" s="43">
        <f t="shared" si="1"/>
        <v>0.96107652142065536</v>
      </c>
      <c r="V26" s="43">
        <f t="shared" si="1"/>
        <v>0.98055978463943916</v>
      </c>
      <c r="W26" s="43">
        <f t="shared" si="1"/>
        <v>0.99364967687630856</v>
      </c>
      <c r="X26" s="43">
        <f t="shared" si="1"/>
        <v>0.95201821069967218</v>
      </c>
      <c r="Y26" s="43">
        <f t="shared" si="1"/>
        <v>0.41300160406951636</v>
      </c>
      <c r="Z26" s="43">
        <f t="shared" si="2"/>
        <v>1.1741145150413952</v>
      </c>
      <c r="AA26" s="43">
        <f t="shared" si="2"/>
        <v>0.79248890143415407</v>
      </c>
      <c r="AB26" s="43">
        <f t="shared" si="2"/>
        <v>1.1292443438239175</v>
      </c>
      <c r="AC26" s="43">
        <f t="shared" si="2"/>
        <v>-0.15361138950663489</v>
      </c>
      <c r="AD26" s="43">
        <f t="shared" si="2"/>
        <v>-0.13300355635911165</v>
      </c>
      <c r="AE26" s="43">
        <f t="shared" si="2"/>
        <v>-0.13402180326965074</v>
      </c>
      <c r="AF26" s="43">
        <f t="shared" si="2"/>
        <v>1.3096328921467935</v>
      </c>
      <c r="AG26" s="43">
        <f t="shared" si="2"/>
        <v>0.94961791107370153</v>
      </c>
      <c r="AH26" s="43">
        <f t="shared" si="3"/>
        <v>1.1741145150413952</v>
      </c>
      <c r="AI26" s="43">
        <f t="shared" si="3"/>
        <v>0.79248890143415407</v>
      </c>
      <c r="AJ26" s="43">
        <f t="shared" si="3"/>
        <v>1.1292443438239175</v>
      </c>
      <c r="AK26" s="43">
        <f t="shared" si="3"/>
        <v>0.15361138950663489</v>
      </c>
      <c r="AL26" s="43">
        <f t="shared" si="3"/>
        <v>0.13300355635911165</v>
      </c>
      <c r="AM26" s="43">
        <f t="shared" si="3"/>
        <v>0.13402180326965074</v>
      </c>
      <c r="AN26" s="43">
        <f t="shared" si="3"/>
        <v>1.3096328921467935</v>
      </c>
      <c r="AO26" s="44">
        <f t="shared" si="3"/>
        <v>0.94961791107370153</v>
      </c>
      <c r="AP26" s="45">
        <f t="shared" si="4"/>
        <v>5.7757353126553594</v>
      </c>
      <c r="AQ26" s="46">
        <f t="shared" si="5"/>
        <v>8.8715830729548273</v>
      </c>
      <c r="AR26" s="43">
        <f t="shared" si="6"/>
        <v>33.638365155350563</v>
      </c>
      <c r="AS26" s="43">
        <v>3.44</v>
      </c>
      <c r="AT26" s="47">
        <v>12.07</v>
      </c>
      <c r="BA26" s="13"/>
      <c r="BC26" s="41"/>
      <c r="BD26" s="41"/>
    </row>
    <row r="27" spans="1:56" x14ac:dyDescent="0.25">
      <c r="A27" s="48" t="s">
        <v>56</v>
      </c>
      <c r="B27" s="49">
        <v>3.0183023680521401</v>
      </c>
      <c r="C27" s="49">
        <v>3.0199428815954801</v>
      </c>
      <c r="D27" s="49">
        <v>3.21926141099499</v>
      </c>
      <c r="E27" s="49">
        <v>8.0660333813646599</v>
      </c>
      <c r="F27" s="49">
        <v>8.2779847273519405</v>
      </c>
      <c r="G27" s="49">
        <v>7.9109191102627197</v>
      </c>
      <c r="H27" s="49">
        <v>1.2630082372087701</v>
      </c>
      <c r="I27" s="49">
        <v>1.1083789763835401</v>
      </c>
      <c r="J27" s="49">
        <f t="shared" si="0"/>
        <v>1.471829467985347</v>
      </c>
      <c r="K27" s="49">
        <f t="shared" si="0"/>
        <v>1.4864254042554217</v>
      </c>
      <c r="L27" s="49">
        <f t="shared" si="0"/>
        <v>1.7520996299809637</v>
      </c>
      <c r="M27" s="49">
        <f t="shared" si="0"/>
        <v>-0.31434713740053405</v>
      </c>
      <c r="N27" s="49">
        <f t="shared" si="0"/>
        <v>-0.27084180924196588</v>
      </c>
      <c r="O27" s="49">
        <f t="shared" si="0"/>
        <v>-0.34790516593098814</v>
      </c>
      <c r="P27" s="49">
        <f t="shared" si="0"/>
        <v>0.47386551276670447</v>
      </c>
      <c r="Q27" s="49">
        <f t="shared" si="0"/>
        <v>0.32714928303430801</v>
      </c>
      <c r="R27" s="49">
        <f t="shared" si="1"/>
        <v>-0.61143853894740152</v>
      </c>
      <c r="S27" s="49">
        <f t="shared" si="1"/>
        <v>-0.57541119961737308</v>
      </c>
      <c r="T27" s="49">
        <f t="shared" si="1"/>
        <v>-0.45732855020357455</v>
      </c>
      <c r="U27" s="49">
        <f t="shared" si="1"/>
        <v>0.81131799302627639</v>
      </c>
      <c r="V27" s="49">
        <f t="shared" si="1"/>
        <v>0.84845636722188389</v>
      </c>
      <c r="W27" s="49">
        <f t="shared" si="1"/>
        <v>0.79216405762357622</v>
      </c>
      <c r="X27" s="49">
        <f t="shared" si="1"/>
        <v>1.3067505591484261</v>
      </c>
      <c r="Y27" s="49">
        <f t="shared" si="1"/>
        <v>0.6423911185200627</v>
      </c>
      <c r="Z27" s="49">
        <f t="shared" si="2"/>
        <v>1.5233339200214866</v>
      </c>
      <c r="AA27" s="49">
        <f t="shared" si="2"/>
        <v>1.4961148542034142</v>
      </c>
      <c r="AB27" s="49">
        <f t="shared" si="2"/>
        <v>1.7119206005280994</v>
      </c>
      <c r="AC27" s="49">
        <f t="shared" si="2"/>
        <v>-0.30336991790101386</v>
      </c>
      <c r="AD27" s="49">
        <f t="shared" si="2"/>
        <v>-0.26510697377666692</v>
      </c>
      <c r="AE27" s="49">
        <f t="shared" si="2"/>
        <v>-0.33550742252238308</v>
      </c>
      <c r="AF27" s="49">
        <f t="shared" si="2"/>
        <v>1.6643652405955471</v>
      </c>
      <c r="AG27" s="49">
        <f t="shared" si="2"/>
        <v>1.1790074255242478</v>
      </c>
      <c r="AH27" s="49">
        <f t="shared" si="3"/>
        <v>1.5233339200214866</v>
      </c>
      <c r="AI27" s="49">
        <f t="shared" si="3"/>
        <v>1.4961148542034142</v>
      </c>
      <c r="AJ27" s="49">
        <f t="shared" si="3"/>
        <v>1.7119206005280994</v>
      </c>
      <c r="AK27" s="49">
        <f t="shared" si="3"/>
        <v>0.30336991790101386</v>
      </c>
      <c r="AL27" s="49">
        <f t="shared" si="3"/>
        <v>0.26510697377666692</v>
      </c>
      <c r="AM27" s="49">
        <f t="shared" si="3"/>
        <v>0.33550742252238308</v>
      </c>
      <c r="AN27" s="49">
        <f t="shared" si="3"/>
        <v>1.6643652405955471</v>
      </c>
      <c r="AO27" s="50">
        <f t="shared" si="3"/>
        <v>1.1790074255242478</v>
      </c>
      <c r="AP27" s="51">
        <f t="shared" si="4"/>
        <v>8.4787263550728582</v>
      </c>
      <c r="AQ27" s="52">
        <f t="shared" si="5"/>
        <v>13.210095729825859</v>
      </c>
      <c r="AR27" s="49">
        <f t="shared" si="6"/>
        <v>51.06105072784986</v>
      </c>
      <c r="AS27" s="49">
        <v>6.13</v>
      </c>
      <c r="AT27" s="53">
        <v>13.3</v>
      </c>
      <c r="AU27" s="13"/>
      <c r="AV27" s="13"/>
      <c r="AW27" s="13"/>
      <c r="AX27" s="13"/>
      <c r="AY27" s="13"/>
      <c r="BA27" s="13"/>
    </row>
    <row r="28" spans="1:56" x14ac:dyDescent="0.25">
      <c r="A28" s="54" t="s">
        <v>57</v>
      </c>
      <c r="B28" s="55">
        <v>2.91163509213425</v>
      </c>
      <c r="C28" s="55">
        <v>3.1964235738414</v>
      </c>
      <c r="D28" s="55">
        <v>2.9907782531837301</v>
      </c>
      <c r="E28" s="55">
        <v>7.7343791414109297</v>
      </c>
      <c r="F28" s="55">
        <v>8.0996105616742398</v>
      </c>
      <c r="G28" s="55">
        <v>8.0817648960465505</v>
      </c>
      <c r="H28" s="55">
        <v>0.77443190636851</v>
      </c>
      <c r="I28" s="55">
        <v>1.0557788003414199</v>
      </c>
      <c r="J28" s="55">
        <f t="shared" si="0"/>
        <v>1.4199216858541515</v>
      </c>
      <c r="K28" s="55">
        <f t="shared" si="0"/>
        <v>1.5683627407654055</v>
      </c>
      <c r="L28" s="55">
        <f t="shared" si="0"/>
        <v>1.6458908463876947</v>
      </c>
      <c r="M28" s="55">
        <f t="shared" si="0"/>
        <v>-0.37492102630014373</v>
      </c>
      <c r="N28" s="55">
        <f t="shared" si="0"/>
        <v>-0.30226885280573434</v>
      </c>
      <c r="O28" s="55">
        <f t="shared" si="0"/>
        <v>-0.31708010309890572</v>
      </c>
      <c r="P28" s="55">
        <f t="shared" si="0"/>
        <v>-0.23178823793270409</v>
      </c>
      <c r="Q28" s="55">
        <f t="shared" si="0"/>
        <v>0.25700563434589807</v>
      </c>
      <c r="R28" s="55">
        <f t="shared" si="1"/>
        <v>-0.66447555998522889</v>
      </c>
      <c r="S28" s="55">
        <f t="shared" si="1"/>
        <v>-0.49368401620730568</v>
      </c>
      <c r="T28" s="55">
        <f t="shared" si="1"/>
        <v>-0.55988342199383268</v>
      </c>
      <c r="U28" s="55">
        <f t="shared" si="1"/>
        <v>0.75280486464905638</v>
      </c>
      <c r="V28" s="55">
        <f t="shared" si="1"/>
        <v>0.81766772731179027</v>
      </c>
      <c r="W28" s="55">
        <f t="shared" si="1"/>
        <v>0.82192095446267077</v>
      </c>
      <c r="X28" s="55">
        <f t="shared" si="1"/>
        <v>-0.96910756400030273</v>
      </c>
      <c r="Y28" s="55">
        <f t="shared" si="1"/>
        <v>0.41698045578283371</v>
      </c>
      <c r="Z28" s="55">
        <f t="shared" si="2"/>
        <v>1.4702968989836593</v>
      </c>
      <c r="AA28" s="55">
        <f t="shared" si="2"/>
        <v>1.5778420376134816</v>
      </c>
      <c r="AB28" s="55">
        <f t="shared" si="2"/>
        <v>1.6093657287378413</v>
      </c>
      <c r="AC28" s="55">
        <f t="shared" si="2"/>
        <v>-0.36188304627823387</v>
      </c>
      <c r="AD28" s="55">
        <f t="shared" si="2"/>
        <v>-0.29589561368676054</v>
      </c>
      <c r="AE28" s="55">
        <f t="shared" si="2"/>
        <v>-0.30575052568328853</v>
      </c>
      <c r="AF28" s="55">
        <f t="shared" si="2"/>
        <v>-0.61149288255318157</v>
      </c>
      <c r="AG28" s="55">
        <f t="shared" si="2"/>
        <v>0.95359676278701888</v>
      </c>
      <c r="AH28" s="55">
        <f t="shared" si="3"/>
        <v>1.4702968989836593</v>
      </c>
      <c r="AI28" s="55">
        <f t="shared" si="3"/>
        <v>1.5778420376134816</v>
      </c>
      <c r="AJ28" s="55">
        <f t="shared" si="3"/>
        <v>1.6093657287378413</v>
      </c>
      <c r="AK28" s="55">
        <f t="shared" si="3"/>
        <v>0.36188304627823387</v>
      </c>
      <c r="AL28" s="55">
        <f t="shared" si="3"/>
        <v>0.29589561368676054</v>
      </c>
      <c r="AM28" s="55">
        <f t="shared" si="3"/>
        <v>0.30575052568328853</v>
      </c>
      <c r="AN28" s="55">
        <f t="shared" si="3"/>
        <v>0.61149288255318157</v>
      </c>
      <c r="AO28" s="56">
        <f t="shared" si="3"/>
        <v>0.95359676278701888</v>
      </c>
      <c r="AP28" s="57">
        <f t="shared" si="4"/>
        <v>7.1861234963234661</v>
      </c>
      <c r="AQ28" s="58">
        <f t="shared" si="5"/>
        <v>11.843628161658447</v>
      </c>
      <c r="AR28" s="55">
        <f t="shared" si="6"/>
        <v>49.103665484338308</v>
      </c>
      <c r="AS28" s="55">
        <v>3.98</v>
      </c>
      <c r="AT28" s="59">
        <v>9.4</v>
      </c>
    </row>
    <row r="29" spans="1:56" x14ac:dyDescent="0.25">
      <c r="A29" s="54" t="s">
        <v>58</v>
      </c>
      <c r="B29" s="55">
        <v>2.7819549973764399</v>
      </c>
      <c r="C29" s="55">
        <v>2.8399782012540098</v>
      </c>
      <c r="D29" s="55">
        <v>3.06476663740299</v>
      </c>
      <c r="E29" s="55">
        <v>8.3564758798685705</v>
      </c>
      <c r="F29" s="55">
        <v>7.9023190647025103</v>
      </c>
      <c r="G29" s="55">
        <v>7.8007319369252297</v>
      </c>
      <c r="H29" s="55">
        <v>0.52307834154725596</v>
      </c>
      <c r="I29" s="55">
        <v>1.1217923230525699</v>
      </c>
      <c r="J29" s="55">
        <f t="shared" si="0"/>
        <v>1.3541912104529799</v>
      </c>
      <c r="K29" s="55">
        <f t="shared" si="0"/>
        <v>1.3977839973172415</v>
      </c>
      <c r="L29" s="55">
        <f t="shared" si="0"/>
        <v>1.6811471244432734</v>
      </c>
      <c r="M29" s="55">
        <f t="shared" si="0"/>
        <v>-0.26331186123861439</v>
      </c>
      <c r="N29" s="55">
        <f t="shared" si="0"/>
        <v>-0.33784529821252196</v>
      </c>
      <c r="O29" s="55">
        <f t="shared" si="0"/>
        <v>-0.36814098892796721</v>
      </c>
      <c r="P29" s="55">
        <f t="shared" si="0"/>
        <v>-0.79789959500658758</v>
      </c>
      <c r="Q29" s="55">
        <f t="shared" si="0"/>
        <v>0.34450364686331431</v>
      </c>
      <c r="R29" s="55">
        <f t="shared" si="1"/>
        <v>-0.73163598301904653</v>
      </c>
      <c r="S29" s="55">
        <f t="shared" si="1"/>
        <v>-0.66382525883786492</v>
      </c>
      <c r="T29" s="55">
        <f t="shared" si="1"/>
        <v>-0.5258400693306664</v>
      </c>
      <c r="U29" s="55">
        <f t="shared" si="1"/>
        <v>0.86061701806953261</v>
      </c>
      <c r="V29" s="55">
        <f t="shared" si="1"/>
        <v>0.78281397580671741</v>
      </c>
      <c r="W29" s="55">
        <f t="shared" si="1"/>
        <v>0.77262945681333672</v>
      </c>
      <c r="X29" s="55">
        <f t="shared" si="1"/>
        <v>-2.7949167931390435</v>
      </c>
      <c r="Y29" s="55">
        <f t="shared" si="1"/>
        <v>0.69816036812748539</v>
      </c>
      <c r="Z29" s="55">
        <f t="shared" si="2"/>
        <v>1.4031364759498417</v>
      </c>
      <c r="AA29" s="55">
        <f t="shared" si="2"/>
        <v>1.4077007949829223</v>
      </c>
      <c r="AB29" s="55">
        <f t="shared" si="2"/>
        <v>1.6434090814010076</v>
      </c>
      <c r="AC29" s="55">
        <f t="shared" si="2"/>
        <v>-0.25407089285775764</v>
      </c>
      <c r="AD29" s="55">
        <f t="shared" si="2"/>
        <v>-0.3307493651918334</v>
      </c>
      <c r="AE29" s="55">
        <f t="shared" si="2"/>
        <v>-0.35504202333262258</v>
      </c>
      <c r="AF29" s="55">
        <f t="shared" si="2"/>
        <v>-2.4373021116919222</v>
      </c>
      <c r="AG29" s="55">
        <f t="shared" si="2"/>
        <v>1.2347766751316707</v>
      </c>
      <c r="AH29" s="55">
        <f t="shared" si="3"/>
        <v>1.4031364759498417</v>
      </c>
      <c r="AI29" s="55">
        <f t="shared" si="3"/>
        <v>1.4077007949829223</v>
      </c>
      <c r="AJ29" s="55">
        <f t="shared" si="3"/>
        <v>1.6434090814010076</v>
      </c>
      <c r="AK29" s="55">
        <f t="shared" si="3"/>
        <v>0.25407089285775764</v>
      </c>
      <c r="AL29" s="55">
        <f t="shared" si="3"/>
        <v>0.3307493651918334</v>
      </c>
      <c r="AM29" s="55">
        <f t="shared" si="3"/>
        <v>0.35504202333262258</v>
      </c>
      <c r="AN29" s="55">
        <f t="shared" si="3"/>
        <v>2.4373021116919222</v>
      </c>
      <c r="AO29" s="56">
        <f t="shared" si="3"/>
        <v>1.2347766751316707</v>
      </c>
      <c r="AP29" s="57">
        <f t="shared" si="4"/>
        <v>9.0661874205395776</v>
      </c>
      <c r="AQ29" s="58">
        <f t="shared" si="5"/>
        <v>13.52043377287335</v>
      </c>
      <c r="AR29" s="55">
        <f t="shared" si="6"/>
        <v>49.154404591543525</v>
      </c>
      <c r="AS29" s="55">
        <v>2.96</v>
      </c>
      <c r="AT29" s="59">
        <v>7.91</v>
      </c>
    </row>
    <row r="30" spans="1:56" x14ac:dyDescent="0.25">
      <c r="A30" s="54" t="s">
        <v>59</v>
      </c>
      <c r="B30" s="55">
        <v>3.39232308453566</v>
      </c>
      <c r="C30" s="55">
        <v>3.3840958977383999</v>
      </c>
      <c r="D30" s="55">
        <v>2.8326612073133202</v>
      </c>
      <c r="E30" s="55">
        <v>8.0633449624016595</v>
      </c>
      <c r="F30" s="55">
        <v>8.2250401614009601</v>
      </c>
      <c r="G30" s="55">
        <v>7.9596806155964801</v>
      </c>
      <c r="H30" s="55">
        <v>1.1722161895932599</v>
      </c>
      <c r="I30" s="55">
        <v>1.2703921673794201</v>
      </c>
      <c r="J30" s="55">
        <f t="shared" si="0"/>
        <v>1.640365706897154</v>
      </c>
      <c r="K30" s="55">
        <f t="shared" si="0"/>
        <v>1.6506745930016207</v>
      </c>
      <c r="L30" s="55">
        <f t="shared" si="0"/>
        <v>1.567527960892712</v>
      </c>
      <c r="M30" s="55">
        <f t="shared" si="0"/>
        <v>-0.31482806960498799</v>
      </c>
      <c r="N30" s="55">
        <f t="shared" si="0"/>
        <v>-0.28009867279392059</v>
      </c>
      <c r="O30" s="55">
        <f t="shared" si="0"/>
        <v>-0.33903994287614636</v>
      </c>
      <c r="P30" s="55">
        <f t="shared" si="0"/>
        <v>0.36624013229324376</v>
      </c>
      <c r="Q30" s="55">
        <f t="shared" si="0"/>
        <v>0.52397195439599586</v>
      </c>
      <c r="R30" s="55">
        <f t="shared" si="1"/>
        <v>-0.4392358425153024</v>
      </c>
      <c r="S30" s="55">
        <f t="shared" si="1"/>
        <v>-0.41158327762994362</v>
      </c>
      <c r="T30" s="55">
        <f t="shared" si="1"/>
        <v>-0.63555038100758743</v>
      </c>
      <c r="U30" s="55">
        <f t="shared" si="1"/>
        <v>0.81085342242776992</v>
      </c>
      <c r="V30" s="55">
        <f t="shared" si="1"/>
        <v>0.83938754603227062</v>
      </c>
      <c r="W30" s="55">
        <f t="shared" si="1"/>
        <v>0.8007220783917911</v>
      </c>
      <c r="X30" s="55">
        <f t="shared" si="1"/>
        <v>0.95963967627601765</v>
      </c>
      <c r="Y30" s="55">
        <f t="shared" si="1"/>
        <v>1.274892130699097</v>
      </c>
      <c r="Z30" s="55">
        <f t="shared" si="2"/>
        <v>1.6955366164535857</v>
      </c>
      <c r="AA30" s="55">
        <f t="shared" si="2"/>
        <v>1.6599427761908436</v>
      </c>
      <c r="AB30" s="55">
        <f t="shared" si="2"/>
        <v>1.5336987697240865</v>
      </c>
      <c r="AC30" s="55">
        <f t="shared" si="2"/>
        <v>-0.30383448849952033</v>
      </c>
      <c r="AD30" s="55">
        <f t="shared" si="2"/>
        <v>-0.2741757949662802</v>
      </c>
      <c r="AE30" s="55">
        <f t="shared" si="2"/>
        <v>-0.3269494017541682</v>
      </c>
      <c r="AF30" s="55">
        <f t="shared" si="2"/>
        <v>1.3172543577231388</v>
      </c>
      <c r="AG30" s="55">
        <f t="shared" si="2"/>
        <v>1.8115084377032822</v>
      </c>
      <c r="AH30" s="55">
        <f t="shared" si="3"/>
        <v>1.6955366164535857</v>
      </c>
      <c r="AI30" s="55">
        <f t="shared" si="3"/>
        <v>1.6599427761908436</v>
      </c>
      <c r="AJ30" s="55">
        <f t="shared" si="3"/>
        <v>1.5336987697240865</v>
      </c>
      <c r="AK30" s="55">
        <f t="shared" si="3"/>
        <v>0.30383448849952033</v>
      </c>
      <c r="AL30" s="55">
        <f t="shared" si="3"/>
        <v>0.2741757949662802</v>
      </c>
      <c r="AM30" s="55">
        <f t="shared" si="3"/>
        <v>0.3269494017541682</v>
      </c>
      <c r="AN30" s="55">
        <f t="shared" si="3"/>
        <v>1.3172543577231388</v>
      </c>
      <c r="AO30" s="56">
        <f t="shared" si="3"/>
        <v>1.8115084377032822</v>
      </c>
      <c r="AP30" s="57">
        <f t="shared" si="4"/>
        <v>8.9229006430149056</v>
      </c>
      <c r="AQ30" s="58">
        <f t="shared" si="5"/>
        <v>13.812078805383422</v>
      </c>
      <c r="AR30" s="55">
        <f t="shared" si="6"/>
        <v>52.925504104331544</v>
      </c>
      <c r="AS30" s="55">
        <v>6.6</v>
      </c>
      <c r="AT30" s="59">
        <v>14.01</v>
      </c>
    </row>
    <row r="31" spans="1:56" x14ac:dyDescent="0.25">
      <c r="A31" s="54" t="s">
        <v>60</v>
      </c>
      <c r="B31" s="55">
        <v>3.1901738433781199</v>
      </c>
      <c r="C31" s="55">
        <v>3.0152105428453799</v>
      </c>
      <c r="D31" s="55">
        <v>3.0049537404518301</v>
      </c>
      <c r="E31" s="55">
        <v>8.3229783344263897</v>
      </c>
      <c r="F31" s="55">
        <v>7.9081468024782904</v>
      </c>
      <c r="G31" s="55">
        <v>7.8889197144025598</v>
      </c>
      <c r="H31" s="55">
        <v>0.84478274885593996</v>
      </c>
      <c r="I31" s="55">
        <v>1.08402464049502</v>
      </c>
      <c r="J31" s="55">
        <f t="shared" si="0"/>
        <v>1.5517271717823704</v>
      </c>
      <c r="K31" s="55">
        <f t="shared" si="0"/>
        <v>1.4841628857854832</v>
      </c>
      <c r="L31" s="55">
        <f t="shared" si="0"/>
        <v>1.6527126800889962</v>
      </c>
      <c r="M31" s="55">
        <f t="shared" si="0"/>
        <v>-0.26910663210377561</v>
      </c>
      <c r="N31" s="55">
        <f t="shared" si="0"/>
        <v>-0.33678174336978411</v>
      </c>
      <c r="O31" s="55">
        <f t="shared" si="0"/>
        <v>-0.35192273094198945</v>
      </c>
      <c r="P31" s="55">
        <f t="shared" si="0"/>
        <v>-0.10634625638168792</v>
      </c>
      <c r="Q31" s="55">
        <f t="shared" si="0"/>
        <v>0.29509558207259134</v>
      </c>
      <c r="R31" s="55">
        <f t="shared" si="1"/>
        <v>-0.52980268352891013</v>
      </c>
      <c r="S31" s="55">
        <f t="shared" si="1"/>
        <v>-0.57766791517388616</v>
      </c>
      <c r="T31" s="55">
        <f t="shared" si="1"/>
        <v>-0.55329628054524371</v>
      </c>
      <c r="U31" s="55">
        <f t="shared" si="1"/>
        <v>0.85501938883176476</v>
      </c>
      <c r="V31" s="55">
        <f t="shared" si="1"/>
        <v>0.78385592577605656</v>
      </c>
      <c r="W31" s="55">
        <f t="shared" si="1"/>
        <v>0.78828571134970282</v>
      </c>
      <c r="X31" s="55">
        <f t="shared" si="1"/>
        <v>-0.56453499223434578</v>
      </c>
      <c r="Y31" s="55">
        <f t="shared" si="1"/>
        <v>0.53938470080350953</v>
      </c>
      <c r="Z31" s="55">
        <f t="shared" si="2"/>
        <v>1.6049697754399781</v>
      </c>
      <c r="AA31" s="55">
        <f t="shared" si="2"/>
        <v>1.4938581386469012</v>
      </c>
      <c r="AB31" s="55">
        <f t="shared" si="2"/>
        <v>1.6159528701864303</v>
      </c>
      <c r="AC31" s="55">
        <f t="shared" si="2"/>
        <v>-0.25966852209552549</v>
      </c>
      <c r="AD31" s="55">
        <f t="shared" si="2"/>
        <v>-0.32970741522249425</v>
      </c>
      <c r="AE31" s="55">
        <f t="shared" si="2"/>
        <v>-0.33938576879625648</v>
      </c>
      <c r="AF31" s="55">
        <f t="shared" si="2"/>
        <v>-0.20692031078722462</v>
      </c>
      <c r="AG31" s="55">
        <f t="shared" si="2"/>
        <v>1.0760010078076947</v>
      </c>
      <c r="AH31" s="55">
        <f t="shared" si="3"/>
        <v>1.6049697754399781</v>
      </c>
      <c r="AI31" s="55">
        <f t="shared" si="3"/>
        <v>1.4938581386469012</v>
      </c>
      <c r="AJ31" s="55">
        <f t="shared" si="3"/>
        <v>1.6159528701864303</v>
      </c>
      <c r="AK31" s="55">
        <f t="shared" si="3"/>
        <v>0.25966852209552549</v>
      </c>
      <c r="AL31" s="55">
        <f t="shared" si="3"/>
        <v>0.32970741522249425</v>
      </c>
      <c r="AM31" s="55">
        <f t="shared" si="3"/>
        <v>0.33938576879625648</v>
      </c>
      <c r="AN31" s="55">
        <f t="shared" si="3"/>
        <v>0.20692031078722462</v>
      </c>
      <c r="AO31" s="56">
        <f t="shared" si="3"/>
        <v>1.0760010078076947</v>
      </c>
      <c r="AP31" s="57">
        <f t="shared" si="4"/>
        <v>6.9264638089825059</v>
      </c>
      <c r="AQ31" s="58">
        <f t="shared" si="5"/>
        <v>11.641244593255815</v>
      </c>
      <c r="AR31" s="55">
        <f t="shared" si="6"/>
        <v>49.35949086744229</v>
      </c>
      <c r="AS31" s="55">
        <v>4.3</v>
      </c>
      <c r="AT31" s="59">
        <v>10.14</v>
      </c>
    </row>
    <row r="32" spans="1:56" x14ac:dyDescent="0.25">
      <c r="A32" s="54" t="s">
        <v>61</v>
      </c>
      <c r="B32" s="55">
        <v>3.16446268342701</v>
      </c>
      <c r="C32" s="55">
        <v>3.4418479530403601</v>
      </c>
      <c r="D32" s="55">
        <v>2.60848104383822</v>
      </c>
      <c r="E32" s="55">
        <v>7.8462243075016103</v>
      </c>
      <c r="F32" s="55">
        <v>7.6846991017547701</v>
      </c>
      <c r="G32" s="55">
        <v>8.0500295157283492</v>
      </c>
      <c r="H32" s="55">
        <v>1.01604813439032</v>
      </c>
      <c r="I32" s="55">
        <v>1.3156193524553299</v>
      </c>
      <c r="J32" s="55">
        <f t="shared" si="0"/>
        <v>1.5400526833313715</v>
      </c>
      <c r="K32" s="55">
        <f t="shared" si="0"/>
        <v>1.6750875075392664</v>
      </c>
      <c r="L32" s="55">
        <f t="shared" si="0"/>
        <v>1.4485798476048748</v>
      </c>
      <c r="M32" s="55">
        <f t="shared" si="0"/>
        <v>-0.35420793406100415</v>
      </c>
      <c r="N32" s="55">
        <f t="shared" si="0"/>
        <v>-0.37813262450652724</v>
      </c>
      <c r="O32" s="55">
        <f t="shared" si="0"/>
        <v>-0.32275641333454741</v>
      </c>
      <c r="P32" s="55">
        <f t="shared" si="0"/>
        <v>0.15997021464591663</v>
      </c>
      <c r="Q32" s="55">
        <f t="shared" si="0"/>
        <v>0.5744401668826612</v>
      </c>
      <c r="R32" s="55">
        <f t="shared" si="1"/>
        <v>-0.54173114712645976</v>
      </c>
      <c r="S32" s="55">
        <f t="shared" si="1"/>
        <v>-0.38723297740082446</v>
      </c>
      <c r="T32" s="55">
        <f t="shared" si="1"/>
        <v>-0.75040631001099933</v>
      </c>
      <c r="U32" s="55">
        <f t="shared" si="1"/>
        <v>0.77281328489901957</v>
      </c>
      <c r="V32" s="55">
        <f t="shared" si="1"/>
        <v>0.7433450394529143</v>
      </c>
      <c r="W32" s="55">
        <f t="shared" si="1"/>
        <v>0.81644134266013169</v>
      </c>
      <c r="X32" s="55">
        <f t="shared" si="1"/>
        <v>0.29438271820897371</v>
      </c>
      <c r="Y32" s="55">
        <f t="shared" si="1"/>
        <v>1.4370746438203774</v>
      </c>
      <c r="Z32" s="55">
        <f t="shared" si="2"/>
        <v>1.5930413118424283</v>
      </c>
      <c r="AA32" s="55">
        <f t="shared" si="2"/>
        <v>1.6842930764199628</v>
      </c>
      <c r="AB32" s="55">
        <f t="shared" si="2"/>
        <v>1.4188428407206746</v>
      </c>
      <c r="AC32" s="55">
        <f t="shared" si="2"/>
        <v>-0.34187462602827068</v>
      </c>
      <c r="AD32" s="55">
        <f t="shared" si="2"/>
        <v>-0.37021830154563651</v>
      </c>
      <c r="AE32" s="55">
        <f t="shared" si="2"/>
        <v>-0.31123013748582762</v>
      </c>
      <c r="AF32" s="55">
        <f t="shared" si="2"/>
        <v>0.65199739965609482</v>
      </c>
      <c r="AG32" s="55">
        <f t="shared" si="2"/>
        <v>1.9736909508245626</v>
      </c>
      <c r="AH32" s="55">
        <f t="shared" si="3"/>
        <v>1.5930413118424283</v>
      </c>
      <c r="AI32" s="55">
        <f t="shared" si="3"/>
        <v>1.6842930764199628</v>
      </c>
      <c r="AJ32" s="55">
        <f t="shared" si="3"/>
        <v>1.4188428407206746</v>
      </c>
      <c r="AK32" s="55">
        <f t="shared" si="3"/>
        <v>0.34187462602827068</v>
      </c>
      <c r="AL32" s="55">
        <f t="shared" si="3"/>
        <v>0.37021830154563651</v>
      </c>
      <c r="AM32" s="55">
        <f t="shared" si="3"/>
        <v>0.31123013748582762</v>
      </c>
      <c r="AN32" s="55">
        <f t="shared" si="3"/>
        <v>0.65199739965609482</v>
      </c>
      <c r="AO32" s="56">
        <f t="shared" si="3"/>
        <v>1.9736909508245626</v>
      </c>
      <c r="AP32" s="57">
        <f t="shared" si="4"/>
        <v>8.3451886445234571</v>
      </c>
      <c r="AQ32" s="58">
        <f t="shared" si="5"/>
        <v>13.041365873506525</v>
      </c>
      <c r="AR32" s="55">
        <f t="shared" si="6"/>
        <v>50.610783705371055</v>
      </c>
      <c r="AS32" s="55">
        <v>6.22</v>
      </c>
      <c r="AT32" s="59">
        <v>12.66</v>
      </c>
    </row>
    <row r="33" spans="1:51" x14ac:dyDescent="0.25">
      <c r="A33" s="54" t="s">
        <v>62</v>
      </c>
      <c r="B33" s="55">
        <v>2.8757949065189301</v>
      </c>
      <c r="C33" s="55">
        <v>2.7778212993755802</v>
      </c>
      <c r="D33" s="55">
        <v>2.6984658854422201</v>
      </c>
      <c r="E33" s="55">
        <v>8.44289840510449</v>
      </c>
      <c r="F33" s="55">
        <v>8.2836359956355796</v>
      </c>
      <c r="G33" s="55">
        <v>7.9668435576179801</v>
      </c>
      <c r="H33" s="55">
        <v>0.40680095716592601</v>
      </c>
      <c r="I33" s="55">
        <v>0.67264670560305295</v>
      </c>
      <c r="J33" s="55">
        <f t="shared" si="0"/>
        <v>1.4020529188658966</v>
      </c>
      <c r="K33" s="55">
        <f t="shared" si="0"/>
        <v>1.3658579331781029</v>
      </c>
      <c r="L33" s="55">
        <f t="shared" si="0"/>
        <v>1.4975093470285052</v>
      </c>
      <c r="M33" s="55">
        <f t="shared" si="0"/>
        <v>-0.24846815975687542</v>
      </c>
      <c r="N33" s="55">
        <f t="shared" si="0"/>
        <v>-0.26985723687669499</v>
      </c>
      <c r="O33" s="55">
        <f t="shared" si="0"/>
        <v>-0.33774224081423165</v>
      </c>
      <c r="P33" s="55">
        <f t="shared" si="0"/>
        <v>-1.1606035566536885</v>
      </c>
      <c r="Q33" s="55">
        <f t="shared" si="0"/>
        <v>-0.39338110647031388</v>
      </c>
      <c r="R33" s="55">
        <f t="shared" si="1"/>
        <v>-0.68273305687232011</v>
      </c>
      <c r="S33" s="55">
        <f t="shared" si="1"/>
        <v>-0.69566943892227651</v>
      </c>
      <c r="T33" s="55">
        <f t="shared" si="1"/>
        <v>-0.70316013723334647</v>
      </c>
      <c r="U33" s="55">
        <f t="shared" si="1"/>
        <v>0.87495572780358299</v>
      </c>
      <c r="V33" s="55">
        <f t="shared" si="1"/>
        <v>0.84942093915046013</v>
      </c>
      <c r="W33" s="55">
        <f t="shared" si="1"/>
        <v>0.80197481181182118</v>
      </c>
      <c r="X33" s="55">
        <f t="shared" si="1"/>
        <v>-3.9647012045371586</v>
      </c>
      <c r="Y33" s="55">
        <f t="shared" si="1"/>
        <v>-1.6730748667472095</v>
      </c>
      <c r="Z33" s="55">
        <f t="shared" si="2"/>
        <v>1.4520394020965681</v>
      </c>
      <c r="AA33" s="55">
        <f t="shared" si="2"/>
        <v>1.375856614898511</v>
      </c>
      <c r="AB33" s="55">
        <f t="shared" si="2"/>
        <v>1.4660890134983275</v>
      </c>
      <c r="AC33" s="55">
        <f t="shared" si="2"/>
        <v>-0.23973218312370725</v>
      </c>
      <c r="AD33" s="55">
        <f t="shared" si="2"/>
        <v>-0.26414240184809068</v>
      </c>
      <c r="AE33" s="55">
        <f t="shared" si="2"/>
        <v>-0.32569666833413813</v>
      </c>
      <c r="AF33" s="55">
        <f t="shared" si="2"/>
        <v>-3.6070865230900373</v>
      </c>
      <c r="AG33" s="55">
        <f t="shared" si="2"/>
        <v>-1.1364585597430243</v>
      </c>
      <c r="AH33" s="55">
        <f t="shared" si="3"/>
        <v>1.4520394020965681</v>
      </c>
      <c r="AI33" s="55">
        <f t="shared" si="3"/>
        <v>1.375856614898511</v>
      </c>
      <c r="AJ33" s="55">
        <f t="shared" si="3"/>
        <v>1.4660890134983275</v>
      </c>
      <c r="AK33" s="55">
        <f t="shared" si="3"/>
        <v>0.23973218312370725</v>
      </c>
      <c r="AL33" s="55">
        <f t="shared" si="3"/>
        <v>0.26414240184809068</v>
      </c>
      <c r="AM33" s="55">
        <f t="shared" si="3"/>
        <v>0.32569666833413813</v>
      </c>
      <c r="AN33" s="55">
        <f t="shared" si="3"/>
        <v>3.6070865230900373</v>
      </c>
      <c r="AO33" s="56">
        <f t="shared" si="3"/>
        <v>1.1364585597430243</v>
      </c>
      <c r="AP33" s="57">
        <f t="shared" si="4"/>
        <v>9.8671013666324043</v>
      </c>
      <c r="AQ33" s="58">
        <f t="shared" si="5"/>
        <v>14.161086397125811</v>
      </c>
      <c r="AR33" s="55">
        <f t="shared" si="6"/>
        <v>48.512966641073064</v>
      </c>
      <c r="AS33" s="55">
        <v>1.3</v>
      </c>
      <c r="AT33" s="59">
        <v>5.03</v>
      </c>
    </row>
    <row r="34" spans="1:51" x14ac:dyDescent="0.25">
      <c r="A34" s="54" t="s">
        <v>63</v>
      </c>
      <c r="B34" s="55">
        <v>2.8221229683974598</v>
      </c>
      <c r="C34" s="55">
        <v>3.00874812045378</v>
      </c>
      <c r="D34" s="55">
        <v>3.0825473668326802</v>
      </c>
      <c r="E34" s="55">
        <v>8.0271690109315301</v>
      </c>
      <c r="F34" s="55">
        <v>7.9249571061553103</v>
      </c>
      <c r="G34" s="55">
        <v>7.6078629116230996</v>
      </c>
      <c r="H34" s="55">
        <v>0.99080852459501001</v>
      </c>
      <c r="I34" s="55">
        <v>0.97162695164481905</v>
      </c>
      <c r="J34" s="55">
        <f t="shared" si="0"/>
        <v>1.3748729801836168</v>
      </c>
      <c r="K34" s="55">
        <f t="shared" si="0"/>
        <v>1.481067476658612</v>
      </c>
      <c r="L34" s="55">
        <f t="shared" si="0"/>
        <v>1.6894929618907726</v>
      </c>
      <c r="M34" s="55">
        <f t="shared" si="0"/>
        <v>-0.32131524009680718</v>
      </c>
      <c r="N34" s="55">
        <f t="shared" si="0"/>
        <v>-0.33371826939735955</v>
      </c>
      <c r="O34" s="55">
        <f t="shared" si="0"/>
        <v>-0.40425923619023291</v>
      </c>
      <c r="P34" s="55">
        <f t="shared" si="0"/>
        <v>0.12367965073334439</v>
      </c>
      <c r="Q34" s="55">
        <f t="shared" si="0"/>
        <v>0.13717244582259905</v>
      </c>
      <c r="R34" s="55">
        <f t="shared" si="1"/>
        <v>-0.71050428732203308</v>
      </c>
      <c r="S34" s="55">
        <f t="shared" si="1"/>
        <v>-0.58075538518714653</v>
      </c>
      <c r="T34" s="55">
        <f t="shared" si="1"/>
        <v>-0.51778135459490271</v>
      </c>
      <c r="U34" s="55">
        <f t="shared" si="1"/>
        <v>0.80458694941954323</v>
      </c>
      <c r="V34" s="55">
        <f t="shared" si="1"/>
        <v>0.78685716885574819</v>
      </c>
      <c r="W34" s="55">
        <f t="shared" si="1"/>
        <v>0.73776279770393383</v>
      </c>
      <c r="X34" s="55">
        <f t="shared" si="1"/>
        <v>0.17733923251614711</v>
      </c>
      <c r="Y34" s="55">
        <f t="shared" si="1"/>
        <v>3.1889589424532107E-2</v>
      </c>
      <c r="Z34" s="55">
        <f t="shared" si="2"/>
        <v>1.424268171646855</v>
      </c>
      <c r="AA34" s="55">
        <f t="shared" si="2"/>
        <v>1.4907706686336408</v>
      </c>
      <c r="AB34" s="55">
        <f t="shared" si="2"/>
        <v>1.6514677961367714</v>
      </c>
      <c r="AC34" s="55">
        <f t="shared" si="2"/>
        <v>-0.31010096150774702</v>
      </c>
      <c r="AD34" s="55">
        <f t="shared" si="2"/>
        <v>-0.32670617214280262</v>
      </c>
      <c r="AE34" s="55">
        <f t="shared" si="2"/>
        <v>-0.38990868244202548</v>
      </c>
      <c r="AF34" s="55">
        <f t="shared" si="2"/>
        <v>0.5349539139632683</v>
      </c>
      <c r="AG34" s="55">
        <f t="shared" si="2"/>
        <v>0.56850589642871729</v>
      </c>
      <c r="AH34" s="55">
        <f t="shared" si="3"/>
        <v>1.424268171646855</v>
      </c>
      <c r="AI34" s="55">
        <f t="shared" si="3"/>
        <v>1.4907706686336408</v>
      </c>
      <c r="AJ34" s="55">
        <f t="shared" si="3"/>
        <v>1.6514677961367714</v>
      </c>
      <c r="AK34" s="55">
        <f t="shared" si="3"/>
        <v>0.31010096150774702</v>
      </c>
      <c r="AL34" s="55">
        <f t="shared" si="3"/>
        <v>0.32670617214280262</v>
      </c>
      <c r="AM34" s="55">
        <f t="shared" si="3"/>
        <v>0.38990868244202548</v>
      </c>
      <c r="AN34" s="55">
        <f t="shared" si="3"/>
        <v>0.5349539139632683</v>
      </c>
      <c r="AO34" s="56">
        <f t="shared" si="3"/>
        <v>0.56850589642871729</v>
      </c>
      <c r="AP34" s="57">
        <f t="shared" si="4"/>
        <v>6.6966822629018283</v>
      </c>
      <c r="AQ34" s="58">
        <f t="shared" si="5"/>
        <v>11.263188899319097</v>
      </c>
      <c r="AR34" s="55">
        <f t="shared" si="6"/>
        <v>47.795241990657232</v>
      </c>
      <c r="AS34" s="55">
        <v>4.58</v>
      </c>
      <c r="AT34" s="59">
        <v>10.029999999999999</v>
      </c>
    </row>
    <row r="35" spans="1:51" x14ac:dyDescent="0.25">
      <c r="A35" s="54" t="s">
        <v>64</v>
      </c>
      <c r="B35" s="55">
        <v>2.8987699034210701</v>
      </c>
      <c r="C35" s="55">
        <v>3.0685296963551698</v>
      </c>
      <c r="D35" s="55">
        <v>2.8940307716126399</v>
      </c>
      <c r="E35" s="55">
        <v>8.0842652813158509</v>
      </c>
      <c r="F35" s="55">
        <v>8.2547833216090893</v>
      </c>
      <c r="G35" s="55">
        <v>7.6562384831578303</v>
      </c>
      <c r="H35" s="55">
        <v>0.82393669764031696</v>
      </c>
      <c r="I35" s="55">
        <v>0.92386227970475199</v>
      </c>
      <c r="J35" s="55">
        <f t="shared" si="0"/>
        <v>1.413532948992591</v>
      </c>
      <c r="K35" s="55">
        <f t="shared" si="0"/>
        <v>1.5094516867352612</v>
      </c>
      <c r="L35" s="55">
        <f t="shared" si="0"/>
        <v>1.5984501602687244</v>
      </c>
      <c r="M35" s="55">
        <f t="shared" si="0"/>
        <v>-0.3110898499201703</v>
      </c>
      <c r="N35" s="55">
        <f t="shared" si="0"/>
        <v>-0.27489104950004672</v>
      </c>
      <c r="O35" s="55">
        <f t="shared" si="0"/>
        <v>-0.39511471742528881</v>
      </c>
      <c r="P35" s="55">
        <f t="shared" si="0"/>
        <v>-0.14239312975800764</v>
      </c>
      <c r="Q35" s="55">
        <f t="shared" si="0"/>
        <v>6.444774173700081E-2</v>
      </c>
      <c r="R35" s="55">
        <f t="shared" si="1"/>
        <v>-0.67100328198412529</v>
      </c>
      <c r="S35" s="55">
        <f t="shared" si="1"/>
        <v>-0.55244397500844811</v>
      </c>
      <c r="T35" s="55">
        <f t="shared" si="1"/>
        <v>-0.60569200126543654</v>
      </c>
      <c r="U35" s="55">
        <f t="shared" si="1"/>
        <v>0.81446446560649832</v>
      </c>
      <c r="V35" s="55">
        <f t="shared" si="1"/>
        <v>0.84448938254632766</v>
      </c>
      <c r="W35" s="55">
        <f t="shared" si="1"/>
        <v>0.74659043588309726</v>
      </c>
      <c r="X35" s="55">
        <f t="shared" si="1"/>
        <v>-0.68079253285720687</v>
      </c>
      <c r="Y35" s="55">
        <f t="shared" si="1"/>
        <v>-0.20181544377275318</v>
      </c>
      <c r="Z35" s="55">
        <f t="shared" si="2"/>
        <v>1.4637691769847629</v>
      </c>
      <c r="AA35" s="55">
        <f t="shared" si="2"/>
        <v>1.5190820788123394</v>
      </c>
      <c r="AB35" s="55">
        <f t="shared" si="2"/>
        <v>1.5635571494662375</v>
      </c>
      <c r="AC35" s="55">
        <f t="shared" si="2"/>
        <v>-0.30022344532079193</v>
      </c>
      <c r="AD35" s="55">
        <f t="shared" si="2"/>
        <v>-0.26907395845222315</v>
      </c>
      <c r="AE35" s="55">
        <f t="shared" si="2"/>
        <v>-0.38108104426286205</v>
      </c>
      <c r="AF35" s="55">
        <f t="shared" si="2"/>
        <v>-0.3231778514100857</v>
      </c>
      <c r="AG35" s="55">
        <f t="shared" si="2"/>
        <v>0.33480086323143199</v>
      </c>
      <c r="AH35" s="55">
        <f t="shared" si="3"/>
        <v>1.4637691769847629</v>
      </c>
      <c r="AI35" s="55">
        <f t="shared" si="3"/>
        <v>1.5190820788123394</v>
      </c>
      <c r="AJ35" s="55">
        <f t="shared" si="3"/>
        <v>1.5635571494662375</v>
      </c>
      <c r="AK35" s="55">
        <f t="shared" si="3"/>
        <v>0.30022344532079193</v>
      </c>
      <c r="AL35" s="55">
        <f t="shared" si="3"/>
        <v>0.26907395845222315</v>
      </c>
      <c r="AM35" s="55">
        <f t="shared" si="3"/>
        <v>0.38108104426286205</v>
      </c>
      <c r="AN35" s="55">
        <f t="shared" si="3"/>
        <v>0.3231778514100857</v>
      </c>
      <c r="AO35" s="56">
        <f t="shared" si="3"/>
        <v>0.33480086323143199</v>
      </c>
      <c r="AP35" s="57">
        <f t="shared" si="4"/>
        <v>6.1547655679407338</v>
      </c>
      <c r="AQ35" s="58">
        <f t="shared" si="5"/>
        <v>10.701173973204074</v>
      </c>
      <c r="AR35" s="55">
        <f t="shared" si="6"/>
        <v>47.072441215310789</v>
      </c>
      <c r="AS35" s="55">
        <v>3.6</v>
      </c>
      <c r="AT35" s="59">
        <v>8.81</v>
      </c>
    </row>
    <row r="36" spans="1:51" ht="15.75" thickBot="1" x14ac:dyDescent="0.3">
      <c r="A36" s="60" t="s">
        <v>65</v>
      </c>
      <c r="B36" s="61">
        <v>2.8558121836024202</v>
      </c>
      <c r="C36" s="61">
        <v>3.05071543530575</v>
      </c>
      <c r="D36" s="61">
        <v>2.6494978520122801</v>
      </c>
      <c r="E36" s="61">
        <v>8.0867754479591802</v>
      </c>
      <c r="F36" s="61">
        <v>7.9255820062857296</v>
      </c>
      <c r="G36" s="61">
        <v>8.0994004514112508</v>
      </c>
      <c r="H36" s="61">
        <v>1.3807196841193901</v>
      </c>
      <c r="I36" s="61">
        <v>0.90064137056162197</v>
      </c>
      <c r="J36" s="61">
        <f t="shared" si="0"/>
        <v>1.3919932299833624</v>
      </c>
      <c r="K36" s="61">
        <f t="shared" si="0"/>
        <v>1.5010517556573011</v>
      </c>
      <c r="L36" s="61">
        <f t="shared" si="0"/>
        <v>1.4710888562156959</v>
      </c>
      <c r="M36" s="61">
        <f t="shared" si="0"/>
        <v>-0.31064196223528356</v>
      </c>
      <c r="N36" s="61">
        <f t="shared" si="0"/>
        <v>-0.33360451423568599</v>
      </c>
      <c r="O36" s="61">
        <f t="shared" si="0"/>
        <v>-0.31393536811899142</v>
      </c>
      <c r="P36" s="61">
        <f t="shared" si="0"/>
        <v>0.60242191561239178</v>
      </c>
      <c r="Q36" s="61">
        <f t="shared" si="0"/>
        <v>2.772268560227021E-2</v>
      </c>
      <c r="R36" s="61">
        <f t="shared" si="1"/>
        <v>-0.69301159140011914</v>
      </c>
      <c r="S36" s="61">
        <f t="shared" si="1"/>
        <v>-0.56082236192070423</v>
      </c>
      <c r="T36" s="61">
        <f t="shared" si="1"/>
        <v>-0.72867168115912662</v>
      </c>
      <c r="U36" s="61">
        <f t="shared" si="1"/>
        <v>0.81489711588008051</v>
      </c>
      <c r="V36" s="61">
        <f t="shared" si="1"/>
        <v>0.78696861321428524</v>
      </c>
      <c r="W36" s="61">
        <f t="shared" si="1"/>
        <v>0.82495671646235791</v>
      </c>
      <c r="X36" s="61">
        <f t="shared" si="1"/>
        <v>1.7213676902968842</v>
      </c>
      <c r="Y36" s="61">
        <f t="shared" si="1"/>
        <v>-0.31983353090085259</v>
      </c>
      <c r="Z36" s="61">
        <f t="shared" si="2"/>
        <v>1.441760867568769</v>
      </c>
      <c r="AA36" s="61">
        <f t="shared" si="2"/>
        <v>1.5107036919000831</v>
      </c>
      <c r="AB36" s="61">
        <f t="shared" si="2"/>
        <v>1.4405774695725473</v>
      </c>
      <c r="AC36" s="61">
        <f t="shared" si="2"/>
        <v>-0.29979079504720973</v>
      </c>
      <c r="AD36" s="61">
        <f t="shared" si="2"/>
        <v>-0.32659472778426557</v>
      </c>
      <c r="AE36" s="61">
        <f t="shared" si="2"/>
        <v>-0.3027147636836014</v>
      </c>
      <c r="AF36" s="61">
        <f t="shared" si="2"/>
        <v>2.0789823717440052</v>
      </c>
      <c r="AG36" s="61">
        <f t="shared" si="2"/>
        <v>0.21678277610333258</v>
      </c>
      <c r="AH36" s="61">
        <f t="shared" si="3"/>
        <v>1.441760867568769</v>
      </c>
      <c r="AI36" s="61">
        <f t="shared" si="3"/>
        <v>1.5107036919000831</v>
      </c>
      <c r="AJ36" s="61">
        <f t="shared" si="3"/>
        <v>1.4405774695725473</v>
      </c>
      <c r="AK36" s="61">
        <f t="shared" si="3"/>
        <v>0.29979079504720973</v>
      </c>
      <c r="AL36" s="61">
        <f t="shared" si="3"/>
        <v>0.32659472778426557</v>
      </c>
      <c r="AM36" s="61">
        <f t="shared" si="3"/>
        <v>0.3027147636836014</v>
      </c>
      <c r="AN36" s="61">
        <f t="shared" si="3"/>
        <v>2.0789823717440052</v>
      </c>
      <c r="AO36" s="62">
        <f t="shared" si="3"/>
        <v>0.21678277610333258</v>
      </c>
      <c r="AP36" s="63">
        <f t="shared" si="4"/>
        <v>7.6179074634038155</v>
      </c>
      <c r="AQ36" s="64">
        <f t="shared" si="5"/>
        <v>12.010949492445214</v>
      </c>
      <c r="AR36" s="61">
        <f t="shared" si="6"/>
        <v>47.155285724776405</v>
      </c>
      <c r="AS36" s="61">
        <v>5.4</v>
      </c>
      <c r="AT36" s="65">
        <v>12.08</v>
      </c>
    </row>
    <row r="37" spans="1:51" x14ac:dyDescent="0.25">
      <c r="A37" s="66" t="s">
        <v>66</v>
      </c>
      <c r="B37" s="67">
        <v>4.0779453359229603</v>
      </c>
      <c r="C37" s="67">
        <v>3.6725438952579701</v>
      </c>
      <c r="D37" s="67">
        <v>3.7414781901154099</v>
      </c>
      <c r="E37" s="67">
        <v>7.1429910674941102</v>
      </c>
      <c r="F37" s="67">
        <v>7.0236435106483004</v>
      </c>
      <c r="G37" s="67">
        <v>6.7371383731565402</v>
      </c>
      <c r="H37" s="67">
        <v>1.0600226207654599</v>
      </c>
      <c r="I37" s="67">
        <v>0.84069790649189302</v>
      </c>
      <c r="J37" s="67">
        <f t="shared" si="0"/>
        <v>1.9059345647438928</v>
      </c>
      <c r="K37" s="67">
        <f t="shared" si="0"/>
        <v>1.7686838755749741</v>
      </c>
      <c r="L37" s="67">
        <f t="shared" si="0"/>
        <v>1.9689782638080005</v>
      </c>
      <c r="M37" s="67">
        <f t="shared" si="0"/>
        <v>-0.48967819656451461</v>
      </c>
      <c r="N37" s="67">
        <f t="shared" si="0"/>
        <v>-0.5079017742247639</v>
      </c>
      <c r="O37" s="67">
        <f t="shared" si="0"/>
        <v>-0.57961455532165063</v>
      </c>
      <c r="P37" s="67">
        <f t="shared" si="0"/>
        <v>0.22109651657262894</v>
      </c>
      <c r="Q37" s="67">
        <f t="shared" si="0"/>
        <v>-7.1642582653260262E-2</v>
      </c>
      <c r="R37" s="67">
        <f t="shared" si="1"/>
        <v>-0.16788961036441122</v>
      </c>
      <c r="S37" s="67">
        <f t="shared" si="1"/>
        <v>-0.2938766655802858</v>
      </c>
      <c r="T37" s="67">
        <f t="shared" si="1"/>
        <v>-0.24791121452110759</v>
      </c>
      <c r="U37" s="67">
        <f t="shared" si="1"/>
        <v>0.64195180307636779</v>
      </c>
      <c r="V37" s="67">
        <f t="shared" si="1"/>
        <v>0.61621199831887552</v>
      </c>
      <c r="W37" s="67">
        <f t="shared" si="1"/>
        <v>0.56848398163127967</v>
      </c>
      <c r="X37" s="67">
        <f t="shared" si="1"/>
        <v>0.4915258505739139</v>
      </c>
      <c r="Y37" s="67">
        <f t="shared" si="1"/>
        <v>-0.63914955436631782</v>
      </c>
      <c r="Z37" s="67">
        <f t="shared" si="2"/>
        <v>1.9668828486044769</v>
      </c>
      <c r="AA37" s="67">
        <f t="shared" si="2"/>
        <v>1.7776493882405016</v>
      </c>
      <c r="AB37" s="67">
        <f t="shared" si="2"/>
        <v>1.9213379362105665</v>
      </c>
      <c r="AC37" s="67">
        <f t="shared" si="2"/>
        <v>-0.47273610785092246</v>
      </c>
      <c r="AD37" s="67">
        <f t="shared" si="2"/>
        <v>-0.49735134267967529</v>
      </c>
      <c r="AE37" s="67">
        <f t="shared" si="2"/>
        <v>-0.55918749851467964</v>
      </c>
      <c r="AF37" s="67">
        <f t="shared" si="2"/>
        <v>0.84914053202103501</v>
      </c>
      <c r="AG37" s="67">
        <f t="shared" si="2"/>
        <v>-0.10253324736213265</v>
      </c>
      <c r="AH37" s="67">
        <f t="shared" si="3"/>
        <v>1.9668828486044769</v>
      </c>
      <c r="AI37" s="67">
        <f t="shared" si="3"/>
        <v>1.7776493882405016</v>
      </c>
      <c r="AJ37" s="67">
        <f t="shared" si="3"/>
        <v>1.9213379362105665</v>
      </c>
      <c r="AK37" s="67">
        <f t="shared" si="3"/>
        <v>0.47273610785092246</v>
      </c>
      <c r="AL37" s="67">
        <f t="shared" si="3"/>
        <v>0.49735134267967529</v>
      </c>
      <c r="AM37" s="67">
        <f t="shared" si="3"/>
        <v>0.55918749851467964</v>
      </c>
      <c r="AN37" s="67">
        <f t="shared" si="3"/>
        <v>0.84914053202103501</v>
      </c>
      <c r="AO37" s="68">
        <f t="shared" si="3"/>
        <v>0.10253324736213265</v>
      </c>
      <c r="AP37" s="69">
        <f t="shared" si="4"/>
        <v>8.1468189014839894</v>
      </c>
      <c r="AQ37" s="70">
        <f t="shared" si="5"/>
        <v>13.812689074539534</v>
      </c>
      <c r="AR37" s="67">
        <f t="shared" si="6"/>
        <v>59.139650458983894</v>
      </c>
      <c r="AS37" s="67">
        <v>6.17</v>
      </c>
      <c r="AT37" s="71">
        <v>9.73</v>
      </c>
      <c r="AU37" s="13"/>
      <c r="AV37" s="13"/>
      <c r="AW37" s="13"/>
      <c r="AX37" s="13"/>
      <c r="AY37" s="13"/>
    </row>
    <row r="38" spans="1:51" x14ac:dyDescent="0.25">
      <c r="A38" s="72" t="s">
        <v>67</v>
      </c>
      <c r="B38" s="73">
        <v>4.2598255138872902</v>
      </c>
      <c r="C38" s="73">
        <v>3.8334187627693099</v>
      </c>
      <c r="D38" s="73">
        <v>3.9656236483541698</v>
      </c>
      <c r="E38" s="73">
        <v>6.7424401187224596</v>
      </c>
      <c r="F38" s="73">
        <v>7.0851065090162004</v>
      </c>
      <c r="G38" s="73">
        <v>7.3672581073097598</v>
      </c>
      <c r="H38" s="73">
        <v>0.69654042995849796</v>
      </c>
      <c r="I38" s="73">
        <v>0.800577724605681</v>
      </c>
      <c r="J38" s="73">
        <f t="shared" si="0"/>
        <v>1.9688864659438172</v>
      </c>
      <c r="K38" s="73">
        <f t="shared" si="0"/>
        <v>1.8305357479936242</v>
      </c>
      <c r="L38" s="73">
        <f t="shared" si="0"/>
        <v>2.0529176656732004</v>
      </c>
      <c r="M38" s="73">
        <f t="shared" si="0"/>
        <v>-0.57293571017894029</v>
      </c>
      <c r="N38" s="73">
        <f t="shared" si="0"/>
        <v>-0.49533185502318244</v>
      </c>
      <c r="O38" s="73">
        <f t="shared" si="0"/>
        <v>-0.45062269883146744</v>
      </c>
      <c r="P38" s="73">
        <f t="shared" si="0"/>
        <v>-0.38471953540728576</v>
      </c>
      <c r="Q38" s="73">
        <f t="shared" ref="Q38:Q101" si="7">LOG((I38/AVERAGE(I$7:I$16)),2)</f>
        <v>-0.14218858863459852</v>
      </c>
      <c r="R38" s="73">
        <f t="shared" si="1"/>
        <v>-0.10356820861634691</v>
      </c>
      <c r="S38" s="73">
        <f t="shared" si="1"/>
        <v>-0.232183431009509</v>
      </c>
      <c r="T38" s="73">
        <f t="shared" si="1"/>
        <v>-0.16685958860848296</v>
      </c>
      <c r="U38" s="73">
        <f t="shared" si="1"/>
        <v>0.56152676068619001</v>
      </c>
      <c r="V38" s="73">
        <f t="shared" si="1"/>
        <v>0.62852657430535619</v>
      </c>
      <c r="W38" s="73">
        <f t="shared" si="1"/>
        <v>0.6930059457087282</v>
      </c>
      <c r="X38" s="73">
        <f t="shared" si="1"/>
        <v>-1.4623380404148782</v>
      </c>
      <c r="Y38" s="73">
        <f t="shared" ref="Y38:Y101" si="8">(Q38-Q$107)/Q$108</f>
        <v>-0.86585321548261618</v>
      </c>
      <c r="Z38" s="73">
        <f t="shared" si="2"/>
        <v>2.0312042503525412</v>
      </c>
      <c r="AA38" s="73">
        <f t="shared" si="2"/>
        <v>1.8393426228112784</v>
      </c>
      <c r="AB38" s="73">
        <f t="shared" si="2"/>
        <v>2.0023895621231911</v>
      </c>
      <c r="AC38" s="73">
        <f t="shared" si="2"/>
        <v>-0.55316115024110024</v>
      </c>
      <c r="AD38" s="73">
        <f t="shared" si="2"/>
        <v>-0.48503676669319462</v>
      </c>
      <c r="AE38" s="73">
        <f t="shared" si="2"/>
        <v>-0.4346655344372311</v>
      </c>
      <c r="AF38" s="73">
        <f t="shared" si="2"/>
        <v>-1.1047233589677572</v>
      </c>
      <c r="AG38" s="73">
        <f t="shared" ref="AG38:AG101" si="9">(Y38-AVERAGE(Y$7:Y$16))</f>
        <v>-0.32923690847843101</v>
      </c>
      <c r="AH38" s="73">
        <f t="shared" si="3"/>
        <v>2.0312042503525412</v>
      </c>
      <c r="AI38" s="73">
        <f t="shared" si="3"/>
        <v>1.8393426228112784</v>
      </c>
      <c r="AJ38" s="73">
        <f t="shared" si="3"/>
        <v>2.0023895621231911</v>
      </c>
      <c r="AK38" s="73">
        <f t="shared" si="3"/>
        <v>0.55316115024110024</v>
      </c>
      <c r="AL38" s="73">
        <f t="shared" si="3"/>
        <v>0.48503676669319462</v>
      </c>
      <c r="AM38" s="73">
        <f t="shared" si="3"/>
        <v>0.4346655344372311</v>
      </c>
      <c r="AN38" s="73">
        <f t="shared" si="3"/>
        <v>1.1047233589677572</v>
      </c>
      <c r="AO38" s="74">
        <f t="shared" ref="AO38:AO101" si="10">ABS(AG38)</f>
        <v>0.32923690847843101</v>
      </c>
      <c r="AP38" s="75">
        <f t="shared" si="4"/>
        <v>8.779760154104725</v>
      </c>
      <c r="AQ38" s="76">
        <f t="shared" si="5"/>
        <v>14.652696589391736</v>
      </c>
      <c r="AR38" s="73">
        <f t="shared" si="6"/>
        <v>61.636188071687819</v>
      </c>
      <c r="AS38" s="73">
        <v>4.4800000000000004</v>
      </c>
      <c r="AT38" s="77">
        <v>7.7</v>
      </c>
    </row>
    <row r="39" spans="1:51" x14ac:dyDescent="0.25">
      <c r="A39" s="72" t="s">
        <v>68</v>
      </c>
      <c r="B39" s="73">
        <v>3.8864674431373398</v>
      </c>
      <c r="C39" s="73">
        <v>3.7578214222166002</v>
      </c>
      <c r="D39" s="73">
        <v>4.1118788939851498</v>
      </c>
      <c r="E39" s="73">
        <v>6.9646477798785398</v>
      </c>
      <c r="F39" s="73">
        <v>6.9562546012495297</v>
      </c>
      <c r="G39" s="73">
        <v>7.1343883796232204</v>
      </c>
      <c r="H39" s="73">
        <v>0.94701625916175602</v>
      </c>
      <c r="I39" s="73">
        <v>1.14670221430782</v>
      </c>
      <c r="J39" s="73">
        <f t="shared" ref="J39:P70" si="11">LOG((B39/AVERAGE(B$7:B$16)),2)</f>
        <v>1.836551559172082</v>
      </c>
      <c r="K39" s="73">
        <f t="shared" si="11"/>
        <v>1.8018006503742514</v>
      </c>
      <c r="L39" s="73">
        <f t="shared" si="11"/>
        <v>2.1051676723139705</v>
      </c>
      <c r="M39" s="73">
        <f t="shared" si="11"/>
        <v>-0.52615611988667343</v>
      </c>
      <c r="N39" s="73">
        <f t="shared" si="11"/>
        <v>-0.52181065934822413</v>
      </c>
      <c r="O39" s="73">
        <f t="shared" si="11"/>
        <v>-0.49696073133781521</v>
      </c>
      <c r="P39" s="73">
        <f t="shared" si="11"/>
        <v>5.8462564908819875E-2</v>
      </c>
      <c r="Q39" s="73">
        <f t="shared" si="7"/>
        <v>0.37618882001672038</v>
      </c>
      <c r="R39" s="73">
        <f t="shared" ref="R39:X70" si="12">(J39-J$107)/J$108</f>
        <v>-0.23878202331472861</v>
      </c>
      <c r="S39" s="73">
        <f t="shared" si="12"/>
        <v>-0.26084482877362258</v>
      </c>
      <c r="T39" s="73">
        <f t="shared" si="12"/>
        <v>-0.11640714436804345</v>
      </c>
      <c r="U39" s="73">
        <f t="shared" si="12"/>
        <v>0.60671488088005132</v>
      </c>
      <c r="V39" s="73">
        <f t="shared" si="12"/>
        <v>0.60258565593804858</v>
      </c>
      <c r="W39" s="73">
        <f t="shared" si="12"/>
        <v>0.64827364263024501</v>
      </c>
      <c r="X39" s="73">
        <f t="shared" si="12"/>
        <v>-3.299740127162868E-2</v>
      </c>
      <c r="Y39" s="73">
        <f t="shared" si="8"/>
        <v>0.79998250046593677</v>
      </c>
      <c r="Z39" s="73">
        <f t="shared" ref="Z39:AF70" si="13">(R39-AVERAGE(R$7:R$16))</f>
        <v>1.8959904356541595</v>
      </c>
      <c r="AA39" s="73">
        <f t="shared" si="13"/>
        <v>1.8106812250471647</v>
      </c>
      <c r="AB39" s="73">
        <f t="shared" si="13"/>
        <v>2.0528420063636306</v>
      </c>
      <c r="AC39" s="73">
        <f t="shared" si="13"/>
        <v>-0.50797303004723893</v>
      </c>
      <c r="AD39" s="73">
        <f t="shared" si="13"/>
        <v>-0.51097768506050223</v>
      </c>
      <c r="AE39" s="73">
        <f t="shared" si="13"/>
        <v>-0.4793978375157143</v>
      </c>
      <c r="AF39" s="73">
        <f t="shared" si="13"/>
        <v>0.32461728017549246</v>
      </c>
      <c r="AG39" s="73">
        <f t="shared" si="9"/>
        <v>1.3365988074701218</v>
      </c>
      <c r="AH39" s="73">
        <f t="shared" ref="AH39:AN70" si="14">ABS(Z39)</f>
        <v>1.8959904356541595</v>
      </c>
      <c r="AI39" s="73">
        <f t="shared" si="14"/>
        <v>1.8106812250471647</v>
      </c>
      <c r="AJ39" s="73">
        <f t="shared" si="14"/>
        <v>2.0528420063636306</v>
      </c>
      <c r="AK39" s="73">
        <f t="shared" si="14"/>
        <v>0.50797303004723893</v>
      </c>
      <c r="AL39" s="73">
        <f t="shared" si="14"/>
        <v>0.51097768506050223</v>
      </c>
      <c r="AM39" s="73">
        <f t="shared" si="14"/>
        <v>0.4793978375157143</v>
      </c>
      <c r="AN39" s="73">
        <f t="shared" si="14"/>
        <v>0.32461728017549246</v>
      </c>
      <c r="AO39" s="74">
        <f t="shared" si="10"/>
        <v>1.3365988074701218</v>
      </c>
      <c r="AP39" s="75">
        <f t="shared" si="4"/>
        <v>8.9190783073340238</v>
      </c>
      <c r="AQ39" s="76">
        <f t="shared" si="5"/>
        <v>14.678591974398978</v>
      </c>
      <c r="AR39" s="73">
        <f t="shared" si="6"/>
        <v>60.75470131091862</v>
      </c>
      <c r="AS39" s="73">
        <v>7.2</v>
      </c>
      <c r="AT39" s="77">
        <v>11.21</v>
      </c>
    </row>
    <row r="40" spans="1:51" x14ac:dyDescent="0.25">
      <c r="A40" s="72" t="s">
        <v>69</v>
      </c>
      <c r="B40" s="73">
        <v>4.0467056507022896</v>
      </c>
      <c r="C40" s="73">
        <v>3.7565781018013502</v>
      </c>
      <c r="D40" s="73">
        <v>3.6811681232063602</v>
      </c>
      <c r="E40" s="73">
        <v>6.9698893529041799</v>
      </c>
      <c r="F40" s="73">
        <v>6.8595549218292904</v>
      </c>
      <c r="G40" s="73">
        <v>6.9675581898154304</v>
      </c>
      <c r="H40" s="73">
        <v>0.96235442771827095</v>
      </c>
      <c r="I40" s="73">
        <v>0.90784316709350299</v>
      </c>
      <c r="J40" s="73">
        <f t="shared" si="11"/>
        <v>1.8948400423746852</v>
      </c>
      <c r="K40" s="73">
        <f t="shared" si="11"/>
        <v>1.8013232383846562</v>
      </c>
      <c r="L40" s="73">
        <f t="shared" si="11"/>
        <v>1.9455335392265143</v>
      </c>
      <c r="M40" s="73">
        <f t="shared" si="11"/>
        <v>-0.52507076029486954</v>
      </c>
      <c r="N40" s="73">
        <f t="shared" si="11"/>
        <v>-0.54200642506204832</v>
      </c>
      <c r="O40" s="73">
        <f t="shared" si="11"/>
        <v>-0.53109734016629873</v>
      </c>
      <c r="P40" s="73">
        <f t="shared" si="11"/>
        <v>8.1641694941898879E-2</v>
      </c>
      <c r="Q40" s="73">
        <f t="shared" si="7"/>
        <v>3.9213025550673013E-2</v>
      </c>
      <c r="R40" s="73">
        <f t="shared" si="12"/>
        <v>-0.17922549088446682</v>
      </c>
      <c r="S40" s="73">
        <f t="shared" si="12"/>
        <v>-0.26132101629566945</v>
      </c>
      <c r="T40" s="73">
        <f t="shared" si="12"/>
        <v>-0.27054936781000943</v>
      </c>
      <c r="U40" s="73">
        <f t="shared" si="12"/>
        <v>0.60776331587876709</v>
      </c>
      <c r="V40" s="73">
        <f t="shared" si="12"/>
        <v>0.58280014359706578</v>
      </c>
      <c r="W40" s="73">
        <f t="shared" si="12"/>
        <v>0.61531995319644861</v>
      </c>
      <c r="X40" s="73">
        <f t="shared" si="12"/>
        <v>4.1759391732047665E-2</v>
      </c>
      <c r="Y40" s="73">
        <f t="shared" si="8"/>
        <v>-0.2829086604204053</v>
      </c>
      <c r="Z40" s="73">
        <f t="shared" si="13"/>
        <v>1.9555469680844213</v>
      </c>
      <c r="AA40" s="73">
        <f t="shared" si="13"/>
        <v>1.810205037525118</v>
      </c>
      <c r="AB40" s="73">
        <f t="shared" si="13"/>
        <v>1.8986997829216645</v>
      </c>
      <c r="AC40" s="73">
        <f t="shared" si="13"/>
        <v>-0.50692459504852316</v>
      </c>
      <c r="AD40" s="73">
        <f t="shared" si="13"/>
        <v>-0.53076319740148503</v>
      </c>
      <c r="AE40" s="73">
        <f t="shared" si="13"/>
        <v>-0.51235152694951069</v>
      </c>
      <c r="AF40" s="73">
        <f t="shared" si="13"/>
        <v>0.39937407317916884</v>
      </c>
      <c r="AG40" s="73">
        <f t="shared" si="9"/>
        <v>0.25370764658377987</v>
      </c>
      <c r="AH40" s="73">
        <f t="shared" si="14"/>
        <v>1.9555469680844213</v>
      </c>
      <c r="AI40" s="73">
        <f t="shared" si="14"/>
        <v>1.810205037525118</v>
      </c>
      <c r="AJ40" s="73">
        <f t="shared" si="14"/>
        <v>1.8986997829216645</v>
      </c>
      <c r="AK40" s="73">
        <f t="shared" si="14"/>
        <v>0.50692459504852316</v>
      </c>
      <c r="AL40" s="73">
        <f t="shared" si="14"/>
        <v>0.53076319740148503</v>
      </c>
      <c r="AM40" s="73">
        <f t="shared" si="14"/>
        <v>0.51235152694951069</v>
      </c>
      <c r="AN40" s="73">
        <f t="shared" si="14"/>
        <v>0.39937407317916884</v>
      </c>
      <c r="AO40" s="74">
        <f t="shared" si="10"/>
        <v>0.25370764658377987</v>
      </c>
      <c r="AP40" s="75">
        <f t="shared" si="4"/>
        <v>7.8675728276936718</v>
      </c>
      <c r="AQ40" s="76">
        <f t="shared" si="5"/>
        <v>13.532024616224877</v>
      </c>
      <c r="AR40" s="73">
        <f t="shared" si="6"/>
        <v>58.847638924474509</v>
      </c>
      <c r="AS40" s="73">
        <v>6.09</v>
      </c>
      <c r="AT40" s="77">
        <v>9.52</v>
      </c>
    </row>
    <row r="41" spans="1:51" x14ac:dyDescent="0.25">
      <c r="A41" s="72" t="s">
        <v>70</v>
      </c>
      <c r="B41" s="73">
        <v>4.1081531074768201</v>
      </c>
      <c r="C41" s="73">
        <v>3.9188414401248002</v>
      </c>
      <c r="D41" s="73">
        <v>3.6347154011237999</v>
      </c>
      <c r="E41" s="73">
        <v>7.1553029455531103</v>
      </c>
      <c r="F41" s="73">
        <v>6.8726348739555503</v>
      </c>
      <c r="G41" s="73">
        <v>7.2339926104964603</v>
      </c>
      <c r="H41" s="73">
        <v>0.96489858294775899</v>
      </c>
      <c r="I41" s="73">
        <v>1.0710627553143801</v>
      </c>
      <c r="J41" s="73">
        <f t="shared" si="11"/>
        <v>1.9165820790227091</v>
      </c>
      <c r="K41" s="73">
        <f t="shared" si="11"/>
        <v>1.862331342573708</v>
      </c>
      <c r="L41" s="73">
        <f t="shared" si="11"/>
        <v>1.9272123037318967</v>
      </c>
      <c r="M41" s="73">
        <f t="shared" si="11"/>
        <v>-0.48719366382326929</v>
      </c>
      <c r="N41" s="73">
        <f t="shared" si="11"/>
        <v>-0.5392580814904776</v>
      </c>
      <c r="O41" s="73">
        <f t="shared" si="11"/>
        <v>-0.4769583619803322</v>
      </c>
      <c r="P41" s="73">
        <f t="shared" si="11"/>
        <v>8.5450683429262181E-2</v>
      </c>
      <c r="Q41" s="73">
        <f t="shared" si="7"/>
        <v>0.27774104415239387</v>
      </c>
      <c r="R41" s="73">
        <f t="shared" si="12"/>
        <v>-0.15701046246749567</v>
      </c>
      <c r="S41" s="73">
        <f t="shared" si="12"/>
        <v>-0.20046938585547802</v>
      </c>
      <c r="T41" s="73">
        <f t="shared" si="12"/>
        <v>-0.28824029593875145</v>
      </c>
      <c r="U41" s="73">
        <f t="shared" si="12"/>
        <v>0.64435181050344315</v>
      </c>
      <c r="V41" s="73">
        <f t="shared" si="12"/>
        <v>0.58549265778162829</v>
      </c>
      <c r="W41" s="73">
        <f t="shared" si="12"/>
        <v>0.66758287955704221</v>
      </c>
      <c r="X41" s="73">
        <f t="shared" si="12"/>
        <v>5.404405312774458E-2</v>
      </c>
      <c r="Y41" s="73">
        <f t="shared" si="8"/>
        <v>0.48361489174399797</v>
      </c>
      <c r="Z41" s="73">
        <f t="shared" si="13"/>
        <v>1.9777619965013924</v>
      </c>
      <c r="AA41" s="73">
        <f t="shared" si="13"/>
        <v>1.8710566679653093</v>
      </c>
      <c r="AB41" s="73">
        <f t="shared" si="13"/>
        <v>1.8810088547929227</v>
      </c>
      <c r="AC41" s="73">
        <f t="shared" si="13"/>
        <v>-0.4703361004238471</v>
      </c>
      <c r="AD41" s="73">
        <f t="shared" si="13"/>
        <v>-0.52807068321692252</v>
      </c>
      <c r="AE41" s="73">
        <f t="shared" si="13"/>
        <v>-0.4600886005889171</v>
      </c>
      <c r="AF41" s="73">
        <f t="shared" si="13"/>
        <v>0.41165873457486574</v>
      </c>
      <c r="AG41" s="73">
        <f t="shared" si="9"/>
        <v>1.0202311987481831</v>
      </c>
      <c r="AH41" s="73">
        <f t="shared" si="14"/>
        <v>1.9777619965013924</v>
      </c>
      <c r="AI41" s="73">
        <f t="shared" si="14"/>
        <v>1.8710566679653093</v>
      </c>
      <c r="AJ41" s="73">
        <f t="shared" si="14"/>
        <v>1.8810088547929227</v>
      </c>
      <c r="AK41" s="73">
        <f t="shared" si="14"/>
        <v>0.4703361004238471</v>
      </c>
      <c r="AL41" s="73">
        <f t="shared" si="14"/>
        <v>0.52807068321692252</v>
      </c>
      <c r="AM41" s="73">
        <f t="shared" si="14"/>
        <v>0.4600886005889171</v>
      </c>
      <c r="AN41" s="73">
        <f t="shared" si="14"/>
        <v>0.41165873457486574</v>
      </c>
      <c r="AO41" s="74">
        <f t="shared" si="10"/>
        <v>1.0202311987481831</v>
      </c>
      <c r="AP41" s="75">
        <f t="shared" si="4"/>
        <v>8.6202128368123603</v>
      </c>
      <c r="AQ41" s="76">
        <f t="shared" si="5"/>
        <v>14.350040356071982</v>
      </c>
      <c r="AR41" s="73">
        <f t="shared" si="6"/>
        <v>60.188660510148978</v>
      </c>
      <c r="AS41" s="73">
        <v>6.75</v>
      </c>
      <c r="AT41" s="77">
        <v>10.82</v>
      </c>
    </row>
    <row r="42" spans="1:51" x14ac:dyDescent="0.25">
      <c r="A42" s="72" t="s">
        <v>71</v>
      </c>
      <c r="B42" s="73">
        <v>4.10119016355541</v>
      </c>
      <c r="C42" s="73">
        <v>3.9751814763624602</v>
      </c>
      <c r="D42" s="73">
        <v>4.2267675296147296</v>
      </c>
      <c r="E42" s="73">
        <v>6.8251044981828404</v>
      </c>
      <c r="F42" s="73">
        <v>6.8335864109191498</v>
      </c>
      <c r="G42" s="73">
        <v>6.6924707679063102</v>
      </c>
      <c r="H42" s="73">
        <v>1.28084269223675</v>
      </c>
      <c r="I42" s="73">
        <v>1.1811235762124901</v>
      </c>
      <c r="J42" s="73">
        <f t="shared" si="11"/>
        <v>1.9141347682591958</v>
      </c>
      <c r="K42" s="73">
        <f t="shared" si="11"/>
        <v>1.8829248655156046</v>
      </c>
      <c r="L42" s="73">
        <f t="shared" si="11"/>
        <v>2.1449246653961715</v>
      </c>
      <c r="M42" s="73">
        <f t="shared" si="11"/>
        <v>-0.55535537866975382</v>
      </c>
      <c r="N42" s="73">
        <f t="shared" si="11"/>
        <v>-0.5474784618889087</v>
      </c>
      <c r="O42" s="73">
        <f t="shared" si="11"/>
        <v>-0.58921155394452551</v>
      </c>
      <c r="P42" s="73">
        <f t="shared" si="11"/>
        <v>0.49409476526795565</v>
      </c>
      <c r="Q42" s="73">
        <f t="shared" si="7"/>
        <v>0.4188579477468361</v>
      </c>
      <c r="R42" s="73">
        <f t="shared" si="12"/>
        <v>-0.15951101377447488</v>
      </c>
      <c r="S42" s="73">
        <f t="shared" si="12"/>
        <v>-0.17992868123632391</v>
      </c>
      <c r="T42" s="73">
        <f t="shared" si="12"/>
        <v>-7.8017915244344996E-2</v>
      </c>
      <c r="U42" s="73">
        <f t="shared" si="12"/>
        <v>0.5785089986305948</v>
      </c>
      <c r="V42" s="73">
        <f t="shared" si="12"/>
        <v>0.57743926480186125</v>
      </c>
      <c r="W42" s="73">
        <f t="shared" si="12"/>
        <v>0.55921954315984879</v>
      </c>
      <c r="X42" s="73">
        <f t="shared" si="12"/>
        <v>1.3719934755002032</v>
      </c>
      <c r="Y42" s="73">
        <f t="shared" si="8"/>
        <v>0.93710220467165872</v>
      </c>
      <c r="Z42" s="73">
        <f t="shared" si="13"/>
        <v>1.9752614451944133</v>
      </c>
      <c r="AA42" s="73">
        <f t="shared" si="13"/>
        <v>1.8915973725844635</v>
      </c>
      <c r="AB42" s="73">
        <f t="shared" si="13"/>
        <v>2.0912312354873288</v>
      </c>
      <c r="AC42" s="73">
        <f t="shared" si="13"/>
        <v>-0.53617891229669545</v>
      </c>
      <c r="AD42" s="73">
        <f t="shared" si="13"/>
        <v>-0.53612407619668956</v>
      </c>
      <c r="AE42" s="73">
        <f t="shared" si="13"/>
        <v>-0.56845193698611052</v>
      </c>
      <c r="AF42" s="73">
        <f t="shared" si="13"/>
        <v>1.7296081569473243</v>
      </c>
      <c r="AG42" s="73">
        <f t="shared" si="9"/>
        <v>1.4737185116758438</v>
      </c>
      <c r="AH42" s="73">
        <f t="shared" si="14"/>
        <v>1.9752614451944133</v>
      </c>
      <c r="AI42" s="73">
        <f t="shared" si="14"/>
        <v>1.8915973725844635</v>
      </c>
      <c r="AJ42" s="73">
        <f t="shared" si="14"/>
        <v>2.0912312354873288</v>
      </c>
      <c r="AK42" s="73">
        <f t="shared" si="14"/>
        <v>0.53617891229669545</v>
      </c>
      <c r="AL42" s="73">
        <f t="shared" si="14"/>
        <v>0.53612407619668956</v>
      </c>
      <c r="AM42" s="73">
        <f t="shared" si="14"/>
        <v>0.56845193698611052</v>
      </c>
      <c r="AN42" s="73">
        <f t="shared" si="14"/>
        <v>1.7296081569473243</v>
      </c>
      <c r="AO42" s="74">
        <f t="shared" si="10"/>
        <v>1.4737185116758438</v>
      </c>
      <c r="AP42" s="75">
        <f t="shared" si="4"/>
        <v>10.802171647368869</v>
      </c>
      <c r="AQ42" s="76">
        <f t="shared" si="5"/>
        <v>16.760261700635077</v>
      </c>
      <c r="AR42" s="73">
        <f t="shared" si="6"/>
        <v>64.424982126764718</v>
      </c>
      <c r="AS42" s="73">
        <v>9.7200000000000006</v>
      </c>
      <c r="AT42" s="77">
        <v>13.63</v>
      </c>
    </row>
    <row r="43" spans="1:51" x14ac:dyDescent="0.25">
      <c r="A43" s="72" t="s">
        <v>72</v>
      </c>
      <c r="B43" s="73">
        <v>3.8108910191471601</v>
      </c>
      <c r="C43" s="73">
        <v>4.2176371312142296</v>
      </c>
      <c r="D43" s="73">
        <v>3.83990896330674</v>
      </c>
      <c r="E43" s="73">
        <v>6.8775344538129204</v>
      </c>
      <c r="F43" s="73">
        <v>7.02549944645222</v>
      </c>
      <c r="G43" s="73">
        <v>7.3583693811370603</v>
      </c>
      <c r="H43" s="73">
        <v>1.0894307113735699</v>
      </c>
      <c r="I43" s="73">
        <v>0.98993251761728296</v>
      </c>
      <c r="J43" s="73">
        <f t="shared" si="11"/>
        <v>1.8082204799969259</v>
      </c>
      <c r="K43" s="73">
        <f t="shared" si="11"/>
        <v>1.968339117907596</v>
      </c>
      <c r="L43" s="73">
        <f t="shared" si="11"/>
        <v>2.006442006336937</v>
      </c>
      <c r="M43" s="73">
        <f t="shared" si="11"/>
        <v>-0.54431505185633289</v>
      </c>
      <c r="N43" s="73">
        <f t="shared" si="11"/>
        <v>-0.50752060515213426</v>
      </c>
      <c r="O43" s="73">
        <f t="shared" si="11"/>
        <v>-0.45236438661172962</v>
      </c>
      <c r="P43" s="73">
        <f t="shared" si="11"/>
        <v>0.26057590736671077</v>
      </c>
      <c r="Q43" s="73">
        <f t="shared" si="7"/>
        <v>0.16410011878664907</v>
      </c>
      <c r="R43" s="73">
        <f t="shared" si="12"/>
        <v>-0.2677294369884497</v>
      </c>
      <c r="S43" s="73">
        <f t="shared" si="12"/>
        <v>-9.4733499547406091E-2</v>
      </c>
      <c r="T43" s="73">
        <f t="shared" si="12"/>
        <v>-0.21173634101392408</v>
      </c>
      <c r="U43" s="73">
        <f t="shared" si="12"/>
        <v>0.58917372681456204</v>
      </c>
      <c r="V43" s="73">
        <f t="shared" si="12"/>
        <v>0.61658542438735842</v>
      </c>
      <c r="W43" s="73">
        <f t="shared" si="12"/>
        <v>0.69132461179270344</v>
      </c>
      <c r="X43" s="73">
        <f t="shared" si="12"/>
        <v>0.6188538668235547</v>
      </c>
      <c r="Y43" s="73">
        <f t="shared" si="8"/>
        <v>0.1184232203703772</v>
      </c>
      <c r="Z43" s="73">
        <f t="shared" si="13"/>
        <v>1.8670430219804384</v>
      </c>
      <c r="AA43" s="73">
        <f t="shared" si="13"/>
        <v>1.9767925542733813</v>
      </c>
      <c r="AB43" s="73">
        <f t="shared" si="13"/>
        <v>1.9575128097177499</v>
      </c>
      <c r="AC43" s="73">
        <f t="shared" si="13"/>
        <v>-0.52551418411272821</v>
      </c>
      <c r="AD43" s="73">
        <f t="shared" si="13"/>
        <v>-0.49697791661119239</v>
      </c>
      <c r="AE43" s="73">
        <f t="shared" si="13"/>
        <v>-0.43634686835325587</v>
      </c>
      <c r="AF43" s="73">
        <f t="shared" si="13"/>
        <v>0.97646854827067586</v>
      </c>
      <c r="AG43" s="73">
        <f t="shared" si="9"/>
        <v>0.65503952737456239</v>
      </c>
      <c r="AH43" s="73">
        <f t="shared" si="14"/>
        <v>1.8670430219804384</v>
      </c>
      <c r="AI43" s="73">
        <f t="shared" si="14"/>
        <v>1.9767925542733813</v>
      </c>
      <c r="AJ43" s="73">
        <f t="shared" si="14"/>
        <v>1.9575128097177499</v>
      </c>
      <c r="AK43" s="73">
        <f t="shared" si="14"/>
        <v>0.52551418411272821</v>
      </c>
      <c r="AL43" s="73">
        <f t="shared" si="14"/>
        <v>0.49697791661119239</v>
      </c>
      <c r="AM43" s="73">
        <f t="shared" si="14"/>
        <v>0.43634686835325587</v>
      </c>
      <c r="AN43" s="73">
        <f t="shared" si="14"/>
        <v>0.97646854827067586</v>
      </c>
      <c r="AO43" s="74">
        <f t="shared" si="10"/>
        <v>0.65503952737456239</v>
      </c>
      <c r="AP43" s="75">
        <f t="shared" si="4"/>
        <v>8.8916954306939839</v>
      </c>
      <c r="AQ43" s="76">
        <f t="shared" si="5"/>
        <v>14.693043816665554</v>
      </c>
      <c r="AR43" s="73">
        <f t="shared" si="6"/>
        <v>61.103830904438105</v>
      </c>
      <c r="AS43" s="73">
        <v>7.07</v>
      </c>
      <c r="AT43" s="77">
        <v>11.27</v>
      </c>
    </row>
    <row r="44" spans="1:51" x14ac:dyDescent="0.25">
      <c r="A44" s="72" t="s">
        <v>73</v>
      </c>
      <c r="B44" s="73">
        <v>4.09970056500946</v>
      </c>
      <c r="C44" s="73">
        <v>4.0983841055448504</v>
      </c>
      <c r="D44" s="73">
        <v>3.9565602830443001</v>
      </c>
      <c r="E44" s="73">
        <v>6.95110234589432</v>
      </c>
      <c r="F44" s="73">
        <v>6.9488692078879097</v>
      </c>
      <c r="G44" s="73">
        <v>7.2523619387601599</v>
      </c>
      <c r="H44" s="73">
        <v>1.49100566167566</v>
      </c>
      <c r="I44" s="73">
        <v>0.710771443446374</v>
      </c>
      <c r="J44" s="73">
        <f t="shared" si="11"/>
        <v>1.9136106699557502</v>
      </c>
      <c r="K44" s="73">
        <f t="shared" si="11"/>
        <v>1.926959343021351</v>
      </c>
      <c r="L44" s="73">
        <f t="shared" si="11"/>
        <v>2.049616637066888</v>
      </c>
      <c r="M44" s="73">
        <f t="shared" si="11"/>
        <v>-0.52896472688679952</v>
      </c>
      <c r="N44" s="73">
        <f t="shared" si="11"/>
        <v>-0.52334316945399151</v>
      </c>
      <c r="O44" s="73">
        <f t="shared" si="11"/>
        <v>-0.47329955977380861</v>
      </c>
      <c r="P44" s="73">
        <f t="shared" si="11"/>
        <v>0.71328720036447202</v>
      </c>
      <c r="Q44" s="73">
        <f t="shared" si="7"/>
        <v>-0.31384434355905844</v>
      </c>
      <c r="R44" s="73">
        <f t="shared" si="12"/>
        <v>-0.16004651368613509</v>
      </c>
      <c r="S44" s="73">
        <f t="shared" si="12"/>
        <v>-0.13600714347630508</v>
      </c>
      <c r="T44" s="73">
        <f t="shared" si="12"/>
        <v>-0.17004705158511196</v>
      </c>
      <c r="U44" s="73">
        <f t="shared" si="12"/>
        <v>0.6040018243973827</v>
      </c>
      <c r="V44" s="73">
        <f t="shared" si="12"/>
        <v>0.60108427698366773</v>
      </c>
      <c r="W44" s="73">
        <f t="shared" si="12"/>
        <v>0.67111489506037658</v>
      </c>
      <c r="X44" s="73">
        <f t="shared" si="12"/>
        <v>2.0789278373635414</v>
      </c>
      <c r="Y44" s="73">
        <f t="shared" si="8"/>
        <v>-1.4174788894201515</v>
      </c>
      <c r="Z44" s="73">
        <f t="shared" si="13"/>
        <v>1.974725945282753</v>
      </c>
      <c r="AA44" s="73">
        <f t="shared" si="13"/>
        <v>1.9355189103444823</v>
      </c>
      <c r="AB44" s="73">
        <f t="shared" si="13"/>
        <v>1.999202099146562</v>
      </c>
      <c r="AC44" s="73">
        <f t="shared" si="13"/>
        <v>-0.51068608652990755</v>
      </c>
      <c r="AD44" s="73">
        <f t="shared" si="13"/>
        <v>-0.51247906401488308</v>
      </c>
      <c r="AE44" s="73">
        <f t="shared" si="13"/>
        <v>-0.45655658508558272</v>
      </c>
      <c r="AF44" s="73">
        <f t="shared" si="13"/>
        <v>2.4365425188106626</v>
      </c>
      <c r="AG44" s="73">
        <f t="shared" si="9"/>
        <v>-0.88086258241596638</v>
      </c>
      <c r="AH44" s="73">
        <f t="shared" si="14"/>
        <v>1.974725945282753</v>
      </c>
      <c r="AI44" s="73">
        <f t="shared" si="14"/>
        <v>1.9355189103444823</v>
      </c>
      <c r="AJ44" s="73">
        <f t="shared" si="14"/>
        <v>1.999202099146562</v>
      </c>
      <c r="AK44" s="73">
        <f t="shared" si="14"/>
        <v>0.51068608652990755</v>
      </c>
      <c r="AL44" s="73">
        <f t="shared" si="14"/>
        <v>0.51247906401488308</v>
      </c>
      <c r="AM44" s="73">
        <f t="shared" si="14"/>
        <v>0.45655658508558272</v>
      </c>
      <c r="AN44" s="73">
        <f t="shared" si="14"/>
        <v>2.4365425188106626</v>
      </c>
      <c r="AO44" s="74">
        <f t="shared" si="10"/>
        <v>0.88086258241596638</v>
      </c>
      <c r="AP44" s="75">
        <f t="shared" si="4"/>
        <v>10.706573791630799</v>
      </c>
      <c r="AQ44" s="76">
        <f t="shared" si="5"/>
        <v>16.616020746404594</v>
      </c>
      <c r="AR44" s="73">
        <f t="shared" si="6"/>
        <v>63.891596384594976</v>
      </c>
      <c r="AS44" s="73">
        <v>7.49</v>
      </c>
      <c r="AT44" s="77">
        <v>11.81</v>
      </c>
    </row>
    <row r="45" spans="1:51" x14ac:dyDescent="0.25">
      <c r="A45" s="72" t="s">
        <v>74</v>
      </c>
      <c r="B45" s="73">
        <v>3.7008074633387</v>
      </c>
      <c r="C45" s="73">
        <v>4.2870704112667299</v>
      </c>
      <c r="D45" s="73">
        <v>3.8433125688797798</v>
      </c>
      <c r="E45" s="73">
        <v>7.1513937683738602</v>
      </c>
      <c r="F45" s="73">
        <v>7.0955612432422202</v>
      </c>
      <c r="G45" s="73">
        <v>6.81360968877377</v>
      </c>
      <c r="H45" s="73">
        <v>0.83412067744338503</v>
      </c>
      <c r="I45" s="73">
        <v>0.89987420025619602</v>
      </c>
      <c r="J45" s="73">
        <f t="shared" si="11"/>
        <v>1.7659322088524645</v>
      </c>
      <c r="K45" s="73">
        <f t="shared" si="11"/>
        <v>1.9918962535161047</v>
      </c>
      <c r="L45" s="73">
        <f t="shared" si="11"/>
        <v>2.0077202111061219</v>
      </c>
      <c r="M45" s="73">
        <f t="shared" si="11"/>
        <v>-0.48798207092849932</v>
      </c>
      <c r="N45" s="73">
        <f t="shared" si="11"/>
        <v>-0.49320459328657856</v>
      </c>
      <c r="O45" s="73">
        <f t="shared" si="11"/>
        <v>-0.56333117989379877</v>
      </c>
      <c r="P45" s="73">
        <f t="shared" si="11"/>
        <v>-0.12467050792010712</v>
      </c>
      <c r="Q45" s="73">
        <f t="shared" si="7"/>
        <v>2.6493267895395144E-2</v>
      </c>
      <c r="R45" s="73">
        <f t="shared" si="12"/>
        <v>-0.31093767733810324</v>
      </c>
      <c r="S45" s="73">
        <f t="shared" si="12"/>
        <v>-7.1236783343336732E-2</v>
      </c>
      <c r="T45" s="73">
        <f t="shared" si="12"/>
        <v>-0.21050211045605</v>
      </c>
      <c r="U45" s="73">
        <f t="shared" si="12"/>
        <v>0.64359022548719469</v>
      </c>
      <c r="V45" s="73">
        <f t="shared" si="12"/>
        <v>0.63061062320642192</v>
      </c>
      <c r="W45" s="73">
        <f t="shared" si="12"/>
        <v>0.58420309712630236</v>
      </c>
      <c r="X45" s="73">
        <f t="shared" si="12"/>
        <v>-0.62363394362941393</v>
      </c>
      <c r="Y45" s="73">
        <f t="shared" si="8"/>
        <v>-0.32378433564610648</v>
      </c>
      <c r="Z45" s="73">
        <f t="shared" si="13"/>
        <v>1.8238347816307849</v>
      </c>
      <c r="AA45" s="73">
        <f t="shared" si="13"/>
        <v>2.0002892704774506</v>
      </c>
      <c r="AB45" s="73">
        <f t="shared" si="13"/>
        <v>1.958747040275624</v>
      </c>
      <c r="AC45" s="73">
        <f t="shared" si="13"/>
        <v>-0.47109768544009556</v>
      </c>
      <c r="AD45" s="73">
        <f t="shared" si="13"/>
        <v>-0.48295271779212889</v>
      </c>
      <c r="AE45" s="73">
        <f t="shared" si="13"/>
        <v>-0.54346838301965694</v>
      </c>
      <c r="AF45" s="73">
        <f t="shared" si="13"/>
        <v>-0.26601926218229277</v>
      </c>
      <c r="AG45" s="73">
        <f t="shared" si="9"/>
        <v>0.21283197135807869</v>
      </c>
      <c r="AH45" s="73">
        <f t="shared" si="14"/>
        <v>1.8238347816307849</v>
      </c>
      <c r="AI45" s="73">
        <f t="shared" si="14"/>
        <v>2.0002892704774506</v>
      </c>
      <c r="AJ45" s="73">
        <f t="shared" si="14"/>
        <v>1.958747040275624</v>
      </c>
      <c r="AK45" s="73">
        <f t="shared" si="14"/>
        <v>0.47109768544009556</v>
      </c>
      <c r="AL45" s="73">
        <f t="shared" si="14"/>
        <v>0.48295271779212889</v>
      </c>
      <c r="AM45" s="73">
        <f t="shared" si="14"/>
        <v>0.54346838301965694</v>
      </c>
      <c r="AN45" s="73">
        <f t="shared" si="14"/>
        <v>0.26601926218229277</v>
      </c>
      <c r="AO45" s="74">
        <f t="shared" si="10"/>
        <v>0.21283197135807869</v>
      </c>
      <c r="AP45" s="75">
        <f t="shared" si="4"/>
        <v>7.7592411121761113</v>
      </c>
      <c r="AQ45" s="76">
        <f t="shared" si="5"/>
        <v>13.54211220455997</v>
      </c>
      <c r="AR45" s="73">
        <f t="shared" si="6"/>
        <v>59.805080943630855</v>
      </c>
      <c r="AS45" s="73">
        <v>5.47</v>
      </c>
      <c r="AT45" s="77">
        <v>8.92</v>
      </c>
    </row>
    <row r="46" spans="1:51" ht="15.75" thickBot="1" x14ac:dyDescent="0.3">
      <c r="A46" s="78" t="s">
        <v>75</v>
      </c>
      <c r="B46" s="79">
        <v>3.8237367804521898</v>
      </c>
      <c r="C46" s="79">
        <v>3.78778984192757</v>
      </c>
      <c r="D46" s="79">
        <v>3.8708947376325402</v>
      </c>
      <c r="E46" s="79">
        <v>7.3397065002286803</v>
      </c>
      <c r="F46" s="79">
        <v>7.32250892923257</v>
      </c>
      <c r="G46" s="79">
        <v>6.8963182648165899</v>
      </c>
      <c r="H46" s="79">
        <v>0.79639152279067404</v>
      </c>
      <c r="I46" s="79">
        <v>1.07545801158711</v>
      </c>
      <c r="J46" s="79">
        <f t="shared" si="11"/>
        <v>1.8130753423704118</v>
      </c>
      <c r="K46" s="79">
        <f t="shared" si="11"/>
        <v>1.813260429130011</v>
      </c>
      <c r="L46" s="79">
        <f t="shared" si="11"/>
        <v>2.0180369749859226</v>
      </c>
      <c r="M46" s="79">
        <f t="shared" si="11"/>
        <v>-0.45048413995175224</v>
      </c>
      <c r="N46" s="79">
        <f t="shared" si="11"/>
        <v>-0.44778334872042264</v>
      </c>
      <c r="O46" s="79">
        <f t="shared" si="11"/>
        <v>-0.54592412998298578</v>
      </c>
      <c r="P46" s="79">
        <f t="shared" si="11"/>
        <v>-0.19144876604729288</v>
      </c>
      <c r="Q46" s="79">
        <f t="shared" si="7"/>
        <v>0.2836492313807521</v>
      </c>
      <c r="R46" s="79">
        <f t="shared" si="12"/>
        <v>-0.26276895847700932</v>
      </c>
      <c r="S46" s="79">
        <f t="shared" si="12"/>
        <v>-0.24941444208907815</v>
      </c>
      <c r="T46" s="79">
        <f t="shared" si="12"/>
        <v>-0.20054027527455393</v>
      </c>
      <c r="U46" s="79">
        <f t="shared" si="12"/>
        <v>0.67981245405764179</v>
      </c>
      <c r="V46" s="79">
        <f t="shared" si="12"/>
        <v>0.67510918828391842</v>
      </c>
      <c r="W46" s="79">
        <f t="shared" si="12"/>
        <v>0.60100694895592199</v>
      </c>
      <c r="X46" s="79">
        <f t="shared" si="12"/>
        <v>-0.83900563414738483</v>
      </c>
      <c r="Y46" s="79">
        <f t="shared" si="8"/>
        <v>0.50260119233745304</v>
      </c>
      <c r="Z46" s="79">
        <f t="shared" si="13"/>
        <v>1.8720035004918789</v>
      </c>
      <c r="AA46" s="79">
        <f t="shared" si="13"/>
        <v>1.8221116117317093</v>
      </c>
      <c r="AB46" s="79">
        <f t="shared" si="13"/>
        <v>1.96870887545712</v>
      </c>
      <c r="AC46" s="79">
        <f t="shared" si="13"/>
        <v>-0.43487545686964846</v>
      </c>
      <c r="AD46" s="79">
        <f t="shared" si="13"/>
        <v>-0.43845415271463239</v>
      </c>
      <c r="AE46" s="79">
        <f t="shared" si="13"/>
        <v>-0.52666453119003731</v>
      </c>
      <c r="AF46" s="79">
        <f t="shared" si="13"/>
        <v>-0.48139095270026366</v>
      </c>
      <c r="AG46" s="79">
        <f t="shared" si="9"/>
        <v>1.0392174993416381</v>
      </c>
      <c r="AH46" s="79">
        <f t="shared" si="14"/>
        <v>1.8720035004918789</v>
      </c>
      <c r="AI46" s="79">
        <f t="shared" si="14"/>
        <v>1.8221116117317093</v>
      </c>
      <c r="AJ46" s="79">
        <f t="shared" si="14"/>
        <v>1.96870887545712</v>
      </c>
      <c r="AK46" s="79">
        <f t="shared" si="14"/>
        <v>0.43487545686964846</v>
      </c>
      <c r="AL46" s="79">
        <f t="shared" si="14"/>
        <v>0.43845415271463239</v>
      </c>
      <c r="AM46" s="79">
        <f t="shared" si="14"/>
        <v>0.52666453119003731</v>
      </c>
      <c r="AN46" s="79">
        <f t="shared" si="14"/>
        <v>0.48139095270026366</v>
      </c>
      <c r="AO46" s="80">
        <f t="shared" si="10"/>
        <v>1.0392174993416381</v>
      </c>
      <c r="AP46" s="81">
        <f t="shared" si="4"/>
        <v>8.5834265804969281</v>
      </c>
      <c r="AQ46" s="82">
        <f t="shared" si="5"/>
        <v>14.246250568177636</v>
      </c>
      <c r="AR46" s="79">
        <f t="shared" si="6"/>
        <v>59.548842469623295</v>
      </c>
      <c r="AS46" s="79">
        <v>5.8</v>
      </c>
      <c r="AT46" s="83">
        <v>9.86</v>
      </c>
    </row>
    <row r="47" spans="1:51" x14ac:dyDescent="0.25">
      <c r="A47" s="84" t="s">
        <v>76</v>
      </c>
      <c r="B47" s="85">
        <v>5.1502057596228799</v>
      </c>
      <c r="C47" s="85">
        <v>5.3873009490312098</v>
      </c>
      <c r="D47" s="85">
        <v>5.1676176832229297</v>
      </c>
      <c r="E47" s="85">
        <v>5.9252207649815896</v>
      </c>
      <c r="F47" s="85">
        <v>6.1056679790114101</v>
      </c>
      <c r="G47" s="85">
        <v>5.8458918053464304</v>
      </c>
      <c r="H47" s="85">
        <v>1.40030998128435</v>
      </c>
      <c r="I47" s="85">
        <v>1.1889075454174201</v>
      </c>
      <c r="J47" s="85">
        <f t="shared" si="11"/>
        <v>2.2427221999187981</v>
      </c>
      <c r="K47" s="85">
        <f t="shared" si="11"/>
        <v>2.3214668014306183</v>
      </c>
      <c r="L47" s="85">
        <f t="shared" si="11"/>
        <v>2.4348692372649663</v>
      </c>
      <c r="M47" s="85">
        <f t="shared" si="11"/>
        <v>-0.75933760606493073</v>
      </c>
      <c r="N47" s="85">
        <f t="shared" si="11"/>
        <v>-0.7099722569224034</v>
      </c>
      <c r="O47" s="85">
        <f t="shared" si="11"/>
        <v>-0.78432735800010422</v>
      </c>
      <c r="P47" s="85">
        <f t="shared" si="11"/>
        <v>0.62274769093020432</v>
      </c>
      <c r="Q47" s="85">
        <f t="shared" si="7"/>
        <v>0.42833456098326317</v>
      </c>
      <c r="R47" s="85">
        <f t="shared" si="12"/>
        <v>0.17622474318098408</v>
      </c>
      <c r="S47" s="85">
        <f t="shared" si="12"/>
        <v>0.25748848114807055</v>
      </c>
      <c r="T47" s="85">
        <f t="shared" si="12"/>
        <v>0.20195166343153784</v>
      </c>
      <c r="U47" s="85">
        <f t="shared" si="12"/>
        <v>0.38146637060936212</v>
      </c>
      <c r="V47" s="85">
        <f t="shared" si="12"/>
        <v>0.4182463412690024</v>
      </c>
      <c r="W47" s="85">
        <f t="shared" si="12"/>
        <v>0.37086499268944534</v>
      </c>
      <c r="X47" s="85">
        <f t="shared" si="12"/>
        <v>1.7869219097997076</v>
      </c>
      <c r="Y47" s="85">
        <f t="shared" si="8"/>
        <v>0.96755584815998774</v>
      </c>
      <c r="Z47" s="85">
        <f t="shared" si="13"/>
        <v>2.3109972021498724</v>
      </c>
      <c r="AA47" s="85">
        <f t="shared" si="13"/>
        <v>2.329014534968858</v>
      </c>
      <c r="AB47" s="85">
        <f t="shared" si="13"/>
        <v>2.3712008141632119</v>
      </c>
      <c r="AC47" s="85">
        <f t="shared" si="13"/>
        <v>-0.73322154031792808</v>
      </c>
      <c r="AD47" s="85">
        <f t="shared" si="13"/>
        <v>-0.69531699972954841</v>
      </c>
      <c r="AE47" s="85">
        <f t="shared" si="13"/>
        <v>-0.75680648745651391</v>
      </c>
      <c r="AF47" s="85">
        <f t="shared" si="13"/>
        <v>2.1445365912468288</v>
      </c>
      <c r="AG47" s="85">
        <f t="shared" si="9"/>
        <v>1.5041721551641729</v>
      </c>
      <c r="AH47" s="85">
        <f t="shared" si="14"/>
        <v>2.3109972021498724</v>
      </c>
      <c r="AI47" s="85">
        <f t="shared" si="14"/>
        <v>2.329014534968858</v>
      </c>
      <c r="AJ47" s="85">
        <f t="shared" si="14"/>
        <v>2.3712008141632119</v>
      </c>
      <c r="AK47" s="85">
        <f t="shared" si="14"/>
        <v>0.73322154031792808</v>
      </c>
      <c r="AL47" s="85">
        <f t="shared" si="14"/>
        <v>0.69531699972954841</v>
      </c>
      <c r="AM47" s="85">
        <f t="shared" si="14"/>
        <v>0.75680648745651391</v>
      </c>
      <c r="AN47" s="85">
        <f t="shared" si="14"/>
        <v>2.1445365912468288</v>
      </c>
      <c r="AO47" s="86">
        <f t="shared" si="10"/>
        <v>1.5041721551641729</v>
      </c>
      <c r="AP47" s="87">
        <f t="shared" si="4"/>
        <v>12.845266325196935</v>
      </c>
      <c r="AQ47" s="88">
        <f t="shared" si="5"/>
        <v>19.856478876478874</v>
      </c>
      <c r="AR47" s="85">
        <f t="shared" si="6"/>
        <v>75.94617928673442</v>
      </c>
      <c r="AS47" s="85">
        <v>13.63</v>
      </c>
      <c r="AT47" s="89">
        <v>15.17</v>
      </c>
      <c r="AU47" s="13"/>
      <c r="AV47" s="13"/>
      <c r="AW47" s="13"/>
      <c r="AX47" s="13"/>
      <c r="AY47" s="13"/>
    </row>
    <row r="48" spans="1:51" x14ac:dyDescent="0.25">
      <c r="A48" s="90" t="s">
        <v>77</v>
      </c>
      <c r="B48" s="91">
        <v>4.8511071119190099</v>
      </c>
      <c r="C48" s="91">
        <v>5.0717940876207797</v>
      </c>
      <c r="D48" s="91">
        <v>5.2714226417630696</v>
      </c>
      <c r="E48" s="91">
        <v>5.9042318168340904</v>
      </c>
      <c r="F48" s="91">
        <v>5.6957656692229497</v>
      </c>
      <c r="G48" s="91">
        <v>6.1271237170494803</v>
      </c>
      <c r="H48" s="91">
        <v>1.0278392524352</v>
      </c>
      <c r="I48" s="91">
        <v>1.2009136275899499</v>
      </c>
      <c r="J48" s="91">
        <f t="shared" si="11"/>
        <v>2.1564061627452498</v>
      </c>
      <c r="K48" s="91">
        <f t="shared" si="11"/>
        <v>2.2344003151487772</v>
      </c>
      <c r="L48" s="91">
        <f t="shared" si="11"/>
        <v>2.4635622647204061</v>
      </c>
      <c r="M48" s="91">
        <f t="shared" si="11"/>
        <v>-0.76445714696883471</v>
      </c>
      <c r="N48" s="91">
        <f t="shared" si="11"/>
        <v>-0.81023160279709483</v>
      </c>
      <c r="O48" s="91">
        <f t="shared" si="11"/>
        <v>-0.71654050418965876</v>
      </c>
      <c r="P48" s="91">
        <f t="shared" si="11"/>
        <v>0.17661611828756527</v>
      </c>
      <c r="Q48" s="91">
        <f t="shared" si="7"/>
        <v>0.44283042463288952</v>
      </c>
      <c r="R48" s="91">
        <f t="shared" si="12"/>
        <v>8.8030925384940839E-2</v>
      </c>
      <c r="S48" s="91">
        <f t="shared" si="12"/>
        <v>0.17064530322320448</v>
      </c>
      <c r="T48" s="91">
        <f t="shared" si="12"/>
        <v>0.22965756168601584</v>
      </c>
      <c r="U48" s="91">
        <f t="shared" si="12"/>
        <v>0.37652099959910673</v>
      </c>
      <c r="V48" s="91">
        <f t="shared" si="12"/>
        <v>0.32002364680861234</v>
      </c>
      <c r="W48" s="91">
        <f t="shared" si="12"/>
        <v>0.43630286144164776</v>
      </c>
      <c r="X48" s="91">
        <f t="shared" si="12"/>
        <v>0.34806870086328345</v>
      </c>
      <c r="Y48" s="91">
        <f t="shared" si="8"/>
        <v>1.0141391424896806</v>
      </c>
      <c r="Z48" s="91">
        <f t="shared" si="13"/>
        <v>2.2228033843538291</v>
      </c>
      <c r="AA48" s="91">
        <f t="shared" si="13"/>
        <v>2.2421713570439916</v>
      </c>
      <c r="AB48" s="91">
        <f t="shared" si="13"/>
        <v>2.3989067124176899</v>
      </c>
      <c r="AC48" s="91">
        <f t="shared" si="13"/>
        <v>-0.73816691132818346</v>
      </c>
      <c r="AD48" s="91">
        <f t="shared" si="13"/>
        <v>-0.79353969418993842</v>
      </c>
      <c r="AE48" s="91">
        <f t="shared" si="13"/>
        <v>-0.69136861870431154</v>
      </c>
      <c r="AF48" s="91">
        <f t="shared" si="13"/>
        <v>0.70568338231040462</v>
      </c>
      <c r="AG48" s="91">
        <f t="shared" si="9"/>
        <v>1.5507554494938658</v>
      </c>
      <c r="AH48" s="91">
        <f t="shared" si="14"/>
        <v>2.2228033843538291</v>
      </c>
      <c r="AI48" s="91">
        <f t="shared" si="14"/>
        <v>2.2421713570439916</v>
      </c>
      <c r="AJ48" s="91">
        <f t="shared" si="14"/>
        <v>2.3989067124176899</v>
      </c>
      <c r="AK48" s="91">
        <f t="shared" si="14"/>
        <v>0.73816691132818346</v>
      </c>
      <c r="AL48" s="91">
        <f t="shared" si="14"/>
        <v>0.79353969418993842</v>
      </c>
      <c r="AM48" s="91">
        <f t="shared" si="14"/>
        <v>0.69136861870431154</v>
      </c>
      <c r="AN48" s="91">
        <f t="shared" si="14"/>
        <v>0.70568338231040462</v>
      </c>
      <c r="AO48" s="92">
        <f t="shared" si="10"/>
        <v>1.5507554494938658</v>
      </c>
      <c r="AP48" s="93">
        <f t="shared" si="4"/>
        <v>11.343395509842214</v>
      </c>
      <c r="AQ48" s="94">
        <f t="shared" si="5"/>
        <v>18.207276963657726</v>
      </c>
      <c r="AR48" s="91">
        <f t="shared" si="6"/>
        <v>73.118328594181804</v>
      </c>
      <c r="AS48" s="91">
        <v>11.05</v>
      </c>
      <c r="AT48" s="95">
        <v>12.23</v>
      </c>
    </row>
    <row r="49" spans="1:51" x14ac:dyDescent="0.25">
      <c r="A49" s="90" t="s">
        <v>78</v>
      </c>
      <c r="B49" s="91">
        <v>4.8642462203647199</v>
      </c>
      <c r="C49" s="91">
        <v>4.6289525415914099</v>
      </c>
      <c r="D49" s="91">
        <v>4.9607717769295396</v>
      </c>
      <c r="E49" s="91">
        <v>5.9877375733400697</v>
      </c>
      <c r="F49" s="91">
        <v>5.9752865228605101</v>
      </c>
      <c r="G49" s="91">
        <v>6.23199164232516</v>
      </c>
      <c r="H49" s="91">
        <v>1.32680671898291</v>
      </c>
      <c r="I49" s="91">
        <v>0.93957796011326</v>
      </c>
      <c r="J49" s="91">
        <f t="shared" si="11"/>
        <v>2.1603083858563847</v>
      </c>
      <c r="K49" s="91">
        <f t="shared" si="11"/>
        <v>2.102589912653245</v>
      </c>
      <c r="L49" s="91">
        <f t="shared" si="11"/>
        <v>2.3759344852163697</v>
      </c>
      <c r="M49" s="91">
        <f t="shared" si="11"/>
        <v>-0.74419552048151283</v>
      </c>
      <c r="N49" s="91">
        <f t="shared" si="11"/>
        <v>-0.74111350220116845</v>
      </c>
      <c r="O49" s="91">
        <f t="shared" si="11"/>
        <v>-0.69205718765182045</v>
      </c>
      <c r="P49" s="91">
        <f t="shared" si="11"/>
        <v>0.54495968760446889</v>
      </c>
      <c r="Q49" s="91">
        <f t="shared" si="7"/>
        <v>8.8782808976371891E-2</v>
      </c>
      <c r="R49" s="91">
        <f t="shared" si="12"/>
        <v>9.2018040240213789E-2</v>
      </c>
      <c r="S49" s="91">
        <f t="shared" si="12"/>
        <v>3.9172968400671249E-2</v>
      </c>
      <c r="T49" s="91">
        <f t="shared" si="12"/>
        <v>0.14504444977319861</v>
      </c>
      <c r="U49" s="91">
        <f t="shared" si="12"/>
        <v>0.39609331323656882</v>
      </c>
      <c r="V49" s="91">
        <f t="shared" si="12"/>
        <v>0.38773769398583341</v>
      </c>
      <c r="W49" s="91">
        <f t="shared" si="12"/>
        <v>0.45993776945348436</v>
      </c>
      <c r="X49" s="91">
        <f t="shared" si="12"/>
        <v>1.5360418442194881</v>
      </c>
      <c r="Y49" s="91">
        <f t="shared" si="8"/>
        <v>-0.12361330093087344</v>
      </c>
      <c r="Z49" s="91">
        <f t="shared" si="13"/>
        <v>2.2267904992091019</v>
      </c>
      <c r="AA49" s="91">
        <f t="shared" si="13"/>
        <v>2.1106990222214588</v>
      </c>
      <c r="AB49" s="91">
        <f t="shared" si="13"/>
        <v>2.3142936005048726</v>
      </c>
      <c r="AC49" s="91">
        <f t="shared" si="13"/>
        <v>-0.71859459769072143</v>
      </c>
      <c r="AD49" s="91">
        <f t="shared" si="13"/>
        <v>-0.72582564701271735</v>
      </c>
      <c r="AE49" s="91">
        <f t="shared" si="13"/>
        <v>-0.667733710692475</v>
      </c>
      <c r="AF49" s="91">
        <f t="shared" si="13"/>
        <v>1.8936565256666094</v>
      </c>
      <c r="AG49" s="91">
        <f t="shared" si="9"/>
        <v>0.41300300607331175</v>
      </c>
      <c r="AH49" s="91">
        <f t="shared" si="14"/>
        <v>2.2267904992091019</v>
      </c>
      <c r="AI49" s="91">
        <f t="shared" si="14"/>
        <v>2.1106990222214588</v>
      </c>
      <c r="AJ49" s="91">
        <f t="shared" si="14"/>
        <v>2.3142936005048726</v>
      </c>
      <c r="AK49" s="91">
        <f t="shared" si="14"/>
        <v>0.71859459769072143</v>
      </c>
      <c r="AL49" s="91">
        <f t="shared" si="14"/>
        <v>0.72582564701271735</v>
      </c>
      <c r="AM49" s="91">
        <f t="shared" si="14"/>
        <v>0.667733710692475</v>
      </c>
      <c r="AN49" s="91">
        <f t="shared" si="14"/>
        <v>1.8936565256666094</v>
      </c>
      <c r="AO49" s="92">
        <f t="shared" si="10"/>
        <v>0.41300300607331175</v>
      </c>
      <c r="AP49" s="93">
        <f t="shared" si="4"/>
        <v>11.070596609071268</v>
      </c>
      <c r="AQ49" s="94">
        <f t="shared" si="5"/>
        <v>17.722379731006701</v>
      </c>
      <c r="AR49" s="91">
        <f t="shared" si="6"/>
        <v>70.936644706490171</v>
      </c>
      <c r="AS49" s="91">
        <v>10.63</v>
      </c>
      <c r="AT49" s="95">
        <v>12.29</v>
      </c>
    </row>
    <row r="50" spans="1:51" x14ac:dyDescent="0.25">
      <c r="A50" s="90" t="s">
        <v>79</v>
      </c>
      <c r="B50" s="91">
        <v>4.9862203684581203</v>
      </c>
      <c r="C50" s="91">
        <v>5.2310437210284801</v>
      </c>
      <c r="D50" s="91">
        <v>4.8692740812132804</v>
      </c>
      <c r="E50" s="91">
        <v>5.70400062231126</v>
      </c>
      <c r="F50" s="91">
        <v>6.1789914161529804</v>
      </c>
      <c r="G50" s="91">
        <v>6.2859304780183898</v>
      </c>
      <c r="H50" s="91">
        <v>0.86979428068563502</v>
      </c>
      <c r="I50" s="91">
        <v>1.42582424624882</v>
      </c>
      <c r="J50" s="91">
        <f t="shared" si="11"/>
        <v>2.1960387731650943</v>
      </c>
      <c r="K50" s="91">
        <f t="shared" si="11"/>
        <v>2.2790029693029843</v>
      </c>
      <c r="L50" s="91">
        <f t="shared" si="11"/>
        <v>2.3490766076155194</v>
      </c>
      <c r="M50" s="91">
        <f t="shared" si="11"/>
        <v>-0.81423237458434861</v>
      </c>
      <c r="N50" s="91">
        <f t="shared" si="11"/>
        <v>-0.69275002682882436</v>
      </c>
      <c r="O50" s="91">
        <f t="shared" si="11"/>
        <v>-0.67962417015403143</v>
      </c>
      <c r="P50" s="91">
        <f t="shared" si="11"/>
        <v>-6.4252407962614513E-2</v>
      </c>
      <c r="Q50" s="91">
        <f t="shared" si="7"/>
        <v>0.69049419114852673</v>
      </c>
      <c r="R50" s="91">
        <f t="shared" si="12"/>
        <v>0.12852573187288852</v>
      </c>
      <c r="S50" s="91">
        <f t="shared" si="12"/>
        <v>0.21513356037069575</v>
      </c>
      <c r="T50" s="91">
        <f t="shared" si="12"/>
        <v>0.11911056652243313</v>
      </c>
      <c r="U50" s="91">
        <f t="shared" si="12"/>
        <v>0.32843915548474151</v>
      </c>
      <c r="V50" s="91">
        <f t="shared" si="12"/>
        <v>0.43511872188998113</v>
      </c>
      <c r="W50" s="91">
        <f t="shared" si="12"/>
        <v>0.47193995160947028</v>
      </c>
      <c r="X50" s="91">
        <f t="shared" si="12"/>
        <v>-0.42877488784293888</v>
      </c>
      <c r="Y50" s="91">
        <f t="shared" si="8"/>
        <v>1.8100209477587077</v>
      </c>
      <c r="Z50" s="91">
        <f t="shared" si="13"/>
        <v>2.2632981908417769</v>
      </c>
      <c r="AA50" s="91">
        <f t="shared" si="13"/>
        <v>2.2866596141914832</v>
      </c>
      <c r="AB50" s="91">
        <f t="shared" si="13"/>
        <v>2.288359717254107</v>
      </c>
      <c r="AC50" s="91">
        <f t="shared" si="13"/>
        <v>-0.7862487554425488</v>
      </c>
      <c r="AD50" s="91">
        <f t="shared" si="13"/>
        <v>-0.67844461910856968</v>
      </c>
      <c r="AE50" s="91">
        <f t="shared" si="13"/>
        <v>-0.65573152853648908</v>
      </c>
      <c r="AF50" s="91">
        <f t="shared" si="13"/>
        <v>-7.1160206395817716E-2</v>
      </c>
      <c r="AG50" s="91">
        <f t="shared" si="9"/>
        <v>2.3466372547628929</v>
      </c>
      <c r="AH50" s="91">
        <f t="shared" si="14"/>
        <v>2.2632981908417769</v>
      </c>
      <c r="AI50" s="91">
        <f t="shared" si="14"/>
        <v>2.2866596141914832</v>
      </c>
      <c r="AJ50" s="91">
        <f t="shared" si="14"/>
        <v>2.288359717254107</v>
      </c>
      <c r="AK50" s="91">
        <f t="shared" si="14"/>
        <v>0.7862487554425488</v>
      </c>
      <c r="AL50" s="91">
        <f t="shared" si="14"/>
        <v>0.67844461910856968</v>
      </c>
      <c r="AM50" s="91">
        <f t="shared" si="14"/>
        <v>0.65573152853648908</v>
      </c>
      <c r="AN50" s="91">
        <f t="shared" si="14"/>
        <v>7.1160206395817716E-2</v>
      </c>
      <c r="AO50" s="92">
        <f t="shared" si="10"/>
        <v>2.3466372547628929</v>
      </c>
      <c r="AP50" s="93">
        <f t="shared" si="4"/>
        <v>11.376539886533687</v>
      </c>
      <c r="AQ50" s="94">
        <f t="shared" si="5"/>
        <v>18.214857408821054</v>
      </c>
      <c r="AR50" s="91">
        <f t="shared" si="6"/>
        <v>72.921397587119998</v>
      </c>
      <c r="AS50" s="91">
        <v>11.04</v>
      </c>
      <c r="AT50" s="95">
        <v>12.7</v>
      </c>
    </row>
    <row r="51" spans="1:51" x14ac:dyDescent="0.25">
      <c r="A51" s="90" t="s">
        <v>80</v>
      </c>
      <c r="B51" s="91">
        <v>4.95261871851931</v>
      </c>
      <c r="C51" s="91">
        <v>4.7098965229788901</v>
      </c>
      <c r="D51" s="91">
        <v>4.6759326114752602</v>
      </c>
      <c r="E51" s="91">
        <v>6.11650469115735</v>
      </c>
      <c r="F51" s="91">
        <v>5.9605820262089004</v>
      </c>
      <c r="G51" s="91">
        <v>6.2471733014394504</v>
      </c>
      <c r="H51" s="91">
        <v>0.86308546187050905</v>
      </c>
      <c r="I51" s="91">
        <v>1.08809764330842</v>
      </c>
      <c r="J51" s="91">
        <f t="shared" si="11"/>
        <v>2.1862836864777839</v>
      </c>
      <c r="K51" s="91">
        <f t="shared" si="11"/>
        <v>2.1275995051952568</v>
      </c>
      <c r="L51" s="91">
        <f t="shared" si="11"/>
        <v>2.2906240366604735</v>
      </c>
      <c r="M51" s="91">
        <f t="shared" si="11"/>
        <v>-0.71349906105792271</v>
      </c>
      <c r="N51" s="91">
        <f t="shared" si="11"/>
        <v>-0.74466818530499335</v>
      </c>
      <c r="O51" s="91">
        <f t="shared" si="11"/>
        <v>-0.6885469343262588</v>
      </c>
      <c r="P51" s="91">
        <f t="shared" si="11"/>
        <v>-7.5423209668030525E-2</v>
      </c>
      <c r="Q51" s="91">
        <f t="shared" si="7"/>
        <v>0.30050605816892323</v>
      </c>
      <c r="R51" s="91">
        <f t="shared" si="12"/>
        <v>0.11855842607367241</v>
      </c>
      <c r="S51" s="91">
        <f t="shared" si="12"/>
        <v>6.4118416272814338E-2</v>
      </c>
      <c r="T51" s="91">
        <f t="shared" si="12"/>
        <v>6.2668945431448284E-2</v>
      </c>
      <c r="U51" s="91">
        <f t="shared" si="12"/>
        <v>0.42574546045061745</v>
      </c>
      <c r="V51" s="91">
        <f t="shared" si="12"/>
        <v>0.38425522011405205</v>
      </c>
      <c r="W51" s="91">
        <f t="shared" si="12"/>
        <v>0.46332638366837936</v>
      </c>
      <c r="X51" s="91">
        <f t="shared" si="12"/>
        <v>-0.46480269861862955</v>
      </c>
      <c r="Y51" s="91">
        <f t="shared" si="8"/>
        <v>0.55677157795350907</v>
      </c>
      <c r="Z51" s="91">
        <f t="shared" si="13"/>
        <v>2.2533308850425606</v>
      </c>
      <c r="AA51" s="91">
        <f t="shared" si="13"/>
        <v>2.1356444700936015</v>
      </c>
      <c r="AB51" s="91">
        <f t="shared" si="13"/>
        <v>2.2319180961631222</v>
      </c>
      <c r="AC51" s="91">
        <f t="shared" si="13"/>
        <v>-0.6889424504766728</v>
      </c>
      <c r="AD51" s="91">
        <f t="shared" si="13"/>
        <v>-0.7293081208844987</v>
      </c>
      <c r="AE51" s="91">
        <f t="shared" si="13"/>
        <v>-0.66434509647757989</v>
      </c>
      <c r="AF51" s="91">
        <f t="shared" si="13"/>
        <v>-0.10718801717150839</v>
      </c>
      <c r="AG51" s="91">
        <f t="shared" si="9"/>
        <v>1.0933878849576941</v>
      </c>
      <c r="AH51" s="91">
        <f t="shared" si="14"/>
        <v>2.2533308850425606</v>
      </c>
      <c r="AI51" s="91">
        <f t="shared" si="14"/>
        <v>2.1356444700936015</v>
      </c>
      <c r="AJ51" s="91">
        <f t="shared" si="14"/>
        <v>2.2319180961631222</v>
      </c>
      <c r="AK51" s="91">
        <f t="shared" si="14"/>
        <v>0.6889424504766728</v>
      </c>
      <c r="AL51" s="91">
        <f t="shared" si="14"/>
        <v>0.7293081208844987</v>
      </c>
      <c r="AM51" s="91">
        <f t="shared" si="14"/>
        <v>0.66434509647757989</v>
      </c>
      <c r="AN51" s="91">
        <f t="shared" si="14"/>
        <v>0.10718801717150839</v>
      </c>
      <c r="AO51" s="92">
        <f t="shared" si="10"/>
        <v>1.0933878849576941</v>
      </c>
      <c r="AP51" s="93">
        <f t="shared" si="4"/>
        <v>9.9040650212672396</v>
      </c>
      <c r="AQ51" s="94">
        <f t="shared" si="5"/>
        <v>16.524958472566524</v>
      </c>
      <c r="AR51" s="91">
        <f t="shared" si="6"/>
        <v>69.492106082960788</v>
      </c>
      <c r="AS51" s="91">
        <v>8.65</v>
      </c>
      <c r="AT51" s="95">
        <v>10.24</v>
      </c>
    </row>
    <row r="52" spans="1:51" x14ac:dyDescent="0.25">
      <c r="A52" s="90" t="s">
        <v>81</v>
      </c>
      <c r="B52" s="91">
        <v>5.0254253214826496</v>
      </c>
      <c r="C52" s="91">
        <v>4.8956735699327698</v>
      </c>
      <c r="D52" s="91">
        <v>4.8585622292655</v>
      </c>
      <c r="E52" s="91">
        <v>6.5184837685568704</v>
      </c>
      <c r="F52" s="91">
        <v>6.1338605585690198</v>
      </c>
      <c r="G52" s="91">
        <v>6.4532332283631</v>
      </c>
      <c r="H52" s="91">
        <v>0.67561830219440799</v>
      </c>
      <c r="I52" s="91">
        <v>0.711578844095621</v>
      </c>
      <c r="J52" s="91">
        <f t="shared" si="11"/>
        <v>2.2073378307171652</v>
      </c>
      <c r="K52" s="91">
        <f t="shared" si="11"/>
        <v>2.183411507495765</v>
      </c>
      <c r="L52" s="91">
        <f t="shared" si="11"/>
        <v>2.3458993456968873</v>
      </c>
      <c r="M52" s="91">
        <f t="shared" si="11"/>
        <v>-0.62167008826166259</v>
      </c>
      <c r="N52" s="91">
        <f t="shared" si="11"/>
        <v>-0.70332602597878413</v>
      </c>
      <c r="O52" s="91">
        <f t="shared" si="11"/>
        <v>-0.64172831893915394</v>
      </c>
      <c r="P52" s="91">
        <f t="shared" si="11"/>
        <v>-0.42871821975909552</v>
      </c>
      <c r="Q52" s="91">
        <f t="shared" si="7"/>
        <v>-0.31220644458579422</v>
      </c>
      <c r="R52" s="91">
        <f t="shared" si="12"/>
        <v>0.14007059718002432</v>
      </c>
      <c r="S52" s="91">
        <f t="shared" si="12"/>
        <v>0.11978727180048883</v>
      </c>
      <c r="T52" s="91">
        <f t="shared" si="12"/>
        <v>0.1160426122752852</v>
      </c>
      <c r="U52" s="91">
        <f t="shared" si="12"/>
        <v>0.5144503557707929</v>
      </c>
      <c r="V52" s="91">
        <f t="shared" si="12"/>
        <v>0.42475756180004615</v>
      </c>
      <c r="W52" s="91">
        <f t="shared" si="12"/>
        <v>0.50852261622149897</v>
      </c>
      <c r="X52" s="91">
        <f t="shared" si="12"/>
        <v>-1.604241577511754</v>
      </c>
      <c r="Y52" s="91">
        <f t="shared" si="8"/>
        <v>-1.4122154065537249</v>
      </c>
      <c r="Z52" s="91">
        <f t="shared" si="13"/>
        <v>2.2748430561489124</v>
      </c>
      <c r="AA52" s="91">
        <f t="shared" si="13"/>
        <v>2.1913133256212762</v>
      </c>
      <c r="AB52" s="91">
        <f t="shared" si="13"/>
        <v>2.2852917630069594</v>
      </c>
      <c r="AC52" s="91">
        <f t="shared" si="13"/>
        <v>-0.60023755515649735</v>
      </c>
      <c r="AD52" s="91">
        <f t="shared" si="13"/>
        <v>-0.68880577919850472</v>
      </c>
      <c r="AE52" s="91">
        <f t="shared" si="13"/>
        <v>-0.61914886392446034</v>
      </c>
      <c r="AF52" s="91">
        <f t="shared" si="13"/>
        <v>-1.2466268960646327</v>
      </c>
      <c r="AG52" s="91">
        <f t="shared" si="9"/>
        <v>-0.87559909954953974</v>
      </c>
      <c r="AH52" s="91">
        <f t="shared" si="14"/>
        <v>2.2748430561489124</v>
      </c>
      <c r="AI52" s="91">
        <f t="shared" si="14"/>
        <v>2.1913133256212762</v>
      </c>
      <c r="AJ52" s="91">
        <f t="shared" si="14"/>
        <v>2.2852917630069594</v>
      </c>
      <c r="AK52" s="91">
        <f t="shared" si="14"/>
        <v>0.60023755515649735</v>
      </c>
      <c r="AL52" s="91">
        <f t="shared" si="14"/>
        <v>0.68880577919850472</v>
      </c>
      <c r="AM52" s="91">
        <f t="shared" si="14"/>
        <v>0.61914886392446034</v>
      </c>
      <c r="AN52" s="91">
        <f t="shared" si="14"/>
        <v>1.2466268960646327</v>
      </c>
      <c r="AO52" s="92">
        <f t="shared" si="10"/>
        <v>0.87559909954953974</v>
      </c>
      <c r="AP52" s="93">
        <f t="shared" si="4"/>
        <v>10.781866338670783</v>
      </c>
      <c r="AQ52" s="94">
        <f t="shared" si="5"/>
        <v>17.533314483447931</v>
      </c>
      <c r="AR52" s="91">
        <f t="shared" si="6"/>
        <v>71.544899641665126</v>
      </c>
      <c r="AS52" s="91">
        <v>5.56</v>
      </c>
      <c r="AT52" s="95">
        <v>7.38</v>
      </c>
    </row>
    <row r="53" spans="1:51" x14ac:dyDescent="0.25">
      <c r="A53" s="90" t="s">
        <v>82</v>
      </c>
      <c r="B53" s="91">
        <v>5.0338532484224503</v>
      </c>
      <c r="C53" s="91">
        <v>4.70876894738731</v>
      </c>
      <c r="D53" s="91">
        <v>4.8142578365144999</v>
      </c>
      <c r="E53" s="91">
        <v>5.8220577955536204</v>
      </c>
      <c r="F53" s="91">
        <v>6.1898535626423001</v>
      </c>
      <c r="G53" s="91">
        <v>6.06579273288592</v>
      </c>
      <c r="H53" s="91">
        <v>0.82700024682589601</v>
      </c>
      <c r="I53" s="91">
        <v>1.1445906385606801</v>
      </c>
      <c r="J53" s="91">
        <f t="shared" si="11"/>
        <v>2.2097552866334178</v>
      </c>
      <c r="K53" s="91">
        <f t="shared" si="11"/>
        <v>2.1272540745762183</v>
      </c>
      <c r="L53" s="91">
        <f t="shared" si="11"/>
        <v>2.3326833085408691</v>
      </c>
      <c r="M53" s="91">
        <f t="shared" si="11"/>
        <v>-0.7846773526034615</v>
      </c>
      <c r="N53" s="91">
        <f t="shared" si="11"/>
        <v>-0.69021611700476149</v>
      </c>
      <c r="O53" s="91">
        <f t="shared" si="11"/>
        <v>-0.73105428410755768</v>
      </c>
      <c r="P53" s="91">
        <f t="shared" si="11"/>
        <v>-0.13703887040194548</v>
      </c>
      <c r="Q53" s="91">
        <f t="shared" si="7"/>
        <v>0.37352974418758461</v>
      </c>
      <c r="R53" s="91">
        <f t="shared" si="12"/>
        <v>0.14254064415610687</v>
      </c>
      <c r="S53" s="91">
        <f t="shared" si="12"/>
        <v>6.3773871615151828E-2</v>
      </c>
      <c r="T53" s="91">
        <f t="shared" si="12"/>
        <v>0.1032812478169446</v>
      </c>
      <c r="U53" s="91">
        <f t="shared" si="12"/>
        <v>0.35698869765175184</v>
      </c>
      <c r="V53" s="91">
        <f t="shared" si="12"/>
        <v>0.43760115829795632</v>
      </c>
      <c r="W53" s="91">
        <f t="shared" si="12"/>
        <v>0.42229202051928194</v>
      </c>
      <c r="X53" s="91">
        <f t="shared" si="12"/>
        <v>-0.66352409966761294</v>
      </c>
      <c r="Y53" s="91">
        <f t="shared" si="8"/>
        <v>0.79143740684560615</v>
      </c>
      <c r="Z53" s="91">
        <f t="shared" si="13"/>
        <v>2.2773131031249951</v>
      </c>
      <c r="AA53" s="91">
        <f t="shared" si="13"/>
        <v>2.1352999254359393</v>
      </c>
      <c r="AB53" s="91">
        <f t="shared" si="13"/>
        <v>2.2725303985486187</v>
      </c>
      <c r="AC53" s="91">
        <f t="shared" si="13"/>
        <v>-0.75769921327553846</v>
      </c>
      <c r="AD53" s="91">
        <f t="shared" si="13"/>
        <v>-0.67596218270059449</v>
      </c>
      <c r="AE53" s="91">
        <f t="shared" si="13"/>
        <v>-0.70537945962667736</v>
      </c>
      <c r="AF53" s="91">
        <f t="shared" si="13"/>
        <v>-0.30590941822049178</v>
      </c>
      <c r="AG53" s="91">
        <f t="shared" si="9"/>
        <v>1.3280537138497914</v>
      </c>
      <c r="AH53" s="91">
        <f t="shared" si="14"/>
        <v>2.2773131031249951</v>
      </c>
      <c r="AI53" s="91">
        <f t="shared" si="14"/>
        <v>2.1352999254359393</v>
      </c>
      <c r="AJ53" s="91">
        <f t="shared" si="14"/>
        <v>2.2725303985486187</v>
      </c>
      <c r="AK53" s="91">
        <f t="shared" si="14"/>
        <v>0.75769921327553846</v>
      </c>
      <c r="AL53" s="91">
        <f t="shared" si="14"/>
        <v>0.67596218270059449</v>
      </c>
      <c r="AM53" s="91">
        <f t="shared" si="14"/>
        <v>0.70537945962667736</v>
      </c>
      <c r="AN53" s="91">
        <f t="shared" si="14"/>
        <v>0.30590941822049178</v>
      </c>
      <c r="AO53" s="92">
        <f t="shared" si="10"/>
        <v>1.3280537138497914</v>
      </c>
      <c r="AP53" s="93">
        <f t="shared" si="4"/>
        <v>10.458147414782644</v>
      </c>
      <c r="AQ53" s="94">
        <f t="shared" si="5"/>
        <v>17.143290841892199</v>
      </c>
      <c r="AR53" s="91">
        <f t="shared" si="6"/>
        <v>70.624438258768635</v>
      </c>
      <c r="AS53" s="91">
        <v>8.94</v>
      </c>
      <c r="AT53" s="95">
        <v>10.33</v>
      </c>
    </row>
    <row r="54" spans="1:51" x14ac:dyDescent="0.25">
      <c r="A54" s="90" t="s">
        <v>83</v>
      </c>
      <c r="B54" s="91">
        <v>5.0630308845712104</v>
      </c>
      <c r="C54" s="91">
        <v>5.1431889960084103</v>
      </c>
      <c r="D54" s="91">
        <v>5.0677034672302899</v>
      </c>
      <c r="E54" s="91">
        <v>5.8598600119966804</v>
      </c>
      <c r="F54" s="91">
        <v>5.6528889899373196</v>
      </c>
      <c r="G54" s="91">
        <v>5.8921034323487298</v>
      </c>
      <c r="H54" s="91">
        <v>1.07799976026415</v>
      </c>
      <c r="I54" s="91">
        <v>0.88509599720148502</v>
      </c>
      <c r="J54" s="91">
        <f t="shared" si="11"/>
        <v>2.2180934130486873</v>
      </c>
      <c r="K54" s="91">
        <f t="shared" si="11"/>
        <v>2.2545673103677704</v>
      </c>
      <c r="L54" s="91">
        <f t="shared" si="11"/>
        <v>2.4067020072065528</v>
      </c>
      <c r="M54" s="91">
        <f t="shared" si="11"/>
        <v>-0.77534031369304612</v>
      </c>
      <c r="N54" s="91">
        <f t="shared" si="11"/>
        <v>-0.82113303010474425</v>
      </c>
      <c r="O54" s="91">
        <f t="shared" si="11"/>
        <v>-0.77296773002186325</v>
      </c>
      <c r="P54" s="91">
        <f t="shared" si="11"/>
        <v>0.24535832175327865</v>
      </c>
      <c r="Q54" s="91">
        <f t="shared" si="7"/>
        <v>2.6038747240979278E-3</v>
      </c>
      <c r="R54" s="91">
        <f t="shared" si="12"/>
        <v>0.15106016411912496</v>
      </c>
      <c r="S54" s="91">
        <f t="shared" si="12"/>
        <v>0.19076057407890012</v>
      </c>
      <c r="T54" s="91">
        <f t="shared" si="12"/>
        <v>0.17475347351167539</v>
      </c>
      <c r="U54" s="91">
        <f t="shared" si="12"/>
        <v>0.36600808482257874</v>
      </c>
      <c r="V54" s="91">
        <f t="shared" si="12"/>
        <v>0.30934366925360518</v>
      </c>
      <c r="W54" s="91">
        <f t="shared" si="12"/>
        <v>0.38183098097373175</v>
      </c>
      <c r="X54" s="91">
        <f t="shared" si="12"/>
        <v>0.56977446237241391</v>
      </c>
      <c r="Y54" s="91">
        <f t="shared" si="8"/>
        <v>-0.40055427915236874</v>
      </c>
      <c r="Z54" s="91">
        <f t="shared" si="13"/>
        <v>2.2858326230880133</v>
      </c>
      <c r="AA54" s="91">
        <f t="shared" si="13"/>
        <v>2.2622866278996874</v>
      </c>
      <c r="AB54" s="91">
        <f t="shared" si="13"/>
        <v>2.3440026242433496</v>
      </c>
      <c r="AC54" s="91">
        <f t="shared" si="13"/>
        <v>-0.74867982610471151</v>
      </c>
      <c r="AD54" s="91">
        <f t="shared" si="13"/>
        <v>-0.80421967174494569</v>
      </c>
      <c r="AE54" s="91">
        <f t="shared" si="13"/>
        <v>-0.74584049917222761</v>
      </c>
      <c r="AF54" s="91">
        <f t="shared" si="13"/>
        <v>0.92738914381953508</v>
      </c>
      <c r="AG54" s="91">
        <f t="shared" si="9"/>
        <v>0.13606202785181643</v>
      </c>
      <c r="AH54" s="91">
        <f t="shared" si="14"/>
        <v>2.2858326230880133</v>
      </c>
      <c r="AI54" s="91">
        <f t="shared" si="14"/>
        <v>2.2622866278996874</v>
      </c>
      <c r="AJ54" s="91">
        <f t="shared" si="14"/>
        <v>2.3440026242433496</v>
      </c>
      <c r="AK54" s="91">
        <f t="shared" si="14"/>
        <v>0.74867982610471151</v>
      </c>
      <c r="AL54" s="91">
        <f t="shared" si="14"/>
        <v>0.80421967174494569</v>
      </c>
      <c r="AM54" s="91">
        <f t="shared" si="14"/>
        <v>0.74584049917222761</v>
      </c>
      <c r="AN54" s="91">
        <f t="shared" si="14"/>
        <v>0.92738914381953508</v>
      </c>
      <c r="AO54" s="92">
        <f t="shared" si="10"/>
        <v>0.13606202785181643</v>
      </c>
      <c r="AP54" s="93">
        <f t="shared" si="4"/>
        <v>10.254313043924286</v>
      </c>
      <c r="AQ54" s="94">
        <f t="shared" si="5"/>
        <v>17.146434919155336</v>
      </c>
      <c r="AR54" s="91">
        <f t="shared" si="6"/>
        <v>72.283409921003738</v>
      </c>
      <c r="AS54" s="91">
        <v>9.6300000000000008</v>
      </c>
      <c r="AT54" s="95">
        <v>10.41</v>
      </c>
    </row>
    <row r="55" spans="1:51" x14ac:dyDescent="0.25">
      <c r="A55" s="90" t="s">
        <v>84</v>
      </c>
      <c r="B55" s="91">
        <v>5.2276474726395801</v>
      </c>
      <c r="C55" s="91">
        <v>5.0470574734282501</v>
      </c>
      <c r="D55" s="91">
        <v>5.1153023695340298</v>
      </c>
      <c r="E55" s="91">
        <v>6.0692297343107002</v>
      </c>
      <c r="F55" s="91">
        <v>5.6599505071130203</v>
      </c>
      <c r="G55" s="91">
        <v>6.1865208968324898</v>
      </c>
      <c r="H55" s="91">
        <v>0.96167919509935096</v>
      </c>
      <c r="I55" s="91">
        <v>0.42520568495161298</v>
      </c>
      <c r="J55" s="91">
        <f t="shared" si="11"/>
        <v>2.2642539843211904</v>
      </c>
      <c r="K55" s="91">
        <f t="shared" si="11"/>
        <v>2.2273466566383431</v>
      </c>
      <c r="L55" s="91">
        <f t="shared" si="11"/>
        <v>2.4201894197747742</v>
      </c>
      <c r="M55" s="91">
        <f t="shared" si="11"/>
        <v>-0.72469308278754763</v>
      </c>
      <c r="N55" s="91">
        <f t="shared" si="11"/>
        <v>-0.81933195847523399</v>
      </c>
      <c r="O55" s="91">
        <f t="shared" si="11"/>
        <v>-0.70262217472045851</v>
      </c>
      <c r="P55" s="91">
        <f t="shared" si="11"/>
        <v>8.0629077720242137E-2</v>
      </c>
      <c r="Q55" s="91">
        <f t="shared" si="7"/>
        <v>-1.0550691774894938</v>
      </c>
      <c r="R55" s="91">
        <f t="shared" si="12"/>
        <v>0.19822494537504656</v>
      </c>
      <c r="S55" s="91">
        <f t="shared" si="12"/>
        <v>0.16360973595499101</v>
      </c>
      <c r="T55" s="91">
        <f t="shared" si="12"/>
        <v>0.18777687722575315</v>
      </c>
      <c r="U55" s="91">
        <f t="shared" si="12"/>
        <v>0.41493226614492457</v>
      </c>
      <c r="V55" s="91">
        <f t="shared" si="12"/>
        <v>0.31110815421830634</v>
      </c>
      <c r="W55" s="91">
        <f t="shared" si="12"/>
        <v>0.44973888577170884</v>
      </c>
      <c r="X55" s="91">
        <f t="shared" si="12"/>
        <v>3.8493522136281162E-2</v>
      </c>
      <c r="Y55" s="91">
        <f t="shared" si="8"/>
        <v>-3.7994476660338363</v>
      </c>
      <c r="Z55" s="91">
        <f t="shared" si="13"/>
        <v>2.3329974043439345</v>
      </c>
      <c r="AA55" s="91">
        <f t="shared" si="13"/>
        <v>2.2351357897757782</v>
      </c>
      <c r="AB55" s="91">
        <f t="shared" si="13"/>
        <v>2.3570260279574273</v>
      </c>
      <c r="AC55" s="91">
        <f t="shared" si="13"/>
        <v>-0.69975564478236563</v>
      </c>
      <c r="AD55" s="91">
        <f t="shared" si="13"/>
        <v>-0.80245518678024452</v>
      </c>
      <c r="AE55" s="91">
        <f t="shared" si="13"/>
        <v>-0.67793259437425046</v>
      </c>
      <c r="AF55" s="91">
        <f t="shared" si="13"/>
        <v>0.39610820358340232</v>
      </c>
      <c r="AG55" s="91">
        <f t="shared" si="9"/>
        <v>-3.2628313590296512</v>
      </c>
      <c r="AH55" s="91">
        <f t="shared" si="14"/>
        <v>2.3329974043439345</v>
      </c>
      <c r="AI55" s="91">
        <f t="shared" si="14"/>
        <v>2.2351357897757782</v>
      </c>
      <c r="AJ55" s="91">
        <f t="shared" si="14"/>
        <v>2.3570260279574273</v>
      </c>
      <c r="AK55" s="91">
        <f t="shared" si="14"/>
        <v>0.69975564478236563</v>
      </c>
      <c r="AL55" s="91">
        <f t="shared" si="14"/>
        <v>0.80245518678024452</v>
      </c>
      <c r="AM55" s="91">
        <f t="shared" si="14"/>
        <v>0.67793259437425046</v>
      </c>
      <c r="AN55" s="91">
        <f t="shared" si="14"/>
        <v>0.39610820358340232</v>
      </c>
      <c r="AO55" s="92">
        <f t="shared" si="10"/>
        <v>3.2628313590296512</v>
      </c>
      <c r="AP55" s="93">
        <f t="shared" si="4"/>
        <v>12.764242210627053</v>
      </c>
      <c r="AQ55" s="94">
        <f t="shared" si="5"/>
        <v>19.689401432704194</v>
      </c>
      <c r="AR55" s="91">
        <f t="shared" si="6"/>
        <v>75.090675209321319</v>
      </c>
      <c r="AS55" s="91">
        <v>6.02</v>
      </c>
      <c r="AT55" s="95">
        <v>7.01</v>
      </c>
    </row>
    <row r="56" spans="1:51" ht="15.75" thickBot="1" x14ac:dyDescent="0.3">
      <c r="A56" s="96" t="s">
        <v>85</v>
      </c>
      <c r="B56" s="97">
        <v>4.9561128321104704</v>
      </c>
      <c r="C56" s="97">
        <v>4.9132351886419698</v>
      </c>
      <c r="D56" s="97">
        <v>5.3769545787029598</v>
      </c>
      <c r="E56" s="97">
        <v>5.79012365028919</v>
      </c>
      <c r="F56" s="97">
        <v>6.1374812623517601</v>
      </c>
      <c r="G56" s="97">
        <v>6.2034834991021803</v>
      </c>
      <c r="H56" s="97">
        <v>0.86445953281240295</v>
      </c>
      <c r="I56" s="97">
        <v>0.75541425801951301</v>
      </c>
      <c r="J56" s="97">
        <f t="shared" si="11"/>
        <v>2.1873011609210979</v>
      </c>
      <c r="K56" s="97">
        <f t="shared" si="11"/>
        <v>2.1885774414271468</v>
      </c>
      <c r="L56" s="97">
        <f t="shared" si="11"/>
        <v>2.4921591830883543</v>
      </c>
      <c r="M56" s="97">
        <f t="shared" si="11"/>
        <v>-0.79261235592148915</v>
      </c>
      <c r="N56" s="97">
        <f t="shared" si="11"/>
        <v>-0.7024746811756325</v>
      </c>
      <c r="O56" s="97">
        <f t="shared" si="11"/>
        <v>-0.69867191341588497</v>
      </c>
      <c r="P56" s="97">
        <f t="shared" si="11"/>
        <v>-7.3128200556435055E-2</v>
      </c>
      <c r="Q56" s="97">
        <f t="shared" si="7"/>
        <v>-0.22596204906290801</v>
      </c>
      <c r="R56" s="97">
        <f t="shared" si="12"/>
        <v>0.11959803538156202</v>
      </c>
      <c r="S56" s="97">
        <f t="shared" si="12"/>
        <v>0.12493995613070127</v>
      </c>
      <c r="T56" s="97">
        <f t="shared" si="12"/>
        <v>0.2572706573039123</v>
      </c>
      <c r="U56" s="97">
        <f t="shared" si="12"/>
        <v>0.34932364797018167</v>
      </c>
      <c r="V56" s="97">
        <f t="shared" si="12"/>
        <v>0.4255916125286926</v>
      </c>
      <c r="W56" s="97">
        <f t="shared" si="12"/>
        <v>0.4535522605819402</v>
      </c>
      <c r="X56" s="97">
        <f t="shared" si="12"/>
        <v>-0.45740088841901255</v>
      </c>
      <c r="Y56" s="97">
        <f t="shared" si="8"/>
        <v>-1.1350640647616392</v>
      </c>
      <c r="Z56" s="97">
        <f t="shared" si="13"/>
        <v>2.2543704943504501</v>
      </c>
      <c r="AA56" s="97">
        <f t="shared" si="13"/>
        <v>2.1964660099514886</v>
      </c>
      <c r="AB56" s="97">
        <f t="shared" si="13"/>
        <v>2.4265198080355863</v>
      </c>
      <c r="AC56" s="97">
        <f t="shared" si="13"/>
        <v>-0.76536426295710858</v>
      </c>
      <c r="AD56" s="97">
        <f t="shared" si="13"/>
        <v>-0.68797172846985821</v>
      </c>
      <c r="AE56" s="97">
        <f t="shared" si="13"/>
        <v>-0.6741192195640191</v>
      </c>
      <c r="AF56" s="97">
        <f t="shared" si="13"/>
        <v>-9.9786206971891389E-2</v>
      </c>
      <c r="AG56" s="97">
        <f t="shared" si="9"/>
        <v>-0.59844775775745407</v>
      </c>
      <c r="AH56" s="97">
        <f t="shared" si="14"/>
        <v>2.2543704943504501</v>
      </c>
      <c r="AI56" s="97">
        <f t="shared" si="14"/>
        <v>2.1964660099514886</v>
      </c>
      <c r="AJ56" s="97">
        <f t="shared" si="14"/>
        <v>2.4265198080355863</v>
      </c>
      <c r="AK56" s="97">
        <f t="shared" si="14"/>
        <v>0.76536426295710858</v>
      </c>
      <c r="AL56" s="97">
        <f t="shared" si="14"/>
        <v>0.68797172846985821</v>
      </c>
      <c r="AM56" s="97">
        <f t="shared" si="14"/>
        <v>0.6741192195640191</v>
      </c>
      <c r="AN56" s="97">
        <f t="shared" si="14"/>
        <v>9.9786206971891389E-2</v>
      </c>
      <c r="AO56" s="98">
        <f t="shared" si="10"/>
        <v>0.59844775775745407</v>
      </c>
      <c r="AP56" s="99">
        <f t="shared" si="4"/>
        <v>9.7030454880578567</v>
      </c>
      <c r="AQ56" s="100">
        <f t="shared" si="5"/>
        <v>16.580401800395382</v>
      </c>
      <c r="AR56" s="97">
        <f t="shared" si="6"/>
        <v>71.599252299095582</v>
      </c>
      <c r="AS56" s="97">
        <v>7.29</v>
      </c>
      <c r="AT56" s="101">
        <v>8.5500000000000007</v>
      </c>
    </row>
    <row r="57" spans="1:51" x14ac:dyDescent="0.25">
      <c r="A57" s="102" t="s">
        <v>86</v>
      </c>
      <c r="B57" s="103">
        <v>6.1848154040377397</v>
      </c>
      <c r="C57" s="103">
        <v>5.69181037872871</v>
      </c>
      <c r="D57" s="103">
        <v>6.2031142633987901</v>
      </c>
      <c r="E57" s="103">
        <v>5.2414317768906198</v>
      </c>
      <c r="F57" s="103">
        <v>5.1050724436206103</v>
      </c>
      <c r="G57" s="103">
        <v>4.7831147526858997</v>
      </c>
      <c r="H57" s="103">
        <v>0.89039364855778702</v>
      </c>
      <c r="I57" s="103">
        <v>0.69016749548967404</v>
      </c>
      <c r="J57" s="103">
        <f t="shared" si="11"/>
        <v>2.5068226645546838</v>
      </c>
      <c r="K57" s="103">
        <f t="shared" si="11"/>
        <v>2.4007917408335593</v>
      </c>
      <c r="L57" s="103">
        <f t="shared" si="11"/>
        <v>2.6983625985186763</v>
      </c>
      <c r="M57" s="103">
        <f t="shared" si="11"/>
        <v>-0.93624555405102483</v>
      </c>
      <c r="N57" s="103">
        <f t="shared" si="11"/>
        <v>-0.9681899622432385</v>
      </c>
      <c r="O57" s="103">
        <f t="shared" si="11"/>
        <v>-1.0738000825340661</v>
      </c>
      <c r="P57" s="103">
        <f t="shared" si="11"/>
        <v>-3.0483328839699744E-2</v>
      </c>
      <c r="Q57" s="103">
        <f t="shared" si="7"/>
        <v>-0.35628353374663796</v>
      </c>
      <c r="R57" s="103">
        <f t="shared" si="12"/>
        <v>0.44607063764803867</v>
      </c>
      <c r="S57" s="103">
        <f t="shared" si="12"/>
        <v>0.33660996773418506</v>
      </c>
      <c r="T57" s="103">
        <f t="shared" si="12"/>
        <v>0.45638003523591059</v>
      </c>
      <c r="U57" s="103">
        <f t="shared" si="12"/>
        <v>0.21057693855363718</v>
      </c>
      <c r="V57" s="103">
        <f t="shared" si="12"/>
        <v>0.16527402679079883</v>
      </c>
      <c r="W57" s="103">
        <f t="shared" si="12"/>
        <v>9.1423226467851587E-2</v>
      </c>
      <c r="X57" s="103">
        <f t="shared" si="12"/>
        <v>-0.31986363645801497</v>
      </c>
      <c r="Y57" s="103">
        <f t="shared" si="8"/>
        <v>-1.553859676064264</v>
      </c>
      <c r="Z57" s="103">
        <f t="shared" si="13"/>
        <v>2.5808430966169267</v>
      </c>
      <c r="AA57" s="103">
        <f t="shared" si="13"/>
        <v>2.4081360215549723</v>
      </c>
      <c r="AB57" s="103">
        <f t="shared" si="13"/>
        <v>2.6256291859675844</v>
      </c>
      <c r="AC57" s="103">
        <f t="shared" si="13"/>
        <v>-0.90411097237365312</v>
      </c>
      <c r="AD57" s="103">
        <f t="shared" si="13"/>
        <v>-0.94828931420775198</v>
      </c>
      <c r="AE57" s="103">
        <f t="shared" si="13"/>
        <v>-1.0362482536781077</v>
      </c>
      <c r="AF57" s="103">
        <f t="shared" si="13"/>
        <v>3.7751044989106197E-2</v>
      </c>
      <c r="AG57" s="103">
        <f t="shared" si="9"/>
        <v>-1.0172433690600788</v>
      </c>
      <c r="AH57" s="103">
        <f t="shared" si="14"/>
        <v>2.5808430966169267</v>
      </c>
      <c r="AI57" s="103">
        <f t="shared" si="14"/>
        <v>2.4081360215549723</v>
      </c>
      <c r="AJ57" s="103">
        <f t="shared" si="14"/>
        <v>2.6256291859675844</v>
      </c>
      <c r="AK57" s="103">
        <f t="shared" si="14"/>
        <v>0.90411097237365312</v>
      </c>
      <c r="AL57" s="103">
        <f t="shared" si="14"/>
        <v>0.94828931420775198</v>
      </c>
      <c r="AM57" s="103">
        <f t="shared" si="14"/>
        <v>1.0362482536781077</v>
      </c>
      <c r="AN57" s="103">
        <f t="shared" si="14"/>
        <v>3.7751044989106197E-2</v>
      </c>
      <c r="AO57" s="104">
        <f t="shared" si="10"/>
        <v>1.0172433690600788</v>
      </c>
      <c r="AP57" s="105">
        <f t="shared" si="4"/>
        <v>11.558251258448182</v>
      </c>
      <c r="AQ57" s="106">
        <f t="shared" si="5"/>
        <v>19.172859562587664</v>
      </c>
      <c r="AR57" s="103">
        <f t="shared" si="6"/>
        <v>80.089725995703532</v>
      </c>
      <c r="AS57" s="103">
        <v>9.48</v>
      </c>
      <c r="AT57" s="107">
        <v>8.23</v>
      </c>
      <c r="AU57" s="13"/>
      <c r="AV57" s="13"/>
      <c r="AW57" s="13"/>
      <c r="AX57" s="13"/>
      <c r="AY57" s="13"/>
    </row>
    <row r="58" spans="1:51" x14ac:dyDescent="0.25">
      <c r="A58" s="108" t="s">
        <v>87</v>
      </c>
      <c r="B58" s="109">
        <v>6.0729953725096602</v>
      </c>
      <c r="C58" s="109">
        <v>5.9878540852788404</v>
      </c>
      <c r="D58" s="109">
        <v>5.7066285091614404</v>
      </c>
      <c r="E58" s="109">
        <v>5.2008476804430099</v>
      </c>
      <c r="F58" s="109">
        <v>4.7791355179441499</v>
      </c>
      <c r="G58" s="109">
        <v>4.8560008531471297</v>
      </c>
      <c r="H58" s="109">
        <v>1.2752864595998401</v>
      </c>
      <c r="I58" s="109">
        <v>1.0595041961059799</v>
      </c>
      <c r="J58" s="109">
        <f t="shared" si="11"/>
        <v>2.480500398196948</v>
      </c>
      <c r="K58" s="109">
        <f t="shared" si="11"/>
        <v>2.4739432067842899</v>
      </c>
      <c r="L58" s="109">
        <f t="shared" si="11"/>
        <v>2.5780085477718457</v>
      </c>
      <c r="M58" s="109">
        <f t="shared" si="11"/>
        <v>-0.94745972806882428</v>
      </c>
      <c r="N58" s="109">
        <f t="shared" si="11"/>
        <v>-1.0633717186213525</v>
      </c>
      <c r="O58" s="109">
        <f t="shared" si="11"/>
        <v>-1.0519818112061374</v>
      </c>
      <c r="P58" s="109">
        <f t="shared" si="11"/>
        <v>0.48782281152844992</v>
      </c>
      <c r="Q58" s="109">
        <f t="shared" si="7"/>
        <v>0.2620873331642869</v>
      </c>
      <c r="R58" s="109">
        <f t="shared" si="12"/>
        <v>0.41917573793820251</v>
      </c>
      <c r="S58" s="109">
        <f t="shared" si="12"/>
        <v>0.40957381460931758</v>
      </c>
      <c r="T58" s="109">
        <f t="shared" si="12"/>
        <v>0.34016653738579805</v>
      </c>
      <c r="U58" s="109">
        <f t="shared" si="12"/>
        <v>0.19974427755286378</v>
      </c>
      <c r="V58" s="109">
        <f t="shared" si="12"/>
        <v>7.2025776531759858E-2</v>
      </c>
      <c r="W58" s="109">
        <f t="shared" si="12"/>
        <v>0.11248543979242005</v>
      </c>
      <c r="X58" s="109">
        <f t="shared" si="12"/>
        <v>1.3517653156528002</v>
      </c>
      <c r="Y58" s="109">
        <f t="shared" si="8"/>
        <v>0.43331078817789326</v>
      </c>
      <c r="Z58" s="109">
        <f t="shared" si="13"/>
        <v>2.5539481969070907</v>
      </c>
      <c r="AA58" s="109">
        <f t="shared" si="13"/>
        <v>2.4810998684301051</v>
      </c>
      <c r="AB58" s="109">
        <f t="shared" si="13"/>
        <v>2.5094156881174721</v>
      </c>
      <c r="AC58" s="109">
        <f t="shared" si="13"/>
        <v>-0.91494363337442652</v>
      </c>
      <c r="AD58" s="109">
        <f t="shared" si="13"/>
        <v>-1.041537564466791</v>
      </c>
      <c r="AE58" s="109">
        <f t="shared" si="13"/>
        <v>-1.0151860403535393</v>
      </c>
      <c r="AF58" s="109">
        <f t="shared" si="13"/>
        <v>1.7093799970999215</v>
      </c>
      <c r="AG58" s="109">
        <f t="shared" si="9"/>
        <v>0.96992709518207842</v>
      </c>
      <c r="AH58" s="109">
        <f t="shared" si="14"/>
        <v>2.5539481969070907</v>
      </c>
      <c r="AI58" s="109">
        <f t="shared" si="14"/>
        <v>2.4810998684301051</v>
      </c>
      <c r="AJ58" s="109">
        <f t="shared" si="14"/>
        <v>2.5094156881174721</v>
      </c>
      <c r="AK58" s="109">
        <f t="shared" si="14"/>
        <v>0.91494363337442652</v>
      </c>
      <c r="AL58" s="109">
        <f t="shared" si="14"/>
        <v>1.041537564466791</v>
      </c>
      <c r="AM58" s="109">
        <f t="shared" si="14"/>
        <v>1.0151860403535393</v>
      </c>
      <c r="AN58" s="109">
        <f t="shared" si="14"/>
        <v>1.7093799970999215</v>
      </c>
      <c r="AO58" s="110">
        <f t="shared" si="10"/>
        <v>0.96992709518207842</v>
      </c>
      <c r="AP58" s="111">
        <f t="shared" si="4"/>
        <v>13.195438083931425</v>
      </c>
      <c r="AQ58" s="112">
        <f t="shared" si="5"/>
        <v>20.739901837386093</v>
      </c>
      <c r="AR58" s="109">
        <f t="shared" si="6"/>
        <v>81.095611865023429</v>
      </c>
      <c r="AS58" s="109">
        <v>14.78</v>
      </c>
      <c r="AT58" s="113">
        <v>12.83</v>
      </c>
    </row>
    <row r="59" spans="1:51" x14ac:dyDescent="0.25">
      <c r="A59" s="108" t="s">
        <v>88</v>
      </c>
      <c r="B59" s="109">
        <v>5.5861610291788004</v>
      </c>
      <c r="C59" s="109">
        <v>5.9508109439315202</v>
      </c>
      <c r="D59" s="109">
        <v>6.0723108129353802</v>
      </c>
      <c r="E59" s="109">
        <v>5.0973974345541597</v>
      </c>
      <c r="F59" s="109">
        <v>5.1709976398732902</v>
      </c>
      <c r="G59" s="109">
        <v>5.1591935279693004</v>
      </c>
      <c r="H59" s="109">
        <v>1.06879838515784</v>
      </c>
      <c r="I59" s="109">
        <v>1.07672905717737</v>
      </c>
      <c r="J59" s="109">
        <f t="shared" si="11"/>
        <v>2.3599492903012189</v>
      </c>
      <c r="K59" s="109">
        <f t="shared" si="11"/>
        <v>2.4649904255995634</v>
      </c>
      <c r="L59" s="109">
        <f t="shared" si="11"/>
        <v>2.6676155358429359</v>
      </c>
      <c r="M59" s="109">
        <f t="shared" si="11"/>
        <v>-0.97644567189993536</v>
      </c>
      <c r="N59" s="109">
        <f t="shared" si="11"/>
        <v>-0.94967874972884425</v>
      </c>
      <c r="O59" s="109">
        <f t="shared" si="11"/>
        <v>-0.96460492141795051</v>
      </c>
      <c r="P59" s="109">
        <f t="shared" si="11"/>
        <v>0.23299119766857665</v>
      </c>
      <c r="Q59" s="109">
        <f t="shared" si="7"/>
        <v>0.28535329457267478</v>
      </c>
      <c r="R59" s="109">
        <f t="shared" si="12"/>
        <v>0.29600207527930977</v>
      </c>
      <c r="S59" s="109">
        <f t="shared" si="12"/>
        <v>0.40064399554172814</v>
      </c>
      <c r="T59" s="109">
        <f t="shared" si="12"/>
        <v>0.42669076694795866</v>
      </c>
      <c r="U59" s="109">
        <f t="shared" si="12"/>
        <v>0.17174445315103937</v>
      </c>
      <c r="V59" s="109">
        <f t="shared" si="12"/>
        <v>0.18340920566145683</v>
      </c>
      <c r="W59" s="109">
        <f t="shared" si="12"/>
        <v>0.1968345004808506</v>
      </c>
      <c r="X59" s="109">
        <f t="shared" si="12"/>
        <v>0.52988830038395918</v>
      </c>
      <c r="Y59" s="109">
        <f t="shared" si="8"/>
        <v>0.50807729773858079</v>
      </c>
      <c r="Z59" s="109">
        <f t="shared" si="13"/>
        <v>2.4307745342481981</v>
      </c>
      <c r="AA59" s="109">
        <f t="shared" si="13"/>
        <v>2.4721700493625156</v>
      </c>
      <c r="AB59" s="109">
        <f t="shared" si="13"/>
        <v>2.5959399176796327</v>
      </c>
      <c r="AC59" s="109">
        <f t="shared" si="13"/>
        <v>-0.94294345777625088</v>
      </c>
      <c r="AD59" s="109">
        <f t="shared" si="13"/>
        <v>-0.93015413533709401</v>
      </c>
      <c r="AE59" s="109">
        <f t="shared" si="13"/>
        <v>-0.9308369796651087</v>
      </c>
      <c r="AF59" s="109">
        <f t="shared" si="13"/>
        <v>0.88750298183108034</v>
      </c>
      <c r="AG59" s="109">
        <f t="shared" si="9"/>
        <v>1.044693604742766</v>
      </c>
      <c r="AH59" s="109">
        <f t="shared" si="14"/>
        <v>2.4307745342481981</v>
      </c>
      <c r="AI59" s="109">
        <f t="shared" si="14"/>
        <v>2.4721700493625156</v>
      </c>
      <c r="AJ59" s="109">
        <f t="shared" si="14"/>
        <v>2.5959399176796327</v>
      </c>
      <c r="AK59" s="109">
        <f t="shared" si="14"/>
        <v>0.94294345777625088</v>
      </c>
      <c r="AL59" s="109">
        <f t="shared" si="14"/>
        <v>0.93015413533709401</v>
      </c>
      <c r="AM59" s="109">
        <f t="shared" si="14"/>
        <v>0.9308369796651087</v>
      </c>
      <c r="AN59" s="109">
        <f t="shared" si="14"/>
        <v>0.88750298183108034</v>
      </c>
      <c r="AO59" s="110">
        <f t="shared" si="10"/>
        <v>1.044693604742766</v>
      </c>
      <c r="AP59" s="111">
        <f t="shared" si="4"/>
        <v>12.235015660642647</v>
      </c>
      <c r="AQ59" s="112">
        <f t="shared" si="5"/>
        <v>19.733900161932993</v>
      </c>
      <c r="AR59" s="109">
        <f t="shared" si="6"/>
        <v>79.724976172255765</v>
      </c>
      <c r="AS59" s="109">
        <v>13</v>
      </c>
      <c r="AT59" s="113">
        <v>11.79</v>
      </c>
    </row>
    <row r="60" spans="1:51" x14ac:dyDescent="0.25">
      <c r="A60" s="108" t="s">
        <v>89</v>
      </c>
      <c r="B60" s="109">
        <v>6.0970284436755797</v>
      </c>
      <c r="C60" s="109">
        <v>5.7371658153207301</v>
      </c>
      <c r="D60" s="109">
        <v>6.0509664027573402</v>
      </c>
      <c r="E60" s="109">
        <v>4.8471114872125103</v>
      </c>
      <c r="F60" s="109">
        <v>4.8359272723175897</v>
      </c>
      <c r="G60" s="109">
        <v>4.7779318994066502</v>
      </c>
      <c r="H60" s="109">
        <v>0.89984502883219497</v>
      </c>
      <c r="I60" s="109">
        <v>1.10102249486731</v>
      </c>
      <c r="J60" s="109">
        <f t="shared" si="11"/>
        <v>2.4861984047388099</v>
      </c>
      <c r="K60" s="109">
        <f t="shared" si="11"/>
        <v>2.4122423565039166</v>
      </c>
      <c r="L60" s="109">
        <f t="shared" si="11"/>
        <v>2.6625354727569857</v>
      </c>
      <c r="M60" s="109">
        <f t="shared" si="11"/>
        <v>-1.0490812478076403</v>
      </c>
      <c r="N60" s="109">
        <f t="shared" si="11"/>
        <v>-1.0463288480729116</v>
      </c>
      <c r="O60" s="109">
        <f t="shared" si="11"/>
        <v>-1.075364195277809</v>
      </c>
      <c r="P60" s="109">
        <f t="shared" si="11"/>
        <v>-1.5250068260068037E-2</v>
      </c>
      <c r="Q60" s="109">
        <f t="shared" si="7"/>
        <v>0.31754197647564197</v>
      </c>
      <c r="R60" s="109">
        <f t="shared" si="12"/>
        <v>0.42499770297748296</v>
      </c>
      <c r="S60" s="109">
        <f t="shared" si="12"/>
        <v>0.34803121483483324</v>
      </c>
      <c r="T60" s="109">
        <f t="shared" si="12"/>
        <v>0.42178547379950132</v>
      </c>
      <c r="U60" s="109">
        <f t="shared" si="12"/>
        <v>0.10157998368987135</v>
      </c>
      <c r="V60" s="109">
        <f t="shared" si="12"/>
        <v>8.8722441087099424E-2</v>
      </c>
      <c r="W60" s="109">
        <f t="shared" si="12"/>
        <v>8.9913314166494368E-2</v>
      </c>
      <c r="X60" s="109">
        <f t="shared" si="12"/>
        <v>-0.27073367746915644</v>
      </c>
      <c r="Y60" s="109">
        <f t="shared" si="8"/>
        <v>0.61151748449899035</v>
      </c>
      <c r="Z60" s="109">
        <f t="shared" si="13"/>
        <v>2.5597701619463713</v>
      </c>
      <c r="AA60" s="109">
        <f t="shared" si="13"/>
        <v>2.4195572686556206</v>
      </c>
      <c r="AB60" s="109">
        <f t="shared" si="13"/>
        <v>2.5910346245311753</v>
      </c>
      <c r="AC60" s="109">
        <f t="shared" si="13"/>
        <v>-1.0131079272374188</v>
      </c>
      <c r="AD60" s="109">
        <f t="shared" si="13"/>
        <v>-1.0248408999114513</v>
      </c>
      <c r="AE60" s="109">
        <f t="shared" si="13"/>
        <v>-1.037758165979465</v>
      </c>
      <c r="AF60" s="109">
        <f t="shared" si="13"/>
        <v>8.6881003977964721E-2</v>
      </c>
      <c r="AG60" s="109">
        <f t="shared" si="9"/>
        <v>1.1481337915031755</v>
      </c>
      <c r="AH60" s="109">
        <f t="shared" si="14"/>
        <v>2.5597701619463713</v>
      </c>
      <c r="AI60" s="109">
        <f t="shared" si="14"/>
        <v>2.4195572686556206</v>
      </c>
      <c r="AJ60" s="109">
        <f t="shared" si="14"/>
        <v>2.5910346245311753</v>
      </c>
      <c r="AK60" s="109">
        <f t="shared" si="14"/>
        <v>1.0131079272374188</v>
      </c>
      <c r="AL60" s="109">
        <f t="shared" si="14"/>
        <v>1.0248408999114513</v>
      </c>
      <c r="AM60" s="109">
        <f t="shared" si="14"/>
        <v>1.037758165979465</v>
      </c>
      <c r="AN60" s="109">
        <f t="shared" si="14"/>
        <v>8.6881003977964721E-2</v>
      </c>
      <c r="AO60" s="110">
        <f t="shared" si="10"/>
        <v>1.1481337915031755</v>
      </c>
      <c r="AP60" s="111">
        <f t="shared" si="4"/>
        <v>11.881083843742642</v>
      </c>
      <c r="AQ60" s="112">
        <f t="shared" si="5"/>
        <v>19.451445898875811</v>
      </c>
      <c r="AR60" s="109">
        <f t="shared" si="6"/>
        <v>80.014342339941138</v>
      </c>
      <c r="AS60" s="109">
        <v>12.56</v>
      </c>
      <c r="AT60" s="113">
        <v>10.44</v>
      </c>
    </row>
    <row r="61" spans="1:51" x14ac:dyDescent="0.25">
      <c r="A61" s="108" t="s">
        <v>90</v>
      </c>
      <c r="B61" s="109">
        <v>6.0650419114109697</v>
      </c>
      <c r="C61" s="109">
        <v>5.7123344714508901</v>
      </c>
      <c r="D61" s="109">
        <v>6.3309830080119802</v>
      </c>
      <c r="E61" s="109">
        <v>4.9880305180044804</v>
      </c>
      <c r="F61" s="109">
        <v>4.9057135664178002</v>
      </c>
      <c r="G61" s="109">
        <v>5.0011958102193104</v>
      </c>
      <c r="H61" s="109">
        <v>1.0500264757262501</v>
      </c>
      <c r="I61" s="109">
        <v>1.2230177797769599</v>
      </c>
      <c r="J61" s="109">
        <f t="shared" si="11"/>
        <v>2.4786097431826684</v>
      </c>
      <c r="K61" s="109">
        <f t="shared" si="11"/>
        <v>2.405984596439378</v>
      </c>
      <c r="L61" s="109">
        <f t="shared" si="11"/>
        <v>2.7277994219059747</v>
      </c>
      <c r="M61" s="109">
        <f t="shared" si="11"/>
        <v>-1.0077362218057084</v>
      </c>
      <c r="N61" s="109">
        <f t="shared" si="11"/>
        <v>-1.0256583954452467</v>
      </c>
      <c r="O61" s="109">
        <f t="shared" si="11"/>
        <v>-1.0094773947371547</v>
      </c>
      <c r="P61" s="109">
        <f t="shared" si="11"/>
        <v>0.20742716945868342</v>
      </c>
      <c r="Q61" s="109">
        <f t="shared" si="7"/>
        <v>0.46914340911232405</v>
      </c>
      <c r="R61" s="109">
        <f t="shared" si="12"/>
        <v>0.41724395226656308</v>
      </c>
      <c r="S61" s="109">
        <f t="shared" si="12"/>
        <v>0.34178950469005176</v>
      </c>
      <c r="T61" s="109">
        <f t="shared" si="12"/>
        <v>0.48480414053362142</v>
      </c>
      <c r="U61" s="109">
        <f t="shared" si="12"/>
        <v>0.141518426774151</v>
      </c>
      <c r="V61" s="109">
        <f t="shared" si="12"/>
        <v>0.10897299763214871</v>
      </c>
      <c r="W61" s="109">
        <f t="shared" si="12"/>
        <v>0.15351697127585426</v>
      </c>
      <c r="X61" s="109">
        <f t="shared" si="12"/>
        <v>0.44743978905071169</v>
      </c>
      <c r="Y61" s="109">
        <f t="shared" si="8"/>
        <v>1.0986974365192836</v>
      </c>
      <c r="Z61" s="109">
        <f t="shared" si="13"/>
        <v>2.5520164112354511</v>
      </c>
      <c r="AA61" s="109">
        <f t="shared" si="13"/>
        <v>2.4133155585108392</v>
      </c>
      <c r="AB61" s="109">
        <f t="shared" si="13"/>
        <v>2.6540532912652957</v>
      </c>
      <c r="AC61" s="109">
        <f t="shared" si="13"/>
        <v>-0.97316948415313931</v>
      </c>
      <c r="AD61" s="109">
        <f t="shared" si="13"/>
        <v>-1.0045903433664021</v>
      </c>
      <c r="AE61" s="109">
        <f t="shared" si="13"/>
        <v>-0.97415450887010502</v>
      </c>
      <c r="AF61" s="109">
        <f t="shared" si="13"/>
        <v>0.80505447049783285</v>
      </c>
      <c r="AG61" s="109">
        <f t="shared" si="9"/>
        <v>1.6353137435234688</v>
      </c>
      <c r="AH61" s="109">
        <f t="shared" si="14"/>
        <v>2.5520164112354511</v>
      </c>
      <c r="AI61" s="109">
        <f t="shared" si="14"/>
        <v>2.4133155585108392</v>
      </c>
      <c r="AJ61" s="109">
        <f t="shared" si="14"/>
        <v>2.6540532912652957</v>
      </c>
      <c r="AK61" s="109">
        <f t="shared" si="14"/>
        <v>0.97316948415313931</v>
      </c>
      <c r="AL61" s="109">
        <f t="shared" si="14"/>
        <v>1.0045903433664021</v>
      </c>
      <c r="AM61" s="109">
        <f t="shared" si="14"/>
        <v>0.97415450887010502</v>
      </c>
      <c r="AN61" s="109">
        <f t="shared" si="14"/>
        <v>0.80505447049783285</v>
      </c>
      <c r="AO61" s="110">
        <f t="shared" si="10"/>
        <v>1.6353137435234688</v>
      </c>
      <c r="AP61" s="111">
        <f t="shared" si="4"/>
        <v>13.011667811422535</v>
      </c>
      <c r="AQ61" s="112">
        <f t="shared" si="5"/>
        <v>20.631053072434121</v>
      </c>
      <c r="AR61" s="109">
        <f t="shared" si="6"/>
        <v>81.586135160526823</v>
      </c>
      <c r="AS61" s="109">
        <v>14.42</v>
      </c>
      <c r="AT61" s="113">
        <v>12.56</v>
      </c>
    </row>
    <row r="62" spans="1:51" x14ac:dyDescent="0.25">
      <c r="A62" s="108" t="s">
        <v>91</v>
      </c>
      <c r="B62" s="109">
        <v>5.6304822145140596</v>
      </c>
      <c r="C62" s="109">
        <v>6.0908479494438197</v>
      </c>
      <c r="D62" s="109">
        <v>6.1083771033258198</v>
      </c>
      <c r="E62" s="109">
        <v>4.9564110177124299</v>
      </c>
      <c r="F62" s="109">
        <v>5.2985986015719</v>
      </c>
      <c r="G62" s="109">
        <v>4.9186889700499599</v>
      </c>
      <c r="H62" s="109">
        <v>1.2234429852264099</v>
      </c>
      <c r="I62" s="109">
        <v>0.57248851298779402</v>
      </c>
      <c r="J62" s="109">
        <f t="shared" si="11"/>
        <v>2.3713506134398337</v>
      </c>
      <c r="K62" s="109">
        <f t="shared" si="11"/>
        <v>2.4985472309582688</v>
      </c>
      <c r="L62" s="109">
        <f t="shared" si="11"/>
        <v>2.676159028740503</v>
      </c>
      <c r="M62" s="109">
        <f t="shared" si="11"/>
        <v>-1.0169106837065436</v>
      </c>
      <c r="N62" s="109">
        <f t="shared" si="11"/>
        <v>-0.91451055676467385</v>
      </c>
      <c r="O62" s="109">
        <f t="shared" si="11"/>
        <v>-1.0334766561594857</v>
      </c>
      <c r="P62" s="109">
        <f t="shared" si="11"/>
        <v>0.427948335149888</v>
      </c>
      <c r="Q62" s="109">
        <f t="shared" si="7"/>
        <v>-0.62598331740803825</v>
      </c>
      <c r="R62" s="109">
        <f t="shared" si="12"/>
        <v>0.30765143093148217</v>
      </c>
      <c r="S62" s="109">
        <f t="shared" si="12"/>
        <v>0.4341147343162633</v>
      </c>
      <c r="T62" s="109">
        <f t="shared" si="12"/>
        <v>0.43494033717283137</v>
      </c>
      <c r="U62" s="109">
        <f t="shared" si="12"/>
        <v>0.13265608564421011</v>
      </c>
      <c r="V62" s="109">
        <f t="shared" si="12"/>
        <v>0.21786299789506169</v>
      </c>
      <c r="W62" s="109">
        <f t="shared" si="12"/>
        <v>0.13034934465173301</v>
      </c>
      <c r="X62" s="109">
        <f t="shared" si="12"/>
        <v>1.1586595420345533</v>
      </c>
      <c r="Y62" s="109">
        <f t="shared" si="8"/>
        <v>-2.4205554940314373</v>
      </c>
      <c r="Z62" s="109">
        <f t="shared" si="13"/>
        <v>2.4424238899003701</v>
      </c>
      <c r="AA62" s="109">
        <f t="shared" si="13"/>
        <v>2.5056407881370508</v>
      </c>
      <c r="AB62" s="109">
        <f t="shared" si="13"/>
        <v>2.6041894879045056</v>
      </c>
      <c r="AC62" s="109">
        <f t="shared" si="13"/>
        <v>-0.9820318252830802</v>
      </c>
      <c r="AD62" s="109">
        <f t="shared" si="13"/>
        <v>-0.89570034310348912</v>
      </c>
      <c r="AE62" s="109">
        <f t="shared" si="13"/>
        <v>-0.99732213549422633</v>
      </c>
      <c r="AF62" s="109">
        <f t="shared" si="13"/>
        <v>1.5162742234816746</v>
      </c>
      <c r="AG62" s="109">
        <f t="shared" si="9"/>
        <v>-1.8839391870272522</v>
      </c>
      <c r="AH62" s="109">
        <f t="shared" si="14"/>
        <v>2.4424238899003701</v>
      </c>
      <c r="AI62" s="109">
        <f t="shared" si="14"/>
        <v>2.5056407881370508</v>
      </c>
      <c r="AJ62" s="109">
        <f t="shared" si="14"/>
        <v>2.6041894879045056</v>
      </c>
      <c r="AK62" s="109">
        <f t="shared" si="14"/>
        <v>0.9820318252830802</v>
      </c>
      <c r="AL62" s="109">
        <f t="shared" si="14"/>
        <v>0.89570034310348912</v>
      </c>
      <c r="AM62" s="109">
        <f t="shared" si="14"/>
        <v>0.99732213549422633</v>
      </c>
      <c r="AN62" s="109">
        <f t="shared" si="14"/>
        <v>1.5162742234816746</v>
      </c>
      <c r="AO62" s="110">
        <f t="shared" si="10"/>
        <v>1.8839391870272522</v>
      </c>
      <c r="AP62" s="111">
        <f t="shared" si="4"/>
        <v>13.827521880331648</v>
      </c>
      <c r="AQ62" s="112">
        <f t="shared" si="5"/>
        <v>21.379776046273577</v>
      </c>
      <c r="AR62" s="109">
        <f t="shared" si="6"/>
        <v>81.797809373808988</v>
      </c>
      <c r="AS62" s="109">
        <v>10.5</v>
      </c>
      <c r="AT62" s="113">
        <v>9.1999999999999993</v>
      </c>
    </row>
    <row r="63" spans="1:51" x14ac:dyDescent="0.25">
      <c r="A63" s="108" t="s">
        <v>92</v>
      </c>
      <c r="B63" s="109">
        <v>6.2680597340270197</v>
      </c>
      <c r="C63" s="109">
        <v>6.34800982051439</v>
      </c>
      <c r="D63" s="109">
        <v>5.6558026835849402</v>
      </c>
      <c r="E63" s="109">
        <v>5.1657222152180999</v>
      </c>
      <c r="F63" s="109">
        <v>5.1146391502442503</v>
      </c>
      <c r="G63" s="109">
        <v>4.76071949822839</v>
      </c>
      <c r="H63" s="109">
        <v>0.94384072709867795</v>
      </c>
      <c r="I63" s="109">
        <v>1.2198883387255599</v>
      </c>
      <c r="J63" s="109">
        <f t="shared" si="11"/>
        <v>2.5261110569365068</v>
      </c>
      <c r="K63" s="109">
        <f t="shared" si="11"/>
        <v>2.5582085012577629</v>
      </c>
      <c r="L63" s="109">
        <f t="shared" si="11"/>
        <v>2.5651016875528532</v>
      </c>
      <c r="M63" s="109">
        <f t="shared" si="11"/>
        <v>-0.95723644861037938</v>
      </c>
      <c r="N63" s="109">
        <f t="shared" si="11"/>
        <v>-0.96548893802973279</v>
      </c>
      <c r="O63" s="109">
        <f t="shared" si="11"/>
        <v>-1.0805708585133824</v>
      </c>
      <c r="P63" s="109">
        <f t="shared" si="11"/>
        <v>5.3616795292198462E-2</v>
      </c>
      <c r="Q63" s="109">
        <f t="shared" si="7"/>
        <v>0.46544712989709525</v>
      </c>
      <c r="R63" s="109">
        <f t="shared" si="12"/>
        <v>0.4657786434718092</v>
      </c>
      <c r="S63" s="109">
        <f t="shared" si="12"/>
        <v>0.4936229852300606</v>
      </c>
      <c r="T63" s="109">
        <f t="shared" si="12"/>
        <v>0.32770371321823594</v>
      </c>
      <c r="U63" s="109">
        <f t="shared" si="12"/>
        <v>0.19030016698726487</v>
      </c>
      <c r="V63" s="109">
        <f t="shared" si="12"/>
        <v>0.16792018285474197</v>
      </c>
      <c r="W63" s="109">
        <f t="shared" si="12"/>
        <v>8.4887074913687091E-2</v>
      </c>
      <c r="X63" s="109">
        <f t="shared" si="12"/>
        <v>-4.8625865137886692E-2</v>
      </c>
      <c r="Y63" s="109">
        <f t="shared" si="8"/>
        <v>1.0868192299653634</v>
      </c>
      <c r="Z63" s="109">
        <f t="shared" si="13"/>
        <v>2.6005511024406971</v>
      </c>
      <c r="AA63" s="109">
        <f t="shared" si="13"/>
        <v>2.5651490390508478</v>
      </c>
      <c r="AB63" s="109">
        <f t="shared" si="13"/>
        <v>2.4969528639499101</v>
      </c>
      <c r="AC63" s="109">
        <f t="shared" si="13"/>
        <v>-0.92438774394002543</v>
      </c>
      <c r="AD63" s="109">
        <f t="shared" si="13"/>
        <v>-0.94564315814380884</v>
      </c>
      <c r="AE63" s="109">
        <f t="shared" si="13"/>
        <v>-1.0427844052322721</v>
      </c>
      <c r="AF63" s="109">
        <f t="shared" si="13"/>
        <v>0.30898881630923447</v>
      </c>
      <c r="AG63" s="109">
        <f t="shared" si="9"/>
        <v>1.6234355369695486</v>
      </c>
      <c r="AH63" s="109">
        <f t="shared" si="14"/>
        <v>2.6005511024406971</v>
      </c>
      <c r="AI63" s="109">
        <f t="shared" si="14"/>
        <v>2.5651490390508478</v>
      </c>
      <c r="AJ63" s="109">
        <f t="shared" si="14"/>
        <v>2.4969528639499101</v>
      </c>
      <c r="AK63" s="109">
        <f t="shared" si="14"/>
        <v>0.92438774394002543</v>
      </c>
      <c r="AL63" s="109">
        <f t="shared" si="14"/>
        <v>0.94564315814380884</v>
      </c>
      <c r="AM63" s="109">
        <f t="shared" si="14"/>
        <v>1.0427844052322721</v>
      </c>
      <c r="AN63" s="109">
        <f t="shared" si="14"/>
        <v>0.30898881630923447</v>
      </c>
      <c r="AO63" s="110">
        <f t="shared" si="10"/>
        <v>1.6234355369695486</v>
      </c>
      <c r="AP63" s="111">
        <f t="shared" si="4"/>
        <v>12.507892666036344</v>
      </c>
      <c r="AQ63" s="112">
        <f t="shared" si="5"/>
        <v>20.1705456714778</v>
      </c>
      <c r="AR63" s="109">
        <f t="shared" si="6"/>
        <v>81.471769715009444</v>
      </c>
      <c r="AS63" s="109">
        <v>13.6</v>
      </c>
      <c r="AT63" s="113">
        <v>11.95</v>
      </c>
    </row>
    <row r="64" spans="1:51" x14ac:dyDescent="0.25">
      <c r="A64" s="108" t="s">
        <v>93</v>
      </c>
      <c r="B64" s="109">
        <v>6.4272052821512498</v>
      </c>
      <c r="C64" s="109">
        <v>5.9433250383501397</v>
      </c>
      <c r="D64" s="109">
        <v>6.0321378957382299</v>
      </c>
      <c r="E64" s="109">
        <v>5.0900753663207299</v>
      </c>
      <c r="F64" s="109">
        <v>5.2370278727380697</v>
      </c>
      <c r="G64" s="109">
        <v>5.0046757810008398</v>
      </c>
      <c r="H64" s="109">
        <v>1.0161072501471</v>
      </c>
      <c r="I64" s="109">
        <v>1.0511208283161799</v>
      </c>
      <c r="J64" s="109">
        <f t="shared" si="11"/>
        <v>2.5622836804755562</v>
      </c>
      <c r="K64" s="109">
        <f t="shared" si="11"/>
        <v>2.4631744247902714</v>
      </c>
      <c r="L64" s="109">
        <f t="shared" si="11"/>
        <v>2.6580393076956428</v>
      </c>
      <c r="M64" s="109">
        <f t="shared" si="11"/>
        <v>-0.97851949600820032</v>
      </c>
      <c r="N64" s="109">
        <f t="shared" si="11"/>
        <v>-0.93137311289887204</v>
      </c>
      <c r="O64" s="109">
        <f t="shared" si="11"/>
        <v>-1.0084738766037051</v>
      </c>
      <c r="P64" s="109">
        <f t="shared" si="11"/>
        <v>0.16005415114980573</v>
      </c>
      <c r="Q64" s="109">
        <f t="shared" si="7"/>
        <v>0.25062655107246529</v>
      </c>
      <c r="R64" s="109">
        <f t="shared" si="12"/>
        <v>0.50273819205712622</v>
      </c>
      <c r="S64" s="109">
        <f t="shared" si="12"/>
        <v>0.39883265241617077</v>
      </c>
      <c r="T64" s="109">
        <f t="shared" si="12"/>
        <v>0.41744399077132099</v>
      </c>
      <c r="U64" s="109">
        <f t="shared" si="12"/>
        <v>0.16974118179958644</v>
      </c>
      <c r="V64" s="109">
        <f t="shared" si="12"/>
        <v>0.2013429848774162</v>
      </c>
      <c r="W64" s="109">
        <f t="shared" si="12"/>
        <v>0.15448571498080266</v>
      </c>
      <c r="X64" s="109">
        <f t="shared" si="12"/>
        <v>0.29465342827607865</v>
      </c>
      <c r="Y64" s="109">
        <f t="shared" si="8"/>
        <v>0.3964809035752217</v>
      </c>
      <c r="Z64" s="109">
        <f t="shared" si="13"/>
        <v>2.6375106510260142</v>
      </c>
      <c r="AA64" s="109">
        <f t="shared" si="13"/>
        <v>2.4703587062369583</v>
      </c>
      <c r="AB64" s="109">
        <f t="shared" si="13"/>
        <v>2.586693141502995</v>
      </c>
      <c r="AC64" s="109">
        <f t="shared" si="13"/>
        <v>-0.94494672912770383</v>
      </c>
      <c r="AD64" s="109">
        <f t="shared" si="13"/>
        <v>-0.91222035612113461</v>
      </c>
      <c r="AE64" s="109">
        <f t="shared" si="13"/>
        <v>-0.97318576516515665</v>
      </c>
      <c r="AF64" s="109">
        <f t="shared" si="13"/>
        <v>0.65226810972319982</v>
      </c>
      <c r="AG64" s="109">
        <f t="shared" si="9"/>
        <v>0.93309721057940687</v>
      </c>
      <c r="AH64" s="109">
        <f t="shared" si="14"/>
        <v>2.6375106510260142</v>
      </c>
      <c r="AI64" s="109">
        <f t="shared" si="14"/>
        <v>2.4703587062369583</v>
      </c>
      <c r="AJ64" s="109">
        <f t="shared" si="14"/>
        <v>2.586693141502995</v>
      </c>
      <c r="AK64" s="109">
        <f t="shared" si="14"/>
        <v>0.94494672912770383</v>
      </c>
      <c r="AL64" s="109">
        <f t="shared" si="14"/>
        <v>0.91222035612113461</v>
      </c>
      <c r="AM64" s="109">
        <f t="shared" si="14"/>
        <v>0.97318576516515665</v>
      </c>
      <c r="AN64" s="109">
        <f t="shared" si="14"/>
        <v>0.65226810972319982</v>
      </c>
      <c r="AO64" s="110">
        <f t="shared" si="10"/>
        <v>0.93309721057940687</v>
      </c>
      <c r="AP64" s="111">
        <f t="shared" si="4"/>
        <v>12.110280669482568</v>
      </c>
      <c r="AQ64" s="112">
        <f t="shared" si="5"/>
        <v>19.804843168248535</v>
      </c>
      <c r="AR64" s="109">
        <f t="shared" si="6"/>
        <v>81.361343158376272</v>
      </c>
      <c r="AS64" s="109">
        <v>12.91</v>
      </c>
      <c r="AT64" s="113">
        <v>11.61</v>
      </c>
    </row>
    <row r="65" spans="1:51" x14ac:dyDescent="0.25">
      <c r="A65" s="108" t="s">
        <v>94</v>
      </c>
      <c r="B65" s="109">
        <v>5.7978106506749603</v>
      </c>
      <c r="C65" s="109">
        <v>5.7210233673658202</v>
      </c>
      <c r="D65" s="109">
        <v>6.2640779270221199</v>
      </c>
      <c r="E65" s="109">
        <v>5.03676898079339</v>
      </c>
      <c r="F65" s="109">
        <v>5.1407096416006999</v>
      </c>
      <c r="G65" s="109">
        <v>4.9806697630618597</v>
      </c>
      <c r="H65" s="109">
        <v>1.1964024960858399</v>
      </c>
      <c r="I65" s="109">
        <v>1.01053611380609</v>
      </c>
      <c r="J65" s="109">
        <f t="shared" si="11"/>
        <v>2.4136003458437627</v>
      </c>
      <c r="K65" s="109">
        <f t="shared" si="11"/>
        <v>2.4081773782340572</v>
      </c>
      <c r="L65" s="109">
        <f t="shared" si="11"/>
        <v>2.7124720587513345</v>
      </c>
      <c r="M65" s="109">
        <f t="shared" si="11"/>
        <v>-0.99370795269327183</v>
      </c>
      <c r="N65" s="109">
        <f t="shared" si="11"/>
        <v>-0.95815386822788051</v>
      </c>
      <c r="O65" s="109">
        <f t="shared" si="11"/>
        <v>-1.0154107281336375</v>
      </c>
      <c r="P65" s="109">
        <f t="shared" si="11"/>
        <v>0.39570429000854784</v>
      </c>
      <c r="Q65" s="109">
        <f t="shared" si="7"/>
        <v>0.19381891235847443</v>
      </c>
      <c r="R65" s="109">
        <f t="shared" si="12"/>
        <v>0.35082029414136079</v>
      </c>
      <c r="S65" s="109">
        <f t="shared" si="12"/>
        <v>0.34397666243211683</v>
      </c>
      <c r="T65" s="109">
        <f t="shared" si="12"/>
        <v>0.47000408624407697</v>
      </c>
      <c r="U65" s="109">
        <f t="shared" si="12"/>
        <v>0.15506944564379274</v>
      </c>
      <c r="V65" s="109">
        <f t="shared" si="12"/>
        <v>0.17510624928782489</v>
      </c>
      <c r="W65" s="109">
        <f t="shared" si="12"/>
        <v>0.14778924281175088</v>
      </c>
      <c r="X65" s="109">
        <f t="shared" si="12"/>
        <v>1.0546667949041655</v>
      </c>
      <c r="Y65" s="109">
        <f t="shared" si="8"/>
        <v>0.21392627845242618</v>
      </c>
      <c r="Z65" s="109">
        <f t="shared" si="13"/>
        <v>2.4855927531102489</v>
      </c>
      <c r="AA65" s="109">
        <f t="shared" si="13"/>
        <v>2.4155027162529041</v>
      </c>
      <c r="AB65" s="109">
        <f t="shared" si="13"/>
        <v>2.6392532369757511</v>
      </c>
      <c r="AC65" s="109">
        <f t="shared" si="13"/>
        <v>-0.95961846528349748</v>
      </c>
      <c r="AD65" s="109">
        <f t="shared" si="13"/>
        <v>-0.93845709171072589</v>
      </c>
      <c r="AE65" s="109">
        <f t="shared" si="13"/>
        <v>-0.97988223733420843</v>
      </c>
      <c r="AF65" s="109">
        <f t="shared" si="13"/>
        <v>1.4122814763512865</v>
      </c>
      <c r="AG65" s="109">
        <f t="shared" si="9"/>
        <v>0.75054258545661134</v>
      </c>
      <c r="AH65" s="109">
        <f t="shared" si="14"/>
        <v>2.4855927531102489</v>
      </c>
      <c r="AI65" s="109">
        <f t="shared" si="14"/>
        <v>2.4155027162529041</v>
      </c>
      <c r="AJ65" s="109">
        <f t="shared" si="14"/>
        <v>2.6392532369757511</v>
      </c>
      <c r="AK65" s="109">
        <f t="shared" si="14"/>
        <v>0.95961846528349748</v>
      </c>
      <c r="AL65" s="109">
        <f t="shared" si="14"/>
        <v>0.93845709171072589</v>
      </c>
      <c r="AM65" s="109">
        <f t="shared" si="14"/>
        <v>0.97988223733420843</v>
      </c>
      <c r="AN65" s="109">
        <f t="shared" si="14"/>
        <v>1.4122814763512865</v>
      </c>
      <c r="AO65" s="110">
        <f t="shared" si="10"/>
        <v>0.75054258545661134</v>
      </c>
      <c r="AP65" s="111">
        <f t="shared" si="4"/>
        <v>12.581130562475234</v>
      </c>
      <c r="AQ65" s="112">
        <f t="shared" si="5"/>
        <v>20.121479268814138</v>
      </c>
      <c r="AR65" s="109">
        <f t="shared" si="6"/>
        <v>80.444268919525371</v>
      </c>
      <c r="AS65" s="109">
        <v>13.65</v>
      </c>
      <c r="AT65" s="113">
        <v>12.12</v>
      </c>
    </row>
    <row r="66" spans="1:51" ht="15.75" thickBot="1" x14ac:dyDescent="0.3">
      <c r="A66" s="114" t="s">
        <v>95</v>
      </c>
      <c r="B66" s="115">
        <v>6.07265916059138</v>
      </c>
      <c r="C66" s="115">
        <v>5.7492481581305404</v>
      </c>
      <c r="D66" s="115">
        <v>6.0603805485161004</v>
      </c>
      <c r="E66" s="115">
        <v>4.8467853015664302</v>
      </c>
      <c r="F66" s="115">
        <v>5.5462525704489503</v>
      </c>
      <c r="G66" s="115">
        <v>4.88307319644729</v>
      </c>
      <c r="H66" s="115">
        <v>0.81798568182891196</v>
      </c>
      <c r="I66" s="115">
        <v>0.81890161647736903</v>
      </c>
      <c r="J66" s="115">
        <f t="shared" si="11"/>
        <v>2.4804205258004473</v>
      </c>
      <c r="K66" s="115">
        <f t="shared" si="11"/>
        <v>2.4152774451788059</v>
      </c>
      <c r="L66" s="115">
        <f t="shared" si="11"/>
        <v>2.6647782859123432</v>
      </c>
      <c r="M66" s="115">
        <f t="shared" si="11"/>
        <v>-1.0491783370225225</v>
      </c>
      <c r="N66" s="115">
        <f t="shared" si="11"/>
        <v>-0.84860807940840821</v>
      </c>
      <c r="O66" s="115">
        <f t="shared" si="11"/>
        <v>-1.0439610823718799</v>
      </c>
      <c r="P66" s="115">
        <f t="shared" si="11"/>
        <v>-0.15285104019428689</v>
      </c>
      <c r="Q66" s="115">
        <f t="shared" si="7"/>
        <v>-0.10953992746317688</v>
      </c>
      <c r="R66" s="115">
        <f t="shared" si="12"/>
        <v>0.41909412794063322</v>
      </c>
      <c r="S66" s="115">
        <f t="shared" si="12"/>
        <v>0.35105851910616837</v>
      </c>
      <c r="T66" s="115">
        <f t="shared" si="12"/>
        <v>0.42395112722114336</v>
      </c>
      <c r="U66" s="115">
        <f t="shared" si="12"/>
        <v>0.10148619750909867</v>
      </c>
      <c r="V66" s="115">
        <f t="shared" si="12"/>
        <v>0.28242674345986563</v>
      </c>
      <c r="W66" s="115">
        <f t="shared" si="12"/>
        <v>0.12022823018981527</v>
      </c>
      <c r="X66" s="115">
        <f t="shared" si="12"/>
        <v>-0.71452114323301508</v>
      </c>
      <c r="Y66" s="115">
        <f t="shared" si="8"/>
        <v>-0.76093485879967693</v>
      </c>
      <c r="Z66" s="115">
        <f t="shared" si="13"/>
        <v>2.5538665869095212</v>
      </c>
      <c r="AA66" s="115">
        <f t="shared" si="13"/>
        <v>2.4225845729269557</v>
      </c>
      <c r="AB66" s="115">
        <f t="shared" si="13"/>
        <v>2.5932002779528176</v>
      </c>
      <c r="AC66" s="115">
        <f t="shared" si="13"/>
        <v>-1.0132017134181917</v>
      </c>
      <c r="AD66" s="115">
        <f t="shared" si="13"/>
        <v>-0.83113659753868518</v>
      </c>
      <c r="AE66" s="115">
        <f t="shared" si="13"/>
        <v>-1.0074432499561441</v>
      </c>
      <c r="AF66" s="115">
        <f t="shared" si="13"/>
        <v>-0.35690646178589391</v>
      </c>
      <c r="AG66" s="115">
        <f t="shared" si="9"/>
        <v>-0.22431855179549176</v>
      </c>
      <c r="AH66" s="115">
        <f t="shared" si="14"/>
        <v>2.5538665869095212</v>
      </c>
      <c r="AI66" s="115">
        <f t="shared" si="14"/>
        <v>2.4225845729269557</v>
      </c>
      <c r="AJ66" s="115">
        <f t="shared" si="14"/>
        <v>2.5932002779528176</v>
      </c>
      <c r="AK66" s="115">
        <f t="shared" si="14"/>
        <v>1.0132017134181917</v>
      </c>
      <c r="AL66" s="115">
        <f t="shared" si="14"/>
        <v>0.83113659753868518</v>
      </c>
      <c r="AM66" s="115">
        <f t="shared" si="14"/>
        <v>1.0074432499561441</v>
      </c>
      <c r="AN66" s="115">
        <f t="shared" si="14"/>
        <v>0.35690646178589391</v>
      </c>
      <c r="AO66" s="116">
        <f t="shared" si="10"/>
        <v>0.22431855179549176</v>
      </c>
      <c r="AP66" s="117">
        <f t="shared" si="4"/>
        <v>11.002658012283703</v>
      </c>
      <c r="AQ66" s="118">
        <f t="shared" si="5"/>
        <v>18.572309450072996</v>
      </c>
      <c r="AR66" s="115">
        <f t="shared" si="6"/>
        <v>79.129520952387367</v>
      </c>
      <c r="AS66" s="115">
        <v>9.74</v>
      </c>
      <c r="AT66" s="119">
        <v>8.6</v>
      </c>
    </row>
    <row r="67" spans="1:51" x14ac:dyDescent="0.25">
      <c r="A67" s="120" t="s">
        <v>96</v>
      </c>
      <c r="B67" s="121">
        <v>7.0860485435900999</v>
      </c>
      <c r="C67" s="121">
        <v>6.9804807905438704</v>
      </c>
      <c r="D67" s="121">
        <v>7.0410563179678904</v>
      </c>
      <c r="E67" s="121">
        <v>4.0302490436767799</v>
      </c>
      <c r="F67" s="121">
        <v>4.0405753222514704</v>
      </c>
      <c r="G67" s="121">
        <v>3.9738868967801202</v>
      </c>
      <c r="H67" s="121">
        <v>0.87213391836037302</v>
      </c>
      <c r="I67" s="121">
        <v>1.3340124115790699</v>
      </c>
      <c r="J67" s="121">
        <f t="shared" si="11"/>
        <v>2.7030734771083527</v>
      </c>
      <c r="K67" s="121">
        <f t="shared" si="11"/>
        <v>2.6952305487314092</v>
      </c>
      <c r="L67" s="121">
        <f t="shared" si="11"/>
        <v>2.881161780489367</v>
      </c>
      <c r="M67" s="121">
        <f t="shared" si="11"/>
        <v>-1.3153375229088846</v>
      </c>
      <c r="N67" s="121">
        <f t="shared" si="11"/>
        <v>-1.3055606685829086</v>
      </c>
      <c r="O67" s="121">
        <f t="shared" si="11"/>
        <v>-1.3411996745177572</v>
      </c>
      <c r="P67" s="121">
        <f t="shared" si="11"/>
        <v>-6.0376948913953642E-2</v>
      </c>
      <c r="Q67" s="121">
        <f t="shared" si="7"/>
        <v>0.59447012107270458</v>
      </c>
      <c r="R67" s="121">
        <f t="shared" si="12"/>
        <v>0.64659083031957854</v>
      </c>
      <c r="S67" s="121">
        <f t="shared" si="12"/>
        <v>0.63029359818972353</v>
      </c>
      <c r="T67" s="121">
        <f t="shared" si="12"/>
        <v>0.63289035798059501</v>
      </c>
      <c r="U67" s="121">
        <f t="shared" si="12"/>
        <v>-0.15561809107894042</v>
      </c>
      <c r="V67" s="121">
        <f t="shared" si="12"/>
        <v>-0.1652433880156379</v>
      </c>
      <c r="W67" s="121">
        <f t="shared" si="12"/>
        <v>-0.16671029678949925</v>
      </c>
      <c r="X67" s="121">
        <f t="shared" si="12"/>
        <v>-0.41627584713340793</v>
      </c>
      <c r="Y67" s="121">
        <f t="shared" si="8"/>
        <v>1.5014420574493754</v>
      </c>
      <c r="Z67" s="121">
        <f t="shared" si="13"/>
        <v>2.7813632892884668</v>
      </c>
      <c r="AA67" s="121">
        <f t="shared" si="13"/>
        <v>2.7018196520105109</v>
      </c>
      <c r="AB67" s="121">
        <f t="shared" si="13"/>
        <v>2.8021395087122691</v>
      </c>
      <c r="AC67" s="121">
        <f t="shared" si="13"/>
        <v>-1.2703060020062307</v>
      </c>
      <c r="AD67" s="121">
        <f t="shared" si="13"/>
        <v>-1.2788067290141887</v>
      </c>
      <c r="AE67" s="121">
        <f t="shared" si="13"/>
        <v>-1.2943817769354586</v>
      </c>
      <c r="AF67" s="121">
        <f t="shared" si="13"/>
        <v>-5.8661165686286765E-2</v>
      </c>
      <c r="AG67" s="121">
        <f t="shared" si="9"/>
        <v>2.0380583644535606</v>
      </c>
      <c r="AH67" s="121">
        <f t="shared" si="14"/>
        <v>2.7813632892884668</v>
      </c>
      <c r="AI67" s="121">
        <f t="shared" si="14"/>
        <v>2.7018196520105109</v>
      </c>
      <c r="AJ67" s="121">
        <f t="shared" si="14"/>
        <v>2.8021395087122691</v>
      </c>
      <c r="AK67" s="121">
        <f t="shared" si="14"/>
        <v>1.2703060020062307</v>
      </c>
      <c r="AL67" s="121">
        <f t="shared" si="14"/>
        <v>1.2788067290141887</v>
      </c>
      <c r="AM67" s="121">
        <f t="shared" si="14"/>
        <v>1.2943817769354586</v>
      </c>
      <c r="AN67" s="121">
        <f t="shared" si="14"/>
        <v>5.8661165686286765E-2</v>
      </c>
      <c r="AO67" s="122">
        <f t="shared" si="10"/>
        <v>2.0380583644535606</v>
      </c>
      <c r="AP67" s="123">
        <f t="shared" si="4"/>
        <v>14.225536488106972</v>
      </c>
      <c r="AQ67" s="124">
        <f t="shared" si="5"/>
        <v>22.510858938118218</v>
      </c>
      <c r="AR67" s="121">
        <f t="shared" si="6"/>
        <v>88.793438538208193</v>
      </c>
      <c r="AS67" s="121">
        <v>17.22</v>
      </c>
      <c r="AT67" s="125">
        <v>11.98</v>
      </c>
      <c r="AU67" s="13"/>
      <c r="AV67" s="13"/>
      <c r="AW67" s="13"/>
      <c r="AX67" s="13"/>
      <c r="AY67" s="13"/>
    </row>
    <row r="68" spans="1:51" x14ac:dyDescent="0.25">
      <c r="A68" s="126" t="s">
        <v>97</v>
      </c>
      <c r="B68" s="127">
        <v>6.9589291537557196</v>
      </c>
      <c r="C68" s="127">
        <v>6.7448273075667</v>
      </c>
      <c r="D68" s="127">
        <v>7.3881813221932102</v>
      </c>
      <c r="E68" s="127">
        <v>4.05552139790327</v>
      </c>
      <c r="F68" s="127">
        <v>4.10731854089045</v>
      </c>
      <c r="G68" s="127">
        <v>3.8093065499922498</v>
      </c>
      <c r="H68" s="127">
        <v>0.74815867465736396</v>
      </c>
      <c r="I68" s="127">
        <v>0.85168039645609706</v>
      </c>
      <c r="J68" s="127">
        <f t="shared" si="11"/>
        <v>2.6769574482603922</v>
      </c>
      <c r="K68" s="127">
        <f t="shared" si="11"/>
        <v>2.6456856465383032</v>
      </c>
      <c r="L68" s="127">
        <f t="shared" si="11"/>
        <v>2.9505891721076503</v>
      </c>
      <c r="M68" s="127">
        <f t="shared" si="11"/>
        <v>-1.3063191073837979</v>
      </c>
      <c r="N68" s="127">
        <f t="shared" si="11"/>
        <v>-1.2819245569836348</v>
      </c>
      <c r="O68" s="127">
        <f t="shared" si="11"/>
        <v>-1.4022220943062247</v>
      </c>
      <c r="P68" s="127">
        <f t="shared" si="11"/>
        <v>-0.28158235109462726</v>
      </c>
      <c r="Q68" s="127">
        <f t="shared" si="7"/>
        <v>-5.2917920207127732E-2</v>
      </c>
      <c r="R68" s="127">
        <f t="shared" si="12"/>
        <v>0.61990665475736817</v>
      </c>
      <c r="S68" s="127">
        <f t="shared" si="12"/>
        <v>0.58087576889432724</v>
      </c>
      <c r="T68" s="127">
        <f t="shared" si="12"/>
        <v>0.69992923184070688</v>
      </c>
      <c r="U68" s="127">
        <f t="shared" si="12"/>
        <v>-0.14690648753218652</v>
      </c>
      <c r="V68" s="127">
        <f t="shared" si="12"/>
        <v>-0.14208741639431099</v>
      </c>
      <c r="W68" s="127">
        <f t="shared" si="12"/>
        <v>-0.2256181361800953</v>
      </c>
      <c r="X68" s="127">
        <f t="shared" si="12"/>
        <v>-1.1297023837858258</v>
      </c>
      <c r="Y68" s="127">
        <f t="shared" si="8"/>
        <v>-0.5789767710789403</v>
      </c>
      <c r="Z68" s="127">
        <f t="shared" si="13"/>
        <v>2.7546791137262563</v>
      </c>
      <c r="AA68" s="127">
        <f t="shared" si="13"/>
        <v>2.6524018227151145</v>
      </c>
      <c r="AB68" s="127">
        <f t="shared" si="13"/>
        <v>2.8691783825723807</v>
      </c>
      <c r="AC68" s="127">
        <f t="shared" si="13"/>
        <v>-1.2615943984594769</v>
      </c>
      <c r="AD68" s="127">
        <f t="shared" si="13"/>
        <v>-1.2556507573928619</v>
      </c>
      <c r="AE68" s="127">
        <f t="shared" si="13"/>
        <v>-1.3532896163260546</v>
      </c>
      <c r="AF68" s="127">
        <f t="shared" si="13"/>
        <v>-0.77208770233870461</v>
      </c>
      <c r="AG68" s="127">
        <f t="shared" si="9"/>
        <v>-4.2360464074755133E-2</v>
      </c>
      <c r="AH68" s="127">
        <f t="shared" si="14"/>
        <v>2.7546791137262563</v>
      </c>
      <c r="AI68" s="127">
        <f t="shared" si="14"/>
        <v>2.6524018227151145</v>
      </c>
      <c r="AJ68" s="127">
        <f t="shared" si="14"/>
        <v>2.8691783825723807</v>
      </c>
      <c r="AK68" s="127">
        <f t="shared" si="14"/>
        <v>1.2615943984594769</v>
      </c>
      <c r="AL68" s="127">
        <f t="shared" si="14"/>
        <v>1.2556507573928619</v>
      </c>
      <c r="AM68" s="127">
        <f t="shared" si="14"/>
        <v>1.3532896163260546</v>
      </c>
      <c r="AN68" s="127">
        <f t="shared" si="14"/>
        <v>0.77208770233870461</v>
      </c>
      <c r="AO68" s="128">
        <f t="shared" si="10"/>
        <v>4.2360464074755133E-2</v>
      </c>
      <c r="AP68" s="129">
        <f t="shared" si="4"/>
        <v>12.961242257605608</v>
      </c>
      <c r="AQ68" s="130">
        <f t="shared" si="5"/>
        <v>21.237501576619358</v>
      </c>
      <c r="AR68" s="127">
        <f t="shared" si="6"/>
        <v>87.447576128729366</v>
      </c>
      <c r="AS68" s="127">
        <v>12.59</v>
      </c>
      <c r="AT68" s="131">
        <v>8.24</v>
      </c>
    </row>
    <row r="69" spans="1:51" x14ac:dyDescent="0.25">
      <c r="A69" s="126" t="s">
        <v>98</v>
      </c>
      <c r="B69" s="127">
        <v>7.1617036319156497</v>
      </c>
      <c r="C69" s="127">
        <v>6.8351362832941804</v>
      </c>
      <c r="D69" s="127">
        <v>7.2016496947052104</v>
      </c>
      <c r="E69" s="127">
        <v>3.7902210955806499</v>
      </c>
      <c r="F69" s="127">
        <v>3.8977450887803999</v>
      </c>
      <c r="G69" s="127">
        <v>3.9470217893872501</v>
      </c>
      <c r="H69" s="127">
        <v>1.22918125606469</v>
      </c>
      <c r="I69" s="127">
        <v>0.90125648328461505</v>
      </c>
      <c r="J69" s="127">
        <f t="shared" si="11"/>
        <v>2.718394946101808</v>
      </c>
      <c r="K69" s="127">
        <f t="shared" si="11"/>
        <v>2.6648742446905205</v>
      </c>
      <c r="L69" s="127">
        <f t="shared" si="11"/>
        <v>2.9136973235803079</v>
      </c>
      <c r="M69" s="127">
        <f t="shared" si="11"/>
        <v>-1.4039245059510326</v>
      </c>
      <c r="N69" s="127">
        <f t="shared" si="11"/>
        <v>-1.3574816541711492</v>
      </c>
      <c r="O69" s="127">
        <f t="shared" si="11"/>
        <v>-1.3509860026683476</v>
      </c>
      <c r="P69" s="127">
        <f t="shared" si="11"/>
        <v>0.43469913688120476</v>
      </c>
      <c r="Q69" s="127">
        <f t="shared" si="7"/>
        <v>2.8707669415450134E-2</v>
      </c>
      <c r="R69" s="127">
        <f t="shared" si="12"/>
        <v>0.66224561347487643</v>
      </c>
      <c r="S69" s="127">
        <f t="shared" si="12"/>
        <v>0.60001515207866174</v>
      </c>
      <c r="T69" s="127">
        <f t="shared" si="12"/>
        <v>0.66430657740643662</v>
      </c>
      <c r="U69" s="127">
        <f t="shared" si="12"/>
        <v>-0.24119129110719903</v>
      </c>
      <c r="V69" s="127">
        <f t="shared" si="12"/>
        <v>-0.21610965947416155</v>
      </c>
      <c r="W69" s="127">
        <f t="shared" si="12"/>
        <v>-0.17615750404409578</v>
      </c>
      <c r="X69" s="127">
        <f t="shared" si="12"/>
        <v>1.1804320713277878</v>
      </c>
      <c r="Y69" s="127">
        <f t="shared" si="8"/>
        <v>-0.3166682285781775</v>
      </c>
      <c r="Z69" s="127">
        <f t="shared" si="13"/>
        <v>2.7970180724437643</v>
      </c>
      <c r="AA69" s="127">
        <f t="shared" si="13"/>
        <v>2.671541205899449</v>
      </c>
      <c r="AB69" s="127">
        <f t="shared" si="13"/>
        <v>2.8335557281381107</v>
      </c>
      <c r="AC69" s="127">
        <f t="shared" si="13"/>
        <v>-1.3558792020344892</v>
      </c>
      <c r="AD69" s="127">
        <f t="shared" si="13"/>
        <v>-1.3296730004727124</v>
      </c>
      <c r="AE69" s="127">
        <f t="shared" si="13"/>
        <v>-1.303828984190055</v>
      </c>
      <c r="AF69" s="127">
        <f t="shared" si="13"/>
        <v>1.5380467527749091</v>
      </c>
      <c r="AG69" s="127">
        <f t="shared" si="9"/>
        <v>0.21994807842600766</v>
      </c>
      <c r="AH69" s="127">
        <f t="shared" si="14"/>
        <v>2.7970180724437643</v>
      </c>
      <c r="AI69" s="127">
        <f t="shared" si="14"/>
        <v>2.671541205899449</v>
      </c>
      <c r="AJ69" s="127">
        <f t="shared" si="14"/>
        <v>2.8335557281381107</v>
      </c>
      <c r="AK69" s="127">
        <f t="shared" si="14"/>
        <v>1.3558792020344892</v>
      </c>
      <c r="AL69" s="127">
        <f t="shared" si="14"/>
        <v>1.3296730004727124</v>
      </c>
      <c r="AM69" s="127">
        <f t="shared" si="14"/>
        <v>1.303828984190055</v>
      </c>
      <c r="AN69" s="127">
        <f t="shared" si="14"/>
        <v>1.5380467527749091</v>
      </c>
      <c r="AO69" s="128">
        <f t="shared" si="10"/>
        <v>0.21994807842600766</v>
      </c>
      <c r="AP69" s="129">
        <f t="shared" si="4"/>
        <v>14.049491024379497</v>
      </c>
      <c r="AQ69" s="130">
        <f t="shared" si="5"/>
        <v>22.351606030860822</v>
      </c>
      <c r="AR69" s="127">
        <f t="shared" si="6"/>
        <v>88.768526082711418</v>
      </c>
      <c r="AS69" s="127">
        <v>17.03</v>
      </c>
      <c r="AT69" s="131">
        <v>11.42</v>
      </c>
    </row>
    <row r="70" spans="1:51" x14ac:dyDescent="0.25">
      <c r="A70" s="126" t="s">
        <v>99</v>
      </c>
      <c r="B70" s="127">
        <v>7.4814314692888297</v>
      </c>
      <c r="C70" s="127">
        <v>7.0536973559954799</v>
      </c>
      <c r="D70" s="127">
        <v>7.1736594455907703</v>
      </c>
      <c r="E70" s="127">
        <v>4.1127272051234396</v>
      </c>
      <c r="F70" s="127">
        <v>3.93066952487729</v>
      </c>
      <c r="G70" s="127">
        <v>3.9379648670563001</v>
      </c>
      <c r="H70" s="127">
        <v>1.0461599038896601</v>
      </c>
      <c r="I70" s="127">
        <v>0.76377613189452498</v>
      </c>
      <c r="J70" s="127">
        <f t="shared" si="11"/>
        <v>2.7814064647419023</v>
      </c>
      <c r="K70" s="127">
        <f t="shared" si="11"/>
        <v>2.710283818415411</v>
      </c>
      <c r="L70" s="127">
        <f t="shared" si="11"/>
        <v>2.9080791564538457</v>
      </c>
      <c r="M70" s="127">
        <f t="shared" si="11"/>
        <v>-1.2861111319022087</v>
      </c>
      <c r="N70" s="127">
        <f t="shared" si="11"/>
        <v>-1.3453463233041969</v>
      </c>
      <c r="O70" s="127">
        <f t="shared" si="11"/>
        <v>-1.3543002461156137</v>
      </c>
      <c r="P70" s="127">
        <f t="shared" si="11"/>
        <v>0.20210484660154854</v>
      </c>
      <c r="Q70" s="127">
        <f t="shared" si="7"/>
        <v>-0.21008022690256684</v>
      </c>
      <c r="R70" s="127">
        <f t="shared" si="12"/>
        <v>0.72662792962341582</v>
      </c>
      <c r="S70" s="127">
        <f t="shared" si="12"/>
        <v>0.64530825920736257</v>
      </c>
      <c r="T70" s="127">
        <f t="shared" si="12"/>
        <v>0.65888169266661101</v>
      </c>
      <c r="U70" s="127">
        <f t="shared" si="12"/>
        <v>-0.12738599966062841</v>
      </c>
      <c r="V70" s="127">
        <f t="shared" si="12"/>
        <v>-0.20422084366829976</v>
      </c>
      <c r="W70" s="127">
        <f t="shared" si="12"/>
        <v>-0.17935690061620266</v>
      </c>
      <c r="X70" s="127">
        <f t="shared" si="12"/>
        <v>0.43027435671732583</v>
      </c>
      <c r="Y70" s="127">
        <f t="shared" si="8"/>
        <v>-1.084026912780282</v>
      </c>
      <c r="Z70" s="127">
        <f t="shared" si="13"/>
        <v>2.8614003885923038</v>
      </c>
      <c r="AA70" s="127">
        <f t="shared" si="13"/>
        <v>2.71683431302815</v>
      </c>
      <c r="AB70" s="127">
        <f t="shared" si="13"/>
        <v>2.8281308433982852</v>
      </c>
      <c r="AC70" s="127">
        <f t="shared" si="13"/>
        <v>-1.2420739105879186</v>
      </c>
      <c r="AD70" s="127">
        <f t="shared" si="13"/>
        <v>-1.3177841846668505</v>
      </c>
      <c r="AE70" s="127">
        <f t="shared" si="13"/>
        <v>-1.3070283807621619</v>
      </c>
      <c r="AF70" s="127">
        <f t="shared" si="13"/>
        <v>0.787889038164447</v>
      </c>
      <c r="AG70" s="127">
        <f t="shared" si="9"/>
        <v>-0.54741060577609679</v>
      </c>
      <c r="AH70" s="127">
        <f t="shared" si="14"/>
        <v>2.8614003885923038</v>
      </c>
      <c r="AI70" s="127">
        <f t="shared" si="14"/>
        <v>2.71683431302815</v>
      </c>
      <c r="AJ70" s="127">
        <f t="shared" si="14"/>
        <v>2.8281308433982852</v>
      </c>
      <c r="AK70" s="127">
        <f t="shared" si="14"/>
        <v>1.2420739105879186</v>
      </c>
      <c r="AL70" s="127">
        <f t="shared" si="14"/>
        <v>1.3177841846668505</v>
      </c>
      <c r="AM70" s="127">
        <f t="shared" si="14"/>
        <v>1.3070283807621619</v>
      </c>
      <c r="AN70" s="127">
        <f t="shared" si="14"/>
        <v>0.787889038164447</v>
      </c>
      <c r="AO70" s="128">
        <f t="shared" si="10"/>
        <v>0.54741060577609679</v>
      </c>
      <c r="AP70" s="129">
        <f t="shared" si="4"/>
        <v>13.608551664976217</v>
      </c>
      <c r="AQ70" s="130">
        <f t="shared" si="5"/>
        <v>22.014917209994955</v>
      </c>
      <c r="AR70" s="127">
        <f t="shared" si="6"/>
        <v>89.265841570144858</v>
      </c>
      <c r="AS70" s="127">
        <v>14.53</v>
      </c>
      <c r="AT70" s="131">
        <v>9.76</v>
      </c>
    </row>
    <row r="71" spans="1:51" x14ac:dyDescent="0.25">
      <c r="A71" s="126" t="s">
        <v>100</v>
      </c>
      <c r="B71" s="127">
        <v>6.8998588595952297</v>
      </c>
      <c r="C71" s="127">
        <v>6.7326379709033999</v>
      </c>
      <c r="D71" s="127">
        <v>6.81011814301658</v>
      </c>
      <c r="E71" s="127">
        <v>3.8736046700629401</v>
      </c>
      <c r="F71" s="127">
        <v>3.9338257669605898</v>
      </c>
      <c r="G71" s="127">
        <v>3.66587013376652</v>
      </c>
      <c r="H71" s="127">
        <v>0.89865322986964802</v>
      </c>
      <c r="I71" s="127">
        <v>1.00690394276857</v>
      </c>
      <c r="J71" s="127">
        <f t="shared" ref="J71:Q106" si="15">LOG((B71/AVERAGE(B$7:B$16)),2)</f>
        <v>2.6646589793835203</v>
      </c>
      <c r="K71" s="127">
        <f t="shared" si="15"/>
        <v>2.643076031156272</v>
      </c>
      <c r="L71" s="127">
        <f t="shared" si="15"/>
        <v>2.8330497250068185</v>
      </c>
      <c r="M71" s="127">
        <f t="shared" si="15"/>
        <v>-1.3725297899849065</v>
      </c>
      <c r="N71" s="127">
        <f t="shared" si="15"/>
        <v>-1.3441883354418056</v>
      </c>
      <c r="O71" s="127">
        <f t="shared" si="15"/>
        <v>-1.4575948080501588</v>
      </c>
      <c r="P71" s="127">
        <f t="shared" si="15"/>
        <v>-1.7162110928289016E-2</v>
      </c>
      <c r="Q71" s="127">
        <f t="shared" si="7"/>
        <v>0.18862409054636942</v>
      </c>
      <c r="R71" s="127">
        <f t="shared" ref="R71:Y106" si="16">(J71-J$107)/J$108</f>
        <v>0.60734063621881618</v>
      </c>
      <c r="S71" s="127">
        <f t="shared" si="16"/>
        <v>0.57827284666081025</v>
      </c>
      <c r="T71" s="127">
        <f t="shared" si="16"/>
        <v>0.58643350653529469</v>
      </c>
      <c r="U71" s="127">
        <f t="shared" si="16"/>
        <v>-0.21086464246265194</v>
      </c>
      <c r="V71" s="127">
        <f t="shared" si="16"/>
        <v>-0.2030863789757148</v>
      </c>
      <c r="W71" s="127">
        <f t="shared" si="16"/>
        <v>-0.27907204605709401</v>
      </c>
      <c r="X71" s="127">
        <f t="shared" si="16"/>
        <v>-0.27690035317089357</v>
      </c>
      <c r="Y71" s="127">
        <f t="shared" si="8"/>
        <v>0.19723241878923639</v>
      </c>
      <c r="Z71" s="127">
        <f t="shared" ref="Z71:AG106" si="17">(R71-AVERAGE(R$7:R$16))</f>
        <v>2.7421130951877042</v>
      </c>
      <c r="AA71" s="127">
        <f t="shared" si="17"/>
        <v>2.6497989004815974</v>
      </c>
      <c r="AB71" s="127">
        <f t="shared" si="17"/>
        <v>2.7556826572669686</v>
      </c>
      <c r="AC71" s="127">
        <f t="shared" si="17"/>
        <v>-1.3255525533899422</v>
      </c>
      <c r="AD71" s="127">
        <f t="shared" si="17"/>
        <v>-1.3166497199742655</v>
      </c>
      <c r="AE71" s="127">
        <f t="shared" si="17"/>
        <v>-1.4067435262030532</v>
      </c>
      <c r="AF71" s="127">
        <f t="shared" si="17"/>
        <v>8.0714328276227598E-2</v>
      </c>
      <c r="AG71" s="127">
        <f t="shared" si="9"/>
        <v>0.73384872579342153</v>
      </c>
      <c r="AH71" s="127">
        <f t="shared" ref="AH71:AO106" si="18">ABS(Z71)</f>
        <v>2.7421130951877042</v>
      </c>
      <c r="AI71" s="127">
        <f t="shared" si="18"/>
        <v>2.6497989004815974</v>
      </c>
      <c r="AJ71" s="127">
        <f t="shared" si="18"/>
        <v>2.7556826572669686</v>
      </c>
      <c r="AK71" s="127">
        <f t="shared" si="18"/>
        <v>1.3255525533899422</v>
      </c>
      <c r="AL71" s="127">
        <f t="shared" si="18"/>
        <v>1.3166497199742655</v>
      </c>
      <c r="AM71" s="127">
        <f t="shared" si="18"/>
        <v>1.4067435262030532</v>
      </c>
      <c r="AN71" s="127">
        <f t="shared" si="18"/>
        <v>8.0714328276227598E-2</v>
      </c>
      <c r="AO71" s="128">
        <f t="shared" si="10"/>
        <v>0.73384872579342153</v>
      </c>
      <c r="AP71" s="129">
        <f t="shared" ref="AP71:AP102" si="19">SUM(AH71:AO71)</f>
        <v>13.01110350657318</v>
      </c>
      <c r="AQ71" s="130">
        <f t="shared" si="5"/>
        <v>21.158698159509452</v>
      </c>
      <c r="AR71" s="127">
        <f t="shared" si="6"/>
        <v>86.339455382999617</v>
      </c>
      <c r="AS71" s="127">
        <v>14.93</v>
      </c>
      <c r="AT71" s="131">
        <v>9.6199999999999992</v>
      </c>
    </row>
    <row r="72" spans="1:51" x14ac:dyDescent="0.25">
      <c r="A72" s="126" t="s">
        <v>101</v>
      </c>
      <c r="B72" s="127">
        <v>6.8397969693443699</v>
      </c>
      <c r="C72" s="127">
        <v>7.0716588365436301</v>
      </c>
      <c r="D72" s="127">
        <v>7.1084921174758504</v>
      </c>
      <c r="E72" s="127">
        <v>3.9450651947127402</v>
      </c>
      <c r="F72" s="127">
        <v>3.9084178251401398</v>
      </c>
      <c r="G72" s="127">
        <v>4.3389454664338203</v>
      </c>
      <c r="H72" s="127">
        <v>1.08592094755867</v>
      </c>
      <c r="I72" s="127">
        <v>1.14038761993088</v>
      </c>
      <c r="J72" s="127">
        <f t="shared" si="15"/>
        <v>2.6520456294939754</v>
      </c>
      <c r="K72" s="127">
        <f t="shared" si="15"/>
        <v>2.7139528165669513</v>
      </c>
      <c r="L72" s="127">
        <f t="shared" si="15"/>
        <v>2.8949134603533433</v>
      </c>
      <c r="M72" s="127">
        <f t="shared" si="15"/>
        <v>-1.3461573718760724</v>
      </c>
      <c r="N72" s="127">
        <f t="shared" si="15"/>
        <v>-1.3535366907921271</v>
      </c>
      <c r="O72" s="127">
        <f t="shared" si="15"/>
        <v>-1.2144060323535324</v>
      </c>
      <c r="P72" s="127">
        <f t="shared" si="15"/>
        <v>0.25592054672803982</v>
      </c>
      <c r="Q72" s="127">
        <f t="shared" si="7"/>
        <v>0.36822231428084562</v>
      </c>
      <c r="R72" s="127">
        <f t="shared" si="16"/>
        <v>0.59445288652150774</v>
      </c>
      <c r="S72" s="127">
        <f t="shared" si="16"/>
        <v>0.64896784710262678</v>
      </c>
      <c r="T72" s="127">
        <f t="shared" si="16"/>
        <v>0.6461689373752294</v>
      </c>
      <c r="U72" s="127">
        <f t="shared" si="16"/>
        <v>-0.18538943004930675</v>
      </c>
      <c r="V72" s="127">
        <f t="shared" si="16"/>
        <v>-0.2122448334147595</v>
      </c>
      <c r="W72" s="127">
        <f t="shared" si="16"/>
        <v>-4.4310373380194432E-2</v>
      </c>
      <c r="X72" s="127">
        <f t="shared" si="16"/>
        <v>0.60383950558023247</v>
      </c>
      <c r="Y72" s="127">
        <f t="shared" si="8"/>
        <v>0.77438167457219931</v>
      </c>
      <c r="Z72" s="127">
        <f t="shared" si="17"/>
        <v>2.7292253454903959</v>
      </c>
      <c r="AA72" s="127">
        <f t="shared" si="17"/>
        <v>2.7204939009234144</v>
      </c>
      <c r="AB72" s="127">
        <f t="shared" si="17"/>
        <v>2.8154180881069033</v>
      </c>
      <c r="AC72" s="127">
        <f t="shared" si="17"/>
        <v>-1.3000773409765971</v>
      </c>
      <c r="AD72" s="127">
        <f t="shared" si="17"/>
        <v>-1.3258081744133103</v>
      </c>
      <c r="AE72" s="127">
        <f t="shared" si="17"/>
        <v>-1.1719818535261537</v>
      </c>
      <c r="AF72" s="127">
        <f t="shared" si="17"/>
        <v>0.96145418702735364</v>
      </c>
      <c r="AG72" s="127">
        <f t="shared" si="9"/>
        <v>1.3109979815763846</v>
      </c>
      <c r="AH72" s="127">
        <f t="shared" si="18"/>
        <v>2.7292253454903959</v>
      </c>
      <c r="AI72" s="127">
        <f t="shared" si="18"/>
        <v>2.7204939009234144</v>
      </c>
      <c r="AJ72" s="127">
        <f t="shared" si="18"/>
        <v>2.8154180881069033</v>
      </c>
      <c r="AK72" s="127">
        <f t="shared" si="18"/>
        <v>1.3000773409765971</v>
      </c>
      <c r="AL72" s="127">
        <f t="shared" si="18"/>
        <v>1.3258081744133103</v>
      </c>
      <c r="AM72" s="127">
        <f t="shared" si="18"/>
        <v>1.1719818535261537</v>
      </c>
      <c r="AN72" s="127">
        <f t="shared" si="18"/>
        <v>0.96145418702735364</v>
      </c>
      <c r="AO72" s="128">
        <f t="shared" si="10"/>
        <v>1.3109979815763846</v>
      </c>
      <c r="AP72" s="129">
        <f t="shared" si="19"/>
        <v>14.335456872040512</v>
      </c>
      <c r="AQ72" s="130">
        <f t="shared" ref="AQ72:AQ106" si="20">((AH72*2)+(AI72*2)+(AJ72*2)+SUM(AK72:AO72))</f>
        <v>22.600594206561226</v>
      </c>
      <c r="AR72" s="127">
        <f t="shared" ref="AR72:AR106" si="21">((AH72*10)+(AI72*10)+(AJ72*10)+SUM(AK72:AO72))</f>
        <v>88.721692882726927</v>
      </c>
      <c r="AS72" s="127">
        <v>17.46</v>
      </c>
      <c r="AT72" s="131">
        <v>12.36</v>
      </c>
    </row>
    <row r="73" spans="1:51" x14ac:dyDescent="0.25">
      <c r="A73" s="126" t="s">
        <v>102</v>
      </c>
      <c r="B73" s="127">
        <v>6.7477919316328903</v>
      </c>
      <c r="C73" s="127">
        <v>7.234246076732</v>
      </c>
      <c r="D73" s="127">
        <v>6.6305950129275804</v>
      </c>
      <c r="E73" s="127">
        <v>4.1553070010958697</v>
      </c>
      <c r="F73" s="127">
        <v>3.5976674179486201</v>
      </c>
      <c r="G73" s="127">
        <v>4.1225118309775803</v>
      </c>
      <c r="H73" s="127">
        <v>0.98403350151577895</v>
      </c>
      <c r="I73" s="127">
        <v>1.00317260228651</v>
      </c>
      <c r="J73" s="127">
        <f t="shared" si="15"/>
        <v>2.6325076170771302</v>
      </c>
      <c r="K73" s="127">
        <f t="shared" si="15"/>
        <v>2.7467468140694593</v>
      </c>
      <c r="L73" s="127">
        <f t="shared" si="15"/>
        <v>2.7945082384217392</v>
      </c>
      <c r="M73" s="127">
        <f t="shared" si="15"/>
        <v>-1.2712514440870537</v>
      </c>
      <c r="N73" s="127">
        <f t="shared" si="15"/>
        <v>-1.4730595715409438</v>
      </c>
      <c r="O73" s="127">
        <f t="shared" si="15"/>
        <v>-1.2882268522832612</v>
      </c>
      <c r="P73" s="127">
        <f t="shared" si="15"/>
        <v>0.11378080270861544</v>
      </c>
      <c r="Q73" s="127">
        <f t="shared" si="7"/>
        <v>0.18326788398207092</v>
      </c>
      <c r="R73" s="127">
        <f t="shared" si="16"/>
        <v>0.57448983025047529</v>
      </c>
      <c r="S73" s="127">
        <f t="shared" si="16"/>
        <v>0.68167773447259516</v>
      </c>
      <c r="T73" s="127">
        <f t="shared" si="16"/>
        <v>0.54921796671256706</v>
      </c>
      <c r="U73" s="127">
        <f t="shared" si="16"/>
        <v>-0.11303184745794263</v>
      </c>
      <c r="V73" s="127">
        <f t="shared" si="16"/>
        <v>-0.32933974655622017</v>
      </c>
      <c r="W73" s="127">
        <f t="shared" si="16"/>
        <v>-0.11557311614223113</v>
      </c>
      <c r="X73" s="127">
        <f t="shared" si="16"/>
        <v>0.14541369727373518</v>
      </c>
      <c r="Y73" s="127">
        <f t="shared" si="8"/>
        <v>0.18001993991207876</v>
      </c>
      <c r="Z73" s="127">
        <f t="shared" si="17"/>
        <v>2.7092622892193634</v>
      </c>
      <c r="AA73" s="127">
        <f t="shared" si="17"/>
        <v>2.7532037882933826</v>
      </c>
      <c r="AB73" s="127">
        <f t="shared" si="17"/>
        <v>2.718467117444241</v>
      </c>
      <c r="AC73" s="127">
        <f t="shared" si="17"/>
        <v>-1.2277197583852328</v>
      </c>
      <c r="AD73" s="127">
        <f t="shared" si="17"/>
        <v>-1.442903087554771</v>
      </c>
      <c r="AE73" s="127">
        <f t="shared" si="17"/>
        <v>-1.2432445962881904</v>
      </c>
      <c r="AF73" s="127">
        <f t="shared" si="17"/>
        <v>0.50302837872085637</v>
      </c>
      <c r="AG73" s="127">
        <f t="shared" si="9"/>
        <v>0.71663624691626393</v>
      </c>
      <c r="AH73" s="127">
        <f t="shared" si="18"/>
        <v>2.7092622892193634</v>
      </c>
      <c r="AI73" s="127">
        <f t="shared" si="18"/>
        <v>2.7532037882933826</v>
      </c>
      <c r="AJ73" s="127">
        <f t="shared" si="18"/>
        <v>2.718467117444241</v>
      </c>
      <c r="AK73" s="127">
        <f t="shared" si="18"/>
        <v>1.2277197583852328</v>
      </c>
      <c r="AL73" s="127">
        <f t="shared" si="18"/>
        <v>1.442903087554771</v>
      </c>
      <c r="AM73" s="127">
        <f t="shared" si="18"/>
        <v>1.2432445962881904</v>
      </c>
      <c r="AN73" s="127">
        <f t="shared" si="18"/>
        <v>0.50302837872085637</v>
      </c>
      <c r="AO73" s="128">
        <f t="shared" si="10"/>
        <v>0.71663624691626393</v>
      </c>
      <c r="AP73" s="129">
        <f t="shared" si="19"/>
        <v>13.314465262822303</v>
      </c>
      <c r="AQ73" s="130">
        <f t="shared" si="20"/>
        <v>21.495398457779288</v>
      </c>
      <c r="AR73" s="127">
        <f t="shared" si="21"/>
        <v>86.942864017435198</v>
      </c>
      <c r="AS73" s="127">
        <v>15.36</v>
      </c>
      <c r="AT73" s="131">
        <v>10.34</v>
      </c>
    </row>
    <row r="74" spans="1:51" x14ac:dyDescent="0.25">
      <c r="A74" s="126" t="s">
        <v>103</v>
      </c>
      <c r="B74" s="127">
        <v>7.1404870209341498</v>
      </c>
      <c r="C74" s="127">
        <v>6.9462150598671899</v>
      </c>
      <c r="D74" s="127">
        <v>6.8176875617647701</v>
      </c>
      <c r="E74" s="127">
        <v>4.0763562422220998</v>
      </c>
      <c r="F74" s="127">
        <v>4.02213988987981</v>
      </c>
      <c r="G74" s="127">
        <v>3.9205291824439401</v>
      </c>
      <c r="H74" s="127">
        <v>0.810905647117797</v>
      </c>
      <c r="I74" s="127">
        <v>0.86820043198880803</v>
      </c>
      <c r="J74" s="127">
        <f t="shared" si="15"/>
        <v>2.7141146057478633</v>
      </c>
      <c r="K74" s="127">
        <f t="shared" si="15"/>
        <v>2.6881312194997533</v>
      </c>
      <c r="L74" s="127">
        <f t="shared" si="15"/>
        <v>2.8346523841949547</v>
      </c>
      <c r="M74" s="127">
        <f t="shared" si="15"/>
        <v>-1.2989263762879404</v>
      </c>
      <c r="N74" s="127">
        <f t="shared" si="15"/>
        <v>-1.3121581366838433</v>
      </c>
      <c r="O74" s="127">
        <f t="shared" si="15"/>
        <v>-1.3607020877004938</v>
      </c>
      <c r="P74" s="127">
        <f t="shared" si="15"/>
        <v>-0.16539257087909207</v>
      </c>
      <c r="Q74" s="127">
        <f t="shared" si="7"/>
        <v>-2.5201922726001625E-2</v>
      </c>
      <c r="R74" s="127">
        <f t="shared" si="16"/>
        <v>0.65787215554466771</v>
      </c>
      <c r="S74" s="127">
        <f t="shared" si="16"/>
        <v>0.62321247733667628</v>
      </c>
      <c r="T74" s="127">
        <f t="shared" si="16"/>
        <v>0.58798102927307705</v>
      </c>
      <c r="U74" s="127">
        <f t="shared" si="16"/>
        <v>-0.13976526164214859</v>
      </c>
      <c r="V74" s="127">
        <f t="shared" si="16"/>
        <v>-0.17170683626414532</v>
      </c>
      <c r="W74" s="127">
        <f t="shared" si="16"/>
        <v>-0.18553690228105679</v>
      </c>
      <c r="X74" s="127">
        <f t="shared" si="16"/>
        <v>-0.7549697973462296</v>
      </c>
      <c r="Y74" s="127">
        <f t="shared" si="8"/>
        <v>-0.48990981380678039</v>
      </c>
      <c r="Z74" s="127">
        <f t="shared" si="17"/>
        <v>2.7926446145135557</v>
      </c>
      <c r="AA74" s="127">
        <f t="shared" si="17"/>
        <v>2.6947385311574639</v>
      </c>
      <c r="AB74" s="127">
        <f t="shared" si="17"/>
        <v>2.757230180004751</v>
      </c>
      <c r="AC74" s="127">
        <f t="shared" si="17"/>
        <v>-1.2544531725694388</v>
      </c>
      <c r="AD74" s="127">
        <f t="shared" si="17"/>
        <v>-1.2852701772626962</v>
      </c>
      <c r="AE74" s="127">
        <f t="shared" si="17"/>
        <v>-1.3132083824270162</v>
      </c>
      <c r="AF74" s="127">
        <f t="shared" si="17"/>
        <v>-0.39735511589910844</v>
      </c>
      <c r="AG74" s="127">
        <f t="shared" si="9"/>
        <v>4.6706493197404775E-2</v>
      </c>
      <c r="AH74" s="127">
        <f t="shared" si="18"/>
        <v>2.7926446145135557</v>
      </c>
      <c r="AI74" s="127">
        <f t="shared" si="18"/>
        <v>2.6947385311574639</v>
      </c>
      <c r="AJ74" s="127">
        <f t="shared" si="18"/>
        <v>2.757230180004751</v>
      </c>
      <c r="AK74" s="127">
        <f t="shared" si="18"/>
        <v>1.2544531725694388</v>
      </c>
      <c r="AL74" s="127">
        <f t="shared" si="18"/>
        <v>1.2852701772626962</v>
      </c>
      <c r="AM74" s="127">
        <f t="shared" si="18"/>
        <v>1.3132083824270162</v>
      </c>
      <c r="AN74" s="127">
        <f t="shared" si="18"/>
        <v>0.39735511589910844</v>
      </c>
      <c r="AO74" s="128">
        <f t="shared" si="10"/>
        <v>4.6706493197404775E-2</v>
      </c>
      <c r="AP74" s="129">
        <f t="shared" si="19"/>
        <v>12.541606667031434</v>
      </c>
      <c r="AQ74" s="130">
        <f t="shared" si="20"/>
        <v>20.786219992707206</v>
      </c>
      <c r="AR74" s="127">
        <f t="shared" si="21"/>
        <v>86.743126598113363</v>
      </c>
      <c r="AS74" s="127">
        <v>13.1</v>
      </c>
      <c r="AT74" s="131">
        <v>8.68</v>
      </c>
    </row>
    <row r="75" spans="1:51" x14ac:dyDescent="0.25">
      <c r="A75" s="126" t="s">
        <v>104</v>
      </c>
      <c r="B75" s="127">
        <v>6.6408857696435302</v>
      </c>
      <c r="C75" s="127">
        <v>7.1222300509173904</v>
      </c>
      <c r="D75" s="127">
        <v>6.7579870082796996</v>
      </c>
      <c r="E75" s="127">
        <v>4.2242138897884702</v>
      </c>
      <c r="F75" s="127">
        <v>3.9132624974236099</v>
      </c>
      <c r="G75" s="127">
        <v>4.1463182026817096</v>
      </c>
      <c r="H75" s="127">
        <v>1.2456703154640201</v>
      </c>
      <c r="I75" s="127">
        <v>0.93292624172461003</v>
      </c>
      <c r="J75" s="127">
        <f t="shared" si="15"/>
        <v>2.6094678111848806</v>
      </c>
      <c r="K75" s="127">
        <f t="shared" si="15"/>
        <v>2.7242331772893214</v>
      </c>
      <c r="L75" s="127">
        <f t="shared" si="15"/>
        <v>2.8219634754805005</v>
      </c>
      <c r="M75" s="127">
        <f t="shared" si="15"/>
        <v>-1.2475236274770125</v>
      </c>
      <c r="N75" s="127">
        <f t="shared" si="15"/>
        <v>-1.3517495081705762</v>
      </c>
      <c r="O75" s="127">
        <f t="shared" si="15"/>
        <v>-1.2799196482035813</v>
      </c>
      <c r="P75" s="127">
        <f t="shared" si="15"/>
        <v>0.45392375342576818</v>
      </c>
      <c r="Q75" s="127">
        <f t="shared" si="7"/>
        <v>7.8532961217439787E-2</v>
      </c>
      <c r="R75" s="127">
        <f t="shared" si="16"/>
        <v>0.55094879999173252</v>
      </c>
      <c r="S75" s="127">
        <f t="shared" si="16"/>
        <v>0.65922184072830947</v>
      </c>
      <c r="T75" s="127">
        <f t="shared" si="16"/>
        <v>0.5757286584018263</v>
      </c>
      <c r="U75" s="127">
        <f t="shared" si="16"/>
        <v>-9.0111265592784887E-2</v>
      </c>
      <c r="V75" s="127">
        <f t="shared" si="16"/>
        <v>-0.21049395531905638</v>
      </c>
      <c r="W75" s="127">
        <f t="shared" si="16"/>
        <v>-0.10755377758753208</v>
      </c>
      <c r="X75" s="127">
        <f t="shared" si="16"/>
        <v>1.2424348590746097</v>
      </c>
      <c r="Y75" s="127">
        <f t="shared" si="8"/>
        <v>-0.15655177817718677</v>
      </c>
      <c r="Z75" s="127">
        <f t="shared" si="17"/>
        <v>2.6857212589606205</v>
      </c>
      <c r="AA75" s="127">
        <f t="shared" si="17"/>
        <v>2.7307478945490971</v>
      </c>
      <c r="AB75" s="127">
        <f t="shared" si="17"/>
        <v>2.7449778091335002</v>
      </c>
      <c r="AC75" s="127">
        <f t="shared" si="17"/>
        <v>-1.2047991765200752</v>
      </c>
      <c r="AD75" s="127">
        <f t="shared" si="17"/>
        <v>-1.3240572963176072</v>
      </c>
      <c r="AE75" s="127">
        <f t="shared" si="17"/>
        <v>-1.2352252577334915</v>
      </c>
      <c r="AF75" s="127">
        <f t="shared" si="17"/>
        <v>1.6000495405217308</v>
      </c>
      <c r="AG75" s="127">
        <f t="shared" si="9"/>
        <v>0.38006452882699837</v>
      </c>
      <c r="AH75" s="127">
        <f t="shared" si="18"/>
        <v>2.6857212589606205</v>
      </c>
      <c r="AI75" s="127">
        <f t="shared" si="18"/>
        <v>2.7307478945490971</v>
      </c>
      <c r="AJ75" s="127">
        <f t="shared" si="18"/>
        <v>2.7449778091335002</v>
      </c>
      <c r="AK75" s="127">
        <f t="shared" si="18"/>
        <v>1.2047991765200752</v>
      </c>
      <c r="AL75" s="127">
        <f t="shared" si="18"/>
        <v>1.3240572963176072</v>
      </c>
      <c r="AM75" s="127">
        <f t="shared" si="18"/>
        <v>1.2352252577334915</v>
      </c>
      <c r="AN75" s="127">
        <f t="shared" si="18"/>
        <v>1.6000495405217308</v>
      </c>
      <c r="AO75" s="128">
        <f t="shared" si="10"/>
        <v>0.38006452882699837</v>
      </c>
      <c r="AP75" s="129">
        <f t="shared" si="19"/>
        <v>13.90564276256312</v>
      </c>
      <c r="AQ75" s="130">
        <f t="shared" si="20"/>
        <v>22.067089725206337</v>
      </c>
      <c r="AR75" s="127">
        <f t="shared" si="21"/>
        <v>87.35866542635209</v>
      </c>
      <c r="AS75" s="127">
        <v>16.649999999999999</v>
      </c>
      <c r="AT75" s="131">
        <v>11.76</v>
      </c>
    </row>
    <row r="76" spans="1:51" ht="15.75" thickBot="1" x14ac:dyDescent="0.3">
      <c r="A76" s="132" t="s">
        <v>105</v>
      </c>
      <c r="B76" s="133">
        <v>7.0657423636331602</v>
      </c>
      <c r="C76" s="133">
        <v>7.3431725908475398</v>
      </c>
      <c r="D76" s="133">
        <v>7.08821811166949</v>
      </c>
      <c r="E76" s="133">
        <v>3.9750858866220802</v>
      </c>
      <c r="F76" s="133">
        <v>4.4125248507299801</v>
      </c>
      <c r="G76" s="133">
        <v>4.01103915564613</v>
      </c>
      <c r="H76" s="133">
        <v>1.1758291336352</v>
      </c>
      <c r="I76" s="133">
        <v>0.722609085145276</v>
      </c>
      <c r="J76" s="133">
        <f t="shared" si="15"/>
        <v>2.698933273876003</v>
      </c>
      <c r="K76" s="133">
        <f t="shared" si="15"/>
        <v>2.768307650071363</v>
      </c>
      <c r="L76" s="133">
        <f t="shared" si="15"/>
        <v>2.8907928962159648</v>
      </c>
      <c r="M76" s="133">
        <f t="shared" si="15"/>
        <v>-1.3352204818300037</v>
      </c>
      <c r="N76" s="133">
        <f t="shared" si="15"/>
        <v>-1.1785169926152823</v>
      </c>
      <c r="O76" s="133">
        <f t="shared" si="15"/>
        <v>-1.3277744364980868</v>
      </c>
      <c r="P76" s="133">
        <f t="shared" si="15"/>
        <v>0.37067989375302191</v>
      </c>
      <c r="Q76" s="133">
        <f t="shared" si="7"/>
        <v>-0.29001466970355977</v>
      </c>
      <c r="R76" s="133">
        <f t="shared" si="16"/>
        <v>0.6423605581538363</v>
      </c>
      <c r="S76" s="133">
        <f t="shared" si="16"/>
        <v>0.70318327118463198</v>
      </c>
      <c r="T76" s="133">
        <f t="shared" si="16"/>
        <v>0.64219013343345099</v>
      </c>
      <c r="U76" s="133">
        <f t="shared" si="16"/>
        <v>-0.17482461965098875</v>
      </c>
      <c r="V76" s="133">
        <f t="shared" si="16"/>
        <v>-4.0780455818880582E-2</v>
      </c>
      <c r="W76" s="133">
        <f t="shared" si="16"/>
        <v>-0.15375027704946378</v>
      </c>
      <c r="X76" s="133">
        <f t="shared" si="16"/>
        <v>0.97395869204411067</v>
      </c>
      <c r="Y76" s="133">
        <f t="shared" si="8"/>
        <v>-1.3409008573813435</v>
      </c>
      <c r="Z76" s="133">
        <f t="shared" si="17"/>
        <v>2.7771330171227246</v>
      </c>
      <c r="AA76" s="133">
        <f t="shared" si="17"/>
        <v>2.7747093250054196</v>
      </c>
      <c r="AB76" s="133">
        <f t="shared" si="17"/>
        <v>2.8114392841651252</v>
      </c>
      <c r="AC76" s="133">
        <f t="shared" si="17"/>
        <v>-1.2895125305782791</v>
      </c>
      <c r="AD76" s="133">
        <f t="shared" si="17"/>
        <v>-1.1543437968174315</v>
      </c>
      <c r="AE76" s="133">
        <f t="shared" si="17"/>
        <v>-1.2814217571954232</v>
      </c>
      <c r="AF76" s="133">
        <f t="shared" si="17"/>
        <v>1.3315733734912318</v>
      </c>
      <c r="AG76" s="133">
        <f t="shared" si="9"/>
        <v>-0.80428455037715829</v>
      </c>
      <c r="AH76" s="133">
        <f t="shared" si="18"/>
        <v>2.7771330171227246</v>
      </c>
      <c r="AI76" s="133">
        <f t="shared" si="18"/>
        <v>2.7747093250054196</v>
      </c>
      <c r="AJ76" s="133">
        <f t="shared" si="18"/>
        <v>2.8114392841651252</v>
      </c>
      <c r="AK76" s="133">
        <f t="shared" si="18"/>
        <v>1.2895125305782791</v>
      </c>
      <c r="AL76" s="133">
        <f t="shared" si="18"/>
        <v>1.1543437968174315</v>
      </c>
      <c r="AM76" s="133">
        <f t="shared" si="18"/>
        <v>1.2814217571954232</v>
      </c>
      <c r="AN76" s="133">
        <f t="shared" si="18"/>
        <v>1.3315733734912318</v>
      </c>
      <c r="AO76" s="134">
        <f t="shared" si="10"/>
        <v>0.80428455037715829</v>
      </c>
      <c r="AP76" s="135">
        <f t="shared" si="19"/>
        <v>14.224417634752792</v>
      </c>
      <c r="AQ76" s="136">
        <f t="shared" si="20"/>
        <v>22.587699261046062</v>
      </c>
      <c r="AR76" s="133">
        <f t="shared" si="21"/>
        <v>89.493952271392217</v>
      </c>
      <c r="AS76" s="133">
        <v>14.82</v>
      </c>
      <c r="AT76" s="137">
        <v>10.38</v>
      </c>
    </row>
    <row r="77" spans="1:51" x14ac:dyDescent="0.25">
      <c r="A77" s="138" t="s">
        <v>106</v>
      </c>
      <c r="B77" s="139">
        <v>7.70575771672614</v>
      </c>
      <c r="C77" s="139">
        <v>8.3744664092735004</v>
      </c>
      <c r="D77" s="139">
        <v>8.0691325989942992</v>
      </c>
      <c r="E77" s="139">
        <v>3.1300350098657899</v>
      </c>
      <c r="F77" s="139">
        <v>3.31530333870852</v>
      </c>
      <c r="G77" s="139">
        <v>2.6858897448698702</v>
      </c>
      <c r="H77" s="139">
        <v>1.1186821473412001</v>
      </c>
      <c r="I77" s="139">
        <v>1.00875310605071</v>
      </c>
      <c r="J77" s="139">
        <f t="shared" si="15"/>
        <v>2.824028954021093</v>
      </c>
      <c r="K77" s="139">
        <f t="shared" si="15"/>
        <v>2.9579014112745621</v>
      </c>
      <c r="L77" s="139">
        <f t="shared" si="15"/>
        <v>3.0777834960671795</v>
      </c>
      <c r="M77" s="139">
        <f t="shared" si="15"/>
        <v>-1.6800277197777025</v>
      </c>
      <c r="N77" s="139">
        <f t="shared" si="15"/>
        <v>-1.590980518132507</v>
      </c>
      <c r="O77" s="139">
        <f t="shared" si="15"/>
        <v>-1.9063504025704732</v>
      </c>
      <c r="P77" s="139">
        <f t="shared" si="15"/>
        <v>0.29880164416441296</v>
      </c>
      <c r="Q77" s="139">
        <f t="shared" si="7"/>
        <v>0.19127114744220516</v>
      </c>
      <c r="R77" s="139">
        <f t="shared" si="16"/>
        <v>0.77017765892742407</v>
      </c>
      <c r="S77" s="139">
        <f t="shared" si="16"/>
        <v>0.89229076180181055</v>
      </c>
      <c r="T77" s="139">
        <f t="shared" si="16"/>
        <v>0.82274767627438161</v>
      </c>
      <c r="U77" s="139">
        <f t="shared" si="16"/>
        <v>-0.50790130576018033</v>
      </c>
      <c r="V77" s="139">
        <f t="shared" si="16"/>
        <v>-0.44486526696026729</v>
      </c>
      <c r="W77" s="139">
        <f t="shared" si="16"/>
        <v>-0.71227713001264825</v>
      </c>
      <c r="X77" s="139">
        <f t="shared" si="16"/>
        <v>0.74213862725764768</v>
      </c>
      <c r="Y77" s="139">
        <f t="shared" si="8"/>
        <v>0.20573888887384831</v>
      </c>
      <c r="Z77" s="139">
        <f t="shared" si="17"/>
        <v>2.9049501178963122</v>
      </c>
      <c r="AA77" s="139">
        <f t="shared" si="17"/>
        <v>2.9638168156225979</v>
      </c>
      <c r="AB77" s="139">
        <f t="shared" si="17"/>
        <v>2.9919968270060555</v>
      </c>
      <c r="AC77" s="139">
        <f t="shared" si="17"/>
        <v>-1.6225892166874707</v>
      </c>
      <c r="AD77" s="139">
        <f t="shared" si="17"/>
        <v>-1.5584286079588181</v>
      </c>
      <c r="AE77" s="139">
        <f t="shared" si="17"/>
        <v>-1.8399486101586076</v>
      </c>
      <c r="AF77" s="139">
        <f t="shared" si="17"/>
        <v>1.0997533087047688</v>
      </c>
      <c r="AG77" s="139">
        <f t="shared" si="9"/>
        <v>0.74235519587803345</v>
      </c>
      <c r="AH77" s="139">
        <f t="shared" si="18"/>
        <v>2.9049501178963122</v>
      </c>
      <c r="AI77" s="139">
        <f t="shared" si="18"/>
        <v>2.9638168156225979</v>
      </c>
      <c r="AJ77" s="139">
        <f t="shared" si="18"/>
        <v>2.9919968270060555</v>
      </c>
      <c r="AK77" s="139">
        <f t="shared" si="18"/>
        <v>1.6225892166874707</v>
      </c>
      <c r="AL77" s="139">
        <f t="shared" si="18"/>
        <v>1.5584286079588181</v>
      </c>
      <c r="AM77" s="139">
        <f t="shared" si="18"/>
        <v>1.8399486101586076</v>
      </c>
      <c r="AN77" s="139">
        <f t="shared" si="18"/>
        <v>1.0997533087047688</v>
      </c>
      <c r="AO77" s="140">
        <f t="shared" si="10"/>
        <v>0.74235519587803345</v>
      </c>
      <c r="AP77" s="141">
        <f t="shared" si="19"/>
        <v>15.723838699912665</v>
      </c>
      <c r="AQ77" s="142">
        <f t="shared" si="20"/>
        <v>24.58460246043763</v>
      </c>
      <c r="AR77" s="139">
        <f t="shared" si="21"/>
        <v>95.470712544637351</v>
      </c>
      <c r="AS77" s="139">
        <v>20.55</v>
      </c>
      <c r="AT77" s="143">
        <v>11.58</v>
      </c>
      <c r="AU77" s="13"/>
      <c r="AV77" s="13"/>
      <c r="AW77" s="13"/>
      <c r="AX77" s="13"/>
      <c r="AY77" s="13"/>
    </row>
    <row r="78" spans="1:51" x14ac:dyDescent="0.25">
      <c r="A78" s="144" t="s">
        <v>107</v>
      </c>
      <c r="B78" s="145">
        <v>7.6237294558633701</v>
      </c>
      <c r="C78" s="145">
        <v>7.9239216520218596</v>
      </c>
      <c r="D78" s="145">
        <v>8.0510776234958392</v>
      </c>
      <c r="E78" s="145">
        <v>3.12427181825222</v>
      </c>
      <c r="F78" s="145">
        <v>2.8861485706944001</v>
      </c>
      <c r="G78" s="145">
        <v>2.9673266211079499</v>
      </c>
      <c r="H78" s="145">
        <v>0.61679406134485604</v>
      </c>
      <c r="I78" s="145">
        <v>1.2652229205015499</v>
      </c>
      <c r="J78" s="145">
        <f t="shared" si="15"/>
        <v>2.8085890513873664</v>
      </c>
      <c r="K78" s="145">
        <f t="shared" si="15"/>
        <v>2.8781187568149478</v>
      </c>
      <c r="L78" s="145">
        <f t="shared" si="15"/>
        <v>3.0745517969581271</v>
      </c>
      <c r="M78" s="145">
        <f t="shared" si="15"/>
        <v>-1.6826865373069444</v>
      </c>
      <c r="N78" s="145">
        <f t="shared" si="15"/>
        <v>-1.7909758285155644</v>
      </c>
      <c r="O78" s="145">
        <f t="shared" si="15"/>
        <v>-1.7625867496336778</v>
      </c>
      <c r="P78" s="145">
        <f t="shared" si="15"/>
        <v>-0.56013775571105207</v>
      </c>
      <c r="Q78" s="145">
        <f t="shared" si="7"/>
        <v>0.51808962848373552</v>
      </c>
      <c r="R78" s="145">
        <f t="shared" si="16"/>
        <v>0.75440186564199241</v>
      </c>
      <c r="S78" s="145">
        <f t="shared" si="16"/>
        <v>0.81271273410782474</v>
      </c>
      <c r="T78" s="145">
        <f t="shared" si="16"/>
        <v>0.81962715764512417</v>
      </c>
      <c r="U78" s="145">
        <f t="shared" si="16"/>
        <v>-0.51046966870081922</v>
      </c>
      <c r="V78" s="145">
        <f t="shared" si="16"/>
        <v>-0.64079790639537748</v>
      </c>
      <c r="W78" s="145">
        <f t="shared" si="16"/>
        <v>-0.57349524940609387</v>
      </c>
      <c r="X78" s="145">
        <f t="shared" si="16"/>
        <v>-2.0280928192011114</v>
      </c>
      <c r="Y78" s="145">
        <f t="shared" si="8"/>
        <v>1.2559889369372637</v>
      </c>
      <c r="Z78" s="145">
        <f t="shared" si="17"/>
        <v>2.8891743246108805</v>
      </c>
      <c r="AA78" s="145">
        <f t="shared" si="17"/>
        <v>2.884238787928612</v>
      </c>
      <c r="AB78" s="145">
        <f t="shared" si="17"/>
        <v>2.9888763083767982</v>
      </c>
      <c r="AC78" s="145">
        <f t="shared" si="17"/>
        <v>-1.6251575796281095</v>
      </c>
      <c r="AD78" s="145">
        <f t="shared" si="17"/>
        <v>-1.7543612473939283</v>
      </c>
      <c r="AE78" s="145">
        <f t="shared" si="17"/>
        <v>-1.7011667295520532</v>
      </c>
      <c r="AF78" s="145">
        <f t="shared" si="17"/>
        <v>-1.6704781377539901</v>
      </c>
      <c r="AG78" s="145">
        <f t="shared" si="9"/>
        <v>1.7926052439414488</v>
      </c>
      <c r="AH78" s="145">
        <f t="shared" si="18"/>
        <v>2.8891743246108805</v>
      </c>
      <c r="AI78" s="145">
        <f t="shared" si="18"/>
        <v>2.884238787928612</v>
      </c>
      <c r="AJ78" s="145">
        <f t="shared" si="18"/>
        <v>2.9888763083767982</v>
      </c>
      <c r="AK78" s="145">
        <f t="shared" si="18"/>
        <v>1.6251575796281095</v>
      </c>
      <c r="AL78" s="145">
        <f t="shared" si="18"/>
        <v>1.7543612473939283</v>
      </c>
      <c r="AM78" s="145">
        <f t="shared" si="18"/>
        <v>1.7011667295520532</v>
      </c>
      <c r="AN78" s="145">
        <f t="shared" si="18"/>
        <v>1.6704781377539901</v>
      </c>
      <c r="AO78" s="146">
        <f t="shared" si="10"/>
        <v>1.7926052439414488</v>
      </c>
      <c r="AP78" s="147">
        <f t="shared" si="19"/>
        <v>17.306058359185819</v>
      </c>
      <c r="AQ78" s="148">
        <f t="shared" si="20"/>
        <v>26.068347780102108</v>
      </c>
      <c r="AR78" s="145">
        <f t="shared" si="21"/>
        <v>96.166663147432445</v>
      </c>
      <c r="AS78" s="145">
        <v>17.8</v>
      </c>
      <c r="AT78" s="149">
        <v>9.4</v>
      </c>
    </row>
    <row r="79" spans="1:51" x14ac:dyDescent="0.25">
      <c r="A79" s="144" t="s">
        <v>108</v>
      </c>
      <c r="B79" s="145">
        <v>8.4780021205793208</v>
      </c>
      <c r="C79" s="145">
        <v>7.4591576606264898</v>
      </c>
      <c r="D79" s="145">
        <v>7.9918192993547601</v>
      </c>
      <c r="E79" s="145">
        <v>2.6976996315533199</v>
      </c>
      <c r="F79" s="145">
        <v>3.0791380830566801</v>
      </c>
      <c r="G79" s="145">
        <v>3.0648858004203898</v>
      </c>
      <c r="H79" s="145">
        <v>1.09509274234817</v>
      </c>
      <c r="I79" s="145">
        <v>1.0633698167849399</v>
      </c>
      <c r="J79" s="145">
        <f t="shared" si="15"/>
        <v>2.9618164555611655</v>
      </c>
      <c r="K79" s="145">
        <f t="shared" si="15"/>
        <v>2.7909168618357185</v>
      </c>
      <c r="L79" s="145">
        <f t="shared" si="15"/>
        <v>3.0638938615998716</v>
      </c>
      <c r="M79" s="145">
        <f t="shared" si="15"/>
        <v>-1.8944767897164831</v>
      </c>
      <c r="N79" s="145">
        <f t="shared" si="15"/>
        <v>-1.6975948300057742</v>
      </c>
      <c r="O79" s="145">
        <f t="shared" si="15"/>
        <v>-1.715917167076155</v>
      </c>
      <c r="P79" s="145">
        <f t="shared" si="15"/>
        <v>0.26805451995507928</v>
      </c>
      <c r="Q79" s="145">
        <f t="shared" si="7"/>
        <v>0.26734145367604556</v>
      </c>
      <c r="R79" s="145">
        <f t="shared" si="16"/>
        <v>0.91096268802884328</v>
      </c>
      <c r="S79" s="145">
        <f t="shared" si="16"/>
        <v>0.7257344947821599</v>
      </c>
      <c r="T79" s="145">
        <f t="shared" si="16"/>
        <v>0.80933588834294934</v>
      </c>
      <c r="U79" s="145">
        <f t="shared" si="16"/>
        <v>-0.71505468797903526</v>
      </c>
      <c r="V79" s="145">
        <f t="shared" si="16"/>
        <v>-0.54931383371354492</v>
      </c>
      <c r="W79" s="145">
        <f t="shared" si="16"/>
        <v>-0.52844288531999639</v>
      </c>
      <c r="X79" s="145">
        <f t="shared" si="16"/>
        <v>0.64297371482585208</v>
      </c>
      <c r="Y79" s="145">
        <f t="shared" si="8"/>
        <v>0.4501952076342835</v>
      </c>
      <c r="Z79" s="145">
        <f t="shared" si="17"/>
        <v>3.0457351469977314</v>
      </c>
      <c r="AA79" s="145">
        <f t="shared" si="17"/>
        <v>2.7972605486029471</v>
      </c>
      <c r="AB79" s="145">
        <f t="shared" si="17"/>
        <v>2.9785850390746234</v>
      </c>
      <c r="AC79" s="145">
        <f t="shared" si="17"/>
        <v>-1.8297425989063254</v>
      </c>
      <c r="AD79" s="145">
        <f t="shared" si="17"/>
        <v>-1.6628771747120958</v>
      </c>
      <c r="AE79" s="145">
        <f t="shared" si="17"/>
        <v>-1.6561143654659558</v>
      </c>
      <c r="AF79" s="145">
        <f t="shared" si="17"/>
        <v>1.0005883962729731</v>
      </c>
      <c r="AG79" s="145">
        <f t="shared" si="9"/>
        <v>0.98681151463846861</v>
      </c>
      <c r="AH79" s="145">
        <f t="shared" si="18"/>
        <v>3.0457351469977314</v>
      </c>
      <c r="AI79" s="145">
        <f t="shared" si="18"/>
        <v>2.7972605486029471</v>
      </c>
      <c r="AJ79" s="145">
        <f t="shared" si="18"/>
        <v>2.9785850390746234</v>
      </c>
      <c r="AK79" s="145">
        <f t="shared" si="18"/>
        <v>1.8297425989063254</v>
      </c>
      <c r="AL79" s="145">
        <f t="shared" si="18"/>
        <v>1.6628771747120958</v>
      </c>
      <c r="AM79" s="145">
        <f t="shared" si="18"/>
        <v>1.6561143654659558</v>
      </c>
      <c r="AN79" s="145">
        <f t="shared" si="18"/>
        <v>1.0005883962729731</v>
      </c>
      <c r="AO79" s="146">
        <f t="shared" si="10"/>
        <v>0.98681151463846861</v>
      </c>
      <c r="AP79" s="147">
        <f t="shared" si="19"/>
        <v>15.957714784671118</v>
      </c>
      <c r="AQ79" s="148">
        <f t="shared" si="20"/>
        <v>24.779295519346419</v>
      </c>
      <c r="AR79" s="145">
        <f t="shared" si="21"/>
        <v>95.351941396748842</v>
      </c>
      <c r="AS79" s="145">
        <v>20.89</v>
      </c>
      <c r="AT79" s="149">
        <v>11.52</v>
      </c>
    </row>
    <row r="80" spans="1:51" x14ac:dyDescent="0.25">
      <c r="A80" s="144" t="s">
        <v>109</v>
      </c>
      <c r="B80" s="145">
        <v>7.9641711347289901</v>
      </c>
      <c r="C80" s="145">
        <v>7.73324337092438</v>
      </c>
      <c r="D80" s="145">
        <v>7.8947721127371304</v>
      </c>
      <c r="E80" s="145">
        <v>3.3362580429448001</v>
      </c>
      <c r="F80" s="145">
        <v>3.2740925361208202</v>
      </c>
      <c r="G80" s="145">
        <v>3.05431664483923</v>
      </c>
      <c r="H80" s="145">
        <v>0.84700641223202</v>
      </c>
      <c r="I80" s="145">
        <v>0.90019784474597297</v>
      </c>
      <c r="J80" s="145">
        <f t="shared" si="15"/>
        <v>2.8716163504455547</v>
      </c>
      <c r="K80" s="145">
        <f t="shared" si="15"/>
        <v>2.8429777576500261</v>
      </c>
      <c r="L80" s="145">
        <f t="shared" si="15"/>
        <v>3.0462675208900714</v>
      </c>
      <c r="M80" s="145">
        <f t="shared" si="15"/>
        <v>-1.5879756353906367</v>
      </c>
      <c r="N80" s="145">
        <f t="shared" si="15"/>
        <v>-1.6090262986073698</v>
      </c>
      <c r="O80" s="145">
        <f t="shared" si="15"/>
        <v>-1.7209008503723795</v>
      </c>
      <c r="P80" s="145">
        <f t="shared" si="15"/>
        <v>-0.10255373891379516</v>
      </c>
      <c r="Q80" s="145">
        <f t="shared" si="7"/>
        <v>2.7012047470623815E-2</v>
      </c>
      <c r="R80" s="145">
        <f t="shared" si="16"/>
        <v>0.81880030550709371</v>
      </c>
      <c r="S80" s="145">
        <f t="shared" si="16"/>
        <v>0.77766186467158627</v>
      </c>
      <c r="T80" s="145">
        <f t="shared" si="16"/>
        <v>0.79231594846163478</v>
      </c>
      <c r="U80" s="145">
        <f t="shared" si="16"/>
        <v>-0.41898088924114485</v>
      </c>
      <c r="V80" s="145">
        <f t="shared" si="16"/>
        <v>-0.46254446849921488</v>
      </c>
      <c r="W80" s="145">
        <f t="shared" si="16"/>
        <v>-0.53325387144944303</v>
      </c>
      <c r="X80" s="145">
        <f t="shared" si="16"/>
        <v>-0.55230345278892745</v>
      </c>
      <c r="Y80" s="145">
        <f t="shared" si="8"/>
        <v>-0.32211720754465439</v>
      </c>
      <c r="Z80" s="145">
        <f t="shared" si="17"/>
        <v>2.9535727644759819</v>
      </c>
      <c r="AA80" s="145">
        <f t="shared" si="17"/>
        <v>2.8491879184923734</v>
      </c>
      <c r="AB80" s="145">
        <f t="shared" si="17"/>
        <v>2.9615650991933089</v>
      </c>
      <c r="AC80" s="145">
        <f t="shared" si="17"/>
        <v>-1.5336688001684351</v>
      </c>
      <c r="AD80" s="145">
        <f t="shared" si="17"/>
        <v>-1.5761078094977656</v>
      </c>
      <c r="AE80" s="145">
        <f t="shared" si="17"/>
        <v>-1.6609253515954023</v>
      </c>
      <c r="AF80" s="145">
        <f t="shared" si="17"/>
        <v>-0.19468877134180629</v>
      </c>
      <c r="AG80" s="145">
        <f t="shared" si="9"/>
        <v>0.21449909945953077</v>
      </c>
      <c r="AH80" s="145">
        <f t="shared" si="18"/>
        <v>2.9535727644759819</v>
      </c>
      <c r="AI80" s="145">
        <f t="shared" si="18"/>
        <v>2.8491879184923734</v>
      </c>
      <c r="AJ80" s="145">
        <f t="shared" si="18"/>
        <v>2.9615650991933089</v>
      </c>
      <c r="AK80" s="145">
        <f t="shared" si="18"/>
        <v>1.5336688001684351</v>
      </c>
      <c r="AL80" s="145">
        <f t="shared" si="18"/>
        <v>1.5761078094977656</v>
      </c>
      <c r="AM80" s="145">
        <f t="shared" si="18"/>
        <v>1.6609253515954023</v>
      </c>
      <c r="AN80" s="145">
        <f t="shared" si="18"/>
        <v>0.19468877134180629</v>
      </c>
      <c r="AO80" s="146">
        <f t="shared" si="10"/>
        <v>0.21449909945953077</v>
      </c>
      <c r="AP80" s="147">
        <f t="shared" si="19"/>
        <v>13.944215614224602</v>
      </c>
      <c r="AQ80" s="148">
        <f t="shared" si="20"/>
        <v>22.708541396386266</v>
      </c>
      <c r="AR80" s="145">
        <f t="shared" si="21"/>
        <v>92.82314765367957</v>
      </c>
      <c r="AS80" s="145">
        <v>16.46</v>
      </c>
      <c r="AT80" s="149">
        <v>9.14</v>
      </c>
    </row>
    <row r="81" spans="1:51" x14ac:dyDescent="0.25">
      <c r="A81" s="144" t="s">
        <v>110</v>
      </c>
      <c r="B81" s="145">
        <v>8.2573330543986003</v>
      </c>
      <c r="C81" s="145">
        <v>7.9157151116100897</v>
      </c>
      <c r="D81" s="145">
        <v>7.8535267925582204</v>
      </c>
      <c r="E81" s="145">
        <v>2.6312045306543901</v>
      </c>
      <c r="F81" s="145">
        <v>2.56097781010426</v>
      </c>
      <c r="G81" s="145">
        <v>2.9000966645071999</v>
      </c>
      <c r="H81" s="145">
        <v>0.96973289323613499</v>
      </c>
      <c r="I81" s="145">
        <v>0.86004450374663799</v>
      </c>
      <c r="J81" s="145">
        <f t="shared" si="15"/>
        <v>2.9237680249104674</v>
      </c>
      <c r="K81" s="145">
        <f t="shared" si="15"/>
        <v>2.8766238315977914</v>
      </c>
      <c r="L81" s="145">
        <f t="shared" si="15"/>
        <v>3.0387105707338691</v>
      </c>
      <c r="M81" s="145">
        <f t="shared" si="15"/>
        <v>-1.9304831163098684</v>
      </c>
      <c r="N81" s="145">
        <f t="shared" si="15"/>
        <v>-1.9634266434936352</v>
      </c>
      <c r="O81" s="145">
        <f t="shared" si="15"/>
        <v>-1.7956494980665905</v>
      </c>
      <c r="P81" s="145">
        <f t="shared" si="15"/>
        <v>9.2660790451213337E-2</v>
      </c>
      <c r="Q81" s="145">
        <f t="shared" si="7"/>
        <v>-3.8818747907069504E-2</v>
      </c>
      <c r="R81" s="145">
        <f t="shared" si="16"/>
        <v>0.87208652468637937</v>
      </c>
      <c r="S81" s="145">
        <f t="shared" si="16"/>
        <v>0.81122164307886524</v>
      </c>
      <c r="T81" s="145">
        <f t="shared" si="16"/>
        <v>0.78501898084582444</v>
      </c>
      <c r="U81" s="145">
        <f t="shared" si="16"/>
        <v>-0.74983605745396809</v>
      </c>
      <c r="V81" s="145">
        <f t="shared" si="16"/>
        <v>-0.80974558465179558</v>
      </c>
      <c r="W81" s="145">
        <f t="shared" si="16"/>
        <v>-0.60541229040920708</v>
      </c>
      <c r="X81" s="145">
        <f t="shared" si="16"/>
        <v>7.72979231998802E-2</v>
      </c>
      <c r="Y81" s="145">
        <f t="shared" si="8"/>
        <v>-0.53366826729237238</v>
      </c>
      <c r="Z81" s="145">
        <f t="shared" si="17"/>
        <v>3.0068589836552677</v>
      </c>
      <c r="AA81" s="145">
        <f t="shared" si="17"/>
        <v>2.8827476968996528</v>
      </c>
      <c r="AB81" s="145">
        <f t="shared" si="17"/>
        <v>2.9542681315774986</v>
      </c>
      <c r="AC81" s="145">
        <f t="shared" si="17"/>
        <v>-1.8645239683812584</v>
      </c>
      <c r="AD81" s="145">
        <f t="shared" si="17"/>
        <v>-1.9233089256503464</v>
      </c>
      <c r="AE81" s="145">
        <f t="shared" si="17"/>
        <v>-1.7330837705551665</v>
      </c>
      <c r="AF81" s="145">
        <f t="shared" si="17"/>
        <v>0.43491260464700138</v>
      </c>
      <c r="AG81" s="145">
        <f t="shared" si="9"/>
        <v>2.9480397118127888E-3</v>
      </c>
      <c r="AH81" s="145">
        <f t="shared" si="18"/>
        <v>3.0068589836552677</v>
      </c>
      <c r="AI81" s="145">
        <f t="shared" si="18"/>
        <v>2.8827476968996528</v>
      </c>
      <c r="AJ81" s="145">
        <f t="shared" si="18"/>
        <v>2.9542681315774986</v>
      </c>
      <c r="AK81" s="145">
        <f t="shared" si="18"/>
        <v>1.8645239683812584</v>
      </c>
      <c r="AL81" s="145">
        <f t="shared" si="18"/>
        <v>1.9233089256503464</v>
      </c>
      <c r="AM81" s="145">
        <f t="shared" si="18"/>
        <v>1.7330837705551665</v>
      </c>
      <c r="AN81" s="145">
        <f t="shared" si="18"/>
        <v>0.43491260464700138</v>
      </c>
      <c r="AO81" s="146">
        <f t="shared" si="10"/>
        <v>2.9480397118127888E-3</v>
      </c>
      <c r="AP81" s="147">
        <f t="shared" si="19"/>
        <v>14.802652121078005</v>
      </c>
      <c r="AQ81" s="148">
        <f t="shared" si="20"/>
        <v>23.646526933210424</v>
      </c>
      <c r="AR81" s="145">
        <f t="shared" si="21"/>
        <v>94.397525430269766</v>
      </c>
      <c r="AS81" s="145">
        <v>18.39</v>
      </c>
      <c r="AT81" s="149">
        <v>9.07</v>
      </c>
    </row>
    <row r="82" spans="1:51" x14ac:dyDescent="0.25">
      <c r="A82" s="144" t="s">
        <v>111</v>
      </c>
      <c r="B82" s="145">
        <v>7.9348289560216303</v>
      </c>
      <c r="C82" s="145">
        <v>7.99222847223602</v>
      </c>
      <c r="D82" s="145">
        <v>8.2682774278824205</v>
      </c>
      <c r="E82" s="145">
        <v>2.98384936962796</v>
      </c>
      <c r="F82" s="145">
        <v>3.3612923516969402</v>
      </c>
      <c r="G82" s="145">
        <v>2.9811881358026202</v>
      </c>
      <c r="H82" s="145">
        <v>0.95487965760238203</v>
      </c>
      <c r="I82" s="145">
        <v>0.82704262638143899</v>
      </c>
      <c r="J82" s="145">
        <f t="shared" si="15"/>
        <v>2.8662912528256759</v>
      </c>
      <c r="K82" s="145">
        <f t="shared" si="15"/>
        <v>2.8905019669554384</v>
      </c>
      <c r="L82" s="145">
        <f t="shared" si="15"/>
        <v>3.1129566951842258</v>
      </c>
      <c r="M82" s="145">
        <f t="shared" si="15"/>
        <v>-1.7490318063142929</v>
      </c>
      <c r="N82" s="145">
        <f t="shared" si="15"/>
        <v>-1.5711053681626452</v>
      </c>
      <c r="O82" s="145">
        <f t="shared" si="15"/>
        <v>-1.7558630629578609</v>
      </c>
      <c r="P82" s="145">
        <f t="shared" si="15"/>
        <v>7.0392293004742743E-2</v>
      </c>
      <c r="Q82" s="145">
        <f t="shared" si="7"/>
        <v>-9.5268374286259644E-2</v>
      </c>
      <c r="R82" s="145">
        <f t="shared" si="16"/>
        <v>0.81335936191639713</v>
      </c>
      <c r="S82" s="145">
        <f t="shared" si="16"/>
        <v>0.82506418375781387</v>
      </c>
      <c r="T82" s="145">
        <f t="shared" si="16"/>
        <v>0.85671080817235867</v>
      </c>
      <c r="U82" s="145">
        <f t="shared" si="16"/>
        <v>-0.574557831326171</v>
      </c>
      <c r="V82" s="145">
        <f t="shared" si="16"/>
        <v>-0.42539385742918884</v>
      </c>
      <c r="W82" s="145">
        <f t="shared" si="16"/>
        <v>-0.56700455539257055</v>
      </c>
      <c r="X82" s="145">
        <f t="shared" si="16"/>
        <v>5.4780813105181504E-3</v>
      </c>
      <c r="Y82" s="145">
        <f t="shared" si="8"/>
        <v>-0.71507239911799125</v>
      </c>
      <c r="Z82" s="145">
        <f t="shared" si="17"/>
        <v>2.9481318208852851</v>
      </c>
      <c r="AA82" s="145">
        <f t="shared" si="17"/>
        <v>2.896590237578601</v>
      </c>
      <c r="AB82" s="145">
        <f t="shared" si="17"/>
        <v>3.0259599589040329</v>
      </c>
      <c r="AC82" s="145">
        <f t="shared" si="17"/>
        <v>-1.6892457422534612</v>
      </c>
      <c r="AD82" s="145">
        <f t="shared" si="17"/>
        <v>-1.5389571984277397</v>
      </c>
      <c r="AE82" s="145">
        <f t="shared" si="17"/>
        <v>-1.6946760355385297</v>
      </c>
      <c r="AF82" s="145">
        <f t="shared" si="17"/>
        <v>0.3630927627576393</v>
      </c>
      <c r="AG82" s="145">
        <f t="shared" si="9"/>
        <v>-0.17845609211380609</v>
      </c>
      <c r="AH82" s="145">
        <f t="shared" si="18"/>
        <v>2.9481318208852851</v>
      </c>
      <c r="AI82" s="145">
        <f t="shared" si="18"/>
        <v>2.896590237578601</v>
      </c>
      <c r="AJ82" s="145">
        <f t="shared" si="18"/>
        <v>3.0259599589040329</v>
      </c>
      <c r="AK82" s="145">
        <f t="shared" si="18"/>
        <v>1.6892457422534612</v>
      </c>
      <c r="AL82" s="145">
        <f t="shared" si="18"/>
        <v>1.5389571984277397</v>
      </c>
      <c r="AM82" s="145">
        <f t="shared" si="18"/>
        <v>1.6946760355385297</v>
      </c>
      <c r="AN82" s="145">
        <f t="shared" si="18"/>
        <v>0.3630927627576393</v>
      </c>
      <c r="AO82" s="146">
        <f t="shared" si="10"/>
        <v>0.17845609211380609</v>
      </c>
      <c r="AP82" s="147">
        <f t="shared" si="19"/>
        <v>14.335109848459098</v>
      </c>
      <c r="AQ82" s="148">
        <f t="shared" si="20"/>
        <v>23.205791865827013</v>
      </c>
      <c r="AR82" s="145">
        <f t="shared" si="21"/>
        <v>94.171248004770348</v>
      </c>
      <c r="AS82" s="145">
        <v>17.28</v>
      </c>
      <c r="AT82" s="149">
        <v>9.42</v>
      </c>
    </row>
    <row r="83" spans="1:51" x14ac:dyDescent="0.25">
      <c r="A83" s="144" t="s">
        <v>112</v>
      </c>
      <c r="B83" s="145">
        <v>7.6400608519480597</v>
      </c>
      <c r="C83" s="145">
        <v>7.99659761583791</v>
      </c>
      <c r="D83" s="145">
        <v>7.4937385394887999</v>
      </c>
      <c r="E83" s="145">
        <v>2.9179442572902601</v>
      </c>
      <c r="F83" s="145">
        <v>3.2121478664747301</v>
      </c>
      <c r="G83" s="145">
        <v>2.9091273815068699</v>
      </c>
      <c r="H83" s="145">
        <v>0.87756489774824797</v>
      </c>
      <c r="I83" s="145">
        <v>1.09892271698693</v>
      </c>
      <c r="J83" s="145">
        <f t="shared" si="15"/>
        <v>2.8116762574689287</v>
      </c>
      <c r="K83" s="145">
        <f t="shared" si="15"/>
        <v>2.8912904353432425</v>
      </c>
      <c r="L83" s="145">
        <f t="shared" si="15"/>
        <v>2.9710555405986927</v>
      </c>
      <c r="M83" s="145">
        <f t="shared" si="15"/>
        <v>-1.7812541906532036</v>
      </c>
      <c r="N83" s="145">
        <f t="shared" si="15"/>
        <v>-1.6365830893653726</v>
      </c>
      <c r="O83" s="145">
        <f t="shared" si="15"/>
        <v>-1.791164017381754</v>
      </c>
      <c r="P83" s="145">
        <f t="shared" si="15"/>
        <v>-5.1420810724919094E-2</v>
      </c>
      <c r="Q83" s="145">
        <f t="shared" si="7"/>
        <v>0.31478796238602857</v>
      </c>
      <c r="R83" s="145">
        <f t="shared" si="16"/>
        <v>0.75755623300606301</v>
      </c>
      <c r="S83" s="145">
        <f t="shared" si="16"/>
        <v>0.8258506298797873</v>
      </c>
      <c r="T83" s="145">
        <f t="shared" si="16"/>
        <v>0.71969149373280206</v>
      </c>
      <c r="U83" s="145">
        <f t="shared" si="16"/>
        <v>-0.60568399056233235</v>
      </c>
      <c r="V83" s="145">
        <f t="shared" si="16"/>
        <v>-0.4895414752651992</v>
      </c>
      <c r="W83" s="145">
        <f t="shared" si="16"/>
        <v>-0.6010822429170245</v>
      </c>
      <c r="X83" s="145">
        <f t="shared" si="16"/>
        <v>-0.38739071780566853</v>
      </c>
      <c r="Y83" s="145">
        <f t="shared" si="8"/>
        <v>0.60266730130015145</v>
      </c>
      <c r="Z83" s="145">
        <f t="shared" si="17"/>
        <v>2.8923286919749511</v>
      </c>
      <c r="AA83" s="145">
        <f t="shared" si="17"/>
        <v>2.8973766837005748</v>
      </c>
      <c r="AB83" s="145">
        <f t="shared" si="17"/>
        <v>2.8889406444644763</v>
      </c>
      <c r="AC83" s="145">
        <f t="shared" si="17"/>
        <v>-1.7203719014896226</v>
      </c>
      <c r="AD83" s="145">
        <f t="shared" si="17"/>
        <v>-1.60310481626375</v>
      </c>
      <c r="AE83" s="145">
        <f t="shared" si="17"/>
        <v>-1.7287537230629839</v>
      </c>
      <c r="AF83" s="145">
        <f t="shared" si="17"/>
        <v>-2.9776036358547364E-2</v>
      </c>
      <c r="AG83" s="145">
        <f t="shared" si="9"/>
        <v>1.1392836083043365</v>
      </c>
      <c r="AH83" s="145">
        <f t="shared" si="18"/>
        <v>2.8923286919749511</v>
      </c>
      <c r="AI83" s="145">
        <f t="shared" si="18"/>
        <v>2.8973766837005748</v>
      </c>
      <c r="AJ83" s="145">
        <f t="shared" si="18"/>
        <v>2.8889406444644763</v>
      </c>
      <c r="AK83" s="145">
        <f t="shared" si="18"/>
        <v>1.7203719014896226</v>
      </c>
      <c r="AL83" s="145">
        <f t="shared" si="18"/>
        <v>1.60310481626375</v>
      </c>
      <c r="AM83" s="145">
        <f t="shared" si="18"/>
        <v>1.7287537230629839</v>
      </c>
      <c r="AN83" s="145">
        <f t="shared" si="18"/>
        <v>2.9776036358547364E-2</v>
      </c>
      <c r="AO83" s="146">
        <f t="shared" si="10"/>
        <v>1.1392836083043365</v>
      </c>
      <c r="AP83" s="147">
        <f t="shared" si="19"/>
        <v>14.899936105619243</v>
      </c>
      <c r="AQ83" s="148">
        <f t="shared" si="20"/>
        <v>23.578582125759244</v>
      </c>
      <c r="AR83" s="145">
        <f t="shared" si="21"/>
        <v>93.007750286879258</v>
      </c>
      <c r="AS83" s="145">
        <v>18.55</v>
      </c>
      <c r="AT83" s="149">
        <v>10.050000000000001</v>
      </c>
    </row>
    <row r="84" spans="1:51" x14ac:dyDescent="0.25">
      <c r="A84" s="144" t="s">
        <v>113</v>
      </c>
      <c r="B84" s="145">
        <v>7.7257728759550304</v>
      </c>
      <c r="C84" s="145">
        <v>7.8460173287007304</v>
      </c>
      <c r="D84" s="145">
        <v>8.2186595259958608</v>
      </c>
      <c r="E84" s="145">
        <v>3.3499838643033599</v>
      </c>
      <c r="F84" s="145">
        <v>3.1771987686032999</v>
      </c>
      <c r="G84" s="145">
        <v>2.9158219387839499</v>
      </c>
      <c r="H84" s="145">
        <v>1.0498778945153799</v>
      </c>
      <c r="I84" s="145">
        <v>0.87531704259370402</v>
      </c>
      <c r="J84" s="145">
        <f t="shared" si="15"/>
        <v>2.8277713938239573</v>
      </c>
      <c r="K84" s="145">
        <f t="shared" si="15"/>
        <v>2.8638646629535471</v>
      </c>
      <c r="L84" s="145">
        <f t="shared" si="15"/>
        <v>3.1042730061145973</v>
      </c>
      <c r="M84" s="145">
        <f t="shared" si="15"/>
        <v>-1.5820523671339701</v>
      </c>
      <c r="N84" s="145">
        <f t="shared" si="15"/>
        <v>-1.6523660468202892</v>
      </c>
      <c r="O84" s="145">
        <f t="shared" si="15"/>
        <v>-1.787847865324137</v>
      </c>
      <c r="P84" s="145">
        <f t="shared" si="15"/>
        <v>0.20722301027935419</v>
      </c>
      <c r="Q84" s="145">
        <f t="shared" si="7"/>
        <v>-1.3424402859456969E-2</v>
      </c>
      <c r="R84" s="145">
        <f t="shared" si="16"/>
        <v>0.77400151443440068</v>
      </c>
      <c r="S84" s="145">
        <f t="shared" si="16"/>
        <v>0.79849519918449874</v>
      </c>
      <c r="T84" s="145">
        <f t="shared" si="16"/>
        <v>0.84832586495887996</v>
      </c>
      <c r="U84" s="145">
        <f t="shared" si="16"/>
        <v>-0.41325913417124255</v>
      </c>
      <c r="V84" s="145">
        <f t="shared" si="16"/>
        <v>-0.50500382038874692</v>
      </c>
      <c r="W84" s="145">
        <f t="shared" si="16"/>
        <v>-0.59788100387271803</v>
      </c>
      <c r="X84" s="145">
        <f t="shared" si="16"/>
        <v>0.44678133959695149</v>
      </c>
      <c r="Y84" s="145">
        <f t="shared" si="8"/>
        <v>-0.45206207408751248</v>
      </c>
      <c r="Z84" s="145">
        <f t="shared" si="17"/>
        <v>2.9087739734032887</v>
      </c>
      <c r="AA84" s="145">
        <f t="shared" si="17"/>
        <v>2.870021253005286</v>
      </c>
      <c r="AB84" s="145">
        <f t="shared" si="17"/>
        <v>3.0175750156905541</v>
      </c>
      <c r="AC84" s="145">
        <f t="shared" si="17"/>
        <v>-1.5279470450985329</v>
      </c>
      <c r="AD84" s="145">
        <f t="shared" si="17"/>
        <v>-1.6185671613872978</v>
      </c>
      <c r="AE84" s="145">
        <f t="shared" si="17"/>
        <v>-1.7255524840186773</v>
      </c>
      <c r="AF84" s="145">
        <f t="shared" si="17"/>
        <v>0.8043960210440726</v>
      </c>
      <c r="AG84" s="145">
        <f t="shared" si="9"/>
        <v>8.4554232916672689E-2</v>
      </c>
      <c r="AH84" s="145">
        <f t="shared" si="18"/>
        <v>2.9087739734032887</v>
      </c>
      <c r="AI84" s="145">
        <f t="shared" si="18"/>
        <v>2.870021253005286</v>
      </c>
      <c r="AJ84" s="145">
        <f t="shared" si="18"/>
        <v>3.0175750156905541</v>
      </c>
      <c r="AK84" s="145">
        <f t="shared" si="18"/>
        <v>1.5279470450985329</v>
      </c>
      <c r="AL84" s="145">
        <f t="shared" si="18"/>
        <v>1.6185671613872978</v>
      </c>
      <c r="AM84" s="145">
        <f t="shared" si="18"/>
        <v>1.7255524840186773</v>
      </c>
      <c r="AN84" s="145">
        <f t="shared" si="18"/>
        <v>0.8043960210440726</v>
      </c>
      <c r="AO84" s="146">
        <f t="shared" si="10"/>
        <v>8.4554232916672689E-2</v>
      </c>
      <c r="AP84" s="147">
        <f t="shared" si="19"/>
        <v>14.557387186564382</v>
      </c>
      <c r="AQ84" s="148">
        <f t="shared" si="20"/>
        <v>23.35375742866351</v>
      </c>
      <c r="AR84" s="145">
        <f t="shared" si="21"/>
        <v>93.724719365456536</v>
      </c>
      <c r="AS84" s="145">
        <v>18.29</v>
      </c>
      <c r="AT84" s="149">
        <v>10.26</v>
      </c>
    </row>
    <row r="85" spans="1:51" x14ac:dyDescent="0.25">
      <c r="A85" s="144" t="s">
        <v>114</v>
      </c>
      <c r="B85" s="145">
        <v>8.0830565944878199</v>
      </c>
      <c r="C85" s="145">
        <v>7.75166533027787</v>
      </c>
      <c r="D85" s="145">
        <v>8.0738997866352094</v>
      </c>
      <c r="E85" s="145">
        <v>3.0873185087480102</v>
      </c>
      <c r="F85" s="145">
        <v>2.9103544179426399</v>
      </c>
      <c r="G85" s="145">
        <v>2.9182454665439401</v>
      </c>
      <c r="H85" s="145">
        <v>1.0888480243846199</v>
      </c>
      <c r="I85" s="145">
        <v>1.22805682374422</v>
      </c>
      <c r="J85" s="145">
        <f t="shared" si="15"/>
        <v>2.8929930772083541</v>
      </c>
      <c r="K85" s="145">
        <f t="shared" si="15"/>
        <v>2.8464104265089807</v>
      </c>
      <c r="L85" s="145">
        <f t="shared" si="15"/>
        <v>3.0786355786256681</v>
      </c>
      <c r="M85" s="145">
        <f t="shared" si="15"/>
        <v>-1.6998521849143113</v>
      </c>
      <c r="N85" s="145">
        <f t="shared" si="15"/>
        <v>-1.7789265433346266</v>
      </c>
      <c r="O85" s="145">
        <f t="shared" si="15"/>
        <v>-1.7866492464399186</v>
      </c>
      <c r="P85" s="145">
        <f t="shared" si="15"/>
        <v>0.25980406890949237</v>
      </c>
      <c r="Q85" s="145">
        <f t="shared" si="7"/>
        <v>0.47507534931028228</v>
      </c>
      <c r="R85" s="145">
        <f t="shared" si="16"/>
        <v>0.84064207682710368</v>
      </c>
      <c r="S85" s="145">
        <f t="shared" si="16"/>
        <v>0.78108572941226673</v>
      </c>
      <c r="T85" s="145">
        <f t="shared" si="16"/>
        <v>0.82357044454819173</v>
      </c>
      <c r="U85" s="145">
        <f t="shared" si="16"/>
        <v>-0.52705133054182496</v>
      </c>
      <c r="V85" s="145">
        <f t="shared" si="16"/>
        <v>-0.62899338835800112</v>
      </c>
      <c r="W85" s="145">
        <f t="shared" si="16"/>
        <v>-0.5967239201489517</v>
      </c>
      <c r="X85" s="145">
        <f t="shared" si="16"/>
        <v>0.6163645513187791</v>
      </c>
      <c r="Y85" s="145">
        <f t="shared" si="8"/>
        <v>1.1177600686512266</v>
      </c>
      <c r="Z85" s="145">
        <f t="shared" si="17"/>
        <v>2.9754145357959918</v>
      </c>
      <c r="AA85" s="145">
        <f t="shared" si="17"/>
        <v>2.852611783233054</v>
      </c>
      <c r="AB85" s="145">
        <f t="shared" si="17"/>
        <v>2.9928195952798657</v>
      </c>
      <c r="AC85" s="145">
        <f t="shared" si="17"/>
        <v>-1.6417392414691152</v>
      </c>
      <c r="AD85" s="145">
        <f t="shared" si="17"/>
        <v>-1.742556729356552</v>
      </c>
      <c r="AE85" s="145">
        <f t="shared" si="17"/>
        <v>-1.7243954002949109</v>
      </c>
      <c r="AF85" s="145">
        <f t="shared" si="17"/>
        <v>0.97397923276590026</v>
      </c>
      <c r="AG85" s="145">
        <f t="shared" si="9"/>
        <v>1.6543763756554117</v>
      </c>
      <c r="AH85" s="145">
        <f t="shared" si="18"/>
        <v>2.9754145357959918</v>
      </c>
      <c r="AI85" s="145">
        <f t="shared" si="18"/>
        <v>2.852611783233054</v>
      </c>
      <c r="AJ85" s="145">
        <f t="shared" si="18"/>
        <v>2.9928195952798657</v>
      </c>
      <c r="AK85" s="145">
        <f t="shared" si="18"/>
        <v>1.6417392414691152</v>
      </c>
      <c r="AL85" s="145">
        <f t="shared" si="18"/>
        <v>1.742556729356552</v>
      </c>
      <c r="AM85" s="145">
        <f t="shared" si="18"/>
        <v>1.7243954002949109</v>
      </c>
      <c r="AN85" s="145">
        <f t="shared" si="18"/>
        <v>0.97397923276590026</v>
      </c>
      <c r="AO85" s="146">
        <f t="shared" si="10"/>
        <v>1.6543763756554117</v>
      </c>
      <c r="AP85" s="147">
        <f t="shared" si="19"/>
        <v>16.557892893850802</v>
      </c>
      <c r="AQ85" s="148">
        <f t="shared" si="20"/>
        <v>25.378738808159714</v>
      </c>
      <c r="AR85" s="145">
        <f t="shared" si="21"/>
        <v>95.945506122631002</v>
      </c>
      <c r="AS85" s="145">
        <v>22.31</v>
      </c>
      <c r="AT85" s="149">
        <v>12.62</v>
      </c>
    </row>
    <row r="86" spans="1:51" ht="15.75" thickBot="1" x14ac:dyDescent="0.3">
      <c r="A86" s="150" t="s">
        <v>115</v>
      </c>
      <c r="B86" s="151">
        <v>8.1781744870827495</v>
      </c>
      <c r="C86" s="151">
        <v>8.4581209488563402</v>
      </c>
      <c r="D86" s="151">
        <v>7.5524027416844399</v>
      </c>
      <c r="E86" s="151">
        <v>2.5768213723370099</v>
      </c>
      <c r="F86" s="151">
        <v>3.10328731318981</v>
      </c>
      <c r="G86" s="151">
        <v>3.1406160996361998</v>
      </c>
      <c r="H86" s="151">
        <v>1.02092746587419</v>
      </c>
      <c r="I86" s="151">
        <v>0.75851955693739104</v>
      </c>
      <c r="J86" s="151">
        <f t="shared" si="15"/>
        <v>2.9098709724129512</v>
      </c>
      <c r="K86" s="151">
        <f t="shared" si="15"/>
        <v>2.97224133186673</v>
      </c>
      <c r="L86" s="151">
        <f t="shared" si="15"/>
        <v>2.982305598786311</v>
      </c>
      <c r="M86" s="151">
        <f t="shared" si="15"/>
        <v>-1.9606139820686579</v>
      </c>
      <c r="N86" s="151">
        <f t="shared" si="15"/>
        <v>-1.6863241232796893</v>
      </c>
      <c r="O86" s="151">
        <f t="shared" si="15"/>
        <v>-1.680702883613449</v>
      </c>
      <c r="P86" s="151">
        <f t="shared" si="15"/>
        <v>0.16688183479238111</v>
      </c>
      <c r="Q86" s="151">
        <f t="shared" si="7"/>
        <v>-0.22004368514527103</v>
      </c>
      <c r="R86" s="151">
        <f t="shared" si="16"/>
        <v>0.85788714579918934</v>
      </c>
      <c r="S86" s="151">
        <f t="shared" si="16"/>
        <v>0.90659390332727507</v>
      </c>
      <c r="T86" s="151">
        <f t="shared" si="16"/>
        <v>0.73055451500119795</v>
      </c>
      <c r="U86" s="151">
        <f t="shared" si="16"/>
        <v>-0.77894185284350925</v>
      </c>
      <c r="V86" s="151">
        <f t="shared" si="16"/>
        <v>-0.53827207821982248</v>
      </c>
      <c r="W86" s="151">
        <f t="shared" si="16"/>
        <v>-0.49444886538983218</v>
      </c>
      <c r="X86" s="151">
        <f t="shared" si="16"/>
        <v>0.31667391532775746</v>
      </c>
      <c r="Y86" s="151">
        <f t="shared" si="8"/>
        <v>-1.1160450607899355</v>
      </c>
      <c r="Z86" s="151">
        <f t="shared" si="17"/>
        <v>2.9926596047680776</v>
      </c>
      <c r="AA86" s="151">
        <f t="shared" si="17"/>
        <v>2.9781199571480625</v>
      </c>
      <c r="AB86" s="151">
        <f t="shared" si="17"/>
        <v>2.8998036657328718</v>
      </c>
      <c r="AC86" s="151">
        <f t="shared" si="17"/>
        <v>-1.8936297637707995</v>
      </c>
      <c r="AD86" s="151">
        <f t="shared" si="17"/>
        <v>-1.6518354192183733</v>
      </c>
      <c r="AE86" s="151">
        <f t="shared" si="17"/>
        <v>-1.6221203455357915</v>
      </c>
      <c r="AF86" s="151">
        <f t="shared" si="17"/>
        <v>0.67428859677487862</v>
      </c>
      <c r="AG86" s="151">
        <f t="shared" si="9"/>
        <v>-0.57942875378575032</v>
      </c>
      <c r="AH86" s="151">
        <f t="shared" si="18"/>
        <v>2.9926596047680776</v>
      </c>
      <c r="AI86" s="151">
        <f t="shared" si="18"/>
        <v>2.9781199571480625</v>
      </c>
      <c r="AJ86" s="151">
        <f t="shared" si="18"/>
        <v>2.8998036657328718</v>
      </c>
      <c r="AK86" s="151">
        <f t="shared" si="18"/>
        <v>1.8936297637707995</v>
      </c>
      <c r="AL86" s="151">
        <f t="shared" si="18"/>
        <v>1.6518354192183733</v>
      </c>
      <c r="AM86" s="151">
        <f t="shared" si="18"/>
        <v>1.6221203455357915</v>
      </c>
      <c r="AN86" s="151">
        <f t="shared" si="18"/>
        <v>0.67428859677487862</v>
      </c>
      <c r="AO86" s="152">
        <f t="shared" si="10"/>
        <v>0.57942875378575032</v>
      </c>
      <c r="AP86" s="153">
        <f t="shared" si="19"/>
        <v>15.291886106734607</v>
      </c>
      <c r="AQ86" s="154">
        <f t="shared" si="20"/>
        <v>24.162469334383616</v>
      </c>
      <c r="AR86" s="151">
        <f t="shared" si="21"/>
        <v>95.127135155575715</v>
      </c>
      <c r="AS86" s="151">
        <v>17.559999999999999</v>
      </c>
      <c r="AT86" s="155">
        <v>9.15</v>
      </c>
    </row>
    <row r="87" spans="1:51" x14ac:dyDescent="0.25">
      <c r="A87" s="156" t="s">
        <v>116</v>
      </c>
      <c r="B87" s="157">
        <v>9.3359929002826192</v>
      </c>
      <c r="C87" s="157">
        <v>8.6950737279734902</v>
      </c>
      <c r="D87" s="157">
        <v>8.7851061052639494</v>
      </c>
      <c r="E87" s="157">
        <v>2.1137246426281502</v>
      </c>
      <c r="F87" s="157">
        <v>1.8382674169228399</v>
      </c>
      <c r="G87" s="157">
        <v>2.0613469680102701</v>
      </c>
      <c r="H87" s="157">
        <v>0.76825810210303402</v>
      </c>
      <c r="I87" s="157">
        <v>1.07178299194602</v>
      </c>
      <c r="J87" s="157">
        <f t="shared" si="15"/>
        <v>3.10089559223404</v>
      </c>
      <c r="K87" s="157">
        <f t="shared" si="15"/>
        <v>3.0121024018015503</v>
      </c>
      <c r="L87" s="157">
        <f t="shared" si="15"/>
        <v>3.2004296094532232</v>
      </c>
      <c r="M87" s="157">
        <f t="shared" si="15"/>
        <v>-2.2464190663680124</v>
      </c>
      <c r="N87" s="157">
        <f t="shared" si="15"/>
        <v>-2.4417747420735494</v>
      </c>
      <c r="O87" s="157">
        <f t="shared" si="15"/>
        <v>-2.288163125058043</v>
      </c>
      <c r="P87" s="157">
        <f t="shared" si="15"/>
        <v>-0.24333555372421659</v>
      </c>
      <c r="Q87" s="157">
        <f t="shared" si="7"/>
        <v>0.27871085904195447</v>
      </c>
      <c r="R87" s="157">
        <f t="shared" si="16"/>
        <v>1.0530674514147764</v>
      </c>
      <c r="S87" s="157">
        <f t="shared" si="16"/>
        <v>0.94635273748327231</v>
      </c>
      <c r="T87" s="157">
        <f t="shared" si="16"/>
        <v>0.94117438269488807</v>
      </c>
      <c r="U87" s="157">
        <f t="shared" si="16"/>
        <v>-1.0550236744380621</v>
      </c>
      <c r="V87" s="157">
        <f t="shared" si="16"/>
        <v>-1.2783766007692052</v>
      </c>
      <c r="W87" s="157">
        <f t="shared" si="16"/>
        <v>-1.0808590809013718</v>
      </c>
      <c r="X87" s="157">
        <f t="shared" si="16"/>
        <v>-1.0063496992807144</v>
      </c>
      <c r="Y87" s="157">
        <f t="shared" si="8"/>
        <v>0.48673144785529143</v>
      </c>
      <c r="Z87" s="157">
        <f t="shared" si="17"/>
        <v>3.1878399103836648</v>
      </c>
      <c r="AA87" s="157">
        <f t="shared" si="17"/>
        <v>3.0178787913040597</v>
      </c>
      <c r="AB87" s="157">
        <f t="shared" si="17"/>
        <v>3.110423533426562</v>
      </c>
      <c r="AC87" s="157">
        <f t="shared" si="17"/>
        <v>-2.1697115853653521</v>
      </c>
      <c r="AD87" s="157">
        <f t="shared" si="17"/>
        <v>-2.391939941767756</v>
      </c>
      <c r="AE87" s="157">
        <f t="shared" si="17"/>
        <v>-2.2085305610473309</v>
      </c>
      <c r="AF87" s="157">
        <f t="shared" si="17"/>
        <v>-0.64873501783359322</v>
      </c>
      <c r="AG87" s="157">
        <f t="shared" si="9"/>
        <v>1.0233477548594765</v>
      </c>
      <c r="AH87" s="157">
        <f t="shared" si="18"/>
        <v>3.1878399103836648</v>
      </c>
      <c r="AI87" s="157">
        <f t="shared" si="18"/>
        <v>3.0178787913040597</v>
      </c>
      <c r="AJ87" s="157">
        <f t="shared" si="18"/>
        <v>3.110423533426562</v>
      </c>
      <c r="AK87" s="157">
        <f t="shared" si="18"/>
        <v>2.1697115853653521</v>
      </c>
      <c r="AL87" s="157">
        <f t="shared" si="18"/>
        <v>2.391939941767756</v>
      </c>
      <c r="AM87" s="157">
        <f t="shared" si="18"/>
        <v>2.2085305610473309</v>
      </c>
      <c r="AN87" s="157">
        <f t="shared" si="18"/>
        <v>0.64873501783359322</v>
      </c>
      <c r="AO87" s="158">
        <f t="shared" si="10"/>
        <v>1.0233477548594765</v>
      </c>
      <c r="AP87" s="159">
        <f t="shared" si="19"/>
        <v>17.758407095987796</v>
      </c>
      <c r="AQ87" s="160">
        <f t="shared" si="20"/>
        <v>27.074549331102084</v>
      </c>
      <c r="AR87" s="157">
        <f t="shared" si="21"/>
        <v>101.60368721201638</v>
      </c>
      <c r="AS87" s="157">
        <v>21.57</v>
      </c>
      <c r="AT87" s="161">
        <v>9.23</v>
      </c>
      <c r="AU87" s="13"/>
      <c r="AV87" s="13"/>
      <c r="AW87" s="13"/>
      <c r="AX87" s="13"/>
      <c r="AY87" s="13"/>
    </row>
    <row r="88" spans="1:51" x14ac:dyDescent="0.25">
      <c r="A88" s="162" t="s">
        <v>117</v>
      </c>
      <c r="B88" s="163">
        <v>8.7543327309995806</v>
      </c>
      <c r="C88" s="163">
        <v>9.3467912488083194</v>
      </c>
      <c r="D88" s="163">
        <v>8.8010050074231394</v>
      </c>
      <c r="E88" s="163">
        <v>2.1088618074025298</v>
      </c>
      <c r="F88" s="163">
        <v>2.0681663369481802</v>
      </c>
      <c r="G88" s="163">
        <v>1.85071808342628</v>
      </c>
      <c r="H88" s="163">
        <v>1.16298393355286</v>
      </c>
      <c r="I88" s="163">
        <v>0.93975795670570395</v>
      </c>
      <c r="J88" s="163">
        <f t="shared" si="15"/>
        <v>3.0080893466766487</v>
      </c>
      <c r="K88" s="163">
        <f t="shared" si="15"/>
        <v>3.116375314335039</v>
      </c>
      <c r="L88" s="163">
        <f t="shared" si="15"/>
        <v>3.2030381763390725</v>
      </c>
      <c r="M88" s="163">
        <f t="shared" si="15"/>
        <v>-2.2497419545784192</v>
      </c>
      <c r="N88" s="163">
        <f t="shared" si="15"/>
        <v>-2.2717691737551533</v>
      </c>
      <c r="O88" s="163">
        <f t="shared" si="15"/>
        <v>-2.4436653374747301</v>
      </c>
      <c r="P88" s="163">
        <f t="shared" si="15"/>
        <v>0.35483263083810107</v>
      </c>
      <c r="Q88" s="163">
        <f t="shared" si="7"/>
        <v>8.9059162117676713E-2</v>
      </c>
      <c r="R88" s="163">
        <f t="shared" si="16"/>
        <v>0.95824223261370178</v>
      </c>
      <c r="S88" s="163">
        <f t="shared" si="16"/>
        <v>1.0503582105716973</v>
      </c>
      <c r="T88" s="163">
        <f t="shared" si="16"/>
        <v>0.94369320678347823</v>
      </c>
      <c r="U88" s="163">
        <f t="shared" si="16"/>
        <v>-1.0582335159716134</v>
      </c>
      <c r="V88" s="163">
        <f t="shared" si="16"/>
        <v>-1.1118244968449167</v>
      </c>
      <c r="W88" s="163">
        <f t="shared" si="16"/>
        <v>-1.2309727503638166</v>
      </c>
      <c r="X88" s="163">
        <f t="shared" si="16"/>
        <v>0.92284846695305256</v>
      </c>
      <c r="Y88" s="163">
        <f t="shared" si="8"/>
        <v>-0.12272522416418355</v>
      </c>
      <c r="Z88" s="163">
        <f t="shared" si="17"/>
        <v>3.09301469158259</v>
      </c>
      <c r="AA88" s="163">
        <f t="shared" si="17"/>
        <v>3.1218842643924845</v>
      </c>
      <c r="AB88" s="163">
        <f t="shared" si="17"/>
        <v>3.112942357515152</v>
      </c>
      <c r="AC88" s="163">
        <f t="shared" si="17"/>
        <v>-2.1729214268989034</v>
      </c>
      <c r="AD88" s="163">
        <f t="shared" si="17"/>
        <v>-2.2253878378434675</v>
      </c>
      <c r="AE88" s="163">
        <f t="shared" si="17"/>
        <v>-2.3586442305097757</v>
      </c>
      <c r="AF88" s="163">
        <f t="shared" si="17"/>
        <v>1.2804631484001736</v>
      </c>
      <c r="AG88" s="163">
        <f t="shared" si="9"/>
        <v>0.41389108284000165</v>
      </c>
      <c r="AH88" s="163">
        <f t="shared" si="18"/>
        <v>3.09301469158259</v>
      </c>
      <c r="AI88" s="163">
        <f t="shared" si="18"/>
        <v>3.1218842643924845</v>
      </c>
      <c r="AJ88" s="163">
        <f t="shared" si="18"/>
        <v>3.112942357515152</v>
      </c>
      <c r="AK88" s="163">
        <f t="shared" si="18"/>
        <v>2.1729214268989034</v>
      </c>
      <c r="AL88" s="163">
        <f t="shared" si="18"/>
        <v>2.2253878378434675</v>
      </c>
      <c r="AM88" s="163">
        <f t="shared" si="18"/>
        <v>2.3586442305097757</v>
      </c>
      <c r="AN88" s="163">
        <f t="shared" si="18"/>
        <v>1.2804631484001736</v>
      </c>
      <c r="AO88" s="164">
        <f t="shared" si="10"/>
        <v>0.41389108284000165</v>
      </c>
      <c r="AP88" s="165">
        <f t="shared" si="19"/>
        <v>17.779149039982549</v>
      </c>
      <c r="AQ88" s="166">
        <f t="shared" si="20"/>
        <v>27.106990353472774</v>
      </c>
      <c r="AR88" s="163">
        <f t="shared" si="21"/>
        <v>101.72972086139458</v>
      </c>
      <c r="AS88" s="163">
        <v>24.29</v>
      </c>
      <c r="AT88" s="167">
        <v>10.98</v>
      </c>
    </row>
    <row r="89" spans="1:51" x14ac:dyDescent="0.25">
      <c r="A89" s="162" t="s">
        <v>118</v>
      </c>
      <c r="B89" s="163">
        <v>9.0713402567277406</v>
      </c>
      <c r="C89" s="163">
        <v>8.8981461368544199</v>
      </c>
      <c r="D89" s="163">
        <v>9.0946748572037404</v>
      </c>
      <c r="E89" s="163">
        <v>2.08076942023663</v>
      </c>
      <c r="F89" s="163">
        <v>2.3575527571051298</v>
      </c>
      <c r="G89" s="163">
        <v>1.8574926264307099</v>
      </c>
      <c r="H89" s="163">
        <v>0.633562674824942</v>
      </c>
      <c r="I89" s="163">
        <v>0.87829930880434604</v>
      </c>
      <c r="J89" s="163">
        <f t="shared" si="15"/>
        <v>3.0594078476299358</v>
      </c>
      <c r="K89" s="163">
        <f t="shared" si="15"/>
        <v>3.045408933711709</v>
      </c>
      <c r="L89" s="163">
        <f t="shared" si="15"/>
        <v>3.2503919596034909</v>
      </c>
      <c r="M89" s="163">
        <f t="shared" si="15"/>
        <v>-2.2690894116003975</v>
      </c>
      <c r="N89" s="163">
        <f t="shared" si="15"/>
        <v>-2.0828313403185783</v>
      </c>
      <c r="O89" s="163">
        <f t="shared" si="15"/>
        <v>-2.4383940024644515</v>
      </c>
      <c r="P89" s="163">
        <f t="shared" si="15"/>
        <v>-0.52143928617750146</v>
      </c>
      <c r="Q89" s="163">
        <f t="shared" si="7"/>
        <v>-8.5173947591573804E-3</v>
      </c>
      <c r="R89" s="163">
        <f t="shared" si="16"/>
        <v>1.0106771528306746</v>
      </c>
      <c r="S89" s="163">
        <f t="shared" si="16"/>
        <v>0.97957384471127118</v>
      </c>
      <c r="T89" s="163">
        <f t="shared" si="16"/>
        <v>0.98941787292845307</v>
      </c>
      <c r="U89" s="163">
        <f t="shared" si="16"/>
        <v>-1.0769227607446537</v>
      </c>
      <c r="V89" s="163">
        <f t="shared" si="16"/>
        <v>-0.92672471463764639</v>
      </c>
      <c r="W89" s="163">
        <f t="shared" si="16"/>
        <v>-1.2258840803760327</v>
      </c>
      <c r="X89" s="163">
        <f t="shared" si="16"/>
        <v>-1.9032834121029958</v>
      </c>
      <c r="Y89" s="163">
        <f t="shared" si="8"/>
        <v>-0.4362931203956546</v>
      </c>
      <c r="Z89" s="163">
        <f t="shared" si="17"/>
        <v>3.1454496117995627</v>
      </c>
      <c r="AA89" s="163">
        <f t="shared" si="17"/>
        <v>3.0510998985320583</v>
      </c>
      <c r="AB89" s="163">
        <f t="shared" si="17"/>
        <v>3.1586670236601271</v>
      </c>
      <c r="AC89" s="163">
        <f t="shared" si="17"/>
        <v>-2.1916106716719437</v>
      </c>
      <c r="AD89" s="163">
        <f t="shared" si="17"/>
        <v>-2.0402880556361973</v>
      </c>
      <c r="AE89" s="163">
        <f t="shared" si="17"/>
        <v>-2.353555560521992</v>
      </c>
      <c r="AF89" s="163">
        <f t="shared" si="17"/>
        <v>-1.5456687306558745</v>
      </c>
      <c r="AG89" s="163">
        <f t="shared" si="9"/>
        <v>0.10032318660853057</v>
      </c>
      <c r="AH89" s="163">
        <f t="shared" si="18"/>
        <v>3.1454496117995627</v>
      </c>
      <c r="AI89" s="163">
        <f t="shared" si="18"/>
        <v>3.0510998985320583</v>
      </c>
      <c r="AJ89" s="163">
        <f t="shared" si="18"/>
        <v>3.1586670236601271</v>
      </c>
      <c r="AK89" s="163">
        <f t="shared" si="18"/>
        <v>2.1916106716719437</v>
      </c>
      <c r="AL89" s="163">
        <f t="shared" si="18"/>
        <v>2.0402880556361973</v>
      </c>
      <c r="AM89" s="163">
        <f t="shared" si="18"/>
        <v>2.353555560521992</v>
      </c>
      <c r="AN89" s="163">
        <f t="shared" si="18"/>
        <v>1.5456687306558745</v>
      </c>
      <c r="AO89" s="164">
        <f t="shared" si="10"/>
        <v>0.10032318660853057</v>
      </c>
      <c r="AP89" s="165">
        <f t="shared" si="19"/>
        <v>17.586662739086286</v>
      </c>
      <c r="AQ89" s="166">
        <f t="shared" si="20"/>
        <v>26.941879273078037</v>
      </c>
      <c r="AR89" s="163">
        <f t="shared" si="21"/>
        <v>101.78361154501202</v>
      </c>
      <c r="AS89" s="163">
        <v>18.329999999999998</v>
      </c>
      <c r="AT89" s="167">
        <v>7.46</v>
      </c>
    </row>
    <row r="90" spans="1:51" x14ac:dyDescent="0.25">
      <c r="A90" s="162" t="s">
        <v>119</v>
      </c>
      <c r="B90" s="163">
        <v>8.8754394721381207</v>
      </c>
      <c r="C90" s="163">
        <v>8.8505897703224896</v>
      </c>
      <c r="D90" s="163">
        <v>9.1224971844735094</v>
      </c>
      <c r="E90" s="163">
        <v>1.86067142429945</v>
      </c>
      <c r="F90" s="163">
        <v>2.1688427271867501</v>
      </c>
      <c r="G90" s="163">
        <v>1.9298551771238399</v>
      </c>
      <c r="H90" s="163">
        <v>1.14611349794978</v>
      </c>
      <c r="I90" s="163">
        <v>0.92462445876425503</v>
      </c>
      <c r="J90" s="163">
        <f t="shared" si="15"/>
        <v>3.0279106854015967</v>
      </c>
      <c r="K90" s="163">
        <f t="shared" si="15"/>
        <v>3.0376777354216475</v>
      </c>
      <c r="L90" s="163">
        <f t="shared" si="15"/>
        <v>3.254798698991439</v>
      </c>
      <c r="M90" s="163">
        <f t="shared" si="15"/>
        <v>-2.4303832011873148</v>
      </c>
      <c r="N90" s="163">
        <f t="shared" si="15"/>
        <v>-2.2031959557652527</v>
      </c>
      <c r="O90" s="163">
        <f t="shared" si="15"/>
        <v>-2.3832578994380262</v>
      </c>
      <c r="P90" s="163">
        <f t="shared" si="15"/>
        <v>0.33375138366022145</v>
      </c>
      <c r="Q90" s="163">
        <f t="shared" si="7"/>
        <v>6.5637463025063972E-2</v>
      </c>
      <c r="R90" s="163">
        <f t="shared" si="16"/>
        <v>0.9784947788753765</v>
      </c>
      <c r="S90" s="163">
        <f t="shared" si="16"/>
        <v>0.97186247541927007</v>
      </c>
      <c r="T90" s="163">
        <f t="shared" si="16"/>
        <v>0.99367300680395998</v>
      </c>
      <c r="U90" s="163">
        <f t="shared" si="16"/>
        <v>-1.2327292375615717</v>
      </c>
      <c r="V90" s="163">
        <f t="shared" si="16"/>
        <v>-1.0446442636205151</v>
      </c>
      <c r="W90" s="163">
        <f t="shared" si="16"/>
        <v>-1.1726585820597919</v>
      </c>
      <c r="X90" s="163">
        <f t="shared" si="16"/>
        <v>0.85485771711528824</v>
      </c>
      <c r="Y90" s="163">
        <f t="shared" si="8"/>
        <v>-0.19799220576005455</v>
      </c>
      <c r="Z90" s="163">
        <f t="shared" si="17"/>
        <v>3.1132672378442647</v>
      </c>
      <c r="AA90" s="163">
        <f t="shared" si="17"/>
        <v>3.0433885292400573</v>
      </c>
      <c r="AB90" s="163">
        <f t="shared" si="17"/>
        <v>3.1629221575356339</v>
      </c>
      <c r="AC90" s="163">
        <f t="shared" si="17"/>
        <v>-2.3474171484888622</v>
      </c>
      <c r="AD90" s="163">
        <f t="shared" si="17"/>
        <v>-2.1582076046190659</v>
      </c>
      <c r="AE90" s="163">
        <f t="shared" si="17"/>
        <v>-2.3003300622057514</v>
      </c>
      <c r="AF90" s="163">
        <f t="shared" si="17"/>
        <v>1.2124723985624093</v>
      </c>
      <c r="AG90" s="163">
        <f t="shared" si="9"/>
        <v>0.33862410124413062</v>
      </c>
      <c r="AH90" s="163">
        <f t="shared" si="18"/>
        <v>3.1132672378442647</v>
      </c>
      <c r="AI90" s="163">
        <f t="shared" si="18"/>
        <v>3.0433885292400573</v>
      </c>
      <c r="AJ90" s="163">
        <f t="shared" si="18"/>
        <v>3.1629221575356339</v>
      </c>
      <c r="AK90" s="163">
        <f t="shared" si="18"/>
        <v>2.3474171484888622</v>
      </c>
      <c r="AL90" s="163">
        <f t="shared" si="18"/>
        <v>2.1582076046190659</v>
      </c>
      <c r="AM90" s="163">
        <f t="shared" si="18"/>
        <v>2.3003300622057514</v>
      </c>
      <c r="AN90" s="163">
        <f t="shared" si="18"/>
        <v>1.2124723985624093</v>
      </c>
      <c r="AO90" s="164">
        <f t="shared" si="10"/>
        <v>0.33862410124413062</v>
      </c>
      <c r="AP90" s="165">
        <f t="shared" si="19"/>
        <v>17.676629239740173</v>
      </c>
      <c r="AQ90" s="166">
        <f t="shared" si="20"/>
        <v>26.996207164360133</v>
      </c>
      <c r="AR90" s="163">
        <f t="shared" si="21"/>
        <v>101.55283056131978</v>
      </c>
      <c r="AS90" s="163">
        <v>23.99</v>
      </c>
      <c r="AT90" s="167">
        <v>10.72</v>
      </c>
    </row>
    <row r="91" spans="1:51" x14ac:dyDescent="0.25">
      <c r="A91" s="162" t="s">
        <v>120</v>
      </c>
      <c r="B91" s="163">
        <v>9.1762826040200096</v>
      </c>
      <c r="C91" s="163">
        <v>9.0744251990167406</v>
      </c>
      <c r="D91" s="163">
        <v>8.9352811656828504</v>
      </c>
      <c r="E91" s="163">
        <v>2.10248685833065</v>
      </c>
      <c r="F91" s="163">
        <v>2.4990845920190399</v>
      </c>
      <c r="G91" s="163">
        <v>1.7552997922687501</v>
      </c>
      <c r="H91" s="163">
        <v>1.0962408879846699</v>
      </c>
      <c r="I91" s="163">
        <v>1.1166852451440801</v>
      </c>
      <c r="J91" s="163">
        <f t="shared" si="15"/>
        <v>3.0760019513493373</v>
      </c>
      <c r="K91" s="163">
        <f t="shared" si="15"/>
        <v>3.0737104026245472</v>
      </c>
      <c r="L91" s="163">
        <f t="shared" si="15"/>
        <v>3.2248830255836904</v>
      </c>
      <c r="M91" s="163">
        <f t="shared" si="15"/>
        <v>-2.2541097308737803</v>
      </c>
      <c r="N91" s="163">
        <f t="shared" si="15"/>
        <v>-1.9987216597540938</v>
      </c>
      <c r="O91" s="163">
        <f t="shared" si="15"/>
        <v>-2.5200330330107605</v>
      </c>
      <c r="P91" s="163">
        <f t="shared" si="15"/>
        <v>0.26956631546138027</v>
      </c>
      <c r="Q91" s="163">
        <f t="shared" si="7"/>
        <v>0.33792062913672366</v>
      </c>
      <c r="R91" s="163">
        <f t="shared" si="16"/>
        <v>1.0276322565152312</v>
      </c>
      <c r="S91" s="163">
        <f t="shared" si="16"/>
        <v>1.007802725940917</v>
      </c>
      <c r="T91" s="163">
        <f t="shared" si="16"/>
        <v>0.96478652541274168</v>
      </c>
      <c r="U91" s="163">
        <f t="shared" si="16"/>
        <v>-1.0624526978622957</v>
      </c>
      <c r="V91" s="163">
        <f t="shared" si="16"/>
        <v>-0.84432362391467342</v>
      </c>
      <c r="W91" s="163">
        <f t="shared" si="16"/>
        <v>-1.3046941130836316</v>
      </c>
      <c r="X91" s="163">
        <f t="shared" si="16"/>
        <v>0.6478495226567389</v>
      </c>
      <c r="Y91" s="163">
        <f t="shared" si="8"/>
        <v>0.67700546078650314</v>
      </c>
      <c r="Z91" s="163">
        <f t="shared" si="17"/>
        <v>3.1624047154841195</v>
      </c>
      <c r="AA91" s="163">
        <f t="shared" si="17"/>
        <v>3.0793287797617044</v>
      </c>
      <c r="AB91" s="163">
        <f t="shared" si="17"/>
        <v>3.1340356761444159</v>
      </c>
      <c r="AC91" s="163">
        <f t="shared" si="17"/>
        <v>-2.1771406087895859</v>
      </c>
      <c r="AD91" s="163">
        <f t="shared" si="17"/>
        <v>-1.9578869649132242</v>
      </c>
      <c r="AE91" s="163">
        <f t="shared" si="17"/>
        <v>-2.4323655932295907</v>
      </c>
      <c r="AF91" s="163">
        <f t="shared" si="17"/>
        <v>1.0054642041038599</v>
      </c>
      <c r="AG91" s="163">
        <f t="shared" si="9"/>
        <v>1.2136217677906882</v>
      </c>
      <c r="AH91" s="163">
        <f t="shared" si="18"/>
        <v>3.1624047154841195</v>
      </c>
      <c r="AI91" s="163">
        <f t="shared" si="18"/>
        <v>3.0793287797617044</v>
      </c>
      <c r="AJ91" s="163">
        <f t="shared" si="18"/>
        <v>3.1340356761444159</v>
      </c>
      <c r="AK91" s="163">
        <f t="shared" si="18"/>
        <v>2.1771406087895859</v>
      </c>
      <c r="AL91" s="163">
        <f t="shared" si="18"/>
        <v>1.9578869649132242</v>
      </c>
      <c r="AM91" s="163">
        <f t="shared" si="18"/>
        <v>2.4323655932295907</v>
      </c>
      <c r="AN91" s="163">
        <f t="shared" si="18"/>
        <v>1.0054642041038599</v>
      </c>
      <c r="AO91" s="164">
        <f t="shared" si="10"/>
        <v>1.2136217677906882</v>
      </c>
      <c r="AP91" s="165">
        <f t="shared" si="19"/>
        <v>18.162248310217187</v>
      </c>
      <c r="AQ91" s="166">
        <f t="shared" si="20"/>
        <v>27.538017481607426</v>
      </c>
      <c r="AR91" s="163">
        <f t="shared" si="21"/>
        <v>102.54417085272934</v>
      </c>
      <c r="AS91" s="163">
        <v>25.52</v>
      </c>
      <c r="AT91" s="167">
        <v>12.14</v>
      </c>
    </row>
    <row r="92" spans="1:51" x14ac:dyDescent="0.25">
      <c r="A92" s="162" t="s">
        <v>121</v>
      </c>
      <c r="B92" s="163">
        <v>8.7518405243797499</v>
      </c>
      <c r="C92" s="163">
        <v>8.9081080671971495</v>
      </c>
      <c r="D92" s="163">
        <v>9.0980944868428804</v>
      </c>
      <c r="E92" s="163">
        <v>2.16574025784506</v>
      </c>
      <c r="F92" s="163">
        <v>2.0936347674314999</v>
      </c>
      <c r="G92" s="163">
        <v>1.93711806131094</v>
      </c>
      <c r="H92" s="163">
        <v>0.886980130636433</v>
      </c>
      <c r="I92" s="163">
        <v>0.82537787645601701</v>
      </c>
      <c r="J92" s="163">
        <f t="shared" si="15"/>
        <v>3.0076785779605917</v>
      </c>
      <c r="K92" s="163">
        <f t="shared" si="15"/>
        <v>3.0470232012424217</v>
      </c>
      <c r="L92" s="163">
        <f t="shared" si="15"/>
        <v>3.2509343160404764</v>
      </c>
      <c r="M92" s="163">
        <f t="shared" si="15"/>
        <v>-2.2113462861418633</v>
      </c>
      <c r="N92" s="163">
        <f t="shared" si="15"/>
        <v>-2.2541116086226793</v>
      </c>
      <c r="O92" s="163">
        <f t="shared" si="15"/>
        <v>-2.3778386018768511</v>
      </c>
      <c r="P92" s="163">
        <f t="shared" si="15"/>
        <v>-3.6024843505460105E-2</v>
      </c>
      <c r="Q92" s="163">
        <f t="shared" si="7"/>
        <v>-9.8175294492308621E-2</v>
      </c>
      <c r="R92" s="163">
        <f t="shared" si="16"/>
        <v>0.95782252774208665</v>
      </c>
      <c r="S92" s="163">
        <f t="shared" si="16"/>
        <v>0.98118397196430196</v>
      </c>
      <c r="T92" s="163">
        <f t="shared" si="16"/>
        <v>0.98994157062065791</v>
      </c>
      <c r="U92" s="163">
        <f t="shared" si="16"/>
        <v>-1.0211440915154621</v>
      </c>
      <c r="V92" s="163">
        <f t="shared" si="16"/>
        <v>-1.0945256245074777</v>
      </c>
      <c r="W92" s="163">
        <f t="shared" si="16"/>
        <v>-1.1674270767958219</v>
      </c>
      <c r="X92" s="163">
        <f t="shared" si="16"/>
        <v>-0.33773600113278418</v>
      </c>
      <c r="Y92" s="163">
        <f t="shared" si="8"/>
        <v>-0.72441395494552574</v>
      </c>
      <c r="Z92" s="163">
        <f t="shared" si="17"/>
        <v>3.0925949867109748</v>
      </c>
      <c r="AA92" s="163">
        <f t="shared" si="17"/>
        <v>3.0527100257850894</v>
      </c>
      <c r="AB92" s="163">
        <f t="shared" si="17"/>
        <v>3.1591907213523318</v>
      </c>
      <c r="AC92" s="163">
        <f t="shared" si="17"/>
        <v>-2.1358320024427524</v>
      </c>
      <c r="AD92" s="163">
        <f t="shared" si="17"/>
        <v>-2.2080889655060285</v>
      </c>
      <c r="AE92" s="163">
        <f t="shared" si="17"/>
        <v>-2.295098556941781</v>
      </c>
      <c r="AF92" s="163">
        <f t="shared" si="17"/>
        <v>1.9878680314336983E-2</v>
      </c>
      <c r="AG92" s="163">
        <f t="shared" si="9"/>
        <v>-0.18779764794134057</v>
      </c>
      <c r="AH92" s="163">
        <f t="shared" si="18"/>
        <v>3.0925949867109748</v>
      </c>
      <c r="AI92" s="163">
        <f t="shared" si="18"/>
        <v>3.0527100257850894</v>
      </c>
      <c r="AJ92" s="163">
        <f t="shared" si="18"/>
        <v>3.1591907213523318</v>
      </c>
      <c r="AK92" s="163">
        <f t="shared" si="18"/>
        <v>2.1358320024427524</v>
      </c>
      <c r="AL92" s="163">
        <f t="shared" si="18"/>
        <v>2.2080889655060285</v>
      </c>
      <c r="AM92" s="163">
        <f t="shared" si="18"/>
        <v>2.295098556941781</v>
      </c>
      <c r="AN92" s="163">
        <f t="shared" si="18"/>
        <v>1.9878680314336983E-2</v>
      </c>
      <c r="AO92" s="164">
        <f t="shared" si="10"/>
        <v>0.18779764794134057</v>
      </c>
      <c r="AP92" s="165">
        <f t="shared" si="19"/>
        <v>16.151191586994635</v>
      </c>
      <c r="AQ92" s="166">
        <f t="shared" si="20"/>
        <v>25.455687320843033</v>
      </c>
      <c r="AR92" s="163">
        <f t="shared" si="21"/>
        <v>99.891653191630198</v>
      </c>
      <c r="AS92" s="163">
        <v>20.28</v>
      </c>
      <c r="AT92" s="167">
        <v>8.61</v>
      </c>
    </row>
    <row r="93" spans="1:51" x14ac:dyDescent="0.25">
      <c r="A93" s="162" t="s">
        <v>122</v>
      </c>
      <c r="B93" s="163">
        <v>9.1243516831535398</v>
      </c>
      <c r="C93" s="163">
        <v>8.9001497064302306</v>
      </c>
      <c r="D93" s="163">
        <v>9.2696445911940994</v>
      </c>
      <c r="E93" s="163">
        <v>1.68977135382235</v>
      </c>
      <c r="F93" s="163">
        <v>1.9102651701581499</v>
      </c>
      <c r="G93" s="163">
        <v>1.9101307509205601</v>
      </c>
      <c r="H93" s="163">
        <v>1.0224157721681999</v>
      </c>
      <c r="I93" s="163">
        <v>0.79017218556736302</v>
      </c>
      <c r="J93" s="163">
        <f t="shared" si="15"/>
        <v>3.0678141823439411</v>
      </c>
      <c r="K93" s="163">
        <f t="shared" si="15"/>
        <v>3.0457337445732384</v>
      </c>
      <c r="L93" s="163">
        <f t="shared" si="15"/>
        <v>3.277883923777074</v>
      </c>
      <c r="M93" s="163">
        <f t="shared" si="15"/>
        <v>-2.5693784678632969</v>
      </c>
      <c r="N93" s="163">
        <f t="shared" si="15"/>
        <v>-2.3863484787002283</v>
      </c>
      <c r="O93" s="163">
        <f t="shared" si="15"/>
        <v>-2.3980790902830464</v>
      </c>
      <c r="P93" s="163">
        <f t="shared" si="15"/>
        <v>0.16898346162572206</v>
      </c>
      <c r="Q93" s="163">
        <f t="shared" si="7"/>
        <v>-0.16106299949068523</v>
      </c>
      <c r="R93" s="163">
        <f t="shared" si="16"/>
        <v>1.0192663649443969</v>
      </c>
      <c r="S93" s="163">
        <f t="shared" si="16"/>
        <v>0.97989782249703394</v>
      </c>
      <c r="T93" s="163">
        <f t="shared" si="16"/>
        <v>1.0159640282057918</v>
      </c>
      <c r="U93" s="163">
        <f t="shared" si="16"/>
        <v>-1.3669958007719467</v>
      </c>
      <c r="V93" s="163">
        <f t="shared" si="16"/>
        <v>-1.2240762571463459</v>
      </c>
      <c r="W93" s="163">
        <f t="shared" si="16"/>
        <v>-1.1869661813471089</v>
      </c>
      <c r="X93" s="163">
        <f t="shared" si="16"/>
        <v>0.32345203348520457</v>
      </c>
      <c r="Y93" s="163">
        <f t="shared" si="8"/>
        <v>-0.92650722392669416</v>
      </c>
      <c r="Z93" s="163">
        <f t="shared" si="17"/>
        <v>3.1540388239132851</v>
      </c>
      <c r="AA93" s="163">
        <f t="shared" si="17"/>
        <v>3.0514238763178212</v>
      </c>
      <c r="AB93" s="163">
        <f t="shared" si="17"/>
        <v>3.1852131789374658</v>
      </c>
      <c r="AC93" s="163">
        <f t="shared" si="17"/>
        <v>-2.4816837116992367</v>
      </c>
      <c r="AD93" s="163">
        <f t="shared" si="17"/>
        <v>-2.3376395981448965</v>
      </c>
      <c r="AE93" s="163">
        <f t="shared" si="17"/>
        <v>-2.3146376614930682</v>
      </c>
      <c r="AF93" s="163">
        <f t="shared" si="17"/>
        <v>0.68106671493232573</v>
      </c>
      <c r="AG93" s="163">
        <f t="shared" si="9"/>
        <v>-0.38989091692250899</v>
      </c>
      <c r="AH93" s="163">
        <f t="shared" si="18"/>
        <v>3.1540388239132851</v>
      </c>
      <c r="AI93" s="163">
        <f t="shared" si="18"/>
        <v>3.0514238763178212</v>
      </c>
      <c r="AJ93" s="163">
        <f t="shared" si="18"/>
        <v>3.1852131789374658</v>
      </c>
      <c r="AK93" s="163">
        <f t="shared" si="18"/>
        <v>2.4816837116992367</v>
      </c>
      <c r="AL93" s="163">
        <f t="shared" si="18"/>
        <v>2.3376395981448965</v>
      </c>
      <c r="AM93" s="163">
        <f t="shared" si="18"/>
        <v>2.3146376614930682</v>
      </c>
      <c r="AN93" s="163">
        <f t="shared" si="18"/>
        <v>0.68106671493232573</v>
      </c>
      <c r="AO93" s="164">
        <f t="shared" si="10"/>
        <v>0.38989091692250899</v>
      </c>
      <c r="AP93" s="165">
        <f t="shared" si="19"/>
        <v>17.59559448236061</v>
      </c>
      <c r="AQ93" s="166">
        <f t="shared" si="20"/>
        <v>26.986270361529179</v>
      </c>
      <c r="AR93" s="163">
        <f t="shared" si="21"/>
        <v>102.11167739487776</v>
      </c>
      <c r="AS93" s="163">
        <v>21.96</v>
      </c>
      <c r="AT93" s="167">
        <v>9.02</v>
      </c>
    </row>
    <row r="94" spans="1:51" x14ac:dyDescent="0.25">
      <c r="A94" s="162" t="s">
        <v>123</v>
      </c>
      <c r="B94" s="163">
        <v>9.0224834461915506</v>
      </c>
      <c r="C94" s="163">
        <v>8.9875639203046394</v>
      </c>
      <c r="D94" s="163">
        <v>9.0462100170863007</v>
      </c>
      <c r="E94" s="163">
        <v>2.1281405265837399</v>
      </c>
      <c r="F94" s="163">
        <v>2.08317738711462</v>
      </c>
      <c r="G94" s="163">
        <v>2.15343691172122</v>
      </c>
      <c r="H94" s="163">
        <v>0.87280798955219496</v>
      </c>
      <c r="I94" s="163">
        <v>0.77204899051834897</v>
      </c>
      <c r="J94" s="163">
        <f t="shared" si="15"/>
        <v>3.0516167194818538</v>
      </c>
      <c r="K94" s="163">
        <f t="shared" si="15"/>
        <v>3.0598342673571195</v>
      </c>
      <c r="L94" s="163">
        <f t="shared" si="15"/>
        <v>3.2426833884584991</v>
      </c>
      <c r="M94" s="163">
        <f t="shared" si="15"/>
        <v>-2.2366130949226761</v>
      </c>
      <c r="N94" s="163">
        <f t="shared" si="15"/>
        <v>-2.2613357028309293</v>
      </c>
      <c r="O94" s="163">
        <f t="shared" si="15"/>
        <v>-2.2251094280587136</v>
      </c>
      <c r="P94" s="163">
        <f t="shared" si="15"/>
        <v>-5.9262322450331653E-2</v>
      </c>
      <c r="Q94" s="163">
        <f t="shared" si="7"/>
        <v>-0.19453766626444874</v>
      </c>
      <c r="R94" s="163">
        <f t="shared" si="16"/>
        <v>1.0027165309251993</v>
      </c>
      <c r="S94" s="163">
        <f t="shared" si="16"/>
        <v>0.99396218022235083</v>
      </c>
      <c r="T94" s="163">
        <f t="shared" si="16"/>
        <v>0.98197450055646396</v>
      </c>
      <c r="U94" s="163">
        <f t="shared" si="16"/>
        <v>-1.0455513081022099</v>
      </c>
      <c r="V94" s="163">
        <f t="shared" si="16"/>
        <v>-1.1016029696864187</v>
      </c>
      <c r="W94" s="163">
        <f t="shared" si="16"/>
        <v>-1.0199903531666226</v>
      </c>
      <c r="X94" s="163">
        <f t="shared" si="16"/>
        <v>-0.4126809796945311</v>
      </c>
      <c r="Y94" s="163">
        <f t="shared" si="8"/>
        <v>-1.0340799972778574</v>
      </c>
      <c r="Z94" s="163">
        <f t="shared" si="17"/>
        <v>3.1374889898940874</v>
      </c>
      <c r="AA94" s="163">
        <f t="shared" si="17"/>
        <v>3.065488234043138</v>
      </c>
      <c r="AB94" s="163">
        <f t="shared" si="17"/>
        <v>3.151223651288138</v>
      </c>
      <c r="AC94" s="163">
        <f t="shared" si="17"/>
        <v>-2.1602392190295001</v>
      </c>
      <c r="AD94" s="163">
        <f t="shared" si="17"/>
        <v>-2.2151663106849693</v>
      </c>
      <c r="AE94" s="163">
        <f t="shared" si="17"/>
        <v>-2.1476618333125819</v>
      </c>
      <c r="AF94" s="163">
        <f t="shared" si="17"/>
        <v>-5.5066298247409939E-2</v>
      </c>
      <c r="AG94" s="163">
        <f t="shared" si="9"/>
        <v>-0.49746369027367221</v>
      </c>
      <c r="AH94" s="163">
        <f t="shared" si="18"/>
        <v>3.1374889898940874</v>
      </c>
      <c r="AI94" s="163">
        <f t="shared" si="18"/>
        <v>3.065488234043138</v>
      </c>
      <c r="AJ94" s="163">
        <f t="shared" si="18"/>
        <v>3.151223651288138</v>
      </c>
      <c r="AK94" s="163">
        <f t="shared" si="18"/>
        <v>2.1602392190295001</v>
      </c>
      <c r="AL94" s="163">
        <f t="shared" si="18"/>
        <v>2.2151663106849693</v>
      </c>
      <c r="AM94" s="163">
        <f t="shared" si="18"/>
        <v>2.1476618333125819</v>
      </c>
      <c r="AN94" s="163">
        <f t="shared" si="18"/>
        <v>5.5066298247409939E-2</v>
      </c>
      <c r="AO94" s="164">
        <f t="shared" si="10"/>
        <v>0.49746369027367221</v>
      </c>
      <c r="AP94" s="165">
        <f t="shared" si="19"/>
        <v>16.429798226773496</v>
      </c>
      <c r="AQ94" s="166">
        <f t="shared" si="20"/>
        <v>25.783999101998859</v>
      </c>
      <c r="AR94" s="163">
        <f t="shared" si="21"/>
        <v>100.61760610380176</v>
      </c>
      <c r="AS94" s="163">
        <v>19.600000000000001</v>
      </c>
      <c r="AT94" s="167">
        <v>8.31</v>
      </c>
    </row>
    <row r="95" spans="1:51" x14ac:dyDescent="0.25">
      <c r="A95" s="162" t="s">
        <v>124</v>
      </c>
      <c r="B95" s="163">
        <v>8.7610855690066192</v>
      </c>
      <c r="C95" s="163">
        <v>9.1475028273399808</v>
      </c>
      <c r="D95" s="163">
        <v>9.0964469642179804</v>
      </c>
      <c r="E95" s="163">
        <v>2.0452259103789401</v>
      </c>
      <c r="F95" s="163">
        <v>1.7013400771206999</v>
      </c>
      <c r="G95" s="163">
        <v>2.0665310796278602</v>
      </c>
      <c r="H95" s="163">
        <v>1.0191241447334001</v>
      </c>
      <c r="I95" s="163">
        <v>1.5756063634237101</v>
      </c>
      <c r="J95" s="163">
        <f t="shared" si="15"/>
        <v>3.0092017707387528</v>
      </c>
      <c r="K95" s="163">
        <f t="shared" si="15"/>
        <v>3.0852820976784847</v>
      </c>
      <c r="L95" s="163">
        <f t="shared" si="15"/>
        <v>3.2506730428741717</v>
      </c>
      <c r="M95" s="163">
        <f t="shared" si="15"/>
        <v>-2.2939463054235145</v>
      </c>
      <c r="N95" s="163">
        <f t="shared" si="15"/>
        <v>-2.5534498491202497</v>
      </c>
      <c r="O95" s="163">
        <f t="shared" si="15"/>
        <v>-2.2845394249545588</v>
      </c>
      <c r="P95" s="163">
        <f t="shared" si="15"/>
        <v>0.16433126878606341</v>
      </c>
      <c r="Q95" s="163">
        <f t="shared" si="7"/>
        <v>0.83460518044064125</v>
      </c>
      <c r="R95" s="163">
        <f t="shared" si="16"/>
        <v>0.95937885714209492</v>
      </c>
      <c r="S95" s="163">
        <f t="shared" si="16"/>
        <v>1.0193447418804185</v>
      </c>
      <c r="T95" s="163">
        <f t="shared" si="16"/>
        <v>0.9896892860622053</v>
      </c>
      <c r="U95" s="163">
        <f t="shared" si="16"/>
        <v>-1.1009340079297483</v>
      </c>
      <c r="V95" s="163">
        <f t="shared" si="16"/>
        <v>-1.3877831585577327</v>
      </c>
      <c r="W95" s="163">
        <f t="shared" si="16"/>
        <v>-1.0773609511248781</v>
      </c>
      <c r="X95" s="163">
        <f t="shared" si="16"/>
        <v>0.30844788895384279</v>
      </c>
      <c r="Y95" s="163">
        <f t="shared" si="8"/>
        <v>2.2731299278511661</v>
      </c>
      <c r="Z95" s="163">
        <f t="shared" si="17"/>
        <v>3.0941513161109828</v>
      </c>
      <c r="AA95" s="163">
        <f t="shared" si="17"/>
        <v>3.090870795701206</v>
      </c>
      <c r="AB95" s="163">
        <f t="shared" si="17"/>
        <v>3.1589384367938793</v>
      </c>
      <c r="AC95" s="163">
        <f t="shared" si="17"/>
        <v>-2.2156219188570385</v>
      </c>
      <c r="AD95" s="163">
        <f t="shared" si="17"/>
        <v>-2.5013464995562833</v>
      </c>
      <c r="AE95" s="163">
        <f t="shared" si="17"/>
        <v>-2.2050324312708374</v>
      </c>
      <c r="AF95" s="163">
        <f t="shared" si="17"/>
        <v>0.66606257040096395</v>
      </c>
      <c r="AG95" s="163">
        <f t="shared" si="9"/>
        <v>2.8097462348553512</v>
      </c>
      <c r="AH95" s="163">
        <f t="shared" si="18"/>
        <v>3.0941513161109828</v>
      </c>
      <c r="AI95" s="163">
        <f t="shared" si="18"/>
        <v>3.090870795701206</v>
      </c>
      <c r="AJ95" s="163">
        <f t="shared" si="18"/>
        <v>3.1589384367938793</v>
      </c>
      <c r="AK95" s="163">
        <f t="shared" si="18"/>
        <v>2.2156219188570385</v>
      </c>
      <c r="AL95" s="163">
        <f t="shared" si="18"/>
        <v>2.5013464995562833</v>
      </c>
      <c r="AM95" s="163">
        <f t="shared" si="18"/>
        <v>2.2050324312708374</v>
      </c>
      <c r="AN95" s="163">
        <f t="shared" si="18"/>
        <v>0.66606257040096395</v>
      </c>
      <c r="AO95" s="164">
        <f t="shared" si="10"/>
        <v>2.8097462348553512</v>
      </c>
      <c r="AP95" s="165">
        <f t="shared" si="19"/>
        <v>19.74177020354654</v>
      </c>
      <c r="AQ95" s="166">
        <f t="shared" si="20"/>
        <v>29.08573075215261</v>
      </c>
      <c r="AR95" s="163">
        <f t="shared" si="21"/>
        <v>103.83741514100116</v>
      </c>
      <c r="AS95" s="163">
        <v>29.64</v>
      </c>
      <c r="AT95" s="167">
        <v>14.19</v>
      </c>
    </row>
    <row r="96" spans="1:51" ht="15.75" thickBot="1" x14ac:dyDescent="0.3">
      <c r="A96" s="168" t="s">
        <v>125</v>
      </c>
      <c r="B96" s="169">
        <v>9.2094755718418</v>
      </c>
      <c r="C96" s="169">
        <v>8.87283881144152</v>
      </c>
      <c r="D96" s="169">
        <v>8.9908945867052807</v>
      </c>
      <c r="E96" s="169">
        <v>2.0168002329729999</v>
      </c>
      <c r="F96" s="169">
        <v>2.2222408664541899</v>
      </c>
      <c r="G96" s="169">
        <v>1.69422832208063</v>
      </c>
      <c r="H96" s="169">
        <v>0.83332772336489902</v>
      </c>
      <c r="I96" s="169">
        <v>1.0582395537895899</v>
      </c>
      <c r="J96" s="169">
        <f t="shared" si="15"/>
        <v>3.0812111335476344</v>
      </c>
      <c r="K96" s="169">
        <f t="shared" si="15"/>
        <v>3.0412999011894302</v>
      </c>
      <c r="L96" s="169">
        <f t="shared" si="15"/>
        <v>3.2338345683143408</v>
      </c>
      <c r="M96" s="169">
        <f t="shared" si="15"/>
        <v>-2.3141383238017212</v>
      </c>
      <c r="N96" s="169">
        <f t="shared" si="15"/>
        <v>-2.1681061986132901</v>
      </c>
      <c r="O96" s="169">
        <f t="shared" si="15"/>
        <v>-2.5711221742067609</v>
      </c>
      <c r="P96" s="169">
        <f t="shared" si="15"/>
        <v>-0.1260426535317693</v>
      </c>
      <c r="Q96" s="169">
        <f t="shared" si="7"/>
        <v>0.26036427916843008</v>
      </c>
      <c r="R96" s="169">
        <f t="shared" si="16"/>
        <v>1.0329547629776084</v>
      </c>
      <c r="S96" s="169">
        <f t="shared" si="16"/>
        <v>0.97547535104659988</v>
      </c>
      <c r="T96" s="169">
        <f t="shared" si="16"/>
        <v>0.97343010728994761</v>
      </c>
      <c r="U96" s="169">
        <f t="shared" si="16"/>
        <v>-1.120439081568281</v>
      </c>
      <c r="V96" s="169">
        <f t="shared" si="16"/>
        <v>-1.0102673138672797</v>
      </c>
      <c r="W96" s="169">
        <f t="shared" si="16"/>
        <v>-1.3540128869803403</v>
      </c>
      <c r="X96" s="169">
        <f t="shared" si="16"/>
        <v>-0.62805935585651418</v>
      </c>
      <c r="Y96" s="169">
        <f t="shared" si="8"/>
        <v>0.4277736547324486</v>
      </c>
      <c r="Z96" s="169">
        <f t="shared" si="17"/>
        <v>3.1677272219464965</v>
      </c>
      <c r="AA96" s="169">
        <f t="shared" si="17"/>
        <v>3.0470014048673875</v>
      </c>
      <c r="AB96" s="169">
        <f t="shared" si="17"/>
        <v>3.1426792580216216</v>
      </c>
      <c r="AC96" s="169">
        <f t="shared" si="17"/>
        <v>-2.2351269924955712</v>
      </c>
      <c r="AD96" s="169">
        <f t="shared" si="17"/>
        <v>-2.1238306548658308</v>
      </c>
      <c r="AE96" s="169">
        <f t="shared" si="17"/>
        <v>-2.4816843671262996</v>
      </c>
      <c r="AF96" s="169">
        <f t="shared" si="17"/>
        <v>-0.27044467440939302</v>
      </c>
      <c r="AG96" s="169">
        <f t="shared" si="9"/>
        <v>0.96438996173663383</v>
      </c>
      <c r="AH96" s="169">
        <f t="shared" si="18"/>
        <v>3.1677272219464965</v>
      </c>
      <c r="AI96" s="169">
        <f t="shared" si="18"/>
        <v>3.0470014048673875</v>
      </c>
      <c r="AJ96" s="169">
        <f t="shared" si="18"/>
        <v>3.1426792580216216</v>
      </c>
      <c r="AK96" s="169">
        <f t="shared" si="18"/>
        <v>2.2351269924955712</v>
      </c>
      <c r="AL96" s="169">
        <f t="shared" si="18"/>
        <v>2.1238306548658308</v>
      </c>
      <c r="AM96" s="169">
        <f t="shared" si="18"/>
        <v>2.4816843671262996</v>
      </c>
      <c r="AN96" s="169">
        <f t="shared" si="18"/>
        <v>0.27044467440939302</v>
      </c>
      <c r="AO96" s="170">
        <f t="shared" si="10"/>
        <v>0.96438996173663383</v>
      </c>
      <c r="AP96" s="171">
        <f t="shared" si="19"/>
        <v>17.432884535469231</v>
      </c>
      <c r="AQ96" s="172">
        <f t="shared" si="20"/>
        <v>26.790292420304738</v>
      </c>
      <c r="AR96" s="169">
        <f t="shared" si="21"/>
        <v>101.64955549898879</v>
      </c>
      <c r="AS96" s="169">
        <v>22.31</v>
      </c>
      <c r="AT96" s="173">
        <v>9.6300000000000008</v>
      </c>
    </row>
    <row r="97" spans="1:56" x14ac:dyDescent="0.25">
      <c r="A97" s="174" t="s">
        <v>126</v>
      </c>
      <c r="B97" s="175">
        <v>10.3064103754936</v>
      </c>
      <c r="C97" s="175">
        <v>10.068230756761301</v>
      </c>
      <c r="D97" s="175">
        <v>10.054572795855901</v>
      </c>
      <c r="E97" s="175">
        <v>1.07373300359744</v>
      </c>
      <c r="F97" s="175">
        <v>0.79006370497282497</v>
      </c>
      <c r="G97" s="175">
        <v>1.2581607164034001</v>
      </c>
      <c r="H97" s="175">
        <v>1.01697024586735</v>
      </c>
      <c r="I97" s="175">
        <v>0.77279123766287505</v>
      </c>
      <c r="J97" s="175">
        <f t="shared" si="15"/>
        <v>3.2435621664549723</v>
      </c>
      <c r="K97" s="175">
        <f t="shared" si="15"/>
        <v>3.2236424236337227</v>
      </c>
      <c r="L97" s="175">
        <f t="shared" si="15"/>
        <v>3.3951497782717048</v>
      </c>
      <c r="M97" s="175">
        <f t="shared" si="15"/>
        <v>-3.2235712190207586</v>
      </c>
      <c r="N97" s="175">
        <f t="shared" si="15"/>
        <v>-3.6600805045863245</v>
      </c>
      <c r="O97" s="175">
        <f t="shared" si="15"/>
        <v>-3.0004342636125965</v>
      </c>
      <c r="P97" s="175">
        <f t="shared" si="15"/>
        <v>0.16127893448751063</v>
      </c>
      <c r="Q97" s="175">
        <f t="shared" si="7"/>
        <v>-0.19315132696878795</v>
      </c>
      <c r="R97" s="175">
        <f t="shared" si="16"/>
        <v>1.1988376960233005</v>
      </c>
      <c r="S97" s="175">
        <f t="shared" si="16"/>
        <v>1.1573502009014425</v>
      </c>
      <c r="T97" s="175">
        <f t="shared" si="16"/>
        <v>1.1291955733398245</v>
      </c>
      <c r="U97" s="175">
        <f t="shared" si="16"/>
        <v>-1.9989325168603524</v>
      </c>
      <c r="V97" s="175">
        <f t="shared" si="16"/>
        <v>-2.4719339058426675</v>
      </c>
      <c r="W97" s="175">
        <f t="shared" si="16"/>
        <v>-1.7684482321997979</v>
      </c>
      <c r="X97" s="175">
        <f t="shared" si="16"/>
        <v>0.29860357111234948</v>
      </c>
      <c r="Y97" s="175">
        <f t="shared" si="8"/>
        <v>-1.0296249159517958</v>
      </c>
      <c r="Z97" s="175">
        <f t="shared" si="17"/>
        <v>3.3336101549921886</v>
      </c>
      <c r="AA97" s="175">
        <f t="shared" si="17"/>
        <v>3.2288762547222296</v>
      </c>
      <c r="AB97" s="175">
        <f t="shared" si="17"/>
        <v>3.2984447240714987</v>
      </c>
      <c r="AC97" s="175">
        <f t="shared" si="17"/>
        <v>-3.1136204277876427</v>
      </c>
      <c r="AD97" s="175">
        <f t="shared" si="17"/>
        <v>-3.5854972468412183</v>
      </c>
      <c r="AE97" s="175">
        <f t="shared" si="17"/>
        <v>-2.8961197123457572</v>
      </c>
      <c r="AF97" s="175">
        <f t="shared" si="17"/>
        <v>0.65621825255947064</v>
      </c>
      <c r="AG97" s="175">
        <f t="shared" si="9"/>
        <v>-0.49300860894761067</v>
      </c>
      <c r="AH97" s="175">
        <f t="shared" si="18"/>
        <v>3.3336101549921886</v>
      </c>
      <c r="AI97" s="175">
        <f t="shared" si="18"/>
        <v>3.2288762547222296</v>
      </c>
      <c r="AJ97" s="175">
        <f t="shared" si="18"/>
        <v>3.2984447240714987</v>
      </c>
      <c r="AK97" s="175">
        <f t="shared" si="18"/>
        <v>3.1136204277876427</v>
      </c>
      <c r="AL97" s="175">
        <f t="shared" si="18"/>
        <v>3.5854972468412183</v>
      </c>
      <c r="AM97" s="175">
        <f t="shared" si="18"/>
        <v>2.8961197123457572</v>
      </c>
      <c r="AN97" s="175">
        <f t="shared" si="18"/>
        <v>0.65621825255947064</v>
      </c>
      <c r="AO97" s="176">
        <f t="shared" si="10"/>
        <v>0.49300860894761067</v>
      </c>
      <c r="AP97" s="177">
        <f t="shared" si="19"/>
        <v>20.60539538226762</v>
      </c>
      <c r="AQ97" s="178">
        <f t="shared" si="20"/>
        <v>30.466326516053535</v>
      </c>
      <c r="AR97" s="175">
        <f t="shared" si="21"/>
        <v>109.35377558634087</v>
      </c>
      <c r="AS97" s="175">
        <v>25.63</v>
      </c>
      <c r="AT97" s="179">
        <v>8.9700000000000006</v>
      </c>
      <c r="AU97" s="13"/>
      <c r="AV97" s="13"/>
      <c r="AW97" s="13"/>
      <c r="AX97" s="13"/>
      <c r="AY97" s="13"/>
    </row>
    <row r="98" spans="1:56" x14ac:dyDescent="0.25">
      <c r="A98" s="180" t="s">
        <v>127</v>
      </c>
      <c r="B98" s="181">
        <v>10.022664199279699</v>
      </c>
      <c r="C98" s="181">
        <v>10.094653896294201</v>
      </c>
      <c r="D98" s="181">
        <v>9.9737927653667899</v>
      </c>
      <c r="E98" s="181">
        <v>1.03547556151162</v>
      </c>
      <c r="F98" s="181">
        <v>1.0079362080454699</v>
      </c>
      <c r="G98" s="181">
        <v>0.855753118792416</v>
      </c>
      <c r="H98" s="181">
        <v>0.98540899531494297</v>
      </c>
      <c r="I98" s="181">
        <v>1.0157228529990101</v>
      </c>
      <c r="J98" s="181">
        <f t="shared" si="15"/>
        <v>3.2032862762613847</v>
      </c>
      <c r="K98" s="181">
        <f t="shared" si="15"/>
        <v>3.2274236835920203</v>
      </c>
      <c r="L98" s="181">
        <f t="shared" si="15"/>
        <v>3.3835121255658787</v>
      </c>
      <c r="M98" s="181">
        <f t="shared" si="15"/>
        <v>-3.2759130091708051</v>
      </c>
      <c r="N98" s="181">
        <f t="shared" si="15"/>
        <v>-3.3087170620534394</v>
      </c>
      <c r="O98" s="181">
        <f t="shared" si="15"/>
        <v>-3.5564839360060558</v>
      </c>
      <c r="P98" s="181">
        <f t="shared" si="15"/>
        <v>0.11579601098068149</v>
      </c>
      <c r="Q98" s="181">
        <f t="shared" si="7"/>
        <v>0.20120483822305585</v>
      </c>
      <c r="R98" s="181">
        <f t="shared" si="16"/>
        <v>1.157685615394705</v>
      </c>
      <c r="S98" s="181">
        <f t="shared" si="16"/>
        <v>1.1611217626740817</v>
      </c>
      <c r="T98" s="181">
        <f t="shared" si="16"/>
        <v>1.1179582920076503</v>
      </c>
      <c r="U98" s="181">
        <f t="shared" si="16"/>
        <v>-2.0494936074916477</v>
      </c>
      <c r="V98" s="181">
        <f t="shared" si="16"/>
        <v>-2.1277080009221141</v>
      </c>
      <c r="W98" s="181">
        <f t="shared" si="16"/>
        <v>-2.3052293842434914</v>
      </c>
      <c r="X98" s="181">
        <f t="shared" si="16"/>
        <v>0.15191310029011862</v>
      </c>
      <c r="Y98" s="181">
        <f t="shared" si="8"/>
        <v>0.23766137742708832</v>
      </c>
      <c r="Z98" s="181">
        <f t="shared" si="17"/>
        <v>3.2924580743635934</v>
      </c>
      <c r="AA98" s="181">
        <f t="shared" si="17"/>
        <v>3.2326478164948691</v>
      </c>
      <c r="AB98" s="181">
        <f t="shared" si="17"/>
        <v>3.2872074427393243</v>
      </c>
      <c r="AC98" s="181">
        <f t="shared" si="17"/>
        <v>-3.1641815184189381</v>
      </c>
      <c r="AD98" s="181">
        <f t="shared" si="17"/>
        <v>-3.2412713419206649</v>
      </c>
      <c r="AE98" s="181">
        <f t="shared" si="17"/>
        <v>-3.4329008643894507</v>
      </c>
      <c r="AF98" s="181">
        <f t="shared" si="17"/>
        <v>0.50952778173723978</v>
      </c>
      <c r="AG98" s="181">
        <f t="shared" si="9"/>
        <v>0.77427768443127354</v>
      </c>
      <c r="AH98" s="181">
        <f t="shared" si="18"/>
        <v>3.2924580743635934</v>
      </c>
      <c r="AI98" s="181">
        <f t="shared" si="18"/>
        <v>3.2326478164948691</v>
      </c>
      <c r="AJ98" s="181">
        <f t="shared" si="18"/>
        <v>3.2872074427393243</v>
      </c>
      <c r="AK98" s="181">
        <f t="shared" si="18"/>
        <v>3.1641815184189381</v>
      </c>
      <c r="AL98" s="181">
        <f t="shared" si="18"/>
        <v>3.2412713419206649</v>
      </c>
      <c r="AM98" s="181">
        <f t="shared" si="18"/>
        <v>3.4329008643894507</v>
      </c>
      <c r="AN98" s="181">
        <f t="shared" si="18"/>
        <v>0.50952778173723978</v>
      </c>
      <c r="AO98" s="182">
        <f t="shared" si="10"/>
        <v>0.77427768443127354</v>
      </c>
      <c r="AP98" s="183">
        <f t="shared" si="19"/>
        <v>20.934472524495352</v>
      </c>
      <c r="AQ98" s="184">
        <f t="shared" si="20"/>
        <v>30.746785858093141</v>
      </c>
      <c r="AR98" s="181">
        <f t="shared" si="21"/>
        <v>109.24529252687543</v>
      </c>
      <c r="AS98" s="181">
        <v>28</v>
      </c>
      <c r="AT98" s="185">
        <v>10.16</v>
      </c>
    </row>
    <row r="99" spans="1:56" x14ac:dyDescent="0.25">
      <c r="A99" s="180" t="s">
        <v>128</v>
      </c>
      <c r="B99" s="181">
        <v>9.8395720491492202</v>
      </c>
      <c r="C99" s="181">
        <v>9.9600355286853599</v>
      </c>
      <c r="D99" s="181">
        <v>10.294681704679901</v>
      </c>
      <c r="E99" s="181">
        <v>0.75003733599244604</v>
      </c>
      <c r="F99" s="181">
        <v>1.37284627360006</v>
      </c>
      <c r="G99" s="181">
        <v>0.93065336209479099</v>
      </c>
      <c r="H99" s="181">
        <v>0.83904411707829996</v>
      </c>
      <c r="I99" s="181">
        <v>0.93550282326304701</v>
      </c>
      <c r="J99" s="181">
        <f t="shared" si="15"/>
        <v>3.1766876983472145</v>
      </c>
      <c r="K99" s="181">
        <f t="shared" si="15"/>
        <v>3.2080550297763284</v>
      </c>
      <c r="L99" s="181">
        <f t="shared" si="15"/>
        <v>3.4291972181405632</v>
      </c>
      <c r="M99" s="181">
        <f t="shared" si="15"/>
        <v>-3.7411721955636148</v>
      </c>
      <c r="N99" s="181">
        <f t="shared" si="15"/>
        <v>-2.8629513093661876</v>
      </c>
      <c r="O99" s="181">
        <f t="shared" si="15"/>
        <v>-3.4354346699849088</v>
      </c>
      <c r="P99" s="181">
        <f t="shared" si="15"/>
        <v>-0.11617996058121298</v>
      </c>
      <c r="Q99" s="181">
        <f t="shared" si="7"/>
        <v>8.2511944240038465E-2</v>
      </c>
      <c r="R99" s="181">
        <f t="shared" si="16"/>
        <v>1.1305083930498048</v>
      </c>
      <c r="S99" s="181">
        <f t="shared" si="16"/>
        <v>1.1418027856335202</v>
      </c>
      <c r="T99" s="181">
        <f t="shared" si="16"/>
        <v>1.1620716756018465</v>
      </c>
      <c r="U99" s="181">
        <f t="shared" si="16"/>
        <v>-2.4989243935387826</v>
      </c>
      <c r="V99" s="181">
        <f t="shared" si="16"/>
        <v>-1.6909974584273595</v>
      </c>
      <c r="W99" s="181">
        <f t="shared" si="16"/>
        <v>-2.1883747798891933</v>
      </c>
      <c r="X99" s="181">
        <f t="shared" si="16"/>
        <v>-0.59625042712142573</v>
      </c>
      <c r="Y99" s="181">
        <f t="shared" si="8"/>
        <v>-0.14376508662470772</v>
      </c>
      <c r="Z99" s="181">
        <f t="shared" si="17"/>
        <v>3.2652808520186927</v>
      </c>
      <c r="AA99" s="181">
        <f t="shared" si="17"/>
        <v>3.2133288394543076</v>
      </c>
      <c r="AB99" s="181">
        <f t="shared" si="17"/>
        <v>3.3313208263335206</v>
      </c>
      <c r="AC99" s="181">
        <f t="shared" si="17"/>
        <v>-3.6136123044660726</v>
      </c>
      <c r="AD99" s="181">
        <f t="shared" si="17"/>
        <v>-2.8045607994259103</v>
      </c>
      <c r="AE99" s="181">
        <f t="shared" si="17"/>
        <v>-3.3160462600351526</v>
      </c>
      <c r="AF99" s="181">
        <f t="shared" si="17"/>
        <v>-0.23863574567430457</v>
      </c>
      <c r="AG99" s="181">
        <f t="shared" si="9"/>
        <v>0.39285122037947745</v>
      </c>
      <c r="AH99" s="181">
        <f t="shared" si="18"/>
        <v>3.2652808520186927</v>
      </c>
      <c r="AI99" s="181">
        <f t="shared" si="18"/>
        <v>3.2133288394543076</v>
      </c>
      <c r="AJ99" s="181">
        <f t="shared" si="18"/>
        <v>3.3313208263335206</v>
      </c>
      <c r="AK99" s="181">
        <f t="shared" si="18"/>
        <v>3.6136123044660726</v>
      </c>
      <c r="AL99" s="181">
        <f t="shared" si="18"/>
        <v>2.8045607994259103</v>
      </c>
      <c r="AM99" s="181">
        <f t="shared" si="18"/>
        <v>3.3160462600351526</v>
      </c>
      <c r="AN99" s="181">
        <f t="shared" si="18"/>
        <v>0.23863574567430457</v>
      </c>
      <c r="AO99" s="182">
        <f t="shared" si="10"/>
        <v>0.39285122037947745</v>
      </c>
      <c r="AP99" s="183">
        <f t="shared" si="19"/>
        <v>20.175636847787441</v>
      </c>
      <c r="AQ99" s="184">
        <f t="shared" si="20"/>
        <v>29.985567365593958</v>
      </c>
      <c r="AR99" s="181">
        <f t="shared" si="21"/>
        <v>108.46501150804613</v>
      </c>
      <c r="AS99" s="181">
        <v>25.33</v>
      </c>
      <c r="AT99" s="185">
        <v>8.76</v>
      </c>
    </row>
    <row r="100" spans="1:56" x14ac:dyDescent="0.25">
      <c r="A100" s="180" t="s">
        <v>129</v>
      </c>
      <c r="B100" s="181">
        <v>9.5670795140595306</v>
      </c>
      <c r="C100" s="181">
        <v>10.078842621046199</v>
      </c>
      <c r="D100" s="181">
        <v>10.1395762173567</v>
      </c>
      <c r="E100" s="181">
        <v>0.56072360936824395</v>
      </c>
      <c r="F100" s="181">
        <v>0.70821763259409898</v>
      </c>
      <c r="G100" s="181">
        <v>0.65897873371954996</v>
      </c>
      <c r="H100" s="181">
        <v>1.0513355231731101</v>
      </c>
      <c r="I100" s="181">
        <v>1.1599159282854901</v>
      </c>
      <c r="J100" s="181">
        <f t="shared" si="15"/>
        <v>3.136170717221316</v>
      </c>
      <c r="K100" s="181">
        <f t="shared" si="15"/>
        <v>3.2251622161224009</v>
      </c>
      <c r="L100" s="181">
        <f t="shared" si="15"/>
        <v>3.4072953496323435</v>
      </c>
      <c r="M100" s="181">
        <f t="shared" si="15"/>
        <v>-4.1608447926359444</v>
      </c>
      <c r="N100" s="181">
        <f t="shared" si="15"/>
        <v>-3.8178567278108702</v>
      </c>
      <c r="O100" s="181">
        <f t="shared" si="15"/>
        <v>-3.933446673207194</v>
      </c>
      <c r="P100" s="181">
        <f t="shared" si="15"/>
        <v>0.20922462892084112</v>
      </c>
      <c r="Q100" s="181">
        <f t="shared" si="7"/>
        <v>0.39271827308331525</v>
      </c>
      <c r="R100" s="181">
        <f t="shared" si="16"/>
        <v>1.0891099766248409</v>
      </c>
      <c r="S100" s="181">
        <f t="shared" si="16"/>
        <v>1.1588660954222794</v>
      </c>
      <c r="T100" s="181">
        <f t="shared" si="16"/>
        <v>1.1409232993486238</v>
      </c>
      <c r="U100" s="181">
        <f t="shared" si="16"/>
        <v>-2.904319473745574</v>
      </c>
      <c r="V100" s="181">
        <f t="shared" si="16"/>
        <v>-2.6265050895233184</v>
      </c>
      <c r="W100" s="181">
        <f t="shared" si="16"/>
        <v>-2.6691294140400941</v>
      </c>
      <c r="X100" s="181">
        <f t="shared" si="16"/>
        <v>0.45323691365173252</v>
      </c>
      <c r="Y100" s="181">
        <f t="shared" si="8"/>
        <v>0.85310085173643047</v>
      </c>
      <c r="Z100" s="181">
        <f t="shared" si="17"/>
        <v>3.2238824355937288</v>
      </c>
      <c r="AA100" s="181">
        <f t="shared" si="17"/>
        <v>3.2303921492430669</v>
      </c>
      <c r="AB100" s="181">
        <f t="shared" si="17"/>
        <v>3.310172450080298</v>
      </c>
      <c r="AC100" s="181">
        <f t="shared" si="17"/>
        <v>-4.0190073846728644</v>
      </c>
      <c r="AD100" s="181">
        <f t="shared" si="17"/>
        <v>-3.7400684305218692</v>
      </c>
      <c r="AE100" s="181">
        <f t="shared" si="17"/>
        <v>-3.7968008941860534</v>
      </c>
      <c r="AF100" s="181">
        <f t="shared" si="17"/>
        <v>0.81085159509885374</v>
      </c>
      <c r="AG100" s="181">
        <f t="shared" si="9"/>
        <v>1.3897171587406156</v>
      </c>
      <c r="AH100" s="181">
        <f t="shared" si="18"/>
        <v>3.2238824355937288</v>
      </c>
      <c r="AI100" s="181">
        <f t="shared" si="18"/>
        <v>3.2303921492430669</v>
      </c>
      <c r="AJ100" s="181">
        <f t="shared" si="18"/>
        <v>3.310172450080298</v>
      </c>
      <c r="AK100" s="181">
        <f t="shared" si="18"/>
        <v>4.0190073846728644</v>
      </c>
      <c r="AL100" s="181">
        <f t="shared" si="18"/>
        <v>3.7400684305218692</v>
      </c>
      <c r="AM100" s="181">
        <f t="shared" si="18"/>
        <v>3.7968008941860534</v>
      </c>
      <c r="AN100" s="181">
        <f t="shared" si="18"/>
        <v>0.81085159509885374</v>
      </c>
      <c r="AO100" s="182">
        <f t="shared" si="10"/>
        <v>1.3897171587406156</v>
      </c>
      <c r="AP100" s="183">
        <f t="shared" si="19"/>
        <v>23.52089249813735</v>
      </c>
      <c r="AQ100" s="184">
        <f t="shared" si="20"/>
        <v>33.28533953305444</v>
      </c>
      <c r="AR100" s="181">
        <f t="shared" si="21"/>
        <v>111.4009158123912</v>
      </c>
      <c r="AS100" s="181">
        <v>30.81</v>
      </c>
      <c r="AT100" s="185">
        <v>10.77</v>
      </c>
    </row>
    <row r="101" spans="1:56" x14ac:dyDescent="0.25">
      <c r="A101" s="180" t="s">
        <v>130</v>
      </c>
      <c r="B101" s="181">
        <v>9.5741920508336094</v>
      </c>
      <c r="C101" s="181">
        <v>9.9574323014672395</v>
      </c>
      <c r="D101" s="181">
        <v>9.9831169877549097</v>
      </c>
      <c r="E101" s="181">
        <v>0.941331153360773</v>
      </c>
      <c r="F101" s="181">
        <v>0.97866364229068603</v>
      </c>
      <c r="G101" s="181">
        <v>1.0142458046855101</v>
      </c>
      <c r="H101" s="181">
        <v>0.96610615543246403</v>
      </c>
      <c r="I101" s="181">
        <v>1.3403961839180001</v>
      </c>
      <c r="J101" s="181">
        <f t="shared" si="15"/>
        <v>3.1372428739972733</v>
      </c>
      <c r="K101" s="181">
        <f t="shared" si="15"/>
        <v>3.2076779072373287</v>
      </c>
      <c r="L101" s="181">
        <f t="shared" si="15"/>
        <v>3.3848602311137537</v>
      </c>
      <c r="M101" s="181">
        <f t="shared" si="15"/>
        <v>-3.4134322669248172</v>
      </c>
      <c r="N101" s="181">
        <f t="shared" si="15"/>
        <v>-3.3512363869919284</v>
      </c>
      <c r="O101" s="181">
        <f t="shared" si="15"/>
        <v>-3.3113431512561333</v>
      </c>
      <c r="P101" s="181">
        <f t="shared" si="15"/>
        <v>8.7255090251965525E-2</v>
      </c>
      <c r="Q101" s="181">
        <f t="shared" si="7"/>
        <v>0.60135751606741206</v>
      </c>
      <c r="R101" s="181">
        <f t="shared" si="16"/>
        <v>1.0902054578638307</v>
      </c>
      <c r="S101" s="181">
        <f t="shared" si="16"/>
        <v>1.1414266303394176</v>
      </c>
      <c r="T101" s="181">
        <f t="shared" si="16"/>
        <v>1.1192600185404717</v>
      </c>
      <c r="U101" s="181">
        <f t="shared" si="16"/>
        <v>-2.1823343765008234</v>
      </c>
      <c r="V101" s="181">
        <f t="shared" si="16"/>
        <v>-2.1693635954770101</v>
      </c>
      <c r="W101" s="181">
        <f t="shared" si="16"/>
        <v>-2.0685833445388808</v>
      </c>
      <c r="X101" s="181">
        <f t="shared" si="16"/>
        <v>5.9863584194991319E-2</v>
      </c>
      <c r="Y101" s="181">
        <f t="shared" si="8"/>
        <v>1.5235750987057053</v>
      </c>
      <c r="Z101" s="181">
        <f t="shared" si="17"/>
        <v>3.2249779168327191</v>
      </c>
      <c r="AA101" s="181">
        <f t="shared" si="17"/>
        <v>3.212952684160205</v>
      </c>
      <c r="AB101" s="181">
        <f t="shared" si="17"/>
        <v>3.288509169272146</v>
      </c>
      <c r="AC101" s="181">
        <f t="shared" si="17"/>
        <v>-3.2970222874281134</v>
      </c>
      <c r="AD101" s="181">
        <f t="shared" si="17"/>
        <v>-3.2829269364755609</v>
      </c>
      <c r="AE101" s="181">
        <f t="shared" si="17"/>
        <v>-3.1962548246848401</v>
      </c>
      <c r="AF101" s="181">
        <f t="shared" si="17"/>
        <v>0.41747826564211249</v>
      </c>
      <c r="AG101" s="181">
        <f t="shared" si="9"/>
        <v>2.0601914057098902</v>
      </c>
      <c r="AH101" s="181">
        <f t="shared" si="18"/>
        <v>3.2249779168327191</v>
      </c>
      <c r="AI101" s="181">
        <f t="shared" si="18"/>
        <v>3.212952684160205</v>
      </c>
      <c r="AJ101" s="181">
        <f t="shared" si="18"/>
        <v>3.288509169272146</v>
      </c>
      <c r="AK101" s="181">
        <f t="shared" si="18"/>
        <v>3.2970222874281134</v>
      </c>
      <c r="AL101" s="181">
        <f t="shared" si="18"/>
        <v>3.2829269364755609</v>
      </c>
      <c r="AM101" s="181">
        <f t="shared" si="18"/>
        <v>3.1962548246848401</v>
      </c>
      <c r="AN101" s="181">
        <f t="shared" si="18"/>
        <v>0.41747826564211249</v>
      </c>
      <c r="AO101" s="182">
        <f t="shared" si="10"/>
        <v>2.0601914057098902</v>
      </c>
      <c r="AP101" s="183">
        <f t="shared" si="19"/>
        <v>21.980313490205589</v>
      </c>
      <c r="AQ101" s="184">
        <f t="shared" si="20"/>
        <v>31.706753260470656</v>
      </c>
      <c r="AR101" s="181">
        <f t="shared" si="21"/>
        <v>109.51827142259123</v>
      </c>
      <c r="AS101" s="181">
        <v>30.85</v>
      </c>
      <c r="AT101" s="185">
        <v>11.8</v>
      </c>
    </row>
    <row r="102" spans="1:56" x14ac:dyDescent="0.25">
      <c r="A102" s="180" t="s">
        <v>131</v>
      </c>
      <c r="B102" s="181">
        <v>9.8892187826176006</v>
      </c>
      <c r="C102" s="181">
        <v>10.0163198878301</v>
      </c>
      <c r="D102" s="181">
        <v>10.330958465318099</v>
      </c>
      <c r="E102" s="181">
        <v>0.94119651367622104</v>
      </c>
      <c r="F102" s="181">
        <v>0.97133180778087802</v>
      </c>
      <c r="G102" s="181">
        <v>0.88098154638280801</v>
      </c>
      <c r="H102" s="181">
        <v>0.935511283933117</v>
      </c>
      <c r="I102" s="181">
        <v>0.72272132324405602</v>
      </c>
      <c r="J102" s="181">
        <f t="shared" si="15"/>
        <v>3.1839486853963423</v>
      </c>
      <c r="K102" s="181">
        <f t="shared" si="15"/>
        <v>3.216184779072405</v>
      </c>
      <c r="L102" s="181">
        <f t="shared" si="15"/>
        <v>3.4342721012673358</v>
      </c>
      <c r="M102" s="181">
        <f t="shared" si="15"/>
        <v>-3.4136386320252536</v>
      </c>
      <c r="N102" s="181">
        <f t="shared" si="15"/>
        <v>-3.3620852852631877</v>
      </c>
      <c r="O102" s="181">
        <f t="shared" si="15"/>
        <v>-3.5145667813273396</v>
      </c>
      <c r="P102" s="181">
        <f t="shared" si="15"/>
        <v>4.0828424659728496E-2</v>
      </c>
      <c r="Q102" s="181">
        <f t="shared" si="15"/>
        <v>-0.28979060280799823</v>
      </c>
      <c r="R102" s="181">
        <f t="shared" si="16"/>
        <v>1.1379273407888288</v>
      </c>
      <c r="S102" s="181">
        <f t="shared" si="16"/>
        <v>1.1499116837268497</v>
      </c>
      <c r="T102" s="181">
        <f t="shared" si="16"/>
        <v>1.1669719669977994</v>
      </c>
      <c r="U102" s="181">
        <f t="shared" si="16"/>
        <v>-2.1825337209350968</v>
      </c>
      <c r="V102" s="181">
        <f t="shared" si="16"/>
        <v>-2.1799921110615981</v>
      </c>
      <c r="W102" s="181">
        <f t="shared" si="16"/>
        <v>-2.2647647644515501</v>
      </c>
      <c r="X102" s="181">
        <f t="shared" si="16"/>
        <v>-8.9870621729765468E-2</v>
      </c>
      <c r="Y102" s="181">
        <f t="shared" si="16"/>
        <v>-1.3401808054825557</v>
      </c>
      <c r="Z102" s="181">
        <f t="shared" si="17"/>
        <v>3.2726997997577172</v>
      </c>
      <c r="AA102" s="181">
        <f t="shared" si="17"/>
        <v>3.2214377375476371</v>
      </c>
      <c r="AB102" s="181">
        <f t="shared" si="17"/>
        <v>3.3362211177294734</v>
      </c>
      <c r="AC102" s="181">
        <f t="shared" si="17"/>
        <v>-3.2972216318623868</v>
      </c>
      <c r="AD102" s="181">
        <f t="shared" si="17"/>
        <v>-3.2935554520601489</v>
      </c>
      <c r="AE102" s="181">
        <f t="shared" si="17"/>
        <v>-3.3924362445975094</v>
      </c>
      <c r="AF102" s="181">
        <f t="shared" si="17"/>
        <v>0.26774405971735571</v>
      </c>
      <c r="AG102" s="181">
        <f t="shared" si="17"/>
        <v>-0.80356449847837053</v>
      </c>
      <c r="AH102" s="181">
        <f t="shared" si="18"/>
        <v>3.2726997997577172</v>
      </c>
      <c r="AI102" s="181">
        <f t="shared" si="18"/>
        <v>3.2214377375476371</v>
      </c>
      <c r="AJ102" s="181">
        <f t="shared" si="18"/>
        <v>3.3362211177294734</v>
      </c>
      <c r="AK102" s="181">
        <f t="shared" si="18"/>
        <v>3.2972216318623868</v>
      </c>
      <c r="AL102" s="181">
        <f t="shared" si="18"/>
        <v>3.2935554520601489</v>
      </c>
      <c r="AM102" s="181">
        <f t="shared" si="18"/>
        <v>3.3924362445975094</v>
      </c>
      <c r="AN102" s="181">
        <f t="shared" si="18"/>
        <v>0.26774405971735571</v>
      </c>
      <c r="AO102" s="182">
        <f t="shared" si="18"/>
        <v>0.80356449847837053</v>
      </c>
      <c r="AP102" s="183">
        <f t="shared" si="19"/>
        <v>20.884880541750597</v>
      </c>
      <c r="AQ102" s="184">
        <f t="shared" si="20"/>
        <v>30.715239196785426</v>
      </c>
      <c r="AR102" s="181">
        <f t="shared" si="21"/>
        <v>109.35810843706406</v>
      </c>
      <c r="AS102" s="181">
        <v>24.31</v>
      </c>
      <c r="AT102" s="185">
        <v>7.93</v>
      </c>
    </row>
    <row r="103" spans="1:56" x14ac:dyDescent="0.25">
      <c r="A103" s="180" t="s">
        <v>132</v>
      </c>
      <c r="B103" s="181">
        <v>9.7544030684473597</v>
      </c>
      <c r="C103" s="181">
        <v>10.233876649255899</v>
      </c>
      <c r="D103" s="181">
        <v>9.8053349628679705</v>
      </c>
      <c r="E103" s="181">
        <v>0.93846981067917201</v>
      </c>
      <c r="F103" s="181">
        <v>0.69417456551994805</v>
      </c>
      <c r="G103" s="181">
        <v>1.33865001509443</v>
      </c>
      <c r="H103" s="181">
        <v>1.2721000955367601</v>
      </c>
      <c r="I103" s="181">
        <v>1.2187267506571</v>
      </c>
      <c r="J103" s="181">
        <f t="shared" si="15"/>
        <v>3.1641457165176079</v>
      </c>
      <c r="K103" s="181">
        <f t="shared" si="15"/>
        <v>3.2471849855927744</v>
      </c>
      <c r="L103" s="181">
        <f t="shared" si="15"/>
        <v>3.3589368140280254</v>
      </c>
      <c r="M103" s="181">
        <f t="shared" si="15"/>
        <v>-3.4178242724234376</v>
      </c>
      <c r="N103" s="181">
        <f t="shared" si="15"/>
        <v>-3.8467509850217345</v>
      </c>
      <c r="O103" s="181">
        <f t="shared" si="15"/>
        <v>-2.9109716633830667</v>
      </c>
      <c r="P103" s="181">
        <f t="shared" si="15"/>
        <v>0.48421365843744674</v>
      </c>
      <c r="Q103" s="181">
        <f t="shared" si="15"/>
        <v>0.46407272892667423</v>
      </c>
      <c r="R103" s="181">
        <f t="shared" si="16"/>
        <v>1.1176935640041012</v>
      </c>
      <c r="S103" s="181">
        <f t="shared" si="16"/>
        <v>1.18083238083459</v>
      </c>
      <c r="T103" s="181">
        <f t="shared" si="16"/>
        <v>1.0942284474627597</v>
      </c>
      <c r="U103" s="181">
        <f t="shared" si="16"/>
        <v>-2.1865769633025418</v>
      </c>
      <c r="V103" s="181">
        <f t="shared" si="16"/>
        <v>-2.6548123936745922</v>
      </c>
      <c r="W103" s="181">
        <f t="shared" si="16"/>
        <v>-1.6820857361851409</v>
      </c>
      <c r="X103" s="181">
        <f t="shared" si="16"/>
        <v>1.3401251587462355</v>
      </c>
      <c r="Y103" s="181">
        <f t="shared" si="16"/>
        <v>1.082402513136367</v>
      </c>
      <c r="Z103" s="181">
        <f t="shared" si="17"/>
        <v>3.2524660229729894</v>
      </c>
      <c r="AA103" s="181">
        <f t="shared" si="17"/>
        <v>3.2523584346553776</v>
      </c>
      <c r="AB103" s="181">
        <f t="shared" si="17"/>
        <v>3.2634775981944335</v>
      </c>
      <c r="AC103" s="181">
        <f t="shared" si="17"/>
        <v>-3.3012648742298323</v>
      </c>
      <c r="AD103" s="181">
        <f t="shared" si="17"/>
        <v>-3.768375734673143</v>
      </c>
      <c r="AE103" s="181">
        <f t="shared" si="17"/>
        <v>-2.8097572163311</v>
      </c>
      <c r="AF103" s="181">
        <f t="shared" si="17"/>
        <v>1.6977398401933566</v>
      </c>
      <c r="AG103" s="181">
        <f t="shared" si="17"/>
        <v>1.6190188201405522</v>
      </c>
      <c r="AH103" s="181">
        <f t="shared" si="18"/>
        <v>3.2524660229729894</v>
      </c>
      <c r="AI103" s="181">
        <f t="shared" si="18"/>
        <v>3.2523584346553776</v>
      </c>
      <c r="AJ103" s="181">
        <f t="shared" si="18"/>
        <v>3.2634775981944335</v>
      </c>
      <c r="AK103" s="181">
        <f t="shared" si="18"/>
        <v>3.3012648742298323</v>
      </c>
      <c r="AL103" s="181">
        <f t="shared" si="18"/>
        <v>3.768375734673143</v>
      </c>
      <c r="AM103" s="181">
        <f t="shared" si="18"/>
        <v>2.8097572163311</v>
      </c>
      <c r="AN103" s="181">
        <f t="shared" si="18"/>
        <v>1.6977398401933566</v>
      </c>
      <c r="AO103" s="182">
        <f t="shared" si="18"/>
        <v>1.6190188201405522</v>
      </c>
      <c r="AP103" s="183">
        <f t="shared" ref="AP103:AP106" si="22">SUM(AH103:AO103)</f>
        <v>22.964458541390787</v>
      </c>
      <c r="AQ103" s="184">
        <f t="shared" si="20"/>
        <v>32.732760597213584</v>
      </c>
      <c r="AR103" s="181">
        <f t="shared" si="21"/>
        <v>110.87917704379599</v>
      </c>
      <c r="AS103" s="181">
        <v>33.270000000000003</v>
      </c>
      <c r="AT103" s="185">
        <v>13.31</v>
      </c>
    </row>
    <row r="104" spans="1:56" x14ac:dyDescent="0.25">
      <c r="A104" s="180" t="s">
        <v>133</v>
      </c>
      <c r="B104" s="181">
        <v>10.284278343579199</v>
      </c>
      <c r="C104" s="181">
        <v>10.162968825614699</v>
      </c>
      <c r="D104" s="181">
        <v>9.9826467618138892</v>
      </c>
      <c r="E104" s="181">
        <v>1.0961976837710701</v>
      </c>
      <c r="F104" s="181">
        <v>1.2265724366541999</v>
      </c>
      <c r="G104" s="181">
        <v>1.0348062843530501</v>
      </c>
      <c r="H104" s="181">
        <v>0.987611850131077</v>
      </c>
      <c r="I104" s="181">
        <v>0.98083694062768001</v>
      </c>
      <c r="J104" s="181">
        <f t="shared" si="15"/>
        <v>3.2404607854939305</v>
      </c>
      <c r="K104" s="181">
        <f t="shared" si="15"/>
        <v>3.2371541425623485</v>
      </c>
      <c r="L104" s="181">
        <f t="shared" si="15"/>
        <v>3.3847922755231896</v>
      </c>
      <c r="M104" s="181">
        <f t="shared" si="15"/>
        <v>-3.1936985223292038</v>
      </c>
      <c r="N104" s="181">
        <f t="shared" si="15"/>
        <v>-3.0254889596449948</v>
      </c>
      <c r="O104" s="181">
        <f t="shared" si="15"/>
        <v>-3.2823897656524519</v>
      </c>
      <c r="P104" s="181">
        <f t="shared" si="15"/>
        <v>0.11901751677155963</v>
      </c>
      <c r="Q104" s="181">
        <f t="shared" si="15"/>
        <v>0.15078325218672964</v>
      </c>
      <c r="R104" s="181">
        <f t="shared" si="16"/>
        <v>1.1956688454093145</v>
      </c>
      <c r="S104" s="181">
        <f t="shared" si="16"/>
        <v>1.1708272649372076</v>
      </c>
      <c r="T104" s="181">
        <f t="shared" si="16"/>
        <v>1.1191944008331416</v>
      </c>
      <c r="U104" s="181">
        <f t="shared" si="16"/>
        <v>-1.9700761074694415</v>
      </c>
      <c r="V104" s="181">
        <f t="shared" si="16"/>
        <v>-1.8502333463374865</v>
      </c>
      <c r="W104" s="181">
        <f t="shared" si="16"/>
        <v>-2.0406332666024758</v>
      </c>
      <c r="X104" s="181">
        <f t="shared" si="16"/>
        <v>0.1623030261080908</v>
      </c>
      <c r="Y104" s="181">
        <f t="shared" si="16"/>
        <v>7.562870109457713E-2</v>
      </c>
      <c r="Z104" s="181">
        <f t="shared" si="17"/>
        <v>3.3304413043782026</v>
      </c>
      <c r="AA104" s="181">
        <f t="shared" si="17"/>
        <v>3.2423533187579947</v>
      </c>
      <c r="AB104" s="181">
        <f t="shared" si="17"/>
        <v>3.2884435515648156</v>
      </c>
      <c r="AC104" s="181">
        <f t="shared" si="17"/>
        <v>-3.084764018396732</v>
      </c>
      <c r="AD104" s="181">
        <f t="shared" si="17"/>
        <v>-2.9637966873360373</v>
      </c>
      <c r="AE104" s="181">
        <f t="shared" si="17"/>
        <v>-3.1683047467484351</v>
      </c>
      <c r="AF104" s="181">
        <f t="shared" si="17"/>
        <v>0.51991770755521194</v>
      </c>
      <c r="AG104" s="181">
        <f t="shared" si="17"/>
        <v>0.61224500809876226</v>
      </c>
      <c r="AH104" s="181">
        <f t="shared" si="18"/>
        <v>3.3304413043782026</v>
      </c>
      <c r="AI104" s="181">
        <f t="shared" si="18"/>
        <v>3.2423533187579947</v>
      </c>
      <c r="AJ104" s="181">
        <f t="shared" si="18"/>
        <v>3.2884435515648156</v>
      </c>
      <c r="AK104" s="181">
        <f t="shared" si="18"/>
        <v>3.084764018396732</v>
      </c>
      <c r="AL104" s="181">
        <f t="shared" si="18"/>
        <v>2.9637966873360373</v>
      </c>
      <c r="AM104" s="181">
        <f t="shared" si="18"/>
        <v>3.1683047467484351</v>
      </c>
      <c r="AN104" s="181">
        <f t="shared" si="18"/>
        <v>0.51991770755521194</v>
      </c>
      <c r="AO104" s="182">
        <f t="shared" si="18"/>
        <v>0.61224500809876226</v>
      </c>
      <c r="AP104" s="183">
        <f t="shared" si="22"/>
        <v>20.210266342836192</v>
      </c>
      <c r="AQ104" s="184">
        <f t="shared" si="20"/>
        <v>30.071504517537207</v>
      </c>
      <c r="AR104" s="181">
        <f t="shared" si="21"/>
        <v>108.96140991514532</v>
      </c>
      <c r="AS104" s="181">
        <v>27.47</v>
      </c>
      <c r="AT104" s="185">
        <v>10.29</v>
      </c>
    </row>
    <row r="105" spans="1:56" x14ac:dyDescent="0.25">
      <c r="A105" s="180" t="s">
        <v>134</v>
      </c>
      <c r="B105" s="181">
        <v>9.9036877399148793</v>
      </c>
      <c r="C105" s="181">
        <v>10.365719811052401</v>
      </c>
      <c r="D105" s="181">
        <v>10.242005209974799</v>
      </c>
      <c r="E105" s="181">
        <v>1.1381334105040799</v>
      </c>
      <c r="F105" s="181">
        <v>0.99405077654532004</v>
      </c>
      <c r="G105" s="181">
        <v>0.90857904673394896</v>
      </c>
      <c r="H105" s="181">
        <v>0.82400655373756404</v>
      </c>
      <c r="I105" s="181">
        <v>0.84636790061491096</v>
      </c>
      <c r="J105" s="181">
        <f t="shared" si="15"/>
        <v>3.1860579558700008</v>
      </c>
      <c r="K105" s="181">
        <f t="shared" si="15"/>
        <v>3.2656525389110125</v>
      </c>
      <c r="L105" s="181">
        <f t="shared" si="15"/>
        <v>3.4217961914157122</v>
      </c>
      <c r="M105" s="181">
        <f t="shared" si="15"/>
        <v>-3.1395368353901327</v>
      </c>
      <c r="N105" s="181">
        <f t="shared" si="15"/>
        <v>-3.3287299438094426</v>
      </c>
      <c r="O105" s="181">
        <f t="shared" si="15"/>
        <v>-3.4700665461982476</v>
      </c>
      <c r="P105" s="181">
        <f t="shared" si="15"/>
        <v>-0.14227081845262704</v>
      </c>
      <c r="Q105" s="181">
        <f t="shared" si="15"/>
        <v>-6.1945150380103974E-2</v>
      </c>
      <c r="R105" s="181">
        <f t="shared" si="16"/>
        <v>1.1400824978364397</v>
      </c>
      <c r="S105" s="181">
        <f t="shared" si="16"/>
        <v>1.1992525685226649</v>
      </c>
      <c r="T105" s="181">
        <f t="shared" si="16"/>
        <v>1.1549252671673989</v>
      </c>
      <c r="U105" s="181">
        <f t="shared" si="16"/>
        <v>-1.9177570340441741</v>
      </c>
      <c r="V105" s="181">
        <f t="shared" si="16"/>
        <v>-2.1473143443790987</v>
      </c>
      <c r="W105" s="181">
        <f t="shared" si="16"/>
        <v>-2.2218065744467062</v>
      </c>
      <c r="X105" s="181">
        <f t="shared" si="16"/>
        <v>-0.68039805726967195</v>
      </c>
      <c r="Y105" s="181">
        <f t="shared" si="16"/>
        <v>-0.60798629616097821</v>
      </c>
      <c r="Z105" s="181">
        <f t="shared" si="17"/>
        <v>3.2748549568053278</v>
      </c>
      <c r="AA105" s="181">
        <f t="shared" si="17"/>
        <v>3.2707786223434523</v>
      </c>
      <c r="AB105" s="181">
        <f t="shared" si="17"/>
        <v>3.3241744178990729</v>
      </c>
      <c r="AC105" s="181">
        <f t="shared" si="17"/>
        <v>-3.0324449449714646</v>
      </c>
      <c r="AD105" s="181">
        <f t="shared" si="17"/>
        <v>-3.2608776853776495</v>
      </c>
      <c r="AE105" s="181">
        <f t="shared" si="17"/>
        <v>-3.3494780545926655</v>
      </c>
      <c r="AF105" s="181">
        <f t="shared" si="17"/>
        <v>-0.32278337582255079</v>
      </c>
      <c r="AG105" s="181">
        <f t="shared" si="17"/>
        <v>-7.1369989156793046E-2</v>
      </c>
      <c r="AH105" s="181">
        <f t="shared" si="18"/>
        <v>3.2748549568053278</v>
      </c>
      <c r="AI105" s="181">
        <f t="shared" si="18"/>
        <v>3.2707786223434523</v>
      </c>
      <c r="AJ105" s="181">
        <f t="shared" si="18"/>
        <v>3.3241744178990729</v>
      </c>
      <c r="AK105" s="181">
        <f t="shared" si="18"/>
        <v>3.0324449449714646</v>
      </c>
      <c r="AL105" s="181">
        <f t="shared" si="18"/>
        <v>3.2608776853776495</v>
      </c>
      <c r="AM105" s="181">
        <f t="shared" si="18"/>
        <v>3.3494780545926655</v>
      </c>
      <c r="AN105" s="181">
        <f t="shared" si="18"/>
        <v>0.32278337582255079</v>
      </c>
      <c r="AO105" s="182">
        <f t="shared" si="18"/>
        <v>7.1369989156793046E-2</v>
      </c>
      <c r="AP105" s="183">
        <f t="shared" si="22"/>
        <v>19.906762046968975</v>
      </c>
      <c r="AQ105" s="184">
        <f t="shared" si="20"/>
        <v>29.776570044016829</v>
      </c>
      <c r="AR105" s="181">
        <f t="shared" si="21"/>
        <v>108.73503402039965</v>
      </c>
      <c r="AS105" s="181">
        <v>24.44</v>
      </c>
      <c r="AT105" s="185">
        <v>8.24</v>
      </c>
    </row>
    <row r="106" spans="1:56" ht="15.75" thickBot="1" x14ac:dyDescent="0.3">
      <c r="A106" s="186" t="s">
        <v>135</v>
      </c>
      <c r="B106" s="187">
        <v>10.1223548756819</v>
      </c>
      <c r="C106" s="187">
        <v>9.8004823056223298</v>
      </c>
      <c r="D106" s="187">
        <v>10.1615298115137</v>
      </c>
      <c r="E106" s="187">
        <v>0.92508642417318399</v>
      </c>
      <c r="F106" s="187">
        <v>0.91770660469555998</v>
      </c>
      <c r="G106" s="187">
        <v>0.77869333704252097</v>
      </c>
      <c r="H106" s="187">
        <v>1.23452655507551</v>
      </c>
      <c r="I106" s="187">
        <v>0.95345866947235802</v>
      </c>
      <c r="J106" s="187">
        <f t="shared" si="15"/>
        <v>3.2175651824254099</v>
      </c>
      <c r="K106" s="187">
        <f t="shared" si="15"/>
        <v>3.1847568907155202</v>
      </c>
      <c r="L106" s="187">
        <f t="shared" si="15"/>
        <v>3.4104156085700672</v>
      </c>
      <c r="M106" s="187">
        <f t="shared" si="15"/>
        <v>-3.4385464561030203</v>
      </c>
      <c r="N106" s="187">
        <f t="shared" si="15"/>
        <v>-3.4440165002986451</v>
      </c>
      <c r="O106" s="187">
        <f t="shared" si="15"/>
        <v>-3.6926232993785093</v>
      </c>
      <c r="P106" s="187">
        <f t="shared" ref="P106:Q106" si="23">LOG((H106/AVERAGE(H$7:H$16)),2)</f>
        <v>0.44095933416620486</v>
      </c>
      <c r="Q106" s="187">
        <f t="shared" si="23"/>
        <v>0.10994033879098238</v>
      </c>
      <c r="R106" s="187">
        <f t="shared" si="16"/>
        <v>1.1722751550653556</v>
      </c>
      <c r="S106" s="187">
        <f t="shared" si="16"/>
        <v>1.1185644017021128</v>
      </c>
      <c r="T106" s="187">
        <f t="shared" si="16"/>
        <v>1.1439362116943306</v>
      </c>
      <c r="U106" s="187">
        <f t="shared" si="16"/>
        <v>-2.2065941656966177</v>
      </c>
      <c r="V106" s="187">
        <f t="shared" si="16"/>
        <v>-2.260258989236271</v>
      </c>
      <c r="W106" s="187">
        <f t="shared" si="16"/>
        <v>-2.4366511761042942</v>
      </c>
      <c r="X106" s="187">
        <f t="shared" ref="X106:Y106" si="24">(P106-P$107)/P$108</f>
        <v>1.2006223145305766</v>
      </c>
      <c r="Y106" s="187">
        <f t="shared" si="24"/>
        <v>-5.5622357964970254E-2</v>
      </c>
      <c r="Z106" s="187">
        <f t="shared" si="17"/>
        <v>3.3070476140342437</v>
      </c>
      <c r="AA106" s="187">
        <f t="shared" si="17"/>
        <v>3.1900904555228999</v>
      </c>
      <c r="AB106" s="187">
        <f t="shared" si="17"/>
        <v>3.3131853624260046</v>
      </c>
      <c r="AC106" s="187">
        <f t="shared" si="17"/>
        <v>-3.3212820766239082</v>
      </c>
      <c r="AD106" s="187">
        <f t="shared" si="17"/>
        <v>-3.3738223302348218</v>
      </c>
      <c r="AE106" s="187">
        <f t="shared" si="17"/>
        <v>-3.5643226562502535</v>
      </c>
      <c r="AF106" s="187">
        <f t="shared" ref="AF106:AG106" si="25">(X106-AVERAGE(X$7:X$16))</f>
        <v>1.5582369959776976</v>
      </c>
      <c r="AG106" s="187">
        <f t="shared" si="25"/>
        <v>0.48099394903921489</v>
      </c>
      <c r="AH106" s="187">
        <f t="shared" si="18"/>
        <v>3.3070476140342437</v>
      </c>
      <c r="AI106" s="187">
        <f t="shared" si="18"/>
        <v>3.1900904555228999</v>
      </c>
      <c r="AJ106" s="187">
        <f t="shared" si="18"/>
        <v>3.3131853624260046</v>
      </c>
      <c r="AK106" s="187">
        <f t="shared" si="18"/>
        <v>3.3212820766239082</v>
      </c>
      <c r="AL106" s="187">
        <f t="shared" si="18"/>
        <v>3.3738223302348218</v>
      </c>
      <c r="AM106" s="187">
        <f t="shared" si="18"/>
        <v>3.5643226562502535</v>
      </c>
      <c r="AN106" s="187">
        <f t="shared" ref="AN106:AO106" si="26">ABS(AF106)</f>
        <v>1.5582369959776976</v>
      </c>
      <c r="AO106" s="188">
        <f t="shared" si="26"/>
        <v>0.48099394903921489</v>
      </c>
      <c r="AP106" s="189">
        <f t="shared" si="22"/>
        <v>22.108981440109044</v>
      </c>
      <c r="AQ106" s="190">
        <f t="shared" si="20"/>
        <v>31.919304872092191</v>
      </c>
      <c r="AR106" s="187">
        <f t="shared" si="21"/>
        <v>110.40189232795738</v>
      </c>
      <c r="AS106" s="187">
        <v>30.13</v>
      </c>
      <c r="AT106" s="191">
        <v>11.08</v>
      </c>
    </row>
    <row r="107" spans="1:56" x14ac:dyDescent="0.25">
      <c r="A107" s="192" t="s">
        <v>136</v>
      </c>
      <c r="B107" s="193">
        <f>AVERAGE(B7:B106)</f>
        <v>5.5078551969565011</v>
      </c>
      <c r="C107" s="193">
        <f t="shared" ref="C107:AO107" si="27">AVERAGE(C7:C106)</f>
        <v>5.4780343801503593</v>
      </c>
      <c r="D107" s="193">
        <f t="shared" si="27"/>
        <v>5.484809428161153</v>
      </c>
      <c r="E107" s="193">
        <f t="shared" si="27"/>
        <v>5.5156552455212466</v>
      </c>
      <c r="F107" s="193">
        <f t="shared" si="27"/>
        <v>5.5294427009688025</v>
      </c>
      <c r="G107" s="193">
        <f t="shared" si="27"/>
        <v>5.4920079485697135</v>
      </c>
      <c r="H107" s="193">
        <f t="shared" si="27"/>
        <v>0.97482784520682986</v>
      </c>
      <c r="I107" s="193">
        <f t="shared" si="27"/>
        <v>0.98650840237184634</v>
      </c>
      <c r="J107" s="193">
        <f t="shared" si="27"/>
        <v>2.0702495497554296</v>
      </c>
      <c r="K107" s="193">
        <f t="shared" si="27"/>
        <v>2.0633162149676672</v>
      </c>
      <c r="L107" s="193">
        <f t="shared" si="27"/>
        <v>2.2257222689808289</v>
      </c>
      <c r="M107" s="193">
        <f t="shared" si="27"/>
        <v>-1.1542387537742829</v>
      </c>
      <c r="N107" s="193">
        <f t="shared" si="27"/>
        <v>-1.1368909524487552</v>
      </c>
      <c r="O107" s="193">
        <f t="shared" si="27"/>
        <v>-1.1685050753100865</v>
      </c>
      <c r="P107" s="193">
        <f t="shared" si="27"/>
        <v>6.8693756270802916E-2</v>
      </c>
      <c r="Q107" s="193">
        <f t="shared" si="27"/>
        <v>0.1272489926449665</v>
      </c>
      <c r="R107" s="193">
        <f t="shared" si="27"/>
        <v>2.8421709430404008E-16</v>
      </c>
      <c r="S107" s="193">
        <f t="shared" si="27"/>
        <v>1.4432899320127036E-16</v>
      </c>
      <c r="T107" s="193">
        <f t="shared" si="27"/>
        <v>-3.241851231905457E-16</v>
      </c>
      <c r="U107" s="193">
        <f t="shared" si="27"/>
        <v>0</v>
      </c>
      <c r="V107" s="193">
        <f t="shared" si="27"/>
        <v>-3.9968028886505634E-17</v>
      </c>
      <c r="W107" s="193">
        <f t="shared" si="27"/>
        <v>2.575717417130363E-16</v>
      </c>
      <c r="X107" s="193">
        <f t="shared" si="27"/>
        <v>5.9952043329758457E-17</v>
      </c>
      <c r="Y107" s="193">
        <f t="shared" si="27"/>
        <v>8.4654505627668181E-17</v>
      </c>
      <c r="Z107" s="193">
        <f t="shared" si="27"/>
        <v>2.134772458968889</v>
      </c>
      <c r="AA107" s="193">
        <f t="shared" si="27"/>
        <v>2.0715260538207874</v>
      </c>
      <c r="AB107" s="193">
        <f t="shared" si="27"/>
        <v>2.1692491507316745</v>
      </c>
      <c r="AC107" s="193">
        <f t="shared" si="27"/>
        <v>-1.1146879109272902</v>
      </c>
      <c r="AD107" s="193">
        <f t="shared" si="27"/>
        <v>-1.1135633409985504</v>
      </c>
      <c r="AE107" s="193">
        <f t="shared" si="27"/>
        <v>-1.1276714801459589</v>
      </c>
      <c r="AF107" s="193">
        <f t="shared" si="27"/>
        <v>0.35761468144712111</v>
      </c>
      <c r="AG107" s="193">
        <f t="shared" si="27"/>
        <v>0.53661630700418561</v>
      </c>
      <c r="AH107" s="193">
        <f t="shared" si="27"/>
        <v>2.1539666609130079</v>
      </c>
      <c r="AI107" s="193">
        <f t="shared" si="27"/>
        <v>2.0882341522191474</v>
      </c>
      <c r="AJ107" s="193">
        <f t="shared" si="27"/>
        <v>2.1881993485943463</v>
      </c>
      <c r="AK107" s="193">
        <f t="shared" si="27"/>
        <v>1.1169940310790409</v>
      </c>
      <c r="AL107" s="193">
        <f t="shared" si="27"/>
        <v>1.115464051109174</v>
      </c>
      <c r="AM107" s="193">
        <f t="shared" si="27"/>
        <v>1.1301806578624141</v>
      </c>
      <c r="AN107" s="193">
        <f t="shared" si="27"/>
        <v>0.83727268167761548</v>
      </c>
      <c r="AO107" s="193">
        <f t="shared" si="27"/>
        <v>0.92808253728539181</v>
      </c>
      <c r="AP107" s="194">
        <f>AVERAGE(AP7:AP106)</f>
        <v>11.558394120740138</v>
      </c>
      <c r="AQ107" s="195"/>
      <c r="AR107" s="195"/>
      <c r="AS107" s="195"/>
      <c r="AT107" s="195"/>
      <c r="AU107" s="195"/>
      <c r="AV107" s="195"/>
      <c r="AW107" s="195"/>
      <c r="AX107" s="195"/>
      <c r="AY107" s="195"/>
      <c r="AZ107" s="195"/>
      <c r="BA107" s="195"/>
      <c r="BB107" s="195"/>
      <c r="BC107" s="195"/>
      <c r="BD107" s="195"/>
    </row>
    <row r="108" spans="1:56" ht="15.75" thickBot="1" x14ac:dyDescent="0.3">
      <c r="A108" s="196" t="s">
        <v>137</v>
      </c>
      <c r="B108" s="197">
        <f>_xlfn.STDEV.P(B7:B106)</f>
        <v>2.843881564756769</v>
      </c>
      <c r="C108" s="197">
        <f t="shared" ref="C108:AO108" si="28">_xlfn.STDEV.P(C7:C106)</f>
        <v>2.8873250947129296</v>
      </c>
      <c r="D108" s="197">
        <f t="shared" si="28"/>
        <v>2.9183223591686405</v>
      </c>
      <c r="E108" s="197">
        <f t="shared" si="28"/>
        <v>2.8988527999680205</v>
      </c>
      <c r="F108" s="197">
        <f t="shared" si="28"/>
        <v>2.8727218673082682</v>
      </c>
      <c r="G108" s="197">
        <f t="shared" si="28"/>
        <v>2.9077156079712738</v>
      </c>
      <c r="H108" s="197">
        <f t="shared" si="28"/>
        <v>0.19612104689112894</v>
      </c>
      <c r="I108" s="197">
        <f t="shared" si="28"/>
        <v>0.19983677080258416</v>
      </c>
      <c r="J108" s="197">
        <f t="shared" si="28"/>
        <v>0.97870847787950965</v>
      </c>
      <c r="K108" s="197">
        <f t="shared" si="28"/>
        <v>1.0025713978036164</v>
      </c>
      <c r="L108" s="197">
        <f t="shared" si="28"/>
        <v>1.0356288466771593</v>
      </c>
      <c r="M108" s="197">
        <f t="shared" si="28"/>
        <v>1.0352187719156711</v>
      </c>
      <c r="N108" s="197">
        <f t="shared" si="28"/>
        <v>1.0207350391423307</v>
      </c>
      <c r="O108" s="197">
        <f t="shared" si="28"/>
        <v>1.0358964175183953</v>
      </c>
      <c r="P108" s="197">
        <f t="shared" si="28"/>
        <v>0.3100605189409224</v>
      </c>
      <c r="Q108" s="197">
        <f t="shared" si="28"/>
        <v>0.31118159113075966</v>
      </c>
      <c r="R108" s="197">
        <f t="shared" si="28"/>
        <v>0.99999999999999956</v>
      </c>
      <c r="S108" s="197">
        <f t="shared" si="28"/>
        <v>0.99999999999999944</v>
      </c>
      <c r="T108" s="197">
        <f t="shared" si="28"/>
        <v>0.99999999999999989</v>
      </c>
      <c r="U108" s="197">
        <f t="shared" si="28"/>
        <v>0.99999999999999978</v>
      </c>
      <c r="V108" s="197">
        <f t="shared" si="28"/>
        <v>1</v>
      </c>
      <c r="W108" s="197">
        <f t="shared" si="28"/>
        <v>1.0000000000000004</v>
      </c>
      <c r="X108" s="197">
        <f t="shared" si="28"/>
        <v>1</v>
      </c>
      <c r="Y108" s="197">
        <f t="shared" si="28"/>
        <v>0.99999999999999978</v>
      </c>
      <c r="Z108" s="197">
        <f t="shared" si="28"/>
        <v>0.99999999999999822</v>
      </c>
      <c r="AA108" s="197">
        <f t="shared" si="28"/>
        <v>0.99999999999999933</v>
      </c>
      <c r="AB108" s="197">
        <f t="shared" si="28"/>
        <v>0.99999999999999933</v>
      </c>
      <c r="AC108" s="197">
        <f t="shared" si="28"/>
        <v>1</v>
      </c>
      <c r="AD108" s="197">
        <f t="shared" si="28"/>
        <v>1.0000000000000004</v>
      </c>
      <c r="AE108" s="197">
        <f t="shared" si="28"/>
        <v>1.0000000000000004</v>
      </c>
      <c r="AF108" s="197">
        <f t="shared" si="28"/>
        <v>1</v>
      </c>
      <c r="AG108" s="197">
        <f t="shared" si="28"/>
        <v>0.99999999999999944</v>
      </c>
      <c r="AH108" s="197">
        <f t="shared" si="28"/>
        <v>0.95795671888000278</v>
      </c>
      <c r="AI108" s="197">
        <f t="shared" si="28"/>
        <v>0.96462340691271897</v>
      </c>
      <c r="AJ108" s="197">
        <f t="shared" si="28"/>
        <v>0.95782330769373492</v>
      </c>
      <c r="AK108" s="197">
        <f t="shared" si="28"/>
        <v>0.99742341726131589</v>
      </c>
      <c r="AL108" s="197">
        <f t="shared" si="28"/>
        <v>0.99787938404346499</v>
      </c>
      <c r="AM108" s="197">
        <f t="shared" si="28"/>
        <v>0.99716330043190993</v>
      </c>
      <c r="AN108" s="197">
        <f t="shared" si="28"/>
        <v>0.65334731720800721</v>
      </c>
      <c r="AO108" s="197">
        <f t="shared" si="28"/>
        <v>0.65316143864187082</v>
      </c>
      <c r="AP108" s="198">
        <f>_xlfn.STDEV.P(AP7:AP106)</f>
        <v>5.5444455655593572</v>
      </c>
      <c r="AQ108" s="195"/>
      <c r="AR108" s="195"/>
      <c r="AS108" s="195"/>
      <c r="AT108" s="195"/>
      <c r="AU108" s="195"/>
      <c r="AV108" s="195"/>
      <c r="AW108" s="195"/>
      <c r="AX108" s="195"/>
      <c r="AY108" s="195"/>
      <c r="AZ108" s="195"/>
      <c r="BA108" s="195"/>
      <c r="BB108" s="195"/>
      <c r="BC108" s="195"/>
      <c r="BD108" s="195"/>
    </row>
    <row r="109" spans="1:56" ht="15.75" thickBot="1" x14ac:dyDescent="0.3"/>
    <row r="110" spans="1:56" ht="18.75" thickBot="1" x14ac:dyDescent="0.4">
      <c r="A110" s="199" t="s">
        <v>138</v>
      </c>
      <c r="B110" s="232" t="s">
        <v>139</v>
      </c>
      <c r="C110" s="227"/>
      <c r="D110" s="227"/>
      <c r="E110" s="227"/>
      <c r="F110" s="227"/>
      <c r="G110" s="227"/>
      <c r="H110" s="227"/>
      <c r="I110" s="227"/>
      <c r="J110" s="233" t="s">
        <v>140</v>
      </c>
      <c r="K110" s="233"/>
      <c r="L110" s="233"/>
      <c r="M110" s="233"/>
      <c r="N110" s="233"/>
      <c r="O110" s="233"/>
      <c r="P110" s="233"/>
      <c r="Q110" s="233"/>
      <c r="R110" s="233" t="s">
        <v>4</v>
      </c>
      <c r="S110" s="233"/>
      <c r="T110" s="233"/>
      <c r="U110" s="233"/>
      <c r="V110" s="233"/>
      <c r="W110" s="233"/>
      <c r="X110" s="233"/>
      <c r="Y110" s="233"/>
      <c r="Z110" s="233" t="s">
        <v>5</v>
      </c>
      <c r="AA110" s="233"/>
      <c r="AB110" s="233"/>
      <c r="AC110" s="233"/>
      <c r="AD110" s="233"/>
      <c r="AE110" s="233"/>
      <c r="AF110" s="233"/>
      <c r="AG110" s="233"/>
      <c r="AH110" s="233" t="s">
        <v>6</v>
      </c>
      <c r="AI110" s="233"/>
      <c r="AJ110" s="233"/>
      <c r="AK110" s="233"/>
      <c r="AL110" s="233"/>
      <c r="AM110" s="233"/>
      <c r="AN110" s="233"/>
      <c r="AO110" s="234"/>
    </row>
    <row r="111" spans="1:56" x14ac:dyDescent="0.25">
      <c r="A111" s="200" t="s">
        <v>9</v>
      </c>
      <c r="B111" s="201" t="s">
        <v>10</v>
      </c>
      <c r="C111" s="201" t="s">
        <v>11</v>
      </c>
      <c r="D111" s="201" t="s">
        <v>12</v>
      </c>
      <c r="E111" s="201" t="s">
        <v>13</v>
      </c>
      <c r="F111" s="201" t="s">
        <v>14</v>
      </c>
      <c r="G111" s="201" t="s">
        <v>15</v>
      </c>
      <c r="H111" s="201" t="s">
        <v>16</v>
      </c>
      <c r="I111" s="201" t="s">
        <v>17</v>
      </c>
      <c r="J111" s="202" t="s">
        <v>10</v>
      </c>
      <c r="K111" s="202" t="s">
        <v>11</v>
      </c>
      <c r="L111" s="202" t="s">
        <v>12</v>
      </c>
      <c r="M111" s="202" t="s">
        <v>13</v>
      </c>
      <c r="N111" s="202" t="s">
        <v>14</v>
      </c>
      <c r="O111" s="202" t="s">
        <v>15</v>
      </c>
      <c r="P111" s="202" t="s">
        <v>16</v>
      </c>
      <c r="Q111" s="202" t="s">
        <v>17</v>
      </c>
      <c r="R111" s="201" t="s">
        <v>10</v>
      </c>
      <c r="S111" s="201" t="s">
        <v>11</v>
      </c>
      <c r="T111" s="201" t="s">
        <v>12</v>
      </c>
      <c r="U111" s="201" t="s">
        <v>13</v>
      </c>
      <c r="V111" s="201" t="s">
        <v>14</v>
      </c>
      <c r="W111" s="201" t="s">
        <v>15</v>
      </c>
      <c r="X111" s="201" t="s">
        <v>16</v>
      </c>
      <c r="Y111" s="201" t="s">
        <v>17</v>
      </c>
      <c r="Z111" s="202" t="s">
        <v>10</v>
      </c>
      <c r="AA111" s="202" t="s">
        <v>11</v>
      </c>
      <c r="AB111" s="202" t="s">
        <v>12</v>
      </c>
      <c r="AC111" s="202" t="s">
        <v>13</v>
      </c>
      <c r="AD111" s="202" t="s">
        <v>14</v>
      </c>
      <c r="AE111" s="202" t="s">
        <v>15</v>
      </c>
      <c r="AF111" s="202" t="s">
        <v>16</v>
      </c>
      <c r="AG111" s="202" t="s">
        <v>17</v>
      </c>
      <c r="AH111" s="201" t="s">
        <v>10</v>
      </c>
      <c r="AI111" s="201" t="s">
        <v>11</v>
      </c>
      <c r="AJ111" s="201" t="s">
        <v>12</v>
      </c>
      <c r="AK111" s="201" t="s">
        <v>13</v>
      </c>
      <c r="AL111" s="201" t="s">
        <v>14</v>
      </c>
      <c r="AM111" s="201" t="s">
        <v>15</v>
      </c>
      <c r="AN111" s="201" t="s">
        <v>16</v>
      </c>
      <c r="AO111" s="201" t="s">
        <v>17</v>
      </c>
      <c r="AP111" s="203" t="s">
        <v>25</v>
      </c>
    </row>
    <row r="112" spans="1:56" x14ac:dyDescent="0.25">
      <c r="A112" s="204" t="s">
        <v>141</v>
      </c>
      <c r="B112" s="205">
        <v>1.0881729503826718</v>
      </c>
      <c r="C112" s="205">
        <v>1.0778047565998743</v>
      </c>
      <c r="D112" s="205">
        <v>0.95570025030447725</v>
      </c>
      <c r="E112" s="205">
        <v>10.029699756471672</v>
      </c>
      <c r="F112" s="205">
        <v>9.9874847562692768</v>
      </c>
      <c r="G112" s="205">
        <v>10.068315924814863</v>
      </c>
      <c r="H112" s="205">
        <v>0.90940732864616824</v>
      </c>
      <c r="I112" s="205">
        <v>0.88349995613965737</v>
      </c>
      <c r="J112" s="18">
        <f>LOG((B112/B$112),2)</f>
        <v>0</v>
      </c>
      <c r="K112" s="18">
        <f t="shared" ref="K112:Q121" si="29">LOG((C112/C$112),2)</f>
        <v>0</v>
      </c>
      <c r="L112" s="18">
        <f t="shared" si="29"/>
        <v>0</v>
      </c>
      <c r="M112" s="18">
        <f t="shared" si="29"/>
        <v>0</v>
      </c>
      <c r="N112" s="18">
        <f t="shared" si="29"/>
        <v>0</v>
      </c>
      <c r="O112" s="18">
        <f t="shared" si="29"/>
        <v>0</v>
      </c>
      <c r="P112" s="18">
        <f t="shared" si="29"/>
        <v>0</v>
      </c>
      <c r="Q112" s="18">
        <f t="shared" si="29"/>
        <v>0</v>
      </c>
      <c r="R112" s="206">
        <f>(J112-J$122)/J$123</f>
        <v>-2.1394394301953983</v>
      </c>
      <c r="S112" s="206">
        <f t="shared" ref="S112:Y121" si="30">(K112-K$122)/K$123</f>
        <v>-2.0808239526510826</v>
      </c>
      <c r="T112" s="206">
        <f t="shared" si="30"/>
        <v>-2.1731070396409051</v>
      </c>
      <c r="U112" s="206">
        <f t="shared" si="30"/>
        <v>1.124566694053353</v>
      </c>
      <c r="V112" s="206">
        <f t="shared" si="30"/>
        <v>1.125435716879821</v>
      </c>
      <c r="W112" s="206">
        <f t="shared" si="30"/>
        <v>1.1374524669727946</v>
      </c>
      <c r="X112" s="206">
        <f t="shared" si="30"/>
        <v>-1.6067882556096265</v>
      </c>
      <c r="Y112" s="206">
        <f t="shared" si="30"/>
        <v>-2.1086133720597244</v>
      </c>
      <c r="Z112" s="207">
        <f>R112-R$112</f>
        <v>0</v>
      </c>
      <c r="AA112" s="207">
        <f t="shared" ref="AA112:AG121" si="31">S112-S$112</f>
        <v>0</v>
      </c>
      <c r="AB112" s="207">
        <f t="shared" si="31"/>
        <v>0</v>
      </c>
      <c r="AC112" s="207">
        <f t="shared" si="31"/>
        <v>0</v>
      </c>
      <c r="AD112" s="207">
        <f t="shared" si="31"/>
        <v>0</v>
      </c>
      <c r="AE112" s="207">
        <f t="shared" si="31"/>
        <v>0</v>
      </c>
      <c r="AF112" s="207">
        <f t="shared" si="31"/>
        <v>0</v>
      </c>
      <c r="AG112" s="207">
        <f t="shared" si="31"/>
        <v>0</v>
      </c>
      <c r="AH112" s="206">
        <f t="shared" ref="AH112:AO121" si="32">ABS(Z112)</f>
        <v>0</v>
      </c>
      <c r="AI112" s="206">
        <f t="shared" si="32"/>
        <v>0</v>
      </c>
      <c r="AJ112" s="206">
        <f t="shared" si="32"/>
        <v>0</v>
      </c>
      <c r="AK112" s="206">
        <f t="shared" si="32"/>
        <v>0</v>
      </c>
      <c r="AL112" s="206">
        <f t="shared" si="32"/>
        <v>0</v>
      </c>
      <c r="AM112" s="206">
        <f t="shared" si="32"/>
        <v>0</v>
      </c>
      <c r="AN112" s="206">
        <f t="shared" si="32"/>
        <v>0</v>
      </c>
      <c r="AO112" s="206">
        <f t="shared" si="32"/>
        <v>0</v>
      </c>
      <c r="AP112" s="208">
        <f t="shared" ref="AP112:AP121" si="33">SUM(AH112:AO112)</f>
        <v>0</v>
      </c>
      <c r="AQ112" s="16">
        <v>0</v>
      </c>
    </row>
    <row r="113" spans="1:43" x14ac:dyDescent="0.25">
      <c r="A113" s="35" t="s">
        <v>142</v>
      </c>
      <c r="B113" s="205">
        <v>2.0804239258545052</v>
      </c>
      <c r="C113" s="205">
        <v>1.8312280009685959</v>
      </c>
      <c r="D113" s="205">
        <v>1.9650587541404829</v>
      </c>
      <c r="E113" s="205">
        <v>9.0163522822530542</v>
      </c>
      <c r="F113" s="205">
        <v>9.0486817727224036</v>
      </c>
      <c r="G113" s="205">
        <v>9.0090701616920228</v>
      </c>
      <c r="H113" s="205">
        <v>0.95030453990381081</v>
      </c>
      <c r="I113" s="205">
        <v>1.0869042864600305</v>
      </c>
      <c r="J113" s="18">
        <f t="shared" ref="J113:J121" si="34">LOG((B113/B$112),2)</f>
        <v>0.93496966312505014</v>
      </c>
      <c r="K113" s="18">
        <f t="shared" si="29"/>
        <v>0.76471556935904539</v>
      </c>
      <c r="L113" s="18">
        <f t="shared" si="29"/>
        <v>1.0399423473394718</v>
      </c>
      <c r="M113" s="18">
        <f t="shared" si="29"/>
        <v>-0.15366262891957516</v>
      </c>
      <c r="N113" s="18">
        <f t="shared" si="29"/>
        <v>-0.14241376283303311</v>
      </c>
      <c r="O113" s="18">
        <f t="shared" si="29"/>
        <v>-0.16037227504836493</v>
      </c>
      <c r="P113" s="18">
        <f t="shared" si="29"/>
        <v>6.3463291271796479E-2</v>
      </c>
      <c r="Q113" s="18">
        <f t="shared" si="29"/>
        <v>0.29892293297130434</v>
      </c>
      <c r="R113" s="206">
        <f t="shared" ref="R113:R121" si="35">(J113-J$122)/J$123</f>
        <v>-1.174746943349694</v>
      </c>
      <c r="S113" s="206">
        <f t="shared" si="30"/>
        <v>-1.3108909335920198</v>
      </c>
      <c r="T113" s="206">
        <f t="shared" si="30"/>
        <v>-1.1592985380770606</v>
      </c>
      <c r="U113" s="206">
        <f t="shared" si="30"/>
        <v>0.97434393305292344</v>
      </c>
      <c r="V113" s="206">
        <f t="shared" si="30"/>
        <v>0.98384919459235609</v>
      </c>
      <c r="W113" s="206">
        <f t="shared" si="30"/>
        <v>0.98083412161805283</v>
      </c>
      <c r="X113" s="206">
        <f t="shared" si="30"/>
        <v>-0.57584079116918541</v>
      </c>
      <c r="Y113" s="206">
        <f t="shared" si="30"/>
        <v>1.9015082442389299</v>
      </c>
      <c r="Z113" s="207">
        <f t="shared" ref="Z113:Z121" si="36">R113-R$112</f>
        <v>0.9646924868457043</v>
      </c>
      <c r="AA113" s="207">
        <f t="shared" si="31"/>
        <v>0.76993301905906275</v>
      </c>
      <c r="AB113" s="207">
        <f t="shared" si="31"/>
        <v>1.0138085015638445</v>
      </c>
      <c r="AC113" s="207">
        <f t="shared" si="31"/>
        <v>-0.15022276100042953</v>
      </c>
      <c r="AD113" s="207">
        <f t="shared" si="31"/>
        <v>-0.14158652228746493</v>
      </c>
      <c r="AE113" s="207">
        <f t="shared" si="31"/>
        <v>-0.15661834535474173</v>
      </c>
      <c r="AF113" s="207">
        <f t="shared" si="31"/>
        <v>1.0309474644404411</v>
      </c>
      <c r="AG113" s="207">
        <f t="shared" si="31"/>
        <v>4.0101216162986546</v>
      </c>
      <c r="AH113" s="206">
        <f t="shared" si="32"/>
        <v>0.9646924868457043</v>
      </c>
      <c r="AI113" s="206">
        <f t="shared" si="32"/>
        <v>0.76993301905906275</v>
      </c>
      <c r="AJ113" s="206">
        <f t="shared" si="32"/>
        <v>1.0138085015638445</v>
      </c>
      <c r="AK113" s="206">
        <f t="shared" si="32"/>
        <v>0.15022276100042953</v>
      </c>
      <c r="AL113" s="206">
        <f t="shared" si="32"/>
        <v>0.14158652228746493</v>
      </c>
      <c r="AM113" s="206">
        <f t="shared" si="32"/>
        <v>0.15661834535474173</v>
      </c>
      <c r="AN113" s="206">
        <f t="shared" si="32"/>
        <v>1.0309474644404411</v>
      </c>
      <c r="AO113" s="206">
        <f t="shared" si="32"/>
        <v>4.0101216162986546</v>
      </c>
      <c r="AP113" s="208">
        <f t="shared" si="33"/>
        <v>8.2379307168503431</v>
      </c>
      <c r="AQ113" s="16">
        <v>8.2379307168503431</v>
      </c>
    </row>
    <row r="114" spans="1:43" x14ac:dyDescent="0.25">
      <c r="A114" s="54" t="s">
        <v>143</v>
      </c>
      <c r="B114" s="205">
        <v>2.9911352030843501</v>
      </c>
      <c r="C114" s="205">
        <v>3.0803313601805309</v>
      </c>
      <c r="D114" s="205">
        <v>2.9045444169084904</v>
      </c>
      <c r="E114" s="205">
        <v>8.1030544152284882</v>
      </c>
      <c r="F114" s="205">
        <v>8.0486758849048421</v>
      </c>
      <c r="G114" s="205">
        <v>7.9022391192772048</v>
      </c>
      <c r="H114" s="205">
        <v>0.91958314214846981</v>
      </c>
      <c r="I114" s="205">
        <v>1.0424763567621544</v>
      </c>
      <c r="J114" s="18">
        <f t="shared" si="34"/>
        <v>1.4587852518776456</v>
      </c>
      <c r="K114" s="18">
        <f t="shared" si="29"/>
        <v>1.5149896953601687</v>
      </c>
      <c r="L114" s="18">
        <f t="shared" si="29"/>
        <v>1.6036817904738707</v>
      </c>
      <c r="M114" s="18">
        <f t="shared" si="29"/>
        <v>-0.30774068489467343</v>
      </c>
      <c r="N114" s="18">
        <f t="shared" si="29"/>
        <v>-0.31136993600993967</v>
      </c>
      <c r="O114" s="18">
        <f t="shared" si="29"/>
        <v>-0.34948898379022664</v>
      </c>
      <c r="P114" s="18">
        <f t="shared" si="29"/>
        <v>1.6053388345013103E-2</v>
      </c>
      <c r="Q114" s="18">
        <f t="shared" si="29"/>
        <v>0.23871269562313072</v>
      </c>
      <c r="R114" s="206">
        <f t="shared" si="35"/>
        <v>-0.63427917964354408</v>
      </c>
      <c r="S114" s="206">
        <f t="shared" si="30"/>
        <v>-0.55549788799453426</v>
      </c>
      <c r="T114" s="206">
        <f t="shared" si="30"/>
        <v>-0.60972591842302448</v>
      </c>
      <c r="U114" s="206">
        <f t="shared" si="30"/>
        <v>0.82371504468298484</v>
      </c>
      <c r="V114" s="206">
        <f t="shared" si="30"/>
        <v>0.8158744391808086</v>
      </c>
      <c r="W114" s="206">
        <f t="shared" si="30"/>
        <v>0.79614418070929849</v>
      </c>
      <c r="X114" s="206">
        <f t="shared" si="30"/>
        <v>-1.3460044280093708</v>
      </c>
      <c r="Y114" s="206">
        <f t="shared" si="30"/>
        <v>1.0937737157691383</v>
      </c>
      <c r="Z114" s="207">
        <f t="shared" si="36"/>
        <v>1.5051602505518542</v>
      </c>
      <c r="AA114" s="207">
        <f t="shared" si="31"/>
        <v>1.5253260646565483</v>
      </c>
      <c r="AB114" s="207">
        <f t="shared" si="31"/>
        <v>1.5633811212178808</v>
      </c>
      <c r="AC114" s="207">
        <f t="shared" si="31"/>
        <v>-0.30085164937036812</v>
      </c>
      <c r="AD114" s="207">
        <f t="shared" si="31"/>
        <v>-0.30956127769901243</v>
      </c>
      <c r="AE114" s="207">
        <f t="shared" si="31"/>
        <v>-0.34130828626349607</v>
      </c>
      <c r="AF114" s="207">
        <f t="shared" si="31"/>
        <v>0.26078382760025565</v>
      </c>
      <c r="AG114" s="207">
        <f t="shared" si="31"/>
        <v>3.2023870878288627</v>
      </c>
      <c r="AH114" s="206">
        <f t="shared" si="32"/>
        <v>1.5051602505518542</v>
      </c>
      <c r="AI114" s="206">
        <f t="shared" si="32"/>
        <v>1.5253260646565483</v>
      </c>
      <c r="AJ114" s="206">
        <f t="shared" si="32"/>
        <v>1.5633811212178808</v>
      </c>
      <c r="AK114" s="206">
        <f t="shared" si="32"/>
        <v>0.30085164937036812</v>
      </c>
      <c r="AL114" s="206">
        <f t="shared" si="32"/>
        <v>0.30956127769901243</v>
      </c>
      <c r="AM114" s="206">
        <f t="shared" si="32"/>
        <v>0.34130828626349607</v>
      </c>
      <c r="AN114" s="206">
        <f t="shared" si="32"/>
        <v>0.26078382760025565</v>
      </c>
      <c r="AO114" s="206">
        <f t="shared" si="32"/>
        <v>3.2023870878288627</v>
      </c>
      <c r="AP114" s="208">
        <f t="shared" si="33"/>
        <v>9.0087595651882779</v>
      </c>
      <c r="AQ114" s="16">
        <v>9.0087595651882779</v>
      </c>
    </row>
    <row r="115" spans="1:43" x14ac:dyDescent="0.25">
      <c r="A115" s="72" t="s">
        <v>144</v>
      </c>
      <c r="B115" s="205">
        <v>3.9915423042629619</v>
      </c>
      <c r="C115" s="205">
        <v>3.9305266588485872</v>
      </c>
      <c r="D115" s="205">
        <v>3.887230833926298</v>
      </c>
      <c r="E115" s="205">
        <v>7.0120112831045018</v>
      </c>
      <c r="F115" s="205">
        <v>7.0023219654432953</v>
      </c>
      <c r="G115" s="205">
        <v>7.0453465701795297</v>
      </c>
      <c r="H115" s="205">
        <v>1.0122623586071784</v>
      </c>
      <c r="I115" s="205">
        <v>0.96240435169327299</v>
      </c>
      <c r="J115" s="18">
        <f t="shared" si="34"/>
        <v>1.8750384298410077</v>
      </c>
      <c r="K115" s="18">
        <f t="shared" si="29"/>
        <v>1.8666267761284978</v>
      </c>
      <c r="L115" s="18">
        <f t="shared" si="29"/>
        <v>2.0241126796714646</v>
      </c>
      <c r="M115" s="18">
        <f t="shared" si="29"/>
        <v>-0.51637819620961756</v>
      </c>
      <c r="N115" s="18">
        <f t="shared" si="29"/>
        <v>-0.512287997943639</v>
      </c>
      <c r="O115" s="18">
        <f t="shared" si="29"/>
        <v>-0.51507980985413926</v>
      </c>
      <c r="P115" s="18">
        <f t="shared" si="29"/>
        <v>0.15458472134056836</v>
      </c>
      <c r="Q115" s="18">
        <f t="shared" si="29"/>
        <v>0.12341310279123573</v>
      </c>
      <c r="R115" s="206">
        <f t="shared" si="35"/>
        <v>-0.20479325165659937</v>
      </c>
      <c r="S115" s="206">
        <f t="shared" si="30"/>
        <v>-0.20146168151845034</v>
      </c>
      <c r="T115" s="206">
        <f t="shared" si="30"/>
        <v>-0.19986049571086559</v>
      </c>
      <c r="U115" s="206">
        <f t="shared" si="30"/>
        <v>0.61974806052841014</v>
      </c>
      <c r="V115" s="206">
        <f t="shared" si="30"/>
        <v>0.61612345242202338</v>
      </c>
      <c r="W115" s="206">
        <f t="shared" si="30"/>
        <v>0.63442943808166208</v>
      </c>
      <c r="X115" s="206">
        <f t="shared" si="30"/>
        <v>0.90440716639830299</v>
      </c>
      <c r="Y115" s="206">
        <f t="shared" si="30"/>
        <v>-0.45299750372107422</v>
      </c>
      <c r="Z115" s="207">
        <f t="shared" si="36"/>
        <v>1.9346461785387989</v>
      </c>
      <c r="AA115" s="207">
        <f t="shared" si="31"/>
        <v>1.8793622711326323</v>
      </c>
      <c r="AB115" s="207">
        <f t="shared" si="31"/>
        <v>1.9732465439300395</v>
      </c>
      <c r="AC115" s="207">
        <f t="shared" si="31"/>
        <v>-0.50481863352494283</v>
      </c>
      <c r="AD115" s="207">
        <f t="shared" si="31"/>
        <v>-0.50931226445779765</v>
      </c>
      <c r="AE115" s="207">
        <f t="shared" si="31"/>
        <v>-0.50302302889113248</v>
      </c>
      <c r="AF115" s="207">
        <f t="shared" si="31"/>
        <v>2.5111954220079293</v>
      </c>
      <c r="AG115" s="207">
        <f t="shared" si="31"/>
        <v>1.6556158683386502</v>
      </c>
      <c r="AH115" s="206">
        <f t="shared" si="32"/>
        <v>1.9346461785387989</v>
      </c>
      <c r="AI115" s="206">
        <f t="shared" si="32"/>
        <v>1.8793622711326323</v>
      </c>
      <c r="AJ115" s="206">
        <f t="shared" si="32"/>
        <v>1.9732465439300395</v>
      </c>
      <c r="AK115" s="206">
        <f t="shared" si="32"/>
        <v>0.50481863352494283</v>
      </c>
      <c r="AL115" s="206">
        <f t="shared" si="32"/>
        <v>0.50931226445779765</v>
      </c>
      <c r="AM115" s="206">
        <f t="shared" si="32"/>
        <v>0.50302302889113248</v>
      </c>
      <c r="AN115" s="206">
        <f t="shared" si="32"/>
        <v>2.5111954220079293</v>
      </c>
      <c r="AO115" s="206">
        <f t="shared" si="32"/>
        <v>1.6556158683386502</v>
      </c>
      <c r="AP115" s="208">
        <f t="shared" si="33"/>
        <v>11.471220210821922</v>
      </c>
      <c r="AQ115" s="16">
        <v>11.471220210821922</v>
      </c>
    </row>
    <row r="116" spans="1:43" x14ac:dyDescent="0.25">
      <c r="A116" s="90" t="s">
        <v>145</v>
      </c>
      <c r="B116" s="205">
        <v>5.0110467938110412</v>
      </c>
      <c r="C116" s="205">
        <v>4.9736911997649482</v>
      </c>
      <c r="D116" s="205">
        <v>5.0177799275851358</v>
      </c>
      <c r="E116" s="209">
        <v>5.969745042933142</v>
      </c>
      <c r="F116" s="205">
        <v>5.9690328494070162</v>
      </c>
      <c r="G116" s="205">
        <v>6.1539244733711325</v>
      </c>
      <c r="H116" s="205">
        <v>0.98945927324548111</v>
      </c>
      <c r="I116" s="205">
        <v>0.97652064455067822</v>
      </c>
      <c r="J116" s="18">
        <f t="shared" si="34"/>
        <v>2.2032041382163472</v>
      </c>
      <c r="K116" s="18">
        <f t="shared" si="29"/>
        <v>2.2062210793154158</v>
      </c>
      <c r="L116" s="18">
        <f t="shared" si="29"/>
        <v>2.3924190961099261</v>
      </c>
      <c r="M116" s="18">
        <f t="shared" si="29"/>
        <v>-0.74853719586836109</v>
      </c>
      <c r="N116" s="18">
        <f t="shared" si="29"/>
        <v>-0.74262420268093587</v>
      </c>
      <c r="O116" s="18">
        <f t="shared" si="29"/>
        <v>-0.7102437485679054</v>
      </c>
      <c r="P116" s="18">
        <f t="shared" si="29"/>
        <v>0.12171369589206386</v>
      </c>
      <c r="Q116" s="18">
        <f t="shared" si="29"/>
        <v>0.14442048118760906</v>
      </c>
      <c r="R116" s="206">
        <f t="shared" si="35"/>
        <v>0.13380489307031329</v>
      </c>
      <c r="S116" s="206">
        <f t="shared" si="30"/>
        <v>0.14044958272730318</v>
      </c>
      <c r="T116" s="206">
        <f t="shared" si="30"/>
        <v>0.15919034698353077</v>
      </c>
      <c r="U116" s="206">
        <f t="shared" si="30"/>
        <v>0.39278613644153537</v>
      </c>
      <c r="V116" s="206">
        <f t="shared" si="30"/>
        <v>0.38712520438133008</v>
      </c>
      <c r="W116" s="206">
        <f t="shared" si="30"/>
        <v>0.44383381832727403</v>
      </c>
      <c r="X116" s="206">
        <f t="shared" si="30"/>
        <v>0.37042445512418537</v>
      </c>
      <c r="Y116" s="206">
        <f t="shared" si="30"/>
        <v>-0.1711785700859321</v>
      </c>
      <c r="Z116" s="207">
        <f t="shared" si="36"/>
        <v>2.2732443232657116</v>
      </c>
      <c r="AA116" s="207">
        <f t="shared" si="31"/>
        <v>2.2212735353783857</v>
      </c>
      <c r="AB116" s="207">
        <f t="shared" si="31"/>
        <v>2.3322973866244361</v>
      </c>
      <c r="AC116" s="207">
        <f t="shared" si="31"/>
        <v>-0.73178055761181759</v>
      </c>
      <c r="AD116" s="207">
        <f t="shared" si="31"/>
        <v>-0.738310512498491</v>
      </c>
      <c r="AE116" s="207">
        <f t="shared" si="31"/>
        <v>-0.69361864864552047</v>
      </c>
      <c r="AF116" s="207">
        <f t="shared" si="31"/>
        <v>1.9772127107338118</v>
      </c>
      <c r="AG116" s="207">
        <f t="shared" si="31"/>
        <v>1.9374348019737924</v>
      </c>
      <c r="AH116" s="206">
        <f t="shared" si="32"/>
        <v>2.2732443232657116</v>
      </c>
      <c r="AI116" s="206">
        <f t="shared" si="32"/>
        <v>2.2212735353783857</v>
      </c>
      <c r="AJ116" s="206">
        <f t="shared" si="32"/>
        <v>2.3322973866244361</v>
      </c>
      <c r="AK116" s="206">
        <f t="shared" si="32"/>
        <v>0.73178055761181759</v>
      </c>
      <c r="AL116" s="206">
        <f t="shared" si="32"/>
        <v>0.738310512498491</v>
      </c>
      <c r="AM116" s="206">
        <f t="shared" si="32"/>
        <v>0.69361864864552047</v>
      </c>
      <c r="AN116" s="206">
        <f t="shared" si="32"/>
        <v>1.9772127107338118</v>
      </c>
      <c r="AO116" s="206">
        <f t="shared" si="32"/>
        <v>1.9374348019737924</v>
      </c>
      <c r="AP116" s="208">
        <f t="shared" si="33"/>
        <v>12.905172476731964</v>
      </c>
      <c r="AQ116" s="16">
        <v>12.905172476731964</v>
      </c>
    </row>
    <row r="117" spans="1:43" x14ac:dyDescent="0.25">
      <c r="A117" s="108" t="s">
        <v>146</v>
      </c>
      <c r="B117" s="205">
        <v>6.0202259202771415</v>
      </c>
      <c r="C117" s="205">
        <v>5.8932430028515395</v>
      </c>
      <c r="D117" s="205">
        <v>6.048477915445214</v>
      </c>
      <c r="E117" s="209">
        <v>5.0470581778715857</v>
      </c>
      <c r="F117" s="205">
        <v>5.1134074276777302</v>
      </c>
      <c r="G117" s="205">
        <v>4.9125264052216639</v>
      </c>
      <c r="H117" s="205">
        <v>1.0382129138260852</v>
      </c>
      <c r="I117" s="205">
        <v>0.98233764337302865</v>
      </c>
      <c r="J117" s="18">
        <f t="shared" si="34"/>
        <v>2.4679097561508598</v>
      </c>
      <c r="K117" s="18">
        <f t="shared" si="29"/>
        <v>2.4509658969173858</v>
      </c>
      <c r="L117" s="18">
        <f t="shared" si="29"/>
        <v>2.6619420358584431</v>
      </c>
      <c r="M117" s="18">
        <f t="shared" si="29"/>
        <v>-0.99076379696399675</v>
      </c>
      <c r="N117" s="18">
        <f t="shared" si="29"/>
        <v>-0.9658364139692529</v>
      </c>
      <c r="O117" s="18">
        <f t="shared" si="29"/>
        <v>-1.0352853242726385</v>
      </c>
      <c r="P117" s="18">
        <f t="shared" si="29"/>
        <v>0.19110380243983957</v>
      </c>
      <c r="Q117" s="18">
        <f t="shared" si="29"/>
        <v>0.15298892135942865</v>
      </c>
      <c r="R117" s="206">
        <f t="shared" si="35"/>
        <v>0.4069255417058617</v>
      </c>
      <c r="S117" s="206">
        <f t="shared" si="30"/>
        <v>0.38686422872867199</v>
      </c>
      <c r="T117" s="206">
        <f t="shared" si="30"/>
        <v>0.42194015074195995</v>
      </c>
      <c r="U117" s="206">
        <f t="shared" si="30"/>
        <v>0.15598198269130245</v>
      </c>
      <c r="V117" s="206">
        <f t="shared" si="30"/>
        <v>0.16520956856275965</v>
      </c>
      <c r="W117" s="206">
        <f t="shared" si="30"/>
        <v>0.12640068505644703</v>
      </c>
      <c r="X117" s="206">
        <f t="shared" si="30"/>
        <v>1.4976517540725649</v>
      </c>
      <c r="Y117" s="206">
        <f t="shared" si="30"/>
        <v>-5.6230925188195127E-2</v>
      </c>
      <c r="Z117" s="207">
        <f t="shared" si="36"/>
        <v>2.54636497190126</v>
      </c>
      <c r="AA117" s="207">
        <f t="shared" si="31"/>
        <v>2.4676881813797547</v>
      </c>
      <c r="AB117" s="207">
        <f t="shared" si="31"/>
        <v>2.5950471903828651</v>
      </c>
      <c r="AC117" s="207">
        <f t="shared" si="31"/>
        <v>-0.96858471136205049</v>
      </c>
      <c r="AD117" s="207">
        <f t="shared" si="31"/>
        <v>-0.96022614831706132</v>
      </c>
      <c r="AE117" s="207">
        <f t="shared" si="31"/>
        <v>-1.0110517819163476</v>
      </c>
      <c r="AF117" s="207">
        <f t="shared" si="31"/>
        <v>3.1044400096821914</v>
      </c>
      <c r="AG117" s="207">
        <f t="shared" si="31"/>
        <v>2.0523824468715293</v>
      </c>
      <c r="AH117" s="206">
        <f t="shared" si="32"/>
        <v>2.54636497190126</v>
      </c>
      <c r="AI117" s="206">
        <f t="shared" si="32"/>
        <v>2.4676881813797547</v>
      </c>
      <c r="AJ117" s="206">
        <f t="shared" si="32"/>
        <v>2.5950471903828651</v>
      </c>
      <c r="AK117" s="206">
        <f t="shared" si="32"/>
        <v>0.96858471136205049</v>
      </c>
      <c r="AL117" s="206">
        <f t="shared" si="32"/>
        <v>0.96022614831706132</v>
      </c>
      <c r="AM117" s="206">
        <f t="shared" si="32"/>
        <v>1.0110517819163476</v>
      </c>
      <c r="AN117" s="206">
        <f t="shared" si="32"/>
        <v>3.1044400096821914</v>
      </c>
      <c r="AO117" s="206">
        <f t="shared" si="32"/>
        <v>2.0523824468715293</v>
      </c>
      <c r="AP117" s="208">
        <f t="shared" si="33"/>
        <v>15.705785441813061</v>
      </c>
      <c r="AQ117" s="16">
        <v>15.705785441813061</v>
      </c>
    </row>
    <row r="118" spans="1:43" x14ac:dyDescent="0.25">
      <c r="A118" s="126" t="s">
        <v>147</v>
      </c>
      <c r="B118" s="205">
        <v>7.0022675713333626</v>
      </c>
      <c r="C118" s="205">
        <v>7.0064302323211383</v>
      </c>
      <c r="D118" s="205">
        <v>7.0017644735591045</v>
      </c>
      <c r="E118" s="209">
        <v>4.023835162678834</v>
      </c>
      <c r="F118" s="205">
        <v>3.9764146724882368</v>
      </c>
      <c r="G118" s="205">
        <v>3.9873394075165622</v>
      </c>
      <c r="H118" s="205">
        <v>1.0096646528133202</v>
      </c>
      <c r="I118" s="205">
        <v>0.95249253470589612</v>
      </c>
      <c r="J118" s="18">
        <f t="shared" si="34"/>
        <v>2.6859143195345245</v>
      </c>
      <c r="K118" s="18">
        <f t="shared" si="29"/>
        <v>2.700583721259326</v>
      </c>
      <c r="L118" s="18">
        <f t="shared" si="29"/>
        <v>2.8730884314312739</v>
      </c>
      <c r="M118" s="18">
        <f t="shared" si="29"/>
        <v>-1.317635307741418</v>
      </c>
      <c r="N118" s="18">
        <f t="shared" si="29"/>
        <v>-1.3286531827553016</v>
      </c>
      <c r="O118" s="18">
        <f t="shared" si="29"/>
        <v>-1.3363240716252534</v>
      </c>
      <c r="P118" s="18">
        <f t="shared" si="29"/>
        <v>0.15087766435251829</v>
      </c>
      <c r="Q118" s="18">
        <f t="shared" si="29"/>
        <v>0.1084777221691796</v>
      </c>
      <c r="R118" s="206">
        <f t="shared" si="35"/>
        <v>0.63186050236690217</v>
      </c>
      <c r="S118" s="206">
        <f t="shared" si="30"/>
        <v>0.63818512869103328</v>
      </c>
      <c r="T118" s="206">
        <f t="shared" si="30"/>
        <v>0.62778041818942198</v>
      </c>
      <c r="U118" s="206">
        <f t="shared" si="30"/>
        <v>-0.16357223284321101</v>
      </c>
      <c r="V118" s="206">
        <f t="shared" si="30"/>
        <v>-0.19549970207296127</v>
      </c>
      <c r="W118" s="206">
        <f t="shared" si="30"/>
        <v>-0.16759146841154979</v>
      </c>
      <c r="X118" s="206">
        <f t="shared" si="30"/>
        <v>0.84418682601288608</v>
      </c>
      <c r="Y118" s="206">
        <f t="shared" si="30"/>
        <v>-0.65335915575231807</v>
      </c>
      <c r="Z118" s="207">
        <f t="shared" si="36"/>
        <v>2.7712999325623002</v>
      </c>
      <c r="AA118" s="207">
        <f t="shared" si="31"/>
        <v>2.7190090813421159</v>
      </c>
      <c r="AB118" s="207">
        <f t="shared" si="31"/>
        <v>2.8008874578303269</v>
      </c>
      <c r="AC118" s="207">
        <f t="shared" si="31"/>
        <v>-1.288138926896564</v>
      </c>
      <c r="AD118" s="207">
        <f t="shared" si="31"/>
        <v>-1.3209354189527822</v>
      </c>
      <c r="AE118" s="207">
        <f t="shared" si="31"/>
        <v>-1.3050439353843444</v>
      </c>
      <c r="AF118" s="207">
        <f t="shared" si="31"/>
        <v>2.4509750816225124</v>
      </c>
      <c r="AG118" s="207">
        <f t="shared" si="31"/>
        <v>1.4552542163074063</v>
      </c>
      <c r="AH118" s="206">
        <f t="shared" si="32"/>
        <v>2.7712999325623002</v>
      </c>
      <c r="AI118" s="206">
        <f t="shared" si="32"/>
        <v>2.7190090813421159</v>
      </c>
      <c r="AJ118" s="206">
        <f t="shared" si="32"/>
        <v>2.8008874578303269</v>
      </c>
      <c r="AK118" s="206">
        <f t="shared" si="32"/>
        <v>1.288138926896564</v>
      </c>
      <c r="AL118" s="206">
        <f t="shared" si="32"/>
        <v>1.3209354189527822</v>
      </c>
      <c r="AM118" s="206">
        <f t="shared" si="32"/>
        <v>1.3050439353843444</v>
      </c>
      <c r="AN118" s="206">
        <f t="shared" si="32"/>
        <v>2.4509750816225124</v>
      </c>
      <c r="AO118" s="206">
        <f t="shared" si="32"/>
        <v>1.4552542163074063</v>
      </c>
      <c r="AP118" s="208">
        <f t="shared" si="33"/>
        <v>16.111544050898353</v>
      </c>
      <c r="AQ118" s="16">
        <v>16.111544050898353</v>
      </c>
    </row>
    <row r="119" spans="1:43" x14ac:dyDescent="0.25">
      <c r="A119" s="210" t="s">
        <v>148</v>
      </c>
      <c r="B119" s="205">
        <v>7.9590887247791695</v>
      </c>
      <c r="C119" s="205">
        <v>7.9451133900365196</v>
      </c>
      <c r="D119" s="205">
        <v>7.9467306448826989</v>
      </c>
      <c r="E119" s="209">
        <v>2.983538640557712</v>
      </c>
      <c r="F119" s="205">
        <v>3.08799410565921</v>
      </c>
      <c r="G119" s="205">
        <v>2.953751449801822</v>
      </c>
      <c r="H119" s="205">
        <v>0.96394061966271993</v>
      </c>
      <c r="I119" s="205">
        <v>0.98854469584734939</v>
      </c>
      <c r="J119" s="18">
        <f t="shared" si="34"/>
        <v>2.8706953872829786</v>
      </c>
      <c r="K119" s="18">
        <f t="shared" si="29"/>
        <v>2.8819719505894423</v>
      </c>
      <c r="L119" s="18">
        <f t="shared" si="29"/>
        <v>3.055731343433691</v>
      </c>
      <c r="M119" s="18">
        <f t="shared" si="29"/>
        <v>-1.7491820520460424</v>
      </c>
      <c r="N119" s="18">
        <f t="shared" si="29"/>
        <v>-1.6934513972782412</v>
      </c>
      <c r="O119" s="18">
        <f t="shared" si="29"/>
        <v>-1.7692020539425961</v>
      </c>
      <c r="P119" s="18">
        <f t="shared" si="29"/>
        <v>8.40176464063285E-2</v>
      </c>
      <c r="Q119" s="18">
        <f t="shared" si="29"/>
        <v>0.16207613397662796</v>
      </c>
      <c r="R119" s="206">
        <f t="shared" si="35"/>
        <v>0.8225157875581387</v>
      </c>
      <c r="S119" s="206">
        <f t="shared" si="30"/>
        <v>0.82081092137231604</v>
      </c>
      <c r="T119" s="206">
        <f t="shared" si="30"/>
        <v>0.80583349720110264</v>
      </c>
      <c r="U119" s="206">
        <f t="shared" si="30"/>
        <v>-0.5854584382661131</v>
      </c>
      <c r="V119" s="206">
        <f t="shared" si="30"/>
        <v>-0.55817890879777077</v>
      </c>
      <c r="W119" s="206">
        <f t="shared" si="30"/>
        <v>-0.59033681707356356</v>
      </c>
      <c r="X119" s="206">
        <f t="shared" si="30"/>
        <v>-0.24193972987059911</v>
      </c>
      <c r="Y119" s="206">
        <f t="shared" si="30"/>
        <v>6.5676174363885731E-2</v>
      </c>
      <c r="Z119" s="207">
        <f t="shared" si="36"/>
        <v>2.9619552177535371</v>
      </c>
      <c r="AA119" s="207">
        <f t="shared" si="31"/>
        <v>2.9016348740233986</v>
      </c>
      <c r="AB119" s="207">
        <f t="shared" si="31"/>
        <v>2.9789405368420079</v>
      </c>
      <c r="AC119" s="207">
        <f t="shared" si="31"/>
        <v>-1.710025132319466</v>
      </c>
      <c r="AD119" s="207">
        <f t="shared" si="31"/>
        <v>-1.6836146256775919</v>
      </c>
      <c r="AE119" s="207">
        <f t="shared" si="31"/>
        <v>-1.727789284046358</v>
      </c>
      <c r="AF119" s="207">
        <f t="shared" si="31"/>
        <v>1.3648485257390273</v>
      </c>
      <c r="AG119" s="207">
        <f t="shared" si="31"/>
        <v>2.1742895464236103</v>
      </c>
      <c r="AH119" s="206">
        <f t="shared" si="32"/>
        <v>2.9619552177535371</v>
      </c>
      <c r="AI119" s="206">
        <f t="shared" si="32"/>
        <v>2.9016348740233986</v>
      </c>
      <c r="AJ119" s="206">
        <f t="shared" si="32"/>
        <v>2.9789405368420079</v>
      </c>
      <c r="AK119" s="206">
        <f t="shared" si="32"/>
        <v>1.710025132319466</v>
      </c>
      <c r="AL119" s="206">
        <f t="shared" si="32"/>
        <v>1.6836146256775919</v>
      </c>
      <c r="AM119" s="206">
        <f t="shared" si="32"/>
        <v>1.727789284046358</v>
      </c>
      <c r="AN119" s="206">
        <f t="shared" si="32"/>
        <v>1.3648485257390273</v>
      </c>
      <c r="AO119" s="206">
        <f t="shared" si="32"/>
        <v>2.1742895464236103</v>
      </c>
      <c r="AP119" s="208">
        <f t="shared" si="33"/>
        <v>17.503097742824998</v>
      </c>
      <c r="AQ119" s="16">
        <v>17.503097742824998</v>
      </c>
    </row>
    <row r="120" spans="1:43" x14ac:dyDescent="0.25">
      <c r="A120" s="162" t="s">
        <v>149</v>
      </c>
      <c r="B120" s="205">
        <v>9.0082624758741332</v>
      </c>
      <c r="C120" s="205">
        <v>8.968118941568898</v>
      </c>
      <c r="D120" s="205">
        <v>9.0239854966093738</v>
      </c>
      <c r="E120" s="205">
        <v>2.03121924345005</v>
      </c>
      <c r="F120" s="205">
        <v>2.0942572098461101</v>
      </c>
      <c r="G120" s="205">
        <v>1.9216157772921061</v>
      </c>
      <c r="H120" s="205">
        <v>0.94418148568704119</v>
      </c>
      <c r="I120" s="205">
        <v>0.99525949311194351</v>
      </c>
      <c r="J120" s="18">
        <f t="shared" si="34"/>
        <v>3.0493409924879291</v>
      </c>
      <c r="K120" s="18">
        <f t="shared" si="29"/>
        <v>3.0567095535186479</v>
      </c>
      <c r="L120" s="18">
        <f t="shared" si="29"/>
        <v>3.2391346474810438</v>
      </c>
      <c r="M120" s="18">
        <f t="shared" si="29"/>
        <v>-2.3038605457378196</v>
      </c>
      <c r="N120" s="18">
        <f t="shared" si="29"/>
        <v>-2.2536827558269144</v>
      </c>
      <c r="O120" s="18">
        <f t="shared" si="29"/>
        <v>-2.3894305849140927</v>
      </c>
      <c r="P120" s="18">
        <f t="shared" si="29"/>
        <v>5.4137563244588849E-2</v>
      </c>
      <c r="Q120" s="18">
        <f t="shared" si="29"/>
        <v>0.17184266412546179</v>
      </c>
      <c r="R120" s="206">
        <f t="shared" si="35"/>
        <v>1.0068405629451769</v>
      </c>
      <c r="S120" s="206">
        <f t="shared" si="30"/>
        <v>0.99674071220839122</v>
      </c>
      <c r="T120" s="206">
        <f t="shared" si="30"/>
        <v>0.98462785953646903</v>
      </c>
      <c r="U120" s="206">
        <f t="shared" si="30"/>
        <v>-1.1277199847189556</v>
      </c>
      <c r="V120" s="206">
        <f t="shared" si="30"/>
        <v>-1.1151560446823499</v>
      </c>
      <c r="W120" s="206">
        <f t="shared" si="30"/>
        <v>-1.1960472881213984</v>
      </c>
      <c r="X120" s="206">
        <f t="shared" si="30"/>
        <v>-0.72733522946636109</v>
      </c>
      <c r="Y120" s="206">
        <f t="shared" si="30"/>
        <v>0.19669647875060459</v>
      </c>
      <c r="Z120" s="207">
        <f t="shared" si="36"/>
        <v>3.1462799931405749</v>
      </c>
      <c r="AA120" s="207">
        <f t="shared" si="31"/>
        <v>3.0775646648594739</v>
      </c>
      <c r="AB120" s="207">
        <f t="shared" si="31"/>
        <v>3.1577348991773739</v>
      </c>
      <c r="AC120" s="207">
        <f t="shared" si="31"/>
        <v>-2.2522866787723084</v>
      </c>
      <c r="AD120" s="207">
        <f t="shared" si="31"/>
        <v>-2.2405917615621709</v>
      </c>
      <c r="AE120" s="207">
        <f t="shared" si="31"/>
        <v>-2.3334997550941932</v>
      </c>
      <c r="AF120" s="207">
        <f t="shared" si="31"/>
        <v>0.87945302614326537</v>
      </c>
      <c r="AG120" s="207">
        <f t="shared" si="31"/>
        <v>2.3053098508103291</v>
      </c>
      <c r="AH120" s="206">
        <f t="shared" si="32"/>
        <v>3.1462799931405749</v>
      </c>
      <c r="AI120" s="206">
        <f t="shared" si="32"/>
        <v>3.0775646648594739</v>
      </c>
      <c r="AJ120" s="206">
        <f t="shared" si="32"/>
        <v>3.1577348991773739</v>
      </c>
      <c r="AK120" s="206">
        <f t="shared" si="32"/>
        <v>2.2522866787723084</v>
      </c>
      <c r="AL120" s="206">
        <f t="shared" si="32"/>
        <v>2.2405917615621709</v>
      </c>
      <c r="AM120" s="206">
        <f t="shared" si="32"/>
        <v>2.3334997550941932</v>
      </c>
      <c r="AN120" s="206">
        <f t="shared" si="32"/>
        <v>0.87945302614326537</v>
      </c>
      <c r="AO120" s="206">
        <f t="shared" si="32"/>
        <v>2.3053098508103291</v>
      </c>
      <c r="AP120" s="208">
        <f t="shared" si="33"/>
        <v>19.392720629559694</v>
      </c>
      <c r="AQ120" s="16">
        <v>19.392720629559694</v>
      </c>
    </row>
    <row r="121" spans="1:43" ht="15.75" thickBot="1" x14ac:dyDescent="0.3">
      <c r="A121" s="211" t="s">
        <v>150</v>
      </c>
      <c r="B121" s="212">
        <v>9.9263860999056615</v>
      </c>
      <c r="C121" s="212">
        <v>10.073856258362971</v>
      </c>
      <c r="D121" s="212">
        <v>10.096821568250267</v>
      </c>
      <c r="E121" s="212">
        <v>0.94003845066342495</v>
      </c>
      <c r="F121" s="212">
        <v>0.96615636526990456</v>
      </c>
      <c r="G121" s="212">
        <v>0.9659501965302425</v>
      </c>
      <c r="H121" s="212">
        <v>1.0112621375280193</v>
      </c>
      <c r="I121" s="212">
        <v>0.99464406107445291</v>
      </c>
      <c r="J121" s="18">
        <f t="shared" si="34"/>
        <v>3.1893606995674024</v>
      </c>
      <c r="K121" s="18">
        <f t="shared" si="29"/>
        <v>3.2244482868462261</v>
      </c>
      <c r="L121" s="18">
        <f t="shared" si="29"/>
        <v>3.4011992041945858</v>
      </c>
      <c r="M121" s="18">
        <f t="shared" si="29"/>
        <v>-3.4154148396849111</v>
      </c>
      <c r="N121" s="18">
        <f t="shared" si="29"/>
        <v>-3.3697927934770529</v>
      </c>
      <c r="O121" s="18">
        <f t="shared" si="29"/>
        <v>-3.3817297741532495</v>
      </c>
      <c r="P121" s="18">
        <f t="shared" si="29"/>
        <v>0.15315848300149715</v>
      </c>
      <c r="Q121" s="18">
        <f t="shared" si="29"/>
        <v>0.17095027838653151</v>
      </c>
      <c r="R121" s="213">
        <f t="shared" si="35"/>
        <v>1.1513115171988424</v>
      </c>
      <c r="S121" s="213">
        <f t="shared" si="30"/>
        <v>1.1656238820283698</v>
      </c>
      <c r="T121" s="213">
        <f t="shared" si="30"/>
        <v>1.142619719199369</v>
      </c>
      <c r="U121" s="213">
        <f t="shared" si="30"/>
        <v>-2.2143911956222295</v>
      </c>
      <c r="V121" s="213">
        <f t="shared" si="30"/>
        <v>-2.224782920466017</v>
      </c>
      <c r="W121" s="213">
        <f t="shared" si="30"/>
        <v>-2.1651191371590173</v>
      </c>
      <c r="X121" s="213">
        <f t="shared" si="30"/>
        <v>0.88123823251720346</v>
      </c>
      <c r="Y121" s="213">
        <f t="shared" si="30"/>
        <v>0.18472491368468685</v>
      </c>
      <c r="Z121" s="214">
        <f t="shared" si="36"/>
        <v>3.2907509473942405</v>
      </c>
      <c r="AA121" s="214">
        <f t="shared" si="31"/>
        <v>3.2464478346794525</v>
      </c>
      <c r="AB121" s="214">
        <f t="shared" si="31"/>
        <v>3.3157267588402739</v>
      </c>
      <c r="AC121" s="214">
        <f t="shared" si="31"/>
        <v>-3.3389578896755827</v>
      </c>
      <c r="AD121" s="214">
        <f t="shared" si="31"/>
        <v>-3.3502186373458382</v>
      </c>
      <c r="AE121" s="214">
        <f t="shared" si="31"/>
        <v>-3.3025716041318116</v>
      </c>
      <c r="AF121" s="214">
        <f t="shared" si="31"/>
        <v>2.4880264881268301</v>
      </c>
      <c r="AG121" s="214">
        <f t="shared" si="31"/>
        <v>2.2933382857444111</v>
      </c>
      <c r="AH121" s="213">
        <f t="shared" si="32"/>
        <v>3.2907509473942405</v>
      </c>
      <c r="AI121" s="213">
        <f t="shared" si="32"/>
        <v>3.2464478346794525</v>
      </c>
      <c r="AJ121" s="213">
        <f t="shared" si="32"/>
        <v>3.3157267588402739</v>
      </c>
      <c r="AK121" s="213">
        <f t="shared" si="32"/>
        <v>3.3389578896755827</v>
      </c>
      <c r="AL121" s="213">
        <f t="shared" si="32"/>
        <v>3.3502186373458382</v>
      </c>
      <c r="AM121" s="213">
        <f t="shared" si="32"/>
        <v>3.3025716041318116</v>
      </c>
      <c r="AN121" s="213">
        <f t="shared" si="32"/>
        <v>2.4880264881268301</v>
      </c>
      <c r="AO121" s="213">
        <f t="shared" si="32"/>
        <v>2.2933382857444111</v>
      </c>
      <c r="AP121" s="208">
        <f t="shared" si="33"/>
        <v>24.626038445938445</v>
      </c>
      <c r="AQ121" s="16">
        <v>24.626038445938445</v>
      </c>
    </row>
    <row r="122" spans="1:43" x14ac:dyDescent="0.25">
      <c r="A122" s="215" t="s">
        <v>151</v>
      </c>
      <c r="B122" s="216">
        <f>AVERAGE(B112:B121)</f>
        <v>5.5078551969565002</v>
      </c>
      <c r="C122" s="216">
        <f t="shared" ref="C122:AO122" si="37">AVERAGE(C112:C121)</f>
        <v>5.4780343801503601</v>
      </c>
      <c r="D122" s="216">
        <f t="shared" si="37"/>
        <v>5.4848094281611539</v>
      </c>
      <c r="E122" s="216">
        <f t="shared" si="37"/>
        <v>5.5156552455212466</v>
      </c>
      <c r="F122" s="216">
        <f t="shared" si="37"/>
        <v>5.5294427009688025</v>
      </c>
      <c r="G122" s="216">
        <f t="shared" si="37"/>
        <v>5.4920079485697153</v>
      </c>
      <c r="H122" s="216">
        <f t="shared" si="37"/>
        <v>0.97482784520682952</v>
      </c>
      <c r="I122" s="216">
        <f t="shared" si="37"/>
        <v>0.98650840237184645</v>
      </c>
      <c r="J122" s="216">
        <f t="shared" si="37"/>
        <v>2.0735218638083746</v>
      </c>
      <c r="K122" s="216">
        <f t="shared" si="37"/>
        <v>2.0667232529294157</v>
      </c>
      <c r="L122" s="216">
        <f t="shared" si="37"/>
        <v>2.2291251575993773</v>
      </c>
      <c r="M122" s="216">
        <f t="shared" si="37"/>
        <v>-1.1503175248066415</v>
      </c>
      <c r="N122" s="216">
        <f t="shared" si="37"/>
        <v>-1.1320112442774311</v>
      </c>
      <c r="O122" s="216">
        <f t="shared" si="37"/>
        <v>-1.1647156626168467</v>
      </c>
      <c r="P122" s="216">
        <f t="shared" si="37"/>
        <v>9.8911025629421417E-2</v>
      </c>
      <c r="Q122" s="216">
        <f t="shared" si="37"/>
        <v>0.15718049325905092</v>
      </c>
      <c r="R122" s="216">
        <f t="shared" si="37"/>
        <v>0</v>
      </c>
      <c r="S122" s="216">
        <f t="shared" si="37"/>
        <v>0</v>
      </c>
      <c r="T122" s="216">
        <f t="shared" si="37"/>
        <v>-1.7763568394002506E-16</v>
      </c>
      <c r="U122" s="216">
        <f t="shared" si="37"/>
        <v>0</v>
      </c>
      <c r="V122" s="216">
        <f t="shared" si="37"/>
        <v>0</v>
      </c>
      <c r="W122" s="216">
        <f t="shared" si="37"/>
        <v>0</v>
      </c>
      <c r="X122" s="216">
        <f t="shared" si="37"/>
        <v>0</v>
      </c>
      <c r="Y122" s="216">
        <f t="shared" si="37"/>
        <v>1.4432899320127036E-16</v>
      </c>
      <c r="Z122" s="216">
        <f t="shared" si="37"/>
        <v>2.1394394301953983</v>
      </c>
      <c r="AA122" s="216">
        <f t="shared" si="37"/>
        <v>2.0808239526510826</v>
      </c>
      <c r="AB122" s="216">
        <f t="shared" si="37"/>
        <v>2.1731070396409047</v>
      </c>
      <c r="AC122" s="216">
        <f t="shared" si="37"/>
        <v>-1.124566694053353</v>
      </c>
      <c r="AD122" s="216">
        <f t="shared" si="37"/>
        <v>-1.1254357168798212</v>
      </c>
      <c r="AE122" s="216">
        <f t="shared" si="37"/>
        <v>-1.1374524669727946</v>
      </c>
      <c r="AF122" s="216">
        <f t="shared" si="37"/>
        <v>1.6067882556096265</v>
      </c>
      <c r="AG122" s="216">
        <f t="shared" si="37"/>
        <v>2.1086133720597244</v>
      </c>
      <c r="AH122" s="216">
        <f t="shared" si="37"/>
        <v>2.1394394301953983</v>
      </c>
      <c r="AI122" s="216">
        <f t="shared" si="37"/>
        <v>2.0808239526510826</v>
      </c>
      <c r="AJ122" s="216">
        <f t="shared" si="37"/>
        <v>2.1731070396409047</v>
      </c>
      <c r="AK122" s="216">
        <f t="shared" si="37"/>
        <v>1.124566694053353</v>
      </c>
      <c r="AL122" s="216">
        <f t="shared" si="37"/>
        <v>1.1254357168798212</v>
      </c>
      <c r="AM122" s="216">
        <f t="shared" si="37"/>
        <v>1.1374524669727946</v>
      </c>
      <c r="AN122" s="216">
        <f t="shared" si="37"/>
        <v>1.6067882556096265</v>
      </c>
      <c r="AO122" s="217">
        <f t="shared" si="37"/>
        <v>2.1086133720597244</v>
      </c>
      <c r="AP122" s="218"/>
    </row>
    <row r="123" spans="1:43" ht="15.75" thickBot="1" x14ac:dyDescent="0.3">
      <c r="A123" s="219" t="s">
        <v>137</v>
      </c>
      <c r="B123" s="220">
        <f>_xlfn.STDEV.P(B112:B121)</f>
        <v>2.8362190245764376</v>
      </c>
      <c r="C123" s="220">
        <f t="shared" ref="C123:AO123" si="38">_xlfn.STDEV.P(C112:C121)</f>
        <v>2.8802166476621731</v>
      </c>
      <c r="D123" s="220">
        <f t="shared" si="38"/>
        <v>2.9121464639358381</v>
      </c>
      <c r="E123" s="220">
        <f t="shared" si="38"/>
        <v>2.8931933769967815</v>
      </c>
      <c r="F123" s="220">
        <f t="shared" si="38"/>
        <v>2.8659739262902595</v>
      </c>
      <c r="G123" s="220">
        <f t="shared" si="38"/>
        <v>2.9025506252678559</v>
      </c>
      <c r="H123" s="220">
        <f t="shared" si="38"/>
        <v>4.1430778369366941E-2</v>
      </c>
      <c r="I123" s="220">
        <f t="shared" si="38"/>
        <v>5.0817947152105379E-2</v>
      </c>
      <c r="J123" s="220">
        <f t="shared" si="38"/>
        <v>0.96918932807506342</v>
      </c>
      <c r="K123" s="220">
        <f t="shared" si="38"/>
        <v>0.99322350182306307</v>
      </c>
      <c r="L123" s="220">
        <f t="shared" si="38"/>
        <v>1.0257778917175331</v>
      </c>
      <c r="M123" s="220">
        <f t="shared" si="38"/>
        <v>1.0228984469213409</v>
      </c>
      <c r="N123" s="220">
        <f t="shared" si="38"/>
        <v>1.0058426503610887</v>
      </c>
      <c r="O123" s="220">
        <f t="shared" si="38"/>
        <v>1.0239686461066897</v>
      </c>
      <c r="P123" s="220">
        <f t="shared" si="38"/>
        <v>6.1558220433901474E-2</v>
      </c>
      <c r="Q123" s="220">
        <f t="shared" si="38"/>
        <v>7.4542111579950152E-2</v>
      </c>
      <c r="R123" s="220">
        <f t="shared" si="38"/>
        <v>0.99999999999999978</v>
      </c>
      <c r="S123" s="220">
        <f t="shared" si="38"/>
        <v>1.0000000000000004</v>
      </c>
      <c r="T123" s="220">
        <f t="shared" si="38"/>
        <v>1.0000000000000004</v>
      </c>
      <c r="U123" s="220">
        <f t="shared" si="38"/>
        <v>1</v>
      </c>
      <c r="V123" s="220">
        <f t="shared" si="38"/>
        <v>1.0000000000000004</v>
      </c>
      <c r="W123" s="220">
        <f t="shared" si="38"/>
        <v>1</v>
      </c>
      <c r="X123" s="220">
        <f t="shared" si="38"/>
        <v>1</v>
      </c>
      <c r="Y123" s="220">
        <f t="shared" si="38"/>
        <v>1</v>
      </c>
      <c r="Z123" s="220">
        <f t="shared" si="38"/>
        <v>0.99999999999999978</v>
      </c>
      <c r="AA123" s="220">
        <f t="shared" si="38"/>
        <v>1.0000000000000004</v>
      </c>
      <c r="AB123" s="220">
        <f t="shared" si="38"/>
        <v>1</v>
      </c>
      <c r="AC123" s="220">
        <f t="shared" si="38"/>
        <v>1</v>
      </c>
      <c r="AD123" s="220">
        <f t="shared" si="38"/>
        <v>1</v>
      </c>
      <c r="AE123" s="220">
        <f t="shared" si="38"/>
        <v>0.99999999999999978</v>
      </c>
      <c r="AF123" s="220">
        <f t="shared" si="38"/>
        <v>0.99999999999999978</v>
      </c>
      <c r="AG123" s="220">
        <f t="shared" si="38"/>
        <v>1</v>
      </c>
      <c r="AH123" s="220">
        <f t="shared" si="38"/>
        <v>0.99999999999999978</v>
      </c>
      <c r="AI123" s="220">
        <f t="shared" si="38"/>
        <v>1.0000000000000004</v>
      </c>
      <c r="AJ123" s="220">
        <f t="shared" si="38"/>
        <v>1</v>
      </c>
      <c r="AK123" s="220">
        <f t="shared" si="38"/>
        <v>1</v>
      </c>
      <c r="AL123" s="220">
        <f t="shared" si="38"/>
        <v>1</v>
      </c>
      <c r="AM123" s="220">
        <f t="shared" si="38"/>
        <v>0.99999999999999978</v>
      </c>
      <c r="AN123" s="220">
        <f t="shared" si="38"/>
        <v>0.99999999999999978</v>
      </c>
      <c r="AO123" s="221">
        <f t="shared" si="38"/>
        <v>1</v>
      </c>
      <c r="AP123" s="222"/>
    </row>
    <row r="126" spans="1:43" x14ac:dyDescent="0.25">
      <c r="A126" s="224" t="s">
        <v>152</v>
      </c>
      <c r="B126" s="224"/>
      <c r="C126" s="224"/>
      <c r="D126" s="224"/>
      <c r="E126" s="224"/>
      <c r="F126" s="224"/>
      <c r="G126" s="224"/>
      <c r="H126" s="224"/>
      <c r="I126" s="224"/>
      <c r="J126" s="224"/>
      <c r="K126" s="224"/>
      <c r="L126" s="224"/>
      <c r="M126" s="224"/>
      <c r="N126" s="224"/>
      <c r="O126" s="224"/>
      <c r="P126" s="224"/>
      <c r="Q126" s="224"/>
      <c r="R126" s="224"/>
      <c r="S126" s="224"/>
      <c r="T126" s="224"/>
      <c r="U126" s="224"/>
    </row>
    <row r="127" spans="1:43" x14ac:dyDescent="0.25">
      <c r="A127" s="224"/>
      <c r="B127" s="224"/>
      <c r="C127" s="224"/>
      <c r="D127" s="224"/>
      <c r="E127" s="224"/>
      <c r="F127" s="224"/>
      <c r="G127" s="224"/>
      <c r="H127" s="224"/>
      <c r="I127" s="224"/>
      <c r="J127" s="224"/>
      <c r="K127" s="224"/>
      <c r="L127" s="224"/>
      <c r="M127" s="224"/>
      <c r="N127" s="224"/>
      <c r="O127" s="224"/>
      <c r="P127" s="224"/>
      <c r="Q127" s="224"/>
      <c r="R127" s="224"/>
      <c r="S127" s="224"/>
      <c r="T127" s="224"/>
      <c r="U127" s="224"/>
    </row>
    <row r="128" spans="1:43" x14ac:dyDescent="0.25">
      <c r="A128" s="224"/>
      <c r="B128" s="224"/>
      <c r="C128" s="224"/>
      <c r="D128" s="224"/>
      <c r="E128" s="224"/>
      <c r="F128" s="224"/>
      <c r="G128" s="224"/>
      <c r="H128" s="224"/>
      <c r="I128" s="224"/>
      <c r="J128" s="224"/>
      <c r="K128" s="224"/>
      <c r="L128" s="224"/>
      <c r="M128" s="224"/>
      <c r="N128" s="224"/>
      <c r="O128" s="224"/>
      <c r="P128" s="224"/>
      <c r="Q128" s="224"/>
      <c r="R128" s="224"/>
      <c r="S128" s="224"/>
      <c r="T128" s="224"/>
      <c r="U128" s="224"/>
    </row>
    <row r="129" spans="1:21" x14ac:dyDescent="0.25">
      <c r="A129" s="224"/>
      <c r="B129" s="224"/>
      <c r="C129" s="224"/>
      <c r="D129" s="224"/>
      <c r="E129" s="224"/>
      <c r="F129" s="224"/>
      <c r="G129" s="224"/>
      <c r="H129" s="224"/>
      <c r="I129" s="224"/>
      <c r="J129" s="224"/>
      <c r="K129" s="224"/>
      <c r="L129" s="224"/>
      <c r="M129" s="224"/>
      <c r="N129" s="224"/>
      <c r="O129" s="224"/>
      <c r="P129" s="224"/>
      <c r="Q129" s="224"/>
      <c r="R129" s="224"/>
      <c r="S129" s="224"/>
      <c r="T129" s="224"/>
      <c r="U129" s="224"/>
    </row>
    <row r="130" spans="1:21" x14ac:dyDescent="0.25">
      <c r="A130" s="224"/>
      <c r="B130" s="224"/>
      <c r="C130" s="224"/>
      <c r="D130" s="224"/>
      <c r="E130" s="224"/>
      <c r="F130" s="224"/>
      <c r="G130" s="224"/>
      <c r="H130" s="224"/>
      <c r="I130" s="224"/>
      <c r="J130" s="224"/>
      <c r="K130" s="224"/>
      <c r="L130" s="224"/>
      <c r="M130" s="224"/>
      <c r="N130" s="224"/>
      <c r="O130" s="224"/>
      <c r="P130" s="224"/>
      <c r="Q130" s="224"/>
      <c r="R130" s="224"/>
      <c r="S130" s="224"/>
      <c r="T130" s="224"/>
      <c r="U130" s="224"/>
    </row>
    <row r="131" spans="1:21" x14ac:dyDescent="0.25">
      <c r="A131" s="224"/>
      <c r="B131" s="224"/>
      <c r="C131" s="224"/>
      <c r="D131" s="224"/>
      <c r="E131" s="224"/>
      <c r="F131" s="224"/>
      <c r="G131" s="224"/>
      <c r="H131" s="224"/>
      <c r="I131" s="224"/>
      <c r="J131" s="224"/>
      <c r="K131" s="224"/>
      <c r="L131" s="224"/>
      <c r="M131" s="224"/>
      <c r="N131" s="224"/>
      <c r="O131" s="224"/>
      <c r="P131" s="224"/>
      <c r="Q131" s="224"/>
      <c r="R131" s="224"/>
      <c r="S131" s="224"/>
      <c r="T131" s="224"/>
      <c r="U131" s="224"/>
    </row>
    <row r="132" spans="1:21" x14ac:dyDescent="0.25">
      <c r="A132" s="224"/>
      <c r="B132" s="224"/>
      <c r="C132" s="224"/>
      <c r="D132" s="224"/>
      <c r="E132" s="224"/>
      <c r="F132" s="224"/>
      <c r="G132" s="224"/>
      <c r="H132" s="224"/>
      <c r="I132" s="224"/>
      <c r="J132" s="224"/>
      <c r="K132" s="224"/>
      <c r="L132" s="224"/>
      <c r="M132" s="224"/>
      <c r="N132" s="224"/>
      <c r="O132" s="224"/>
      <c r="P132" s="224"/>
      <c r="Q132" s="224"/>
      <c r="R132" s="224"/>
      <c r="S132" s="224"/>
      <c r="T132" s="224"/>
      <c r="U132" s="224"/>
    </row>
    <row r="133" spans="1:21" x14ac:dyDescent="0.25">
      <c r="A133" s="224"/>
      <c r="B133" s="224"/>
      <c r="C133" s="224"/>
      <c r="D133" s="224"/>
      <c r="E133" s="224"/>
      <c r="F133" s="224"/>
      <c r="G133" s="224"/>
      <c r="H133" s="224"/>
      <c r="I133" s="224"/>
      <c r="J133" s="224"/>
      <c r="K133" s="224"/>
      <c r="L133" s="224"/>
      <c r="M133" s="224"/>
      <c r="N133" s="224"/>
      <c r="O133" s="224"/>
      <c r="P133" s="224"/>
      <c r="Q133" s="224"/>
      <c r="R133" s="224"/>
      <c r="S133" s="224"/>
      <c r="T133" s="224"/>
      <c r="U133" s="224"/>
    </row>
    <row r="134" spans="1:21" x14ac:dyDescent="0.25">
      <c r="A134" s="224"/>
      <c r="B134" s="224"/>
      <c r="C134" s="224"/>
      <c r="D134" s="224"/>
      <c r="E134" s="224"/>
      <c r="F134" s="224"/>
      <c r="G134" s="224"/>
      <c r="H134" s="224"/>
      <c r="I134" s="224"/>
      <c r="J134" s="224"/>
      <c r="K134" s="224"/>
      <c r="L134" s="224"/>
      <c r="M134" s="224"/>
      <c r="N134" s="224"/>
      <c r="O134" s="224"/>
      <c r="P134" s="224"/>
      <c r="Q134" s="224"/>
      <c r="R134" s="224"/>
      <c r="S134" s="224"/>
      <c r="T134" s="224"/>
      <c r="U134" s="224"/>
    </row>
  </sheetData>
  <mergeCells count="15">
    <mergeCell ref="A126:U134"/>
    <mergeCell ref="A1:V1"/>
    <mergeCell ref="AP5:AT5"/>
    <mergeCell ref="AV5:BD5"/>
    <mergeCell ref="B110:I110"/>
    <mergeCell ref="J110:Q110"/>
    <mergeCell ref="R110:Y110"/>
    <mergeCell ref="Z110:AG110"/>
    <mergeCell ref="AH110:AO110"/>
    <mergeCell ref="A2:Y3"/>
    <mergeCell ref="B5:I5"/>
    <mergeCell ref="J5:Q5"/>
    <mergeCell ref="R5:Y5"/>
    <mergeCell ref="Z5:AG5"/>
    <mergeCell ref="AH5:AO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Simulated study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 MATTOS</dc:creator>
  <cp:lastModifiedBy>JACO MATTOS</cp:lastModifiedBy>
  <dcterms:created xsi:type="dcterms:W3CDTF">2023-03-09T18:01:27Z</dcterms:created>
  <dcterms:modified xsi:type="dcterms:W3CDTF">2023-03-14T18:03:08Z</dcterms:modified>
</cp:coreProperties>
</file>