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 3" sheetId="8" r:id="rId1"/>
  </sheets>
  <calcPr calcId="144525"/>
</workbook>
</file>

<file path=xl/sharedStrings.xml><?xml version="1.0" encoding="utf-8"?>
<sst xmlns="http://schemas.openxmlformats.org/spreadsheetml/2006/main" count="71" uniqueCount="34">
  <si>
    <t>Table 3. Lifestyle practices by gender</t>
  </si>
  <si>
    <t>BMI</t>
  </si>
  <si>
    <t>&lt; 18.5</t>
  </si>
  <si>
    <t>18.5-24.91.</t>
  </si>
  <si>
    <t>25.0-29.9</t>
  </si>
  <si>
    <t>≥30</t>
  </si>
  <si>
    <t>Number</t>
  </si>
  <si>
    <t>Questions</t>
  </si>
  <si>
    <t>Levels</t>
  </si>
  <si>
    <t>Male (%)</t>
  </si>
  <si>
    <t>Female(%)</t>
  </si>
  <si>
    <t>Total (%)</t>
  </si>
  <si>
    <t>p values</t>
  </si>
  <si>
    <t>Do you take your meals regularly</t>
  </si>
  <si>
    <t>always regular</t>
  </si>
  <si>
    <t>n.s</t>
  </si>
  <si>
    <t>irregular</t>
  </si>
  <si>
    <t>How ofen do you take breakfast</t>
  </si>
  <si>
    <t>daily</t>
  </si>
  <si>
    <t>&lt; 0.01</t>
  </si>
  <si>
    <t>three or four times per week</t>
  </si>
  <si>
    <t>once or twice per week</t>
  </si>
  <si>
    <t>rarely</t>
  </si>
  <si>
    <t>How often do you take sweets apart from  meals</t>
  </si>
  <si>
    <t>How often do you eat vegetables and fruits</t>
  </si>
  <si>
    <t>How often do you eat take-out food</t>
  </si>
  <si>
    <t>Do you drink alcohol when eating out</t>
  </si>
  <si>
    <t>Yes</t>
  </si>
  <si>
    <t>No</t>
  </si>
  <si>
    <t>Do you drink carbonated beverages when eating out</t>
  </si>
  <si>
    <t>Do you drink adequate water every day</t>
  </si>
  <si>
    <t>Do you accept the concept of taking nutritional balanced food is important for maintaining a healthy weight</t>
  </si>
  <si>
    <t>Have you ever considered the nutritional balance 
when you selecting food</t>
  </si>
  <si>
    <r>
      <rPr>
        <sz val="12"/>
        <color theme="1"/>
        <rFont val="Times New Roman"/>
        <charset val="134"/>
      </rPr>
      <t>The life style practices were compared by gender. Significant differences between sexes were determined by Chi-square analyses (</t>
    </r>
    <r>
      <rPr>
        <i/>
        <sz val="12"/>
        <color theme="1"/>
        <rFont val="Times New Roman"/>
        <charset val="134"/>
      </rPr>
      <t xml:space="preserve">p </t>
    </r>
    <r>
      <rPr>
        <sz val="12"/>
        <color theme="1"/>
        <rFont val="Times New Roman"/>
        <charset val="134"/>
      </rPr>
      <t>&lt; 0.05).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</si>
</sst>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49" fontId="2" fillId="0" borderId="0" xfId="0" applyNumberFormat="1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K33"/>
  <sheetViews>
    <sheetView tabSelected="1" topLeftCell="C1" workbookViewId="0">
      <selection activeCell="O36" sqref="O36"/>
    </sheetView>
  </sheetViews>
  <sheetFormatPr defaultColWidth="9" defaultRowHeight="13.5"/>
  <cols>
    <col min="2" max="2" width="8.125" style="1" customWidth="1"/>
    <col min="3" max="3" width="44.125" style="1" customWidth="1"/>
    <col min="4" max="4" width="25.125" style="1" customWidth="1"/>
    <col min="5" max="5" width="5.25" style="1" customWidth="1"/>
    <col min="6" max="6" width="5.5" style="1" customWidth="1"/>
    <col min="7" max="7" width="5.125" style="1" customWidth="1"/>
    <col min="8" max="8" width="5.75" style="1" customWidth="1"/>
    <col min="9" max="9" width="5.25" style="1" customWidth="1"/>
    <col min="10" max="10" width="5" style="1" customWidth="1"/>
    <col min="11" max="11" width="5.125" style="1" customWidth="1"/>
    <col min="12" max="12" width="5.625" style="1" customWidth="1"/>
    <col min="13" max="13" width="5.75" style="1" customWidth="1"/>
    <col min="14" max="14" width="5.875" style="1" customWidth="1"/>
    <col min="15" max="15" width="5.625" style="1" customWidth="1"/>
    <col min="16" max="17" width="6.5" style="1" customWidth="1"/>
    <col min="18" max="18" width="5.875" style="1" customWidth="1"/>
    <col min="19" max="19" width="5.625" style="1" customWidth="1"/>
    <col min="20" max="20" width="7.75" style="1" customWidth="1"/>
    <col min="21" max="21" width="5.875" style="1" customWidth="1"/>
    <col min="22" max="22" width="6" style="1" customWidth="1"/>
    <col min="23" max="23" width="9" style="1"/>
    <col min="24" max="24" width="5.625" style="1" customWidth="1"/>
    <col min="25" max="27" width="9" style="1"/>
  </cols>
  <sheetData>
    <row r="1" ht="15.75" spans="2:27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5.75" spans="2:27">
      <c r="B2" s="3"/>
      <c r="C2" s="3"/>
      <c r="D2" s="3"/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3"/>
      <c r="W2" s="3"/>
      <c r="X2" s="3"/>
      <c r="Y2" s="3"/>
      <c r="Z2" s="3"/>
      <c r="AA2" s="17"/>
    </row>
    <row r="3" ht="15" spans="5:37">
      <c r="E3" s="2" t="s">
        <v>2</v>
      </c>
      <c r="F3" s="2"/>
      <c r="G3" s="2"/>
      <c r="H3" s="2"/>
      <c r="I3" s="2" t="s">
        <v>3</v>
      </c>
      <c r="J3" s="2"/>
      <c r="K3" s="2"/>
      <c r="L3" s="2"/>
      <c r="M3" s="2" t="s">
        <v>4</v>
      </c>
      <c r="N3" s="2"/>
      <c r="O3" s="2"/>
      <c r="P3" s="2"/>
      <c r="Q3" s="2" t="s">
        <v>5</v>
      </c>
      <c r="R3" s="2"/>
      <c r="S3" s="2"/>
      <c r="T3" s="2"/>
      <c r="AD3" s="18"/>
      <c r="AE3" s="18"/>
      <c r="AF3" s="18"/>
      <c r="AG3" s="18"/>
      <c r="AH3" s="18" t="s">
        <v>5</v>
      </c>
      <c r="AI3" s="18"/>
      <c r="AJ3" s="18"/>
      <c r="AK3" s="18"/>
    </row>
    <row r="4" ht="16.5" spans="2:27">
      <c r="B4" s="5" t="s">
        <v>6</v>
      </c>
      <c r="C4" s="5" t="s">
        <v>7</v>
      </c>
      <c r="D4" s="5" t="s">
        <v>8</v>
      </c>
      <c r="E4" s="6" t="s">
        <v>9</v>
      </c>
      <c r="F4" s="6"/>
      <c r="G4" s="6" t="s">
        <v>10</v>
      </c>
      <c r="H4" s="6"/>
      <c r="I4" s="6" t="s">
        <v>9</v>
      </c>
      <c r="J4" s="6"/>
      <c r="K4" s="6" t="s">
        <v>10</v>
      </c>
      <c r="L4" s="6"/>
      <c r="M4" s="6" t="s">
        <v>9</v>
      </c>
      <c r="N4" s="6"/>
      <c r="O4" s="6" t="s">
        <v>10</v>
      </c>
      <c r="P4" s="6"/>
      <c r="Q4" s="6" t="s">
        <v>9</v>
      </c>
      <c r="R4" s="6"/>
      <c r="S4" s="6" t="s">
        <v>10</v>
      </c>
      <c r="T4" s="6"/>
      <c r="U4" s="5" t="s">
        <v>9</v>
      </c>
      <c r="V4" s="5"/>
      <c r="W4" s="5" t="s">
        <v>10</v>
      </c>
      <c r="X4" s="5"/>
      <c r="Y4" s="5" t="s">
        <v>11</v>
      </c>
      <c r="Z4" s="5"/>
      <c r="AA4" s="19" t="s">
        <v>12</v>
      </c>
    </row>
    <row r="5" ht="15.75" spans="2:27">
      <c r="B5" s="7">
        <v>1</v>
      </c>
      <c r="C5" s="7" t="s">
        <v>13</v>
      </c>
      <c r="D5" s="7" t="s">
        <v>14</v>
      </c>
      <c r="E5" s="7">
        <v>1</v>
      </c>
      <c r="F5" s="8">
        <f t="shared" ref="F5:F32" si="0">E5/4*100</f>
        <v>25</v>
      </c>
      <c r="G5" s="7">
        <v>3</v>
      </c>
      <c r="H5" s="8">
        <f t="shared" ref="H5:H32" si="1">G5/8*100</f>
        <v>37.5</v>
      </c>
      <c r="I5" s="7">
        <v>156</v>
      </c>
      <c r="J5" s="16">
        <f t="shared" ref="J5:J32" si="2">I5/193*100</f>
        <v>80.8290155440415</v>
      </c>
      <c r="K5" s="7">
        <v>161</v>
      </c>
      <c r="L5" s="8">
        <f t="shared" ref="L5:L32" si="3">K5/200*100</f>
        <v>80.5</v>
      </c>
      <c r="M5" s="7">
        <v>45</v>
      </c>
      <c r="N5" s="8">
        <f t="shared" ref="N5:N32" si="4">M5/54*100</f>
        <v>83.3333333333333</v>
      </c>
      <c r="O5" s="7">
        <v>50</v>
      </c>
      <c r="P5" s="8">
        <f t="shared" ref="P5:P32" si="5">O5/59*100</f>
        <v>84.7457627118644</v>
      </c>
      <c r="Q5" s="7">
        <v>12</v>
      </c>
      <c r="R5" s="8">
        <f t="shared" ref="R5:R32" si="6">Q5/19*100</f>
        <v>63.1578947368421</v>
      </c>
      <c r="S5" s="7">
        <v>8</v>
      </c>
      <c r="T5" s="8">
        <f t="shared" ref="T5:T32" si="7">S5/13*100</f>
        <v>61.5384615384615</v>
      </c>
      <c r="U5" s="7">
        <v>214</v>
      </c>
      <c r="V5" s="8">
        <f t="shared" ref="V5:V32" si="8">U5/270*100</f>
        <v>79.2592592592593</v>
      </c>
      <c r="W5" s="7">
        <v>222</v>
      </c>
      <c r="X5" s="8">
        <f t="shared" ref="X5:X32" si="9">W5/280*100</f>
        <v>79.2857142857143</v>
      </c>
      <c r="Y5" s="7">
        <f t="shared" ref="Y5:Y32" si="10">U5+W5</f>
        <v>436</v>
      </c>
      <c r="Z5" s="8">
        <f t="shared" ref="Z5:Z32" si="11">Y5/550*100</f>
        <v>79.2727272727273</v>
      </c>
      <c r="AA5" s="20" t="s">
        <v>15</v>
      </c>
    </row>
    <row r="6" ht="16.5" spans="2:27">
      <c r="B6" s="5"/>
      <c r="C6" s="5"/>
      <c r="D6" s="5" t="s">
        <v>16</v>
      </c>
      <c r="E6" s="5">
        <v>3</v>
      </c>
      <c r="F6" s="9">
        <f t="shared" si="0"/>
        <v>75</v>
      </c>
      <c r="G6" s="5">
        <v>5</v>
      </c>
      <c r="H6" s="9">
        <f t="shared" si="1"/>
        <v>62.5</v>
      </c>
      <c r="I6" s="5">
        <v>37</v>
      </c>
      <c r="J6" s="12">
        <f t="shared" si="2"/>
        <v>19.1709844559585</v>
      </c>
      <c r="K6" s="5">
        <v>39</v>
      </c>
      <c r="L6" s="9">
        <f t="shared" si="3"/>
        <v>19.5</v>
      </c>
      <c r="M6" s="5">
        <v>9</v>
      </c>
      <c r="N6" s="9">
        <f t="shared" si="4"/>
        <v>16.6666666666667</v>
      </c>
      <c r="O6" s="5">
        <v>9</v>
      </c>
      <c r="P6" s="9">
        <f t="shared" si="5"/>
        <v>15.2542372881356</v>
      </c>
      <c r="Q6" s="5">
        <v>7</v>
      </c>
      <c r="R6" s="9">
        <f t="shared" si="6"/>
        <v>36.8421052631579</v>
      </c>
      <c r="S6" s="5">
        <v>5</v>
      </c>
      <c r="T6" s="9">
        <f t="shared" si="7"/>
        <v>38.4615384615385</v>
      </c>
      <c r="U6" s="5">
        <v>56</v>
      </c>
      <c r="V6" s="9">
        <f t="shared" si="8"/>
        <v>20.7407407407407</v>
      </c>
      <c r="W6" s="5">
        <v>58</v>
      </c>
      <c r="X6" s="9">
        <f t="shared" si="9"/>
        <v>20.7142857142857</v>
      </c>
      <c r="Y6" s="5">
        <f t="shared" si="10"/>
        <v>114</v>
      </c>
      <c r="Z6" s="9">
        <f t="shared" si="11"/>
        <v>20.7272727272727</v>
      </c>
      <c r="AA6" s="21"/>
    </row>
    <row r="7" ht="15.75" spans="2:27">
      <c r="B7" s="7">
        <v>2</v>
      </c>
      <c r="C7" s="7" t="s">
        <v>17</v>
      </c>
      <c r="D7" s="7" t="s">
        <v>18</v>
      </c>
      <c r="E7" s="7">
        <v>0</v>
      </c>
      <c r="F7" s="10">
        <f t="shared" si="0"/>
        <v>0</v>
      </c>
      <c r="G7" s="7">
        <v>1</v>
      </c>
      <c r="H7" s="8">
        <f t="shared" si="1"/>
        <v>12.5</v>
      </c>
      <c r="I7" s="7">
        <v>111</v>
      </c>
      <c r="J7" s="16">
        <f t="shared" si="2"/>
        <v>57.5129533678757</v>
      </c>
      <c r="K7" s="7">
        <v>147</v>
      </c>
      <c r="L7" s="8">
        <f t="shared" si="3"/>
        <v>73.5</v>
      </c>
      <c r="M7" s="7">
        <v>40</v>
      </c>
      <c r="N7" s="8">
        <f t="shared" si="4"/>
        <v>74.0740740740741</v>
      </c>
      <c r="O7" s="7">
        <v>42</v>
      </c>
      <c r="P7" s="8">
        <f t="shared" si="5"/>
        <v>71.1864406779661</v>
      </c>
      <c r="Q7" s="7">
        <v>11</v>
      </c>
      <c r="R7" s="8">
        <f t="shared" si="6"/>
        <v>57.8947368421053</v>
      </c>
      <c r="S7" s="7">
        <v>8</v>
      </c>
      <c r="T7" s="8">
        <f t="shared" si="7"/>
        <v>61.5384615384615</v>
      </c>
      <c r="U7" s="7">
        <v>162</v>
      </c>
      <c r="V7" s="10">
        <f t="shared" si="8"/>
        <v>60</v>
      </c>
      <c r="W7" s="7">
        <v>198</v>
      </c>
      <c r="X7" s="8">
        <f t="shared" si="9"/>
        <v>70.7142857142857</v>
      </c>
      <c r="Y7" s="7">
        <f t="shared" si="10"/>
        <v>360</v>
      </c>
      <c r="Z7" s="8">
        <f t="shared" si="11"/>
        <v>65.4545454545455</v>
      </c>
      <c r="AA7" s="20" t="s">
        <v>19</v>
      </c>
    </row>
    <row r="8" ht="15.75" spans="2:27">
      <c r="B8" s="7"/>
      <c r="C8" s="7"/>
      <c r="D8" s="7" t="s">
        <v>20</v>
      </c>
      <c r="E8" s="7">
        <v>1</v>
      </c>
      <c r="F8" s="10">
        <f t="shared" si="0"/>
        <v>25</v>
      </c>
      <c r="G8" s="7">
        <v>5</v>
      </c>
      <c r="H8" s="8">
        <f t="shared" si="1"/>
        <v>62.5</v>
      </c>
      <c r="I8" s="7">
        <v>69</v>
      </c>
      <c r="J8" s="16">
        <f t="shared" si="2"/>
        <v>35.7512953367876</v>
      </c>
      <c r="K8" s="7">
        <v>36</v>
      </c>
      <c r="L8" s="8">
        <f t="shared" si="3"/>
        <v>18</v>
      </c>
      <c r="M8" s="7">
        <v>10</v>
      </c>
      <c r="N8" s="8">
        <f t="shared" si="4"/>
        <v>18.5185185185185</v>
      </c>
      <c r="O8" s="7">
        <v>8</v>
      </c>
      <c r="P8" s="8">
        <f t="shared" si="5"/>
        <v>13.5593220338983</v>
      </c>
      <c r="Q8" s="7">
        <v>2</v>
      </c>
      <c r="R8" s="8">
        <f t="shared" si="6"/>
        <v>10.5263157894737</v>
      </c>
      <c r="S8" s="7">
        <v>2</v>
      </c>
      <c r="T8" s="8">
        <f t="shared" si="7"/>
        <v>15.3846153846154</v>
      </c>
      <c r="U8" s="7">
        <v>82</v>
      </c>
      <c r="V8" s="10">
        <f t="shared" si="8"/>
        <v>30.3703703703704</v>
      </c>
      <c r="W8" s="7">
        <v>51</v>
      </c>
      <c r="X8" s="8">
        <f t="shared" si="9"/>
        <v>18.2142857142857</v>
      </c>
      <c r="Y8" s="7">
        <f t="shared" si="10"/>
        <v>133</v>
      </c>
      <c r="Z8" s="8">
        <f t="shared" si="11"/>
        <v>24.1818181818182</v>
      </c>
      <c r="AA8" s="22"/>
    </row>
    <row r="9" ht="15.75" spans="2:27">
      <c r="B9" s="7"/>
      <c r="C9" s="7"/>
      <c r="D9" s="7" t="s">
        <v>21</v>
      </c>
      <c r="E9" s="7">
        <v>2</v>
      </c>
      <c r="F9" s="10">
        <f t="shared" si="0"/>
        <v>50</v>
      </c>
      <c r="G9" s="7">
        <v>1</v>
      </c>
      <c r="H9" s="8">
        <f t="shared" si="1"/>
        <v>12.5</v>
      </c>
      <c r="I9" s="7">
        <v>12</v>
      </c>
      <c r="J9" s="16">
        <f t="shared" si="2"/>
        <v>6.21761658031088</v>
      </c>
      <c r="K9" s="7">
        <v>6</v>
      </c>
      <c r="L9" s="8">
        <f t="shared" si="3"/>
        <v>3</v>
      </c>
      <c r="M9" s="7">
        <v>3</v>
      </c>
      <c r="N9" s="8">
        <f t="shared" si="4"/>
        <v>5.55555555555556</v>
      </c>
      <c r="O9" s="7">
        <v>9</v>
      </c>
      <c r="P9" s="8">
        <f t="shared" si="5"/>
        <v>15.2542372881356</v>
      </c>
      <c r="Q9" s="7">
        <v>5</v>
      </c>
      <c r="R9" s="8">
        <f t="shared" si="6"/>
        <v>26.3157894736842</v>
      </c>
      <c r="S9" s="7">
        <v>3</v>
      </c>
      <c r="T9" s="8">
        <f t="shared" si="7"/>
        <v>23.0769230769231</v>
      </c>
      <c r="U9" s="7">
        <v>22</v>
      </c>
      <c r="V9" s="10">
        <f t="shared" si="8"/>
        <v>8.14814814814815</v>
      </c>
      <c r="W9" s="7">
        <v>19</v>
      </c>
      <c r="X9" s="8">
        <f t="shared" si="9"/>
        <v>6.78571428571429</v>
      </c>
      <c r="Y9" s="7">
        <f t="shared" si="10"/>
        <v>41</v>
      </c>
      <c r="Z9" s="8">
        <f t="shared" si="11"/>
        <v>7.45454545454545</v>
      </c>
      <c r="AA9" s="22"/>
    </row>
    <row r="10" ht="16.5" spans="2:27">
      <c r="B10" s="5"/>
      <c r="C10" s="5"/>
      <c r="D10" s="5" t="s">
        <v>22</v>
      </c>
      <c r="E10" s="5">
        <v>1</v>
      </c>
      <c r="F10" s="9">
        <f t="shared" si="0"/>
        <v>25</v>
      </c>
      <c r="G10" s="5">
        <v>1</v>
      </c>
      <c r="H10" s="9">
        <f t="shared" si="1"/>
        <v>12.5</v>
      </c>
      <c r="I10" s="5">
        <v>1</v>
      </c>
      <c r="J10" s="12">
        <f t="shared" si="2"/>
        <v>0.518134715025907</v>
      </c>
      <c r="K10" s="5">
        <v>11</v>
      </c>
      <c r="L10" s="9">
        <f t="shared" si="3"/>
        <v>5.5</v>
      </c>
      <c r="M10" s="5">
        <v>1</v>
      </c>
      <c r="N10" s="9">
        <f t="shared" si="4"/>
        <v>1.85185185185185</v>
      </c>
      <c r="O10" s="5">
        <v>0</v>
      </c>
      <c r="P10" s="9">
        <f t="shared" si="5"/>
        <v>0</v>
      </c>
      <c r="Q10" s="5">
        <v>1</v>
      </c>
      <c r="R10" s="9">
        <f t="shared" si="6"/>
        <v>5.26315789473684</v>
      </c>
      <c r="S10" s="5">
        <v>0</v>
      </c>
      <c r="T10" s="9">
        <f t="shared" si="7"/>
        <v>0</v>
      </c>
      <c r="U10" s="5">
        <v>4</v>
      </c>
      <c r="V10" s="9">
        <f t="shared" si="8"/>
        <v>1.48148148148148</v>
      </c>
      <c r="W10" s="5">
        <v>12</v>
      </c>
      <c r="X10" s="9">
        <f t="shared" si="9"/>
        <v>4.28571428571429</v>
      </c>
      <c r="Y10" s="5">
        <f t="shared" si="10"/>
        <v>16</v>
      </c>
      <c r="Z10" s="9">
        <f t="shared" si="11"/>
        <v>2.90909090909091</v>
      </c>
      <c r="AA10" s="21"/>
    </row>
    <row r="11" ht="15.75" spans="2:27">
      <c r="B11" s="7">
        <v>3</v>
      </c>
      <c r="C11" s="7" t="s">
        <v>23</v>
      </c>
      <c r="D11" s="7" t="s">
        <v>18</v>
      </c>
      <c r="E11" s="7">
        <v>0</v>
      </c>
      <c r="F11" s="10">
        <f t="shared" si="0"/>
        <v>0</v>
      </c>
      <c r="G11" s="7">
        <v>1</v>
      </c>
      <c r="H11" s="8">
        <f t="shared" si="1"/>
        <v>12.5</v>
      </c>
      <c r="I11" s="7">
        <v>11</v>
      </c>
      <c r="J11" s="16">
        <f t="shared" si="2"/>
        <v>5.69948186528497</v>
      </c>
      <c r="K11" s="7">
        <v>36</v>
      </c>
      <c r="L11" s="8">
        <f t="shared" si="3"/>
        <v>18</v>
      </c>
      <c r="M11" s="7">
        <v>15</v>
      </c>
      <c r="N11" s="8">
        <f t="shared" si="4"/>
        <v>27.7777777777778</v>
      </c>
      <c r="O11" s="7">
        <v>46</v>
      </c>
      <c r="P11" s="8">
        <f t="shared" si="5"/>
        <v>77.9661016949153</v>
      </c>
      <c r="Q11" s="7">
        <v>8</v>
      </c>
      <c r="R11" s="8">
        <f t="shared" si="6"/>
        <v>42.1052631578947</v>
      </c>
      <c r="S11" s="7">
        <v>7</v>
      </c>
      <c r="T11" s="8">
        <f t="shared" si="7"/>
        <v>53.8461538461538</v>
      </c>
      <c r="U11" s="7">
        <v>34</v>
      </c>
      <c r="V11" s="10">
        <f t="shared" si="8"/>
        <v>12.5925925925926</v>
      </c>
      <c r="W11" s="7">
        <v>90</v>
      </c>
      <c r="X11" s="10">
        <f t="shared" si="9"/>
        <v>32.1428571428571</v>
      </c>
      <c r="Y11" s="7">
        <f t="shared" si="10"/>
        <v>124</v>
      </c>
      <c r="Z11" s="8">
        <f t="shared" si="11"/>
        <v>22.5454545454545</v>
      </c>
      <c r="AA11" s="20" t="s">
        <v>19</v>
      </c>
    </row>
    <row r="12" ht="15.75" spans="2:27">
      <c r="B12" s="7"/>
      <c r="C12" s="7"/>
      <c r="D12" s="7" t="s">
        <v>20</v>
      </c>
      <c r="E12" s="7">
        <v>0</v>
      </c>
      <c r="F12" s="10">
        <f t="shared" si="0"/>
        <v>0</v>
      </c>
      <c r="G12" s="7">
        <v>2</v>
      </c>
      <c r="H12" s="8">
        <f t="shared" si="1"/>
        <v>25</v>
      </c>
      <c r="I12" s="7">
        <v>20</v>
      </c>
      <c r="J12" s="16">
        <f t="shared" si="2"/>
        <v>10.3626943005181</v>
      </c>
      <c r="K12" s="7">
        <v>78</v>
      </c>
      <c r="L12" s="8">
        <f t="shared" si="3"/>
        <v>39</v>
      </c>
      <c r="M12" s="7">
        <v>12</v>
      </c>
      <c r="N12" s="8">
        <f t="shared" si="4"/>
        <v>22.2222222222222</v>
      </c>
      <c r="O12" s="7">
        <v>7</v>
      </c>
      <c r="P12" s="8">
        <f t="shared" si="5"/>
        <v>11.864406779661</v>
      </c>
      <c r="Q12" s="7">
        <v>6</v>
      </c>
      <c r="R12" s="8">
        <f t="shared" si="6"/>
        <v>31.5789473684211</v>
      </c>
      <c r="S12" s="7">
        <v>2</v>
      </c>
      <c r="T12" s="8">
        <f t="shared" si="7"/>
        <v>15.3846153846154</v>
      </c>
      <c r="U12" s="7">
        <v>38</v>
      </c>
      <c r="V12" s="10">
        <f t="shared" si="8"/>
        <v>14.0740740740741</v>
      </c>
      <c r="W12" s="7">
        <v>89</v>
      </c>
      <c r="X12" s="10">
        <f t="shared" si="9"/>
        <v>31.7857142857143</v>
      </c>
      <c r="Y12" s="7">
        <f t="shared" si="10"/>
        <v>127</v>
      </c>
      <c r="Z12" s="8">
        <f t="shared" si="11"/>
        <v>23.0909090909091</v>
      </c>
      <c r="AA12" s="22"/>
    </row>
    <row r="13" ht="15.75" spans="2:27">
      <c r="B13" s="7"/>
      <c r="C13" s="7"/>
      <c r="D13" s="7" t="s">
        <v>21</v>
      </c>
      <c r="E13" s="7">
        <v>3</v>
      </c>
      <c r="F13" s="10">
        <f t="shared" si="0"/>
        <v>75</v>
      </c>
      <c r="G13" s="7">
        <v>1</v>
      </c>
      <c r="H13" s="8">
        <f t="shared" si="1"/>
        <v>12.5</v>
      </c>
      <c r="I13" s="7">
        <v>89</v>
      </c>
      <c r="J13" s="16">
        <f t="shared" si="2"/>
        <v>46.1139896373057</v>
      </c>
      <c r="K13" s="7">
        <v>29</v>
      </c>
      <c r="L13" s="8">
        <f t="shared" si="3"/>
        <v>14.5</v>
      </c>
      <c r="M13" s="7">
        <v>9</v>
      </c>
      <c r="N13" s="8">
        <f t="shared" si="4"/>
        <v>16.6666666666667</v>
      </c>
      <c r="O13" s="7">
        <v>6</v>
      </c>
      <c r="P13" s="8">
        <f t="shared" si="5"/>
        <v>10.1694915254237</v>
      </c>
      <c r="Q13" s="7">
        <v>2</v>
      </c>
      <c r="R13" s="8">
        <f t="shared" si="6"/>
        <v>10.5263157894737</v>
      </c>
      <c r="S13" s="7">
        <v>4</v>
      </c>
      <c r="T13" s="8">
        <f t="shared" si="7"/>
        <v>30.7692307692308</v>
      </c>
      <c r="U13" s="7">
        <v>103</v>
      </c>
      <c r="V13" s="10">
        <f t="shared" si="8"/>
        <v>38.1481481481481</v>
      </c>
      <c r="W13" s="7">
        <v>40</v>
      </c>
      <c r="X13" s="10">
        <f t="shared" si="9"/>
        <v>14.2857142857143</v>
      </c>
      <c r="Y13" s="7">
        <f t="shared" si="10"/>
        <v>143</v>
      </c>
      <c r="Z13" s="8">
        <f t="shared" si="11"/>
        <v>26</v>
      </c>
      <c r="AA13" s="22"/>
    </row>
    <row r="14" ht="16.5" spans="2:27">
      <c r="B14" s="5"/>
      <c r="C14" s="5"/>
      <c r="D14" s="5" t="s">
        <v>22</v>
      </c>
      <c r="E14" s="5">
        <v>1</v>
      </c>
      <c r="F14" s="9">
        <f t="shared" si="0"/>
        <v>25</v>
      </c>
      <c r="G14" s="5">
        <v>4</v>
      </c>
      <c r="H14" s="9">
        <f t="shared" si="1"/>
        <v>50</v>
      </c>
      <c r="I14" s="5">
        <v>73</v>
      </c>
      <c r="J14" s="12">
        <f t="shared" si="2"/>
        <v>37.8238341968912</v>
      </c>
      <c r="K14" s="5">
        <v>57</v>
      </c>
      <c r="L14" s="9">
        <f t="shared" si="3"/>
        <v>28.5</v>
      </c>
      <c r="M14" s="5">
        <v>18</v>
      </c>
      <c r="N14" s="9">
        <f t="shared" si="4"/>
        <v>33.3333333333333</v>
      </c>
      <c r="O14" s="5">
        <v>0</v>
      </c>
      <c r="P14" s="9">
        <f t="shared" si="5"/>
        <v>0</v>
      </c>
      <c r="Q14" s="5">
        <v>3</v>
      </c>
      <c r="R14" s="9">
        <f t="shared" si="6"/>
        <v>15.7894736842105</v>
      </c>
      <c r="S14" s="5">
        <v>0</v>
      </c>
      <c r="T14" s="9">
        <f t="shared" si="7"/>
        <v>0</v>
      </c>
      <c r="U14" s="5">
        <v>95</v>
      </c>
      <c r="V14" s="9">
        <f t="shared" si="8"/>
        <v>35.1851851851852</v>
      </c>
      <c r="W14" s="5">
        <v>61</v>
      </c>
      <c r="X14" s="9">
        <f t="shared" si="9"/>
        <v>21.7857142857143</v>
      </c>
      <c r="Y14" s="5">
        <f t="shared" si="10"/>
        <v>156</v>
      </c>
      <c r="Z14" s="9">
        <f t="shared" si="11"/>
        <v>28.3636363636364</v>
      </c>
      <c r="AA14" s="21"/>
    </row>
    <row r="15" ht="15.75" spans="2:27">
      <c r="B15" s="7">
        <v>4</v>
      </c>
      <c r="C15" s="7" t="s">
        <v>24</v>
      </c>
      <c r="D15" s="7" t="s">
        <v>18</v>
      </c>
      <c r="E15" s="7">
        <v>4</v>
      </c>
      <c r="F15" s="11">
        <f t="shared" si="0"/>
        <v>100</v>
      </c>
      <c r="G15" s="7">
        <v>7</v>
      </c>
      <c r="H15" s="8">
        <f t="shared" si="1"/>
        <v>87.5</v>
      </c>
      <c r="I15" s="7">
        <v>89</v>
      </c>
      <c r="J15" s="16">
        <f t="shared" si="2"/>
        <v>46.1139896373057</v>
      </c>
      <c r="K15" s="7">
        <v>177</v>
      </c>
      <c r="L15" s="8">
        <f t="shared" si="3"/>
        <v>88.5</v>
      </c>
      <c r="M15" s="7">
        <v>42</v>
      </c>
      <c r="N15" s="8">
        <f t="shared" si="4"/>
        <v>77.7777777777778</v>
      </c>
      <c r="O15" s="7">
        <v>45</v>
      </c>
      <c r="P15" s="8">
        <f t="shared" si="5"/>
        <v>76.271186440678</v>
      </c>
      <c r="Q15" s="7">
        <v>11</v>
      </c>
      <c r="R15" s="8">
        <f t="shared" si="6"/>
        <v>57.8947368421053</v>
      </c>
      <c r="S15" s="7">
        <v>8</v>
      </c>
      <c r="T15" s="8">
        <f t="shared" si="7"/>
        <v>61.5384615384615</v>
      </c>
      <c r="U15" s="7">
        <v>146</v>
      </c>
      <c r="V15" s="10">
        <f t="shared" si="8"/>
        <v>54.0740740740741</v>
      </c>
      <c r="W15" s="7">
        <v>237</v>
      </c>
      <c r="X15" s="10">
        <f t="shared" si="9"/>
        <v>84.6428571428571</v>
      </c>
      <c r="Y15" s="7">
        <f t="shared" si="10"/>
        <v>383</v>
      </c>
      <c r="Z15" s="8">
        <f t="shared" si="11"/>
        <v>69.6363636363636</v>
      </c>
      <c r="AA15" s="20" t="s">
        <v>19</v>
      </c>
    </row>
    <row r="16" ht="15.75" spans="2:27">
      <c r="B16" s="7"/>
      <c r="C16" s="7"/>
      <c r="D16" s="7" t="s">
        <v>20</v>
      </c>
      <c r="E16" s="7">
        <v>0</v>
      </c>
      <c r="F16" s="10">
        <f t="shared" si="0"/>
        <v>0</v>
      </c>
      <c r="G16" s="7">
        <v>1</v>
      </c>
      <c r="H16" s="8">
        <f t="shared" si="1"/>
        <v>12.5</v>
      </c>
      <c r="I16" s="7">
        <v>67</v>
      </c>
      <c r="J16" s="16">
        <f t="shared" si="2"/>
        <v>34.7150259067358</v>
      </c>
      <c r="K16" s="7">
        <v>22</v>
      </c>
      <c r="L16" s="8">
        <f t="shared" si="3"/>
        <v>11</v>
      </c>
      <c r="M16" s="7">
        <v>8</v>
      </c>
      <c r="N16" s="8">
        <f t="shared" si="4"/>
        <v>14.8148148148148</v>
      </c>
      <c r="O16" s="7">
        <v>8</v>
      </c>
      <c r="P16" s="8">
        <f t="shared" si="5"/>
        <v>13.5593220338983</v>
      </c>
      <c r="Q16" s="7">
        <v>2</v>
      </c>
      <c r="R16" s="8">
        <f t="shared" si="6"/>
        <v>10.5263157894737</v>
      </c>
      <c r="S16" s="7">
        <v>2</v>
      </c>
      <c r="T16" s="8">
        <f t="shared" si="7"/>
        <v>15.3846153846154</v>
      </c>
      <c r="U16" s="7">
        <v>77</v>
      </c>
      <c r="V16" s="10">
        <f t="shared" si="8"/>
        <v>28.5185185185185</v>
      </c>
      <c r="W16" s="7">
        <v>33</v>
      </c>
      <c r="X16" s="10">
        <f t="shared" si="9"/>
        <v>11.7857142857143</v>
      </c>
      <c r="Y16" s="7">
        <f t="shared" si="10"/>
        <v>110</v>
      </c>
      <c r="Z16" s="8">
        <f t="shared" si="11"/>
        <v>20</v>
      </c>
      <c r="AA16" s="22"/>
    </row>
    <row r="17" ht="15.75" spans="2:27">
      <c r="B17" s="7"/>
      <c r="C17" s="7"/>
      <c r="D17" s="7" t="s">
        <v>21</v>
      </c>
      <c r="E17" s="7">
        <v>0</v>
      </c>
      <c r="F17" s="10">
        <f t="shared" si="0"/>
        <v>0</v>
      </c>
      <c r="G17" s="7">
        <v>0</v>
      </c>
      <c r="H17" s="8">
        <f t="shared" si="1"/>
        <v>0</v>
      </c>
      <c r="I17" s="7">
        <v>29</v>
      </c>
      <c r="J17" s="16">
        <f t="shared" si="2"/>
        <v>15.0259067357513</v>
      </c>
      <c r="K17" s="7">
        <v>1</v>
      </c>
      <c r="L17" s="8">
        <f t="shared" si="3"/>
        <v>0.5</v>
      </c>
      <c r="M17" s="7">
        <v>4</v>
      </c>
      <c r="N17" s="8">
        <f t="shared" si="4"/>
        <v>7.40740740740741</v>
      </c>
      <c r="O17" s="7">
        <v>6</v>
      </c>
      <c r="P17" s="8">
        <f t="shared" si="5"/>
        <v>10.1694915254237</v>
      </c>
      <c r="Q17" s="7">
        <v>4</v>
      </c>
      <c r="R17" s="8">
        <f t="shared" si="6"/>
        <v>21.0526315789474</v>
      </c>
      <c r="S17" s="7">
        <v>3</v>
      </c>
      <c r="T17" s="8">
        <f t="shared" si="7"/>
        <v>23.0769230769231</v>
      </c>
      <c r="U17" s="7">
        <v>37</v>
      </c>
      <c r="V17" s="10">
        <f t="shared" si="8"/>
        <v>13.7037037037037</v>
      </c>
      <c r="W17" s="7">
        <v>10</v>
      </c>
      <c r="X17" s="10">
        <f t="shared" si="9"/>
        <v>3.57142857142857</v>
      </c>
      <c r="Y17" s="7">
        <f t="shared" si="10"/>
        <v>47</v>
      </c>
      <c r="Z17" s="8">
        <f t="shared" si="11"/>
        <v>8.54545454545454</v>
      </c>
      <c r="AA17" s="22"/>
    </row>
    <row r="18" ht="16.5" spans="2:27">
      <c r="B18" s="5"/>
      <c r="C18" s="5"/>
      <c r="D18" s="5" t="s">
        <v>22</v>
      </c>
      <c r="E18" s="5">
        <v>0</v>
      </c>
      <c r="F18" s="9">
        <f t="shared" si="0"/>
        <v>0</v>
      </c>
      <c r="G18" s="5">
        <v>0</v>
      </c>
      <c r="H18" s="9">
        <f t="shared" si="1"/>
        <v>0</v>
      </c>
      <c r="I18" s="5">
        <v>8</v>
      </c>
      <c r="J18" s="12">
        <f t="shared" si="2"/>
        <v>4.14507772020725</v>
      </c>
      <c r="K18" s="5">
        <v>0</v>
      </c>
      <c r="L18" s="9">
        <f t="shared" si="3"/>
        <v>0</v>
      </c>
      <c r="M18" s="5">
        <v>0</v>
      </c>
      <c r="N18" s="9">
        <f t="shared" si="4"/>
        <v>0</v>
      </c>
      <c r="O18" s="5">
        <v>0</v>
      </c>
      <c r="P18" s="9">
        <f t="shared" si="5"/>
        <v>0</v>
      </c>
      <c r="Q18" s="5">
        <v>2</v>
      </c>
      <c r="R18" s="9">
        <f t="shared" si="6"/>
        <v>10.5263157894737</v>
      </c>
      <c r="S18" s="5">
        <v>0</v>
      </c>
      <c r="T18" s="9">
        <f t="shared" si="7"/>
        <v>0</v>
      </c>
      <c r="U18" s="5">
        <v>10</v>
      </c>
      <c r="V18" s="9">
        <f t="shared" si="8"/>
        <v>3.7037037037037</v>
      </c>
      <c r="W18" s="5">
        <v>0</v>
      </c>
      <c r="X18" s="9">
        <f t="shared" si="9"/>
        <v>0</v>
      </c>
      <c r="Y18" s="5">
        <f t="shared" si="10"/>
        <v>10</v>
      </c>
      <c r="Z18" s="9">
        <f t="shared" si="11"/>
        <v>1.81818181818182</v>
      </c>
      <c r="AA18" s="21"/>
    </row>
    <row r="19" ht="15.75" spans="2:27">
      <c r="B19" s="7">
        <v>5</v>
      </c>
      <c r="C19" s="7" t="s">
        <v>25</v>
      </c>
      <c r="D19" s="7" t="s">
        <v>18</v>
      </c>
      <c r="E19" s="7">
        <v>4</v>
      </c>
      <c r="F19" s="11">
        <f t="shared" si="0"/>
        <v>100</v>
      </c>
      <c r="G19" s="7">
        <v>6</v>
      </c>
      <c r="H19" s="8">
        <f t="shared" si="1"/>
        <v>75</v>
      </c>
      <c r="I19" s="7">
        <v>97</v>
      </c>
      <c r="J19" s="16">
        <f t="shared" si="2"/>
        <v>50.259067357513</v>
      </c>
      <c r="K19" s="7">
        <v>97</v>
      </c>
      <c r="L19" s="8">
        <f t="shared" si="3"/>
        <v>48.5</v>
      </c>
      <c r="M19" s="7">
        <v>34</v>
      </c>
      <c r="N19" s="8">
        <f t="shared" si="4"/>
        <v>62.962962962963</v>
      </c>
      <c r="O19" s="7">
        <v>38</v>
      </c>
      <c r="P19" s="8">
        <f t="shared" si="5"/>
        <v>64.4067796610169</v>
      </c>
      <c r="Q19" s="7">
        <v>9</v>
      </c>
      <c r="R19" s="8">
        <f t="shared" si="6"/>
        <v>47.3684210526316</v>
      </c>
      <c r="S19" s="7">
        <v>7</v>
      </c>
      <c r="T19" s="8">
        <f t="shared" si="7"/>
        <v>53.8461538461538</v>
      </c>
      <c r="U19" s="7">
        <v>144</v>
      </c>
      <c r="V19" s="10">
        <f t="shared" si="8"/>
        <v>53.3333333333333</v>
      </c>
      <c r="W19" s="7">
        <v>148</v>
      </c>
      <c r="X19" s="10">
        <f t="shared" si="9"/>
        <v>52.8571428571429</v>
      </c>
      <c r="Y19" s="7">
        <f t="shared" si="10"/>
        <v>292</v>
      </c>
      <c r="Z19" s="8">
        <f t="shared" si="11"/>
        <v>53.0909090909091</v>
      </c>
      <c r="AA19" s="20" t="s">
        <v>15</v>
      </c>
    </row>
    <row r="20" ht="15.75" spans="2:27">
      <c r="B20" s="7"/>
      <c r="C20" s="7"/>
      <c r="D20" s="7" t="s">
        <v>20</v>
      </c>
      <c r="E20" s="7">
        <v>0</v>
      </c>
      <c r="F20" s="10">
        <f t="shared" si="0"/>
        <v>0</v>
      </c>
      <c r="G20" s="7">
        <v>2</v>
      </c>
      <c r="H20" s="8">
        <f t="shared" si="1"/>
        <v>25</v>
      </c>
      <c r="I20" s="7">
        <v>53</v>
      </c>
      <c r="J20" s="16">
        <f t="shared" si="2"/>
        <v>27.4611398963731</v>
      </c>
      <c r="K20" s="7">
        <v>57</v>
      </c>
      <c r="L20" s="8">
        <f t="shared" si="3"/>
        <v>28.5</v>
      </c>
      <c r="M20" s="7">
        <v>10</v>
      </c>
      <c r="N20" s="8">
        <f t="shared" si="4"/>
        <v>18.5185185185185</v>
      </c>
      <c r="O20" s="7">
        <v>8</v>
      </c>
      <c r="P20" s="8">
        <f t="shared" si="5"/>
        <v>13.5593220338983</v>
      </c>
      <c r="Q20" s="7">
        <v>2</v>
      </c>
      <c r="R20" s="8">
        <f t="shared" si="6"/>
        <v>10.5263157894737</v>
      </c>
      <c r="S20" s="7">
        <v>2</v>
      </c>
      <c r="T20" s="8">
        <f t="shared" si="7"/>
        <v>15.3846153846154</v>
      </c>
      <c r="U20" s="7">
        <v>65</v>
      </c>
      <c r="V20" s="10">
        <f t="shared" si="8"/>
        <v>24.0740740740741</v>
      </c>
      <c r="W20" s="7">
        <v>69</v>
      </c>
      <c r="X20" s="10">
        <f t="shared" si="9"/>
        <v>24.6428571428571</v>
      </c>
      <c r="Y20" s="7">
        <f t="shared" si="10"/>
        <v>134</v>
      </c>
      <c r="Z20" s="8">
        <f t="shared" si="11"/>
        <v>24.3636363636364</v>
      </c>
      <c r="AA20" s="22"/>
    </row>
    <row r="21" ht="15.75" spans="2:27">
      <c r="B21" s="7"/>
      <c r="C21" s="7"/>
      <c r="D21" s="7" t="s">
        <v>21</v>
      </c>
      <c r="E21" s="7">
        <v>0</v>
      </c>
      <c r="F21" s="10">
        <f t="shared" si="0"/>
        <v>0</v>
      </c>
      <c r="G21" s="7">
        <v>0</v>
      </c>
      <c r="H21" s="8">
        <f t="shared" si="1"/>
        <v>0</v>
      </c>
      <c r="I21" s="7">
        <v>19</v>
      </c>
      <c r="J21" s="16">
        <f t="shared" si="2"/>
        <v>9.84455958549223</v>
      </c>
      <c r="K21" s="7">
        <v>31</v>
      </c>
      <c r="L21" s="8">
        <f t="shared" si="3"/>
        <v>15.5</v>
      </c>
      <c r="M21" s="7">
        <v>8</v>
      </c>
      <c r="N21" s="8">
        <f t="shared" si="4"/>
        <v>14.8148148148148</v>
      </c>
      <c r="O21" s="7">
        <v>4</v>
      </c>
      <c r="P21" s="8">
        <f t="shared" si="5"/>
        <v>6.77966101694915</v>
      </c>
      <c r="Q21" s="7">
        <v>6</v>
      </c>
      <c r="R21" s="8">
        <f t="shared" si="6"/>
        <v>31.5789473684211</v>
      </c>
      <c r="S21" s="7">
        <v>2</v>
      </c>
      <c r="T21" s="8">
        <f t="shared" si="7"/>
        <v>15.3846153846154</v>
      </c>
      <c r="U21" s="7">
        <v>33</v>
      </c>
      <c r="V21" s="10">
        <f t="shared" si="8"/>
        <v>12.2222222222222</v>
      </c>
      <c r="W21" s="7">
        <v>37</v>
      </c>
      <c r="X21" s="10">
        <f t="shared" si="9"/>
        <v>13.2142857142857</v>
      </c>
      <c r="Y21" s="7">
        <f t="shared" si="10"/>
        <v>70</v>
      </c>
      <c r="Z21" s="8">
        <f t="shared" si="11"/>
        <v>12.7272727272727</v>
      </c>
      <c r="AA21" s="22"/>
    </row>
    <row r="22" ht="16.5" spans="2:27">
      <c r="B22" s="5"/>
      <c r="C22" s="5"/>
      <c r="D22" s="5" t="s">
        <v>22</v>
      </c>
      <c r="E22" s="5">
        <v>0</v>
      </c>
      <c r="F22" s="9">
        <f t="shared" si="0"/>
        <v>0</v>
      </c>
      <c r="G22" s="5">
        <v>0</v>
      </c>
      <c r="H22" s="9">
        <f t="shared" si="1"/>
        <v>0</v>
      </c>
      <c r="I22" s="5">
        <v>24</v>
      </c>
      <c r="J22" s="12">
        <f t="shared" si="2"/>
        <v>12.4352331606218</v>
      </c>
      <c r="K22" s="5">
        <v>15</v>
      </c>
      <c r="L22" s="9">
        <f t="shared" si="3"/>
        <v>7.5</v>
      </c>
      <c r="M22" s="5">
        <v>2</v>
      </c>
      <c r="N22" s="9">
        <f t="shared" si="4"/>
        <v>3.7037037037037</v>
      </c>
      <c r="O22" s="5">
        <v>9</v>
      </c>
      <c r="P22" s="9">
        <f t="shared" si="5"/>
        <v>15.2542372881356</v>
      </c>
      <c r="Q22" s="5">
        <v>2</v>
      </c>
      <c r="R22" s="9">
        <f t="shared" si="6"/>
        <v>10.5263157894737</v>
      </c>
      <c r="S22" s="5">
        <v>2</v>
      </c>
      <c r="T22" s="9">
        <f t="shared" si="7"/>
        <v>15.3846153846154</v>
      </c>
      <c r="U22" s="5">
        <v>28</v>
      </c>
      <c r="V22" s="9">
        <f t="shared" si="8"/>
        <v>10.3703703703704</v>
      </c>
      <c r="W22" s="5">
        <v>26</v>
      </c>
      <c r="X22" s="9">
        <f t="shared" si="9"/>
        <v>9.28571428571429</v>
      </c>
      <c r="Y22" s="5">
        <f t="shared" si="10"/>
        <v>54</v>
      </c>
      <c r="Z22" s="9">
        <f t="shared" si="11"/>
        <v>9.81818181818182</v>
      </c>
      <c r="AA22" s="21"/>
    </row>
    <row r="23" ht="15.75" spans="2:27">
      <c r="B23" s="7">
        <v>6</v>
      </c>
      <c r="C23" s="7" t="s">
        <v>26</v>
      </c>
      <c r="D23" s="7" t="s">
        <v>27</v>
      </c>
      <c r="E23" s="7">
        <v>0</v>
      </c>
      <c r="F23" s="10">
        <f t="shared" si="0"/>
        <v>0</v>
      </c>
      <c r="G23" s="7">
        <v>0</v>
      </c>
      <c r="H23" s="8">
        <f t="shared" si="1"/>
        <v>0</v>
      </c>
      <c r="I23" s="7">
        <v>104</v>
      </c>
      <c r="J23" s="16">
        <f t="shared" si="2"/>
        <v>53.8860103626943</v>
      </c>
      <c r="K23" s="7">
        <v>20</v>
      </c>
      <c r="L23" s="8">
        <f t="shared" si="3"/>
        <v>10</v>
      </c>
      <c r="M23" s="7">
        <v>33</v>
      </c>
      <c r="N23" s="10">
        <f t="shared" si="4"/>
        <v>61.1111111111111</v>
      </c>
      <c r="O23" s="7">
        <v>24</v>
      </c>
      <c r="P23" s="8">
        <f t="shared" si="5"/>
        <v>40.6779661016949</v>
      </c>
      <c r="Q23" s="7">
        <v>10</v>
      </c>
      <c r="R23" s="8">
        <f t="shared" si="6"/>
        <v>52.6315789473684</v>
      </c>
      <c r="S23" s="7">
        <v>1</v>
      </c>
      <c r="T23" s="8">
        <f t="shared" si="7"/>
        <v>7.69230769230769</v>
      </c>
      <c r="U23" s="7">
        <v>147</v>
      </c>
      <c r="V23" s="10">
        <f t="shared" si="8"/>
        <v>54.4444444444444</v>
      </c>
      <c r="W23" s="7">
        <v>45</v>
      </c>
      <c r="X23" s="10">
        <f t="shared" si="9"/>
        <v>16.0714285714286</v>
      </c>
      <c r="Y23" s="7">
        <f t="shared" si="10"/>
        <v>192</v>
      </c>
      <c r="Z23" s="8">
        <f t="shared" si="11"/>
        <v>34.9090909090909</v>
      </c>
      <c r="AA23" s="20" t="s">
        <v>19</v>
      </c>
    </row>
    <row r="24" ht="16.5" spans="2:27">
      <c r="B24" s="5"/>
      <c r="C24" s="5"/>
      <c r="D24" s="5" t="s">
        <v>28</v>
      </c>
      <c r="E24" s="5">
        <v>4</v>
      </c>
      <c r="F24" s="12">
        <f t="shared" si="0"/>
        <v>100</v>
      </c>
      <c r="G24" s="5">
        <v>8</v>
      </c>
      <c r="H24" s="12">
        <f t="shared" si="1"/>
        <v>100</v>
      </c>
      <c r="I24" s="5">
        <v>89</v>
      </c>
      <c r="J24" s="12">
        <f t="shared" si="2"/>
        <v>46.1139896373057</v>
      </c>
      <c r="K24" s="5">
        <v>180</v>
      </c>
      <c r="L24" s="9">
        <f t="shared" si="3"/>
        <v>90</v>
      </c>
      <c r="M24" s="5">
        <v>21</v>
      </c>
      <c r="N24" s="9">
        <f t="shared" si="4"/>
        <v>38.8888888888889</v>
      </c>
      <c r="O24" s="5">
        <v>35</v>
      </c>
      <c r="P24" s="9">
        <f t="shared" si="5"/>
        <v>59.3220338983051</v>
      </c>
      <c r="Q24" s="5">
        <v>9</v>
      </c>
      <c r="R24" s="9">
        <f t="shared" si="6"/>
        <v>47.3684210526316</v>
      </c>
      <c r="S24" s="5">
        <v>12</v>
      </c>
      <c r="T24" s="9">
        <f t="shared" si="7"/>
        <v>92.3076923076923</v>
      </c>
      <c r="U24" s="5">
        <v>123</v>
      </c>
      <c r="V24" s="9">
        <f t="shared" si="8"/>
        <v>45.5555555555556</v>
      </c>
      <c r="W24" s="5">
        <v>235</v>
      </c>
      <c r="X24" s="9">
        <f t="shared" si="9"/>
        <v>83.9285714285714</v>
      </c>
      <c r="Y24" s="5">
        <f t="shared" si="10"/>
        <v>358</v>
      </c>
      <c r="Z24" s="9">
        <f t="shared" si="11"/>
        <v>65.0909090909091</v>
      </c>
      <c r="AA24" s="21"/>
    </row>
    <row r="25" ht="15.75" spans="2:27">
      <c r="B25" s="7">
        <v>7</v>
      </c>
      <c r="C25" s="7" t="s">
        <v>29</v>
      </c>
      <c r="D25" s="7" t="s">
        <v>27</v>
      </c>
      <c r="E25" s="7">
        <v>0</v>
      </c>
      <c r="F25" s="10">
        <f t="shared" si="0"/>
        <v>0</v>
      </c>
      <c r="G25" s="7">
        <v>0</v>
      </c>
      <c r="H25" s="8">
        <f t="shared" si="1"/>
        <v>0</v>
      </c>
      <c r="I25" s="7">
        <v>131</v>
      </c>
      <c r="J25" s="16">
        <f t="shared" si="2"/>
        <v>67.8756476683938</v>
      </c>
      <c r="K25" s="7">
        <v>92</v>
      </c>
      <c r="L25" s="8">
        <f t="shared" si="3"/>
        <v>46</v>
      </c>
      <c r="M25" s="7">
        <v>43</v>
      </c>
      <c r="N25" s="10">
        <f t="shared" si="4"/>
        <v>79.6296296296296</v>
      </c>
      <c r="O25" s="7">
        <v>34</v>
      </c>
      <c r="P25" s="10">
        <f t="shared" si="5"/>
        <v>57.6271186440678</v>
      </c>
      <c r="Q25" s="14">
        <v>13</v>
      </c>
      <c r="R25" s="10">
        <f t="shared" si="6"/>
        <v>68.4210526315789</v>
      </c>
      <c r="S25" s="7">
        <v>9</v>
      </c>
      <c r="T25" s="8">
        <f t="shared" si="7"/>
        <v>69.2307692307692</v>
      </c>
      <c r="U25" s="7">
        <v>187</v>
      </c>
      <c r="V25" s="10">
        <f t="shared" si="8"/>
        <v>69.2592592592593</v>
      </c>
      <c r="W25" s="7">
        <v>135</v>
      </c>
      <c r="X25" s="10">
        <f t="shared" si="9"/>
        <v>48.2142857142857</v>
      </c>
      <c r="Y25" s="7">
        <f t="shared" si="10"/>
        <v>322</v>
      </c>
      <c r="Z25" s="8">
        <f t="shared" si="11"/>
        <v>58.5454545454545</v>
      </c>
      <c r="AA25" s="20" t="s">
        <v>19</v>
      </c>
    </row>
    <row r="26" ht="16.5" spans="2:27">
      <c r="B26" s="5"/>
      <c r="C26" s="5"/>
      <c r="D26" s="5" t="s">
        <v>28</v>
      </c>
      <c r="E26" s="5">
        <v>4</v>
      </c>
      <c r="F26" s="12">
        <f t="shared" si="0"/>
        <v>100</v>
      </c>
      <c r="G26" s="5">
        <v>8</v>
      </c>
      <c r="H26" s="12">
        <f t="shared" si="1"/>
        <v>100</v>
      </c>
      <c r="I26" s="5">
        <v>62</v>
      </c>
      <c r="J26" s="12">
        <f t="shared" si="2"/>
        <v>32.1243523316062</v>
      </c>
      <c r="K26" s="5">
        <v>108</v>
      </c>
      <c r="L26" s="9">
        <f t="shared" si="3"/>
        <v>54</v>
      </c>
      <c r="M26" s="5">
        <v>11</v>
      </c>
      <c r="N26" s="9">
        <f t="shared" si="4"/>
        <v>20.3703703703704</v>
      </c>
      <c r="O26" s="5">
        <v>25</v>
      </c>
      <c r="P26" s="9">
        <f t="shared" si="5"/>
        <v>42.3728813559322</v>
      </c>
      <c r="Q26" s="5">
        <v>6</v>
      </c>
      <c r="R26" s="9">
        <f t="shared" si="6"/>
        <v>31.5789473684211</v>
      </c>
      <c r="S26" s="5">
        <v>4</v>
      </c>
      <c r="T26" s="9">
        <f t="shared" si="7"/>
        <v>30.7692307692308</v>
      </c>
      <c r="U26" s="5">
        <v>83</v>
      </c>
      <c r="V26" s="9">
        <f t="shared" si="8"/>
        <v>30.7407407407407</v>
      </c>
      <c r="W26" s="5">
        <v>145</v>
      </c>
      <c r="X26" s="9">
        <f t="shared" si="9"/>
        <v>51.7857142857143</v>
      </c>
      <c r="Y26" s="5">
        <f t="shared" si="10"/>
        <v>228</v>
      </c>
      <c r="Z26" s="9">
        <f t="shared" si="11"/>
        <v>41.4545454545455</v>
      </c>
      <c r="AA26" s="21"/>
    </row>
    <row r="27" ht="15.75" spans="2:27">
      <c r="B27" s="7">
        <v>8</v>
      </c>
      <c r="C27" s="7" t="s">
        <v>30</v>
      </c>
      <c r="D27" s="7" t="s">
        <v>27</v>
      </c>
      <c r="E27" s="7">
        <v>4</v>
      </c>
      <c r="F27" s="11">
        <f t="shared" si="0"/>
        <v>100</v>
      </c>
      <c r="G27" s="7">
        <v>8</v>
      </c>
      <c r="H27" s="11">
        <f t="shared" si="1"/>
        <v>100</v>
      </c>
      <c r="I27" s="7">
        <v>145</v>
      </c>
      <c r="J27" s="11">
        <f t="shared" si="2"/>
        <v>75.1295336787565</v>
      </c>
      <c r="K27" s="14">
        <v>124</v>
      </c>
      <c r="L27" s="10">
        <f t="shared" si="3"/>
        <v>62</v>
      </c>
      <c r="M27" s="14">
        <v>48</v>
      </c>
      <c r="N27" s="10">
        <f t="shared" si="4"/>
        <v>88.8888888888889</v>
      </c>
      <c r="O27" s="14">
        <v>50</v>
      </c>
      <c r="P27" s="10">
        <f t="shared" si="5"/>
        <v>84.7457627118644</v>
      </c>
      <c r="Q27" s="14">
        <v>16</v>
      </c>
      <c r="R27" s="10">
        <f t="shared" si="6"/>
        <v>84.2105263157895</v>
      </c>
      <c r="S27" s="14">
        <v>6</v>
      </c>
      <c r="T27" s="10">
        <f t="shared" si="7"/>
        <v>46.1538461538462</v>
      </c>
      <c r="U27" s="7">
        <v>213</v>
      </c>
      <c r="V27" s="10">
        <f t="shared" si="8"/>
        <v>78.8888888888889</v>
      </c>
      <c r="W27" s="7">
        <v>188</v>
      </c>
      <c r="X27" s="10">
        <f t="shared" si="9"/>
        <v>67.1428571428571</v>
      </c>
      <c r="Y27" s="7">
        <f t="shared" si="10"/>
        <v>401</v>
      </c>
      <c r="Z27" s="8">
        <f t="shared" si="11"/>
        <v>72.9090909090909</v>
      </c>
      <c r="AA27" s="20" t="s">
        <v>19</v>
      </c>
    </row>
    <row r="28" ht="16.5" spans="2:27">
      <c r="B28" s="5"/>
      <c r="C28" s="5"/>
      <c r="D28" s="5" t="s">
        <v>28</v>
      </c>
      <c r="E28" s="5">
        <v>0</v>
      </c>
      <c r="F28" s="9">
        <f t="shared" si="0"/>
        <v>0</v>
      </c>
      <c r="G28" s="5">
        <v>0</v>
      </c>
      <c r="H28" s="12">
        <f t="shared" si="1"/>
        <v>0</v>
      </c>
      <c r="I28" s="5">
        <v>48</v>
      </c>
      <c r="J28" s="12">
        <f t="shared" si="2"/>
        <v>24.8704663212435</v>
      </c>
      <c r="K28" s="5">
        <v>76</v>
      </c>
      <c r="L28" s="9">
        <f t="shared" si="3"/>
        <v>38</v>
      </c>
      <c r="M28" s="5">
        <v>6</v>
      </c>
      <c r="N28" s="9">
        <f t="shared" si="4"/>
        <v>11.1111111111111</v>
      </c>
      <c r="O28" s="5">
        <v>9</v>
      </c>
      <c r="P28" s="9">
        <f t="shared" si="5"/>
        <v>15.2542372881356</v>
      </c>
      <c r="Q28" s="5">
        <v>3</v>
      </c>
      <c r="R28" s="9">
        <f t="shared" si="6"/>
        <v>15.7894736842105</v>
      </c>
      <c r="S28" s="5">
        <v>7</v>
      </c>
      <c r="T28" s="9">
        <f t="shared" si="7"/>
        <v>53.8461538461538</v>
      </c>
      <c r="U28" s="5">
        <v>57</v>
      </c>
      <c r="V28" s="9">
        <f t="shared" si="8"/>
        <v>21.1111111111111</v>
      </c>
      <c r="W28" s="5">
        <v>92</v>
      </c>
      <c r="X28" s="9">
        <f t="shared" si="9"/>
        <v>32.8571428571429</v>
      </c>
      <c r="Y28" s="5">
        <f t="shared" si="10"/>
        <v>149</v>
      </c>
      <c r="Z28" s="9">
        <f t="shared" si="11"/>
        <v>27.0909090909091</v>
      </c>
      <c r="AA28" s="21"/>
    </row>
    <row r="29" ht="15.75" spans="2:27">
      <c r="B29" s="7">
        <v>9</v>
      </c>
      <c r="C29" s="13" t="s">
        <v>31</v>
      </c>
      <c r="D29" s="7" t="s">
        <v>27</v>
      </c>
      <c r="E29" s="7">
        <v>4</v>
      </c>
      <c r="F29" s="11">
        <f t="shared" si="0"/>
        <v>100</v>
      </c>
      <c r="G29" s="7">
        <v>8</v>
      </c>
      <c r="H29" s="11">
        <f t="shared" si="1"/>
        <v>100</v>
      </c>
      <c r="I29" s="7">
        <v>167</v>
      </c>
      <c r="J29" s="11">
        <f t="shared" si="2"/>
        <v>86.5284974093264</v>
      </c>
      <c r="K29" s="14">
        <v>155</v>
      </c>
      <c r="L29" s="10">
        <f t="shared" si="3"/>
        <v>77.5</v>
      </c>
      <c r="M29" s="14">
        <v>45</v>
      </c>
      <c r="N29" s="10">
        <f t="shared" si="4"/>
        <v>83.3333333333333</v>
      </c>
      <c r="O29" s="14">
        <v>54</v>
      </c>
      <c r="P29" s="10">
        <f t="shared" si="5"/>
        <v>91.5254237288136</v>
      </c>
      <c r="Q29" s="14">
        <v>16</v>
      </c>
      <c r="R29" s="10">
        <f t="shared" si="6"/>
        <v>84.2105263157895</v>
      </c>
      <c r="S29" s="14">
        <v>11</v>
      </c>
      <c r="T29" s="10">
        <f t="shared" si="7"/>
        <v>84.6153846153846</v>
      </c>
      <c r="U29" s="7">
        <v>232</v>
      </c>
      <c r="V29" s="10">
        <f t="shared" si="8"/>
        <v>85.9259259259259</v>
      </c>
      <c r="W29" s="7">
        <v>228</v>
      </c>
      <c r="X29" s="10">
        <f t="shared" si="9"/>
        <v>81.4285714285714</v>
      </c>
      <c r="Y29" s="7">
        <f t="shared" si="10"/>
        <v>460</v>
      </c>
      <c r="Z29" s="8">
        <f t="shared" si="11"/>
        <v>83.6363636363636</v>
      </c>
      <c r="AA29" s="20" t="s">
        <v>15</v>
      </c>
    </row>
    <row r="30" ht="16.5" spans="2:27">
      <c r="B30" s="5"/>
      <c r="C30" s="5"/>
      <c r="D30" s="5" t="s">
        <v>28</v>
      </c>
      <c r="E30" s="5">
        <v>0</v>
      </c>
      <c r="F30" s="9">
        <f t="shared" si="0"/>
        <v>0</v>
      </c>
      <c r="G30" s="5">
        <v>0</v>
      </c>
      <c r="H30" s="12">
        <f t="shared" si="1"/>
        <v>0</v>
      </c>
      <c r="I30" s="5">
        <v>26</v>
      </c>
      <c r="J30" s="12">
        <f t="shared" si="2"/>
        <v>13.4715025906736</v>
      </c>
      <c r="K30" s="5">
        <v>45</v>
      </c>
      <c r="L30" s="9">
        <f t="shared" si="3"/>
        <v>22.5</v>
      </c>
      <c r="M30" s="5">
        <v>9</v>
      </c>
      <c r="N30" s="9">
        <f t="shared" si="4"/>
        <v>16.6666666666667</v>
      </c>
      <c r="O30" s="5">
        <v>5</v>
      </c>
      <c r="P30" s="9">
        <f t="shared" si="5"/>
        <v>8.47457627118644</v>
      </c>
      <c r="Q30" s="5">
        <v>3</v>
      </c>
      <c r="R30" s="9">
        <f t="shared" si="6"/>
        <v>15.7894736842105</v>
      </c>
      <c r="S30" s="5">
        <v>2</v>
      </c>
      <c r="T30" s="9">
        <f t="shared" si="7"/>
        <v>15.3846153846154</v>
      </c>
      <c r="U30" s="5">
        <v>38</v>
      </c>
      <c r="V30" s="9">
        <f t="shared" si="8"/>
        <v>14.0740740740741</v>
      </c>
      <c r="W30" s="5">
        <v>52</v>
      </c>
      <c r="X30" s="9">
        <f t="shared" si="9"/>
        <v>18.5714285714286</v>
      </c>
      <c r="Y30" s="5">
        <f t="shared" si="10"/>
        <v>90</v>
      </c>
      <c r="Z30" s="9">
        <f t="shared" si="11"/>
        <v>16.3636363636364</v>
      </c>
      <c r="AA30" s="21"/>
    </row>
    <row r="31" ht="15.75" spans="2:27">
      <c r="B31" s="7">
        <v>10</v>
      </c>
      <c r="C31" s="13" t="s">
        <v>32</v>
      </c>
      <c r="D31" s="7" t="s">
        <v>27</v>
      </c>
      <c r="E31" s="7">
        <v>1</v>
      </c>
      <c r="F31" s="10">
        <f t="shared" si="0"/>
        <v>25</v>
      </c>
      <c r="G31" s="14">
        <v>0</v>
      </c>
      <c r="H31" s="11">
        <f t="shared" si="1"/>
        <v>0</v>
      </c>
      <c r="I31" s="14">
        <v>38</v>
      </c>
      <c r="J31" s="11">
        <f t="shared" si="2"/>
        <v>19.6891191709845</v>
      </c>
      <c r="K31" s="14">
        <v>48</v>
      </c>
      <c r="L31" s="10">
        <f t="shared" si="3"/>
        <v>24</v>
      </c>
      <c r="M31" s="14">
        <v>10</v>
      </c>
      <c r="N31" s="10">
        <f t="shared" si="4"/>
        <v>18.5185185185185</v>
      </c>
      <c r="O31" s="14">
        <v>10</v>
      </c>
      <c r="P31" s="10">
        <f t="shared" si="5"/>
        <v>16.9491525423729</v>
      </c>
      <c r="Q31" s="14">
        <v>4</v>
      </c>
      <c r="R31" s="10">
        <f t="shared" si="6"/>
        <v>21.0526315789474</v>
      </c>
      <c r="S31" s="14">
        <v>2</v>
      </c>
      <c r="T31" s="10">
        <f t="shared" si="7"/>
        <v>15.3846153846154</v>
      </c>
      <c r="U31" s="7">
        <v>53</v>
      </c>
      <c r="V31" s="10">
        <f t="shared" si="8"/>
        <v>19.6296296296296</v>
      </c>
      <c r="W31" s="7">
        <v>60</v>
      </c>
      <c r="X31" s="10">
        <f t="shared" si="9"/>
        <v>21.4285714285714</v>
      </c>
      <c r="Y31" s="7">
        <f t="shared" si="10"/>
        <v>113</v>
      </c>
      <c r="Z31" s="8">
        <f t="shared" si="11"/>
        <v>20.5454545454545</v>
      </c>
      <c r="AA31" s="20" t="s">
        <v>15</v>
      </c>
    </row>
    <row r="32" ht="16.5" spans="2:27">
      <c r="B32" s="5"/>
      <c r="C32" s="5"/>
      <c r="D32" s="5" t="s">
        <v>28</v>
      </c>
      <c r="E32" s="5">
        <v>3</v>
      </c>
      <c r="F32" s="9">
        <f t="shared" si="0"/>
        <v>75</v>
      </c>
      <c r="G32" s="5">
        <v>8</v>
      </c>
      <c r="H32" s="12">
        <f t="shared" si="1"/>
        <v>100</v>
      </c>
      <c r="I32" s="5">
        <v>155</v>
      </c>
      <c r="J32" s="12">
        <f t="shared" si="2"/>
        <v>80.3108808290155</v>
      </c>
      <c r="K32" s="5">
        <v>152</v>
      </c>
      <c r="L32" s="9">
        <f t="shared" si="3"/>
        <v>76</v>
      </c>
      <c r="M32" s="5">
        <v>44</v>
      </c>
      <c r="N32" s="9">
        <f t="shared" si="4"/>
        <v>81.4814814814815</v>
      </c>
      <c r="O32" s="5">
        <v>49</v>
      </c>
      <c r="P32" s="9">
        <f t="shared" si="5"/>
        <v>83.0508474576271</v>
      </c>
      <c r="Q32" s="5">
        <v>15</v>
      </c>
      <c r="R32" s="9">
        <f t="shared" si="6"/>
        <v>78.9473684210526</v>
      </c>
      <c r="S32" s="5">
        <v>11</v>
      </c>
      <c r="T32" s="9">
        <f t="shared" si="7"/>
        <v>84.6153846153846</v>
      </c>
      <c r="U32" s="5">
        <v>217</v>
      </c>
      <c r="V32" s="9">
        <f t="shared" si="8"/>
        <v>80.3703703703704</v>
      </c>
      <c r="W32" s="5">
        <v>220</v>
      </c>
      <c r="X32" s="9">
        <f t="shared" si="9"/>
        <v>78.5714285714286</v>
      </c>
      <c r="Y32" s="5">
        <f t="shared" si="10"/>
        <v>437</v>
      </c>
      <c r="Z32" s="9">
        <f t="shared" si="11"/>
        <v>79.4545454545455</v>
      </c>
      <c r="AA32" s="21"/>
    </row>
    <row r="33" ht="15.75" spans="3:27">
      <c r="C33" s="15" t="s">
        <v>33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</sheetData>
  <mergeCells count="40">
    <mergeCell ref="B1:AA1"/>
    <mergeCell ref="E2:T2"/>
    <mergeCell ref="E3:H3"/>
    <mergeCell ref="I3:L3"/>
    <mergeCell ref="M3:P3"/>
    <mergeCell ref="Q3:T3"/>
    <mergeCell ref="AD3:AG3"/>
    <mergeCell ref="AH3:AK3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C33:AA33"/>
    <mergeCell ref="B5:B6"/>
    <mergeCell ref="B7:B10"/>
    <mergeCell ref="B11:B14"/>
    <mergeCell ref="B15:B18"/>
    <mergeCell ref="B19:B22"/>
    <mergeCell ref="B23:B24"/>
    <mergeCell ref="B25:B26"/>
    <mergeCell ref="B27:B28"/>
    <mergeCell ref="B29:B30"/>
    <mergeCell ref="B31:B32"/>
    <mergeCell ref="C5:C6"/>
    <mergeCell ref="C7:C10"/>
    <mergeCell ref="C11:C14"/>
    <mergeCell ref="C15:C18"/>
    <mergeCell ref="C19:C22"/>
    <mergeCell ref="C23:C24"/>
    <mergeCell ref="C25:C26"/>
    <mergeCell ref="C27:C28"/>
    <mergeCell ref="C29:C30"/>
    <mergeCell ref="C31:C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309</cp:lastModifiedBy>
  <dcterms:created xsi:type="dcterms:W3CDTF">2022-07-19T16:09:00Z</dcterms:created>
  <dcterms:modified xsi:type="dcterms:W3CDTF">2023-03-27T07:39:45Z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346E69459C0546C1BEDEBAE18581005D</vt:lpwstr>
  </property>
  <property fmtid="{D5CDD505-2E9C-101B-9397-08002B2CF9AE}" pid="3" name="KSOProductBuildVer">
    <vt:lpwstr>2052-11.1.0.13703</vt:lpwstr>
  </property>
</Properties>
</file>