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lcampus-my.sharepoint.com/personal/narjes_fallah_ul_ie/Documents/EOL_SOH/Supplementry_data/"/>
    </mc:Choice>
  </mc:AlternateContent>
  <xr:revisionPtr revIDLastSave="1" documentId="8_{FFC46575-BC65-4BBC-8623-D603313BCC09}" xr6:coauthVersionLast="47" xr6:coauthVersionMax="47" xr10:uidLastSave="{C7406AA0-40F4-4516-81B6-CA2FEA7709A9}"/>
  <bookViews>
    <workbookView xWindow="-120" yWindow="-120" windowWidth="29040" windowHeight="15840" activeTab="1" xr2:uid="{6F2DBE90-AA18-413D-AB80-E9687AEC43B4}"/>
  </bookViews>
  <sheets>
    <sheet name="SOH_of_disposal" sheetId="7" r:id="rId1"/>
    <sheet name="dist. of Second_life" sheetId="6" r:id="rId2"/>
    <sheet name="Delayed_recycling" sheetId="4" r:id="rId3"/>
  </sheets>
  <definedNames>
    <definedName name="solver_adj" localSheetId="2" hidden="1">Delayed_recycling!#REF!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Delayed_recycling!#REF!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3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5" i="4" l="1"/>
  <c r="A40" i="4"/>
  <c r="E40" i="4"/>
  <c r="D39" i="4"/>
  <c r="Q71" i="4"/>
  <c r="L70" i="4"/>
  <c r="E68" i="4"/>
  <c r="D47" i="4"/>
  <c r="D54" i="4"/>
  <c r="D48" i="4"/>
  <c r="P53" i="4"/>
  <c r="T49" i="4"/>
  <c r="M48" i="4"/>
  <c r="I47" i="4"/>
  <c r="D49" i="4"/>
  <c r="D42" i="4"/>
  <c r="D38" i="4"/>
  <c r="C38" i="4"/>
  <c r="B37" i="4"/>
  <c r="B54" i="4"/>
  <c r="B55" i="4"/>
  <c r="B56" i="4"/>
  <c r="B57" i="4"/>
  <c r="B58" i="4"/>
  <c r="B59" i="4"/>
  <c r="B60" i="4"/>
  <c r="B61" i="4"/>
  <c r="B62" i="4"/>
  <c r="B63" i="4"/>
  <c r="B64" i="4"/>
  <c r="B53" i="4"/>
  <c r="E39" i="4"/>
  <c r="C39" i="4"/>
  <c r="A17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C372" i="4"/>
  <c r="K43" i="4"/>
  <c r="D40" i="4"/>
  <c r="P45" i="4"/>
  <c r="P46" i="4"/>
  <c r="P47" i="4"/>
  <c r="P48" i="4"/>
  <c r="P49" i="4"/>
  <c r="AE17" i="6"/>
  <c r="AF37" i="6"/>
  <c r="Y5" i="6"/>
  <c r="Z5" i="6"/>
  <c r="AA5" i="6"/>
  <c r="Y6" i="6"/>
  <c r="Z6" i="6"/>
  <c r="AA6" i="6"/>
  <c r="Y7" i="6"/>
  <c r="Z7" i="6"/>
  <c r="AA7" i="6"/>
  <c r="Y8" i="6"/>
  <c r="Z8" i="6"/>
  <c r="Y9" i="6"/>
  <c r="Z4" i="6"/>
  <c r="AA4" i="6"/>
  <c r="AE18" i="6" s="1"/>
  <c r="X4" i="6"/>
  <c r="X5" i="6"/>
  <c r="X6" i="6"/>
  <c r="X7" i="6"/>
  <c r="X8" i="6"/>
  <c r="X9" i="6"/>
  <c r="X10" i="6"/>
  <c r="X11" i="6"/>
  <c r="X12" i="6"/>
  <c r="W7" i="6"/>
  <c r="W8" i="6"/>
  <c r="W9" i="6"/>
  <c r="W10" i="6"/>
  <c r="W11" i="6"/>
  <c r="W12" i="6"/>
  <c r="W13" i="6"/>
  <c r="W14" i="6"/>
  <c r="W15" i="6"/>
  <c r="W16" i="6"/>
  <c r="W17" i="6"/>
  <c r="V9" i="6"/>
  <c r="V10" i="6"/>
  <c r="V11" i="6"/>
  <c r="V12" i="6"/>
  <c r="V13" i="6"/>
  <c r="V14" i="6"/>
  <c r="V15" i="6"/>
  <c r="V16" i="6"/>
  <c r="V17" i="6"/>
  <c r="V18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T13" i="6"/>
  <c r="T14" i="6"/>
  <c r="T15" i="6"/>
  <c r="T16" i="6"/>
  <c r="T17" i="6"/>
  <c r="T18" i="6"/>
  <c r="T19" i="6"/>
  <c r="T20" i="6"/>
  <c r="T21" i="6"/>
  <c r="T22" i="6"/>
  <c r="T23" i="6"/>
  <c r="S18" i="6"/>
  <c r="S19" i="6"/>
  <c r="S20" i="6"/>
  <c r="S21" i="6"/>
  <c r="S22" i="6"/>
  <c r="S23" i="6"/>
  <c r="S17" i="6"/>
  <c r="P4" i="6"/>
  <c r="R23" i="6" l="1"/>
  <c r="Q23" i="6"/>
  <c r="P23" i="6"/>
  <c r="R22" i="6"/>
  <c r="Q22" i="6"/>
  <c r="P22" i="6"/>
  <c r="R21" i="6"/>
  <c r="Q21" i="6"/>
  <c r="P21" i="6"/>
  <c r="R20" i="6"/>
  <c r="Q20" i="6"/>
  <c r="P20" i="6"/>
  <c r="R19" i="6"/>
  <c r="Q19" i="6"/>
  <c r="P19" i="6"/>
  <c r="R18" i="6"/>
  <c r="Q18" i="6"/>
  <c r="P18" i="6"/>
  <c r="R17" i="6"/>
  <c r="Q17" i="6"/>
  <c r="P17" i="6"/>
  <c r="S16" i="6"/>
  <c r="R16" i="6"/>
  <c r="Q16" i="6"/>
  <c r="P16" i="6"/>
  <c r="S15" i="6"/>
  <c r="R15" i="6"/>
  <c r="Q15" i="6"/>
  <c r="P15" i="6"/>
  <c r="S14" i="6"/>
  <c r="R14" i="6"/>
  <c r="Q14" i="6"/>
  <c r="P14" i="6"/>
  <c r="S13" i="6"/>
  <c r="R13" i="6"/>
  <c r="Q13" i="6"/>
  <c r="P13" i="6"/>
  <c r="T12" i="6"/>
  <c r="S12" i="6"/>
  <c r="R12" i="6"/>
  <c r="Q12" i="6"/>
  <c r="P12" i="6"/>
  <c r="T11" i="6"/>
  <c r="S11" i="6"/>
  <c r="R11" i="6"/>
  <c r="Q11" i="6"/>
  <c r="P11" i="6"/>
  <c r="U10" i="6"/>
  <c r="T10" i="6"/>
  <c r="S10" i="6"/>
  <c r="R10" i="6"/>
  <c r="Q10" i="6"/>
  <c r="P10" i="6"/>
  <c r="U9" i="6"/>
  <c r="T9" i="6"/>
  <c r="S9" i="6"/>
  <c r="R9" i="6"/>
  <c r="Q9" i="6"/>
  <c r="P9" i="6"/>
  <c r="V8" i="6"/>
  <c r="U8" i="6"/>
  <c r="T8" i="6"/>
  <c r="S8" i="6"/>
  <c r="R8" i="6"/>
  <c r="Q8" i="6"/>
  <c r="P8" i="6"/>
  <c r="V7" i="6"/>
  <c r="U7" i="6"/>
  <c r="T7" i="6"/>
  <c r="S7" i="6"/>
  <c r="R7" i="6"/>
  <c r="Q7" i="6"/>
  <c r="P7" i="6"/>
  <c r="W6" i="6"/>
  <c r="V6" i="6"/>
  <c r="U6" i="6"/>
  <c r="T6" i="6"/>
  <c r="S6" i="6"/>
  <c r="R6" i="6"/>
  <c r="Q6" i="6"/>
  <c r="P6" i="6"/>
  <c r="W5" i="6"/>
  <c r="V5" i="6"/>
  <c r="U5" i="6"/>
  <c r="T5" i="6"/>
  <c r="S5" i="6"/>
  <c r="R5" i="6"/>
  <c r="Q5" i="6"/>
  <c r="P5" i="6"/>
  <c r="AG38" i="6"/>
  <c r="AG37" i="6"/>
  <c r="Y4" i="6"/>
  <c r="AE16" i="6" s="1"/>
  <c r="AG36" i="6" s="1"/>
  <c r="AE15" i="6"/>
  <c r="AG35" i="6" s="1"/>
  <c r="W4" i="6"/>
  <c r="AE14" i="6" s="1"/>
  <c r="AG34" i="6" s="1"/>
  <c r="V4" i="6"/>
  <c r="AE13" i="6" s="1"/>
  <c r="AG33" i="6" s="1"/>
  <c r="U4" i="6"/>
  <c r="AE12" i="6" s="1"/>
  <c r="AG32" i="6" s="1"/>
  <c r="T4" i="6"/>
  <c r="AE11" i="6" s="1"/>
  <c r="AG31" i="6" s="1"/>
  <c r="S4" i="6"/>
  <c r="AE10" i="6" s="1"/>
  <c r="AG30" i="6" s="1"/>
  <c r="R4" i="6"/>
  <c r="AE9" i="6" s="1"/>
  <c r="AG29" i="6" s="1"/>
  <c r="Q4" i="6"/>
  <c r="AE8" i="6" s="1"/>
  <c r="AG28" i="6" s="1"/>
  <c r="AE7" i="6"/>
  <c r="Y3" i="6"/>
  <c r="X3" i="6"/>
  <c r="W3" i="6"/>
  <c r="V3" i="6"/>
  <c r="U3" i="6"/>
  <c r="T3" i="6"/>
  <c r="S3" i="6"/>
  <c r="R3" i="6"/>
  <c r="Q3" i="6"/>
  <c r="P3" i="6"/>
  <c r="X35" i="6" l="1"/>
  <c r="Y30" i="6"/>
  <c r="AF38" i="6"/>
  <c r="N37" i="6"/>
  <c r="Y38" i="6"/>
  <c r="AF35" i="6"/>
  <c r="Q38" i="6"/>
  <c r="AF33" i="6"/>
  <c r="V37" i="6"/>
  <c r="S36" i="6"/>
  <c r="Q30" i="6"/>
  <c r="AF34" i="6"/>
  <c r="V29" i="6"/>
  <c r="P35" i="6"/>
  <c r="N29" i="6"/>
  <c r="AF31" i="6"/>
  <c r="U34" i="6"/>
  <c r="S28" i="6"/>
  <c r="AF30" i="6"/>
  <c r="M34" i="6"/>
  <c r="AF29" i="6"/>
  <c r="R33" i="6"/>
  <c r="AF28" i="6"/>
  <c r="T31" i="6"/>
  <c r="AF36" i="6"/>
  <c r="AG27" i="6"/>
  <c r="N27" i="6"/>
  <c r="V27" i="6"/>
  <c r="Z27" i="6"/>
  <c r="O27" i="6"/>
  <c r="W27" i="6"/>
  <c r="AA27" i="6"/>
  <c r="P27" i="6"/>
  <c r="X27" i="6"/>
  <c r="AB27" i="6"/>
  <c r="Q27" i="6"/>
  <c r="Y27" i="6"/>
  <c r="AC27" i="6"/>
  <c r="R27" i="6"/>
  <c r="M27" i="6"/>
  <c r="AF27" i="6"/>
  <c r="AD27" i="6"/>
  <c r="S27" i="6"/>
  <c r="AE27" i="6"/>
  <c r="T27" i="6"/>
  <c r="U27" i="6"/>
  <c r="W32" i="6"/>
  <c r="X38" i="6"/>
  <c r="P38" i="6"/>
  <c r="U37" i="6"/>
  <c r="M37" i="6"/>
  <c r="R36" i="6"/>
  <c r="W35" i="6"/>
  <c r="O35" i="6"/>
  <c r="T34" i="6"/>
  <c r="Y33" i="6"/>
  <c r="Q33" i="6"/>
  <c r="V32" i="6"/>
  <c r="N32" i="6"/>
  <c r="S31" i="6"/>
  <c r="X30" i="6"/>
  <c r="P30" i="6"/>
  <c r="U29" i="6"/>
  <c r="M29" i="6"/>
  <c r="R28" i="6"/>
  <c r="AE38" i="6"/>
  <c r="AE37" i="6"/>
  <c r="AE36" i="6"/>
  <c r="AE35" i="6"/>
  <c r="AE34" i="6"/>
  <c r="AE33" i="6"/>
  <c r="AE32" i="6"/>
  <c r="AE31" i="6"/>
  <c r="AE30" i="6"/>
  <c r="AE29" i="6"/>
  <c r="AE28" i="6"/>
  <c r="W38" i="6"/>
  <c r="O38" i="6"/>
  <c r="T37" i="6"/>
  <c r="Y36" i="6"/>
  <c r="Q36" i="6"/>
  <c r="V35" i="6"/>
  <c r="N35" i="6"/>
  <c r="S34" i="6"/>
  <c r="X33" i="6"/>
  <c r="P33" i="6"/>
  <c r="U32" i="6"/>
  <c r="M32" i="6"/>
  <c r="R31" i="6"/>
  <c r="W30" i="6"/>
  <c r="O30" i="6"/>
  <c r="T29" i="6"/>
  <c r="Y28" i="6"/>
  <c r="Q28" i="6"/>
  <c r="AD38" i="6"/>
  <c r="AD37" i="6"/>
  <c r="AD36" i="6"/>
  <c r="AD35" i="6"/>
  <c r="AD34" i="6"/>
  <c r="AD33" i="6"/>
  <c r="AD32" i="6"/>
  <c r="AD31" i="6"/>
  <c r="AD30" i="6"/>
  <c r="AD29" i="6"/>
  <c r="AD28" i="6"/>
  <c r="V38" i="6"/>
  <c r="N38" i="6"/>
  <c r="S37" i="6"/>
  <c r="X36" i="6"/>
  <c r="P36" i="6"/>
  <c r="U35" i="6"/>
  <c r="M35" i="6"/>
  <c r="R34" i="6"/>
  <c r="W33" i="6"/>
  <c r="O33" i="6"/>
  <c r="T32" i="6"/>
  <c r="Y31" i="6"/>
  <c r="Q31" i="6"/>
  <c r="V30" i="6"/>
  <c r="N30" i="6"/>
  <c r="S29" i="6"/>
  <c r="X28" i="6"/>
  <c r="P28" i="6"/>
  <c r="AC38" i="6"/>
  <c r="AC37" i="6"/>
  <c r="AC36" i="6"/>
  <c r="AC35" i="6"/>
  <c r="AC34" i="6"/>
  <c r="AC33" i="6"/>
  <c r="AC32" i="6"/>
  <c r="AC31" i="6"/>
  <c r="AC30" i="6"/>
  <c r="AC29" i="6"/>
  <c r="AC28" i="6"/>
  <c r="U38" i="6"/>
  <c r="M38" i="6"/>
  <c r="R37" i="6"/>
  <c r="W36" i="6"/>
  <c r="O36" i="6"/>
  <c r="T35" i="6"/>
  <c r="Y34" i="6"/>
  <c r="Q34" i="6"/>
  <c r="V33" i="6"/>
  <c r="N33" i="6"/>
  <c r="S32" i="6"/>
  <c r="X31" i="6"/>
  <c r="P31" i="6"/>
  <c r="U30" i="6"/>
  <c r="M30" i="6"/>
  <c r="R29" i="6"/>
  <c r="W28" i="6"/>
  <c r="O28" i="6"/>
  <c r="AB38" i="6"/>
  <c r="AB37" i="6"/>
  <c r="AB36" i="6"/>
  <c r="AB35" i="6"/>
  <c r="AB34" i="6"/>
  <c r="AB33" i="6"/>
  <c r="AB32" i="6"/>
  <c r="AB31" i="6"/>
  <c r="AB30" i="6"/>
  <c r="AB29" i="6"/>
  <c r="AB28" i="6"/>
  <c r="T38" i="6"/>
  <c r="Y37" i="6"/>
  <c r="Q37" i="6"/>
  <c r="V36" i="6"/>
  <c r="N36" i="6"/>
  <c r="S35" i="6"/>
  <c r="X34" i="6"/>
  <c r="P34" i="6"/>
  <c r="U33" i="6"/>
  <c r="M33" i="6"/>
  <c r="R32" i="6"/>
  <c r="W31" i="6"/>
  <c r="O31" i="6"/>
  <c r="T30" i="6"/>
  <c r="Y29" i="6"/>
  <c r="Q29" i="6"/>
  <c r="V28" i="6"/>
  <c r="N28" i="6"/>
  <c r="AA38" i="6"/>
  <c r="AA37" i="6"/>
  <c r="AA36" i="6"/>
  <c r="AA35" i="6"/>
  <c r="AA34" i="6"/>
  <c r="AA33" i="6"/>
  <c r="AA32" i="6"/>
  <c r="AA31" i="6"/>
  <c r="AA30" i="6"/>
  <c r="AA29" i="6"/>
  <c r="AA28" i="6"/>
  <c r="O32" i="6"/>
  <c r="AF32" i="6"/>
  <c r="S38" i="6"/>
  <c r="X37" i="6"/>
  <c r="P37" i="6"/>
  <c r="U36" i="6"/>
  <c r="M36" i="6"/>
  <c r="R35" i="6"/>
  <c r="W34" i="6"/>
  <c r="O34" i="6"/>
  <c r="T33" i="6"/>
  <c r="Y32" i="6"/>
  <c r="Q32" i="6"/>
  <c r="V31" i="6"/>
  <c r="N31" i="6"/>
  <c r="S30" i="6"/>
  <c r="X29" i="6"/>
  <c r="P29" i="6"/>
  <c r="U28" i="6"/>
  <c r="M28" i="6"/>
  <c r="Z38" i="6"/>
  <c r="Z37" i="6"/>
  <c r="Z36" i="6"/>
  <c r="Z35" i="6"/>
  <c r="Z34" i="6"/>
  <c r="Z33" i="6"/>
  <c r="Z32" i="6"/>
  <c r="Z31" i="6"/>
  <c r="Z30" i="6"/>
  <c r="Z29" i="6"/>
  <c r="Z28" i="6"/>
  <c r="R38" i="6"/>
  <c r="W37" i="6"/>
  <c r="O37" i="6"/>
  <c r="T36" i="6"/>
  <c r="Y35" i="6"/>
  <c r="Q35" i="6"/>
  <c r="V34" i="6"/>
  <c r="N34" i="6"/>
  <c r="S33" i="6"/>
  <c r="X32" i="6"/>
  <c r="P32" i="6"/>
  <c r="U31" i="6"/>
  <c r="M31" i="6"/>
  <c r="R30" i="6"/>
  <c r="W29" i="6"/>
  <c r="O29" i="6"/>
  <c r="T28" i="6"/>
  <c r="C383" i="4" l="1"/>
  <c r="C382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Z369" i="4"/>
  <c r="C369" i="4"/>
  <c r="D53" i="4" l="1"/>
  <c r="E67" i="4"/>
  <c r="I38" i="4" l="1"/>
  <c r="Q38" i="4"/>
  <c r="J38" i="4"/>
  <c r="R38" i="4"/>
  <c r="K38" i="4"/>
  <c r="S38" i="4"/>
  <c r="F38" i="4"/>
  <c r="O38" i="4"/>
  <c r="H38" i="4"/>
  <c r="L38" i="4"/>
  <c r="T38" i="4"/>
  <c r="E38" i="4"/>
  <c r="M38" i="4"/>
  <c r="U38" i="4"/>
  <c r="V38" i="4"/>
  <c r="N38" i="4"/>
  <c r="G38" i="4"/>
  <c r="P38" i="4"/>
  <c r="N137" i="4"/>
  <c r="V137" i="4"/>
  <c r="J137" i="4"/>
  <c r="R137" i="4"/>
  <c r="Z137" i="4"/>
  <c r="K137" i="4"/>
  <c r="S137" i="4"/>
  <c r="T137" i="4"/>
  <c r="U137" i="4"/>
  <c r="L137" i="4"/>
  <c r="W137" i="4"/>
  <c r="M137" i="4"/>
  <c r="X137" i="4"/>
  <c r="O137" i="4"/>
  <c r="Y137" i="4"/>
  <c r="P137" i="4"/>
  <c r="Q137" i="4"/>
  <c r="O165" i="4"/>
  <c r="W165" i="4"/>
  <c r="L165" i="4"/>
  <c r="P165" i="4"/>
  <c r="X165" i="4"/>
  <c r="Q165" i="4"/>
  <c r="Y165" i="4"/>
  <c r="R165" i="4"/>
  <c r="Z165" i="4"/>
  <c r="S165" i="4"/>
  <c r="T165" i="4"/>
  <c r="M165" i="4"/>
  <c r="N165" i="4"/>
  <c r="U165" i="4"/>
  <c r="V165" i="4"/>
  <c r="W301" i="4"/>
  <c r="X301" i="4"/>
  <c r="Y301" i="4"/>
  <c r="V301" i="4"/>
  <c r="Z301" i="4"/>
  <c r="P179" i="4"/>
  <c r="X179" i="4"/>
  <c r="M179" i="4"/>
  <c r="Q179" i="4"/>
  <c r="Y179" i="4"/>
  <c r="R179" i="4"/>
  <c r="Z179" i="4"/>
  <c r="S179" i="4"/>
  <c r="T179" i="4"/>
  <c r="U179" i="4"/>
  <c r="V179" i="4"/>
  <c r="W179" i="4"/>
  <c r="N179" i="4"/>
  <c r="O179" i="4"/>
  <c r="R193" i="4"/>
  <c r="Z193" i="4"/>
  <c r="N193" i="4"/>
  <c r="S193" i="4"/>
  <c r="T193" i="4"/>
  <c r="U193" i="4"/>
  <c r="V193" i="4"/>
  <c r="O193" i="4"/>
  <c r="W193" i="4"/>
  <c r="P193" i="4"/>
  <c r="Q193" i="4"/>
  <c r="X193" i="4"/>
  <c r="Y193" i="4"/>
  <c r="J53" i="4"/>
  <c r="R53" i="4"/>
  <c r="E53" i="4"/>
  <c r="M53" i="4"/>
  <c r="U53" i="4"/>
  <c r="F53" i="4"/>
  <c r="G53" i="4"/>
  <c r="Q53" i="4"/>
  <c r="H53" i="4"/>
  <c r="S53" i="4"/>
  <c r="N53" i="4"/>
  <c r="I53" i="4"/>
  <c r="T53" i="4"/>
  <c r="O53" i="4"/>
  <c r="K53" i="4"/>
  <c r="V53" i="4"/>
  <c r="L53" i="4"/>
  <c r="W53" i="4"/>
  <c r="J109" i="4"/>
  <c r="R109" i="4"/>
  <c r="Z109" i="4"/>
  <c r="K109" i="4"/>
  <c r="S109" i="4"/>
  <c r="L109" i="4"/>
  <c r="T109" i="4"/>
  <c r="H109" i="4"/>
  <c r="M109" i="4"/>
  <c r="U109" i="4"/>
  <c r="N109" i="4"/>
  <c r="V109" i="4"/>
  <c r="O109" i="4"/>
  <c r="W109" i="4"/>
  <c r="X109" i="4"/>
  <c r="Y109" i="4"/>
  <c r="I109" i="4"/>
  <c r="P109" i="4"/>
  <c r="Q109" i="4"/>
  <c r="I95" i="4"/>
  <c r="Q95" i="4"/>
  <c r="Y95" i="4"/>
  <c r="J95" i="4"/>
  <c r="R95" i="4"/>
  <c r="Z95" i="4"/>
  <c r="K95" i="4"/>
  <c r="S95" i="4"/>
  <c r="G95" i="4"/>
  <c r="L95" i="4"/>
  <c r="T95" i="4"/>
  <c r="M95" i="4"/>
  <c r="U95" i="4"/>
  <c r="N95" i="4"/>
  <c r="V95" i="4"/>
  <c r="H95" i="4"/>
  <c r="O95" i="4"/>
  <c r="P95" i="4"/>
  <c r="X95" i="4"/>
  <c r="W95" i="4"/>
  <c r="V287" i="4"/>
  <c r="W287" i="4"/>
  <c r="X287" i="4"/>
  <c r="Y287" i="4"/>
  <c r="U287" i="4"/>
  <c r="Z287" i="4"/>
  <c r="N123" i="4"/>
  <c r="V123" i="4"/>
  <c r="I123" i="4"/>
  <c r="O123" i="4"/>
  <c r="W123" i="4"/>
  <c r="Q123" i="4"/>
  <c r="Y123" i="4"/>
  <c r="K123" i="4"/>
  <c r="S123" i="4"/>
  <c r="R123" i="4"/>
  <c r="T123" i="4"/>
  <c r="U123" i="4"/>
  <c r="X123" i="4"/>
  <c r="L123" i="4"/>
  <c r="M123" i="4"/>
  <c r="J123" i="4"/>
  <c r="P123" i="4"/>
  <c r="Z123" i="4"/>
  <c r="O207" i="4"/>
  <c r="P207" i="4"/>
  <c r="X207" i="4"/>
  <c r="Q207" i="4"/>
  <c r="Y207" i="4"/>
  <c r="R207" i="4"/>
  <c r="Z207" i="4"/>
  <c r="S207" i="4"/>
  <c r="T207" i="4"/>
  <c r="U207" i="4"/>
  <c r="V207" i="4"/>
  <c r="W207" i="4"/>
  <c r="Z355" i="4"/>
  <c r="X328" i="4"/>
  <c r="Y328" i="4"/>
  <c r="Z328" i="4"/>
  <c r="U221" i="4"/>
  <c r="V221" i="4"/>
  <c r="Q221" i="4"/>
  <c r="Y221" i="4"/>
  <c r="S221" i="4"/>
  <c r="T221" i="4"/>
  <c r="W221" i="4"/>
  <c r="X221" i="4"/>
  <c r="Z221" i="4"/>
  <c r="R221" i="4"/>
  <c r="U235" i="4"/>
  <c r="Q235" i="4"/>
  <c r="V235" i="4"/>
  <c r="W235" i="4"/>
  <c r="R235" i="4"/>
  <c r="Z235" i="4"/>
  <c r="S235" i="4"/>
  <c r="T235" i="4"/>
  <c r="X235" i="4"/>
  <c r="Y235" i="4"/>
  <c r="N151" i="4"/>
  <c r="V151" i="4"/>
  <c r="K151" i="4"/>
  <c r="O151" i="4"/>
  <c r="W151" i="4"/>
  <c r="Q151" i="4"/>
  <c r="Y151" i="4"/>
  <c r="R151" i="4"/>
  <c r="Z151" i="4"/>
  <c r="S151" i="4"/>
  <c r="X151" i="4"/>
  <c r="L151" i="4"/>
  <c r="M151" i="4"/>
  <c r="P151" i="4"/>
  <c r="U151" i="4"/>
  <c r="T151" i="4"/>
  <c r="W315" i="4"/>
  <c r="X315" i="4"/>
  <c r="Y315" i="4"/>
  <c r="Z315" i="4"/>
  <c r="L81" i="4"/>
  <c r="T81" i="4"/>
  <c r="M81" i="4"/>
  <c r="U81" i="4"/>
  <c r="I81" i="4"/>
  <c r="Q81" i="4"/>
  <c r="Y81" i="4"/>
  <c r="H81" i="4"/>
  <c r="V81" i="4"/>
  <c r="K67" i="4"/>
  <c r="S67" i="4"/>
  <c r="J81" i="4"/>
  <c r="W81" i="4"/>
  <c r="L67" i="4"/>
  <c r="T67" i="4"/>
  <c r="K81" i="4"/>
  <c r="X81" i="4"/>
  <c r="M67" i="4"/>
  <c r="U67" i="4"/>
  <c r="N81" i="4"/>
  <c r="F67" i="4"/>
  <c r="N67" i="4"/>
  <c r="V67" i="4"/>
  <c r="F81" i="4"/>
  <c r="P81" i="4"/>
  <c r="R81" i="4"/>
  <c r="I67" i="4"/>
  <c r="Q67" i="4"/>
  <c r="X67" i="4"/>
  <c r="G67" i="4"/>
  <c r="R67" i="4"/>
  <c r="H67" i="4"/>
  <c r="G81" i="4"/>
  <c r="J67" i="4"/>
  <c r="W67" i="4"/>
  <c r="O81" i="4"/>
  <c r="O67" i="4"/>
  <c r="S81" i="4"/>
  <c r="P67" i="4"/>
  <c r="V261" i="4"/>
  <c r="W261" i="4"/>
  <c r="S261" i="4"/>
  <c r="X261" i="4"/>
  <c r="Y261" i="4"/>
  <c r="Z261" i="4"/>
  <c r="T261" i="4"/>
  <c r="U261" i="4"/>
  <c r="X248" i="4"/>
  <c r="S248" i="4"/>
  <c r="T248" i="4"/>
  <c r="R248" i="4"/>
  <c r="W248" i="4"/>
  <c r="U248" i="4"/>
  <c r="V248" i="4"/>
  <c r="Y248" i="4"/>
  <c r="Z248" i="4"/>
  <c r="U274" i="4"/>
  <c r="Y274" i="4"/>
  <c r="V274" i="4"/>
  <c r="W274" i="4"/>
  <c r="X274" i="4"/>
  <c r="Z274" i="4"/>
  <c r="T274" i="4"/>
  <c r="Y342" i="4"/>
  <c r="Z342" i="4"/>
  <c r="D372" i="4" l="1"/>
  <c r="E372" i="4"/>
  <c r="H372" i="4"/>
  <c r="J39" i="4"/>
  <c r="R39" i="4"/>
  <c r="C373" i="4"/>
  <c r="K39" i="4"/>
  <c r="S39" i="4"/>
  <c r="L39" i="4"/>
  <c r="T39" i="4"/>
  <c r="H39" i="4"/>
  <c r="I39" i="4"/>
  <c r="M39" i="4"/>
  <c r="U39" i="4"/>
  <c r="F39" i="4"/>
  <c r="N39" i="4"/>
  <c r="V39" i="4"/>
  <c r="G39" i="4"/>
  <c r="O39" i="4"/>
  <c r="P39" i="4"/>
  <c r="Q39" i="4"/>
  <c r="F372" i="4"/>
  <c r="G372" i="4"/>
  <c r="V262" i="4"/>
  <c r="W262" i="4"/>
  <c r="S262" i="4"/>
  <c r="X262" i="4"/>
  <c r="Y262" i="4"/>
  <c r="Z262" i="4"/>
  <c r="U262" i="4"/>
  <c r="T262" i="4"/>
  <c r="S194" i="4"/>
  <c r="T194" i="4"/>
  <c r="U194" i="4"/>
  <c r="N194" i="4"/>
  <c r="V194" i="4"/>
  <c r="O194" i="4"/>
  <c r="W194" i="4"/>
  <c r="Z194" i="4"/>
  <c r="P194" i="4"/>
  <c r="Q194" i="4"/>
  <c r="R194" i="4"/>
  <c r="X194" i="4"/>
  <c r="Y194" i="4"/>
  <c r="S180" i="4"/>
  <c r="T180" i="4"/>
  <c r="M180" i="4"/>
  <c r="U180" i="4"/>
  <c r="N180" i="4"/>
  <c r="V180" i="4"/>
  <c r="O180" i="4"/>
  <c r="W180" i="4"/>
  <c r="P180" i="4"/>
  <c r="X180" i="4"/>
  <c r="Q180" i="4"/>
  <c r="R180" i="4"/>
  <c r="Y180" i="4"/>
  <c r="Z180" i="4"/>
  <c r="Y343" i="4"/>
  <c r="Z343" i="4"/>
  <c r="Y302" i="4"/>
  <c r="Z302" i="4"/>
  <c r="V302" i="4"/>
  <c r="W302" i="4"/>
  <c r="X302" i="4"/>
  <c r="X288" i="4"/>
  <c r="Y288" i="4"/>
  <c r="Z288" i="4"/>
  <c r="U288" i="4"/>
  <c r="V288" i="4"/>
  <c r="W288" i="4"/>
  <c r="X316" i="4"/>
  <c r="W316" i="4"/>
  <c r="Y316" i="4"/>
  <c r="Z316" i="4"/>
  <c r="G82" i="4"/>
  <c r="O82" i="4"/>
  <c r="W82" i="4"/>
  <c r="H82" i="4"/>
  <c r="P82" i="4"/>
  <c r="X82" i="4"/>
  <c r="H68" i="4"/>
  <c r="P68" i="4"/>
  <c r="J82" i="4"/>
  <c r="R82" i="4"/>
  <c r="L82" i="4"/>
  <c r="T82" i="4"/>
  <c r="L68" i="4"/>
  <c r="T68" i="4"/>
  <c r="K82" i="4"/>
  <c r="K68" i="4"/>
  <c r="V68" i="4"/>
  <c r="M82" i="4"/>
  <c r="M68" i="4"/>
  <c r="W68" i="4"/>
  <c r="N82" i="4"/>
  <c r="N68" i="4"/>
  <c r="X68" i="4"/>
  <c r="Q82" i="4"/>
  <c r="O68" i="4"/>
  <c r="U82" i="4"/>
  <c r="G68" i="4"/>
  <c r="R68" i="4"/>
  <c r="F82" i="4"/>
  <c r="V82" i="4"/>
  <c r="I68" i="4"/>
  <c r="S68" i="4"/>
  <c r="Q68" i="4"/>
  <c r="F68" i="4"/>
  <c r="U68" i="4"/>
  <c r="J68" i="4"/>
  <c r="I82" i="4"/>
  <c r="S82" i="4"/>
  <c r="Y82" i="4"/>
  <c r="E54" i="4"/>
  <c r="M54" i="4"/>
  <c r="U54" i="4"/>
  <c r="F54" i="4"/>
  <c r="N54" i="4"/>
  <c r="V54" i="4"/>
  <c r="G54" i="4"/>
  <c r="O54" i="4"/>
  <c r="W54" i="4"/>
  <c r="H54" i="4"/>
  <c r="P54" i="4"/>
  <c r="S54" i="4"/>
  <c r="T54" i="4"/>
  <c r="R54" i="4"/>
  <c r="I54" i="4"/>
  <c r="J54" i="4"/>
  <c r="K54" i="4"/>
  <c r="Q54" i="4"/>
  <c r="L54" i="4"/>
  <c r="N124" i="4"/>
  <c r="N372" i="4" s="1"/>
  <c r="V124" i="4"/>
  <c r="V372" i="4" s="1"/>
  <c r="O124" i="4"/>
  <c r="O372" i="4" s="1"/>
  <c r="W124" i="4"/>
  <c r="W372" i="4" s="1"/>
  <c r="P124" i="4"/>
  <c r="P372" i="4" s="1"/>
  <c r="X124" i="4"/>
  <c r="X372" i="4" s="1"/>
  <c r="I124" i="4"/>
  <c r="I372" i="4" s="1"/>
  <c r="Q124" i="4"/>
  <c r="Q372" i="4" s="1"/>
  <c r="Y124" i="4"/>
  <c r="Y372" i="4" s="1"/>
  <c r="J124" i="4"/>
  <c r="J372" i="4" s="1"/>
  <c r="R124" i="4"/>
  <c r="R372" i="4" s="1"/>
  <c r="Z124" i="4"/>
  <c r="Z372" i="4" s="1"/>
  <c r="K124" i="4"/>
  <c r="K372" i="4" s="1"/>
  <c r="S124" i="4"/>
  <c r="S372" i="4" s="1"/>
  <c r="L124" i="4"/>
  <c r="L372" i="4" s="1"/>
  <c r="M124" i="4"/>
  <c r="M372" i="4" s="1"/>
  <c r="U124" i="4"/>
  <c r="U372" i="4" s="1"/>
  <c r="T124" i="4"/>
  <c r="T372" i="4" s="1"/>
  <c r="Q152" i="4"/>
  <c r="Y152" i="4"/>
  <c r="R152" i="4"/>
  <c r="Z152" i="4"/>
  <c r="K152" i="4"/>
  <c r="S152" i="4"/>
  <c r="L152" i="4"/>
  <c r="T152" i="4"/>
  <c r="M152" i="4"/>
  <c r="U152" i="4"/>
  <c r="N152" i="4"/>
  <c r="V152" i="4"/>
  <c r="O152" i="4"/>
  <c r="P152" i="4"/>
  <c r="W152" i="4"/>
  <c r="X152" i="4"/>
  <c r="R236" i="4"/>
  <c r="Z236" i="4"/>
  <c r="W236" i="4"/>
  <c r="X236" i="4"/>
  <c r="Y236" i="4"/>
  <c r="T236" i="4"/>
  <c r="Q236" i="4"/>
  <c r="S236" i="4"/>
  <c r="U236" i="4"/>
  <c r="V236" i="4"/>
  <c r="X329" i="4"/>
  <c r="Y329" i="4"/>
  <c r="Z329" i="4"/>
  <c r="V208" i="4"/>
  <c r="O208" i="4"/>
  <c r="W208" i="4"/>
  <c r="S208" i="4"/>
  <c r="T208" i="4"/>
  <c r="U208" i="4"/>
  <c r="X208" i="4"/>
  <c r="Y208" i="4"/>
  <c r="P208" i="4"/>
  <c r="Q208" i="4"/>
  <c r="Z208" i="4"/>
  <c r="R208" i="4"/>
  <c r="W275" i="4"/>
  <c r="X275" i="4"/>
  <c r="Y275" i="4"/>
  <c r="Z275" i="4"/>
  <c r="T275" i="4"/>
  <c r="U275" i="4"/>
  <c r="V275" i="4"/>
  <c r="N166" i="4"/>
  <c r="V166" i="4"/>
  <c r="O166" i="4"/>
  <c r="W166" i="4"/>
  <c r="P166" i="4"/>
  <c r="X166" i="4"/>
  <c r="Q166" i="4"/>
  <c r="Y166" i="4"/>
  <c r="R166" i="4"/>
  <c r="Z166" i="4"/>
  <c r="S166" i="4"/>
  <c r="L166" i="4"/>
  <c r="M166" i="4"/>
  <c r="T166" i="4"/>
  <c r="U166" i="4"/>
  <c r="Z356" i="4"/>
  <c r="W222" i="4"/>
  <c r="X222" i="4"/>
  <c r="Q222" i="4"/>
  <c r="Y222" i="4"/>
  <c r="T222" i="4"/>
  <c r="R222" i="4"/>
  <c r="S222" i="4"/>
  <c r="U222" i="4"/>
  <c r="V222" i="4"/>
  <c r="Z222" i="4"/>
  <c r="I96" i="4"/>
  <c r="Q96" i="4"/>
  <c r="Y96" i="4"/>
  <c r="M96" i="4"/>
  <c r="U96" i="4"/>
  <c r="N96" i="4"/>
  <c r="X96" i="4"/>
  <c r="O96" i="4"/>
  <c r="Z96" i="4"/>
  <c r="P96" i="4"/>
  <c r="G96" i="4"/>
  <c r="R96" i="4"/>
  <c r="H96" i="4"/>
  <c r="S96" i="4"/>
  <c r="J96" i="4"/>
  <c r="T96" i="4"/>
  <c r="L96" i="4"/>
  <c r="V96" i="4"/>
  <c r="K96" i="4"/>
  <c r="W96" i="4"/>
  <c r="X249" i="4"/>
  <c r="Y249" i="4"/>
  <c r="R249" i="4"/>
  <c r="Z249" i="4"/>
  <c r="S249" i="4"/>
  <c r="T249" i="4"/>
  <c r="U249" i="4"/>
  <c r="V249" i="4"/>
  <c r="W249" i="4"/>
  <c r="M110" i="4"/>
  <c r="U110" i="4"/>
  <c r="N110" i="4"/>
  <c r="V110" i="4"/>
  <c r="O110" i="4"/>
  <c r="W110" i="4"/>
  <c r="H110" i="4"/>
  <c r="P110" i="4"/>
  <c r="X110" i="4"/>
  <c r="I110" i="4"/>
  <c r="Q110" i="4"/>
  <c r="Y110" i="4"/>
  <c r="J110" i="4"/>
  <c r="R110" i="4"/>
  <c r="Z110" i="4"/>
  <c r="S110" i="4"/>
  <c r="T110" i="4"/>
  <c r="K110" i="4"/>
  <c r="L110" i="4"/>
  <c r="Q138" i="4"/>
  <c r="Y138" i="4"/>
  <c r="J138" i="4"/>
  <c r="R138" i="4"/>
  <c r="Z138" i="4"/>
  <c r="L138" i="4"/>
  <c r="T138" i="4"/>
  <c r="M138" i="4"/>
  <c r="U138" i="4"/>
  <c r="N138" i="4"/>
  <c r="V138" i="4"/>
  <c r="X138" i="4"/>
  <c r="K138" i="4"/>
  <c r="O138" i="4"/>
  <c r="P138" i="4"/>
  <c r="S138" i="4"/>
  <c r="W138" i="4"/>
  <c r="E373" i="4" l="1"/>
  <c r="F40" i="4"/>
  <c r="N40" i="4"/>
  <c r="V40" i="4"/>
  <c r="G40" i="4"/>
  <c r="O40" i="4"/>
  <c r="T40" i="4"/>
  <c r="H40" i="4"/>
  <c r="P40" i="4"/>
  <c r="M40" i="4"/>
  <c r="I40" i="4"/>
  <c r="Q40" i="4"/>
  <c r="J40" i="4"/>
  <c r="R40" i="4"/>
  <c r="C40" i="4"/>
  <c r="K40" i="4"/>
  <c r="S40" i="4"/>
  <c r="L40" i="4"/>
  <c r="U40" i="4"/>
  <c r="G373" i="4"/>
  <c r="H373" i="4"/>
  <c r="F373" i="4"/>
  <c r="D373" i="4"/>
  <c r="T237" i="4"/>
  <c r="U237" i="4"/>
  <c r="V237" i="4"/>
  <c r="Q237" i="4"/>
  <c r="Y237" i="4"/>
  <c r="Z237" i="4"/>
  <c r="R237" i="4"/>
  <c r="S237" i="4"/>
  <c r="W237" i="4"/>
  <c r="X237" i="4"/>
  <c r="S223" i="4"/>
  <c r="T223" i="4"/>
  <c r="U223" i="4"/>
  <c r="X223" i="4"/>
  <c r="Y223" i="4"/>
  <c r="Z223" i="4"/>
  <c r="Q223" i="4"/>
  <c r="R223" i="4"/>
  <c r="V223" i="4"/>
  <c r="W223" i="4"/>
  <c r="I55" i="4"/>
  <c r="Q55" i="4"/>
  <c r="J55" i="4"/>
  <c r="R55" i="4"/>
  <c r="K55" i="4"/>
  <c r="D55" i="4"/>
  <c r="L55" i="4"/>
  <c r="T55" i="4"/>
  <c r="O55" i="4"/>
  <c r="M55" i="4"/>
  <c r="P55" i="4"/>
  <c r="E55" i="4"/>
  <c r="S55" i="4"/>
  <c r="F55" i="4"/>
  <c r="U55" i="4"/>
  <c r="G55" i="4"/>
  <c r="V55" i="4"/>
  <c r="H55" i="4"/>
  <c r="W55" i="4"/>
  <c r="N55" i="4"/>
  <c r="O181" i="4"/>
  <c r="W181" i="4"/>
  <c r="P181" i="4"/>
  <c r="X181" i="4"/>
  <c r="Q181" i="4"/>
  <c r="Y181" i="4"/>
  <c r="R181" i="4"/>
  <c r="Z181" i="4"/>
  <c r="S181" i="4"/>
  <c r="T181" i="4"/>
  <c r="U181" i="4"/>
  <c r="V181" i="4"/>
  <c r="M181" i="4"/>
  <c r="N181" i="4"/>
  <c r="Z330" i="4"/>
  <c r="X330" i="4"/>
  <c r="Y330" i="4"/>
  <c r="V303" i="4"/>
  <c r="X303" i="4"/>
  <c r="Z303" i="4"/>
  <c r="W303" i="4"/>
  <c r="Y303" i="4"/>
  <c r="U289" i="4"/>
  <c r="V289" i="4"/>
  <c r="W289" i="4"/>
  <c r="X289" i="4"/>
  <c r="Y289" i="4"/>
  <c r="Z289" i="4"/>
  <c r="Z357" i="4"/>
  <c r="W317" i="4"/>
  <c r="X317" i="4"/>
  <c r="Y317" i="4"/>
  <c r="Z317" i="4"/>
  <c r="O195" i="4"/>
  <c r="W195" i="4"/>
  <c r="P195" i="4"/>
  <c r="Q195" i="4"/>
  <c r="Y195" i="4"/>
  <c r="R195" i="4"/>
  <c r="Z195" i="4"/>
  <c r="S195" i="4"/>
  <c r="N195" i="4"/>
  <c r="T195" i="4"/>
  <c r="U195" i="4"/>
  <c r="V195" i="4"/>
  <c r="X195" i="4"/>
  <c r="I111" i="4"/>
  <c r="Q111" i="4"/>
  <c r="Y111" i="4"/>
  <c r="J111" i="4"/>
  <c r="R111" i="4"/>
  <c r="Z111" i="4"/>
  <c r="K111" i="4"/>
  <c r="S111" i="4"/>
  <c r="L111" i="4"/>
  <c r="T111" i="4"/>
  <c r="M111" i="4"/>
  <c r="U111" i="4"/>
  <c r="N111" i="4"/>
  <c r="V111" i="4"/>
  <c r="H111" i="4"/>
  <c r="P111" i="4"/>
  <c r="W111" i="4"/>
  <c r="O111" i="4"/>
  <c r="X111" i="4"/>
  <c r="Z263" i="4"/>
  <c r="S263" i="4"/>
  <c r="W263" i="4"/>
  <c r="T263" i="4"/>
  <c r="U263" i="4"/>
  <c r="V263" i="4"/>
  <c r="X263" i="4"/>
  <c r="Y263" i="4"/>
  <c r="T250" i="4"/>
  <c r="U250" i="4"/>
  <c r="V250" i="4"/>
  <c r="W250" i="4"/>
  <c r="X250" i="4"/>
  <c r="Y250" i="4"/>
  <c r="S250" i="4"/>
  <c r="Z250" i="4"/>
  <c r="R250" i="4"/>
  <c r="R209" i="4"/>
  <c r="S209" i="4"/>
  <c r="U209" i="4"/>
  <c r="V209" i="4"/>
  <c r="W209" i="4"/>
  <c r="X209" i="4"/>
  <c r="O209" i="4"/>
  <c r="Y209" i="4"/>
  <c r="P209" i="4"/>
  <c r="Q209" i="4"/>
  <c r="T209" i="4"/>
  <c r="Z209" i="4"/>
  <c r="K83" i="4"/>
  <c r="S83" i="4"/>
  <c r="L83" i="4"/>
  <c r="T83" i="4"/>
  <c r="F83" i="4"/>
  <c r="N83" i="4"/>
  <c r="V83" i="4"/>
  <c r="H83" i="4"/>
  <c r="P83" i="4"/>
  <c r="X83" i="4"/>
  <c r="G83" i="4"/>
  <c r="W83" i="4"/>
  <c r="J69" i="4"/>
  <c r="R69" i="4"/>
  <c r="I83" i="4"/>
  <c r="Y83" i="4"/>
  <c r="K69" i="4"/>
  <c r="S69" i="4"/>
  <c r="J83" i="4"/>
  <c r="L69" i="4"/>
  <c r="T69" i="4"/>
  <c r="M83" i="4"/>
  <c r="E69" i="4"/>
  <c r="M69" i="4"/>
  <c r="U69" i="4"/>
  <c r="Q83" i="4"/>
  <c r="G69" i="4"/>
  <c r="O69" i="4"/>
  <c r="W69" i="4"/>
  <c r="R83" i="4"/>
  <c r="H69" i="4"/>
  <c r="P69" i="4"/>
  <c r="X69" i="4"/>
  <c r="F69" i="4"/>
  <c r="I69" i="4"/>
  <c r="N69" i="4"/>
  <c r="V69" i="4"/>
  <c r="Q69" i="4"/>
  <c r="O83" i="4"/>
  <c r="U83" i="4"/>
  <c r="M139" i="4"/>
  <c r="U139" i="4"/>
  <c r="N139" i="4"/>
  <c r="V139" i="4"/>
  <c r="P139" i="4"/>
  <c r="X139" i="4"/>
  <c r="Q139" i="4"/>
  <c r="Y139" i="4"/>
  <c r="J139" i="4"/>
  <c r="R139" i="4"/>
  <c r="Z139" i="4"/>
  <c r="K139" i="4"/>
  <c r="L139" i="4"/>
  <c r="O139" i="4"/>
  <c r="S139" i="4"/>
  <c r="T139" i="4"/>
  <c r="W139" i="4"/>
  <c r="T276" i="4"/>
  <c r="U276" i="4"/>
  <c r="V276" i="4"/>
  <c r="W276" i="4"/>
  <c r="X276" i="4"/>
  <c r="Y276" i="4"/>
  <c r="Z276" i="4"/>
  <c r="Z344" i="4"/>
  <c r="Y344" i="4"/>
  <c r="M153" i="4"/>
  <c r="U153" i="4"/>
  <c r="N153" i="4"/>
  <c r="V153" i="4"/>
  <c r="O153" i="4"/>
  <c r="W153" i="4"/>
  <c r="P153" i="4"/>
  <c r="X153" i="4"/>
  <c r="Q153" i="4"/>
  <c r="Y153" i="4"/>
  <c r="R153" i="4"/>
  <c r="Z153" i="4"/>
  <c r="K153" i="4"/>
  <c r="L153" i="4"/>
  <c r="T153" i="4"/>
  <c r="S153" i="4"/>
  <c r="M97" i="4"/>
  <c r="I97" i="4"/>
  <c r="Q97" i="4"/>
  <c r="O97" i="4"/>
  <c r="X97" i="4"/>
  <c r="P97" i="4"/>
  <c r="Y97" i="4"/>
  <c r="G97" i="4"/>
  <c r="R97" i="4"/>
  <c r="Z97" i="4"/>
  <c r="H97" i="4"/>
  <c r="S97" i="4"/>
  <c r="J97" i="4"/>
  <c r="T97" i="4"/>
  <c r="K97" i="4"/>
  <c r="U97" i="4"/>
  <c r="L97" i="4"/>
  <c r="N97" i="4"/>
  <c r="V97" i="4"/>
  <c r="W97" i="4"/>
  <c r="K125" i="4"/>
  <c r="K373" i="4" s="1"/>
  <c r="S125" i="4"/>
  <c r="S373" i="4" s="1"/>
  <c r="L125" i="4"/>
  <c r="L373" i="4" s="1"/>
  <c r="T125" i="4"/>
  <c r="T373" i="4" s="1"/>
  <c r="M125" i="4"/>
  <c r="M373" i="4" s="1"/>
  <c r="U125" i="4"/>
  <c r="U373" i="4" s="1"/>
  <c r="N125" i="4"/>
  <c r="N373" i="4" s="1"/>
  <c r="V125" i="4"/>
  <c r="V373" i="4" s="1"/>
  <c r="O125" i="4"/>
  <c r="O373" i="4" s="1"/>
  <c r="W125" i="4"/>
  <c r="W373" i="4" s="1"/>
  <c r="P125" i="4"/>
  <c r="P373" i="4" s="1"/>
  <c r="X125" i="4"/>
  <c r="X373" i="4" s="1"/>
  <c r="Q125" i="4"/>
  <c r="Q373" i="4" s="1"/>
  <c r="R125" i="4"/>
  <c r="R373" i="4" s="1"/>
  <c r="Y125" i="4"/>
  <c r="Y373" i="4" s="1"/>
  <c r="Z125" i="4"/>
  <c r="Z373" i="4" s="1"/>
  <c r="I125" i="4"/>
  <c r="I373" i="4" s="1"/>
  <c r="J125" i="4"/>
  <c r="J373" i="4" s="1"/>
  <c r="R167" i="4"/>
  <c r="Z167" i="4"/>
  <c r="S167" i="4"/>
  <c r="L167" i="4"/>
  <c r="T167" i="4"/>
  <c r="M167" i="4"/>
  <c r="U167" i="4"/>
  <c r="N167" i="4"/>
  <c r="V167" i="4"/>
  <c r="O167" i="4"/>
  <c r="W167" i="4"/>
  <c r="X167" i="4"/>
  <c r="Y167" i="4"/>
  <c r="P167" i="4"/>
  <c r="Q167" i="4"/>
  <c r="C374" i="4" l="1"/>
  <c r="I41" i="4"/>
  <c r="L41" i="4"/>
  <c r="H41" i="4"/>
  <c r="C41" i="4"/>
  <c r="C375" i="4" s="1"/>
  <c r="N41" i="4"/>
  <c r="P41" i="4"/>
  <c r="U41" i="4"/>
  <c r="S41" i="4"/>
  <c r="O41" i="4"/>
  <c r="F41" i="4"/>
  <c r="J41" i="4"/>
  <c r="V41" i="4"/>
  <c r="M41" i="4"/>
  <c r="Q41" i="4"/>
  <c r="K41" i="4"/>
  <c r="R41" i="4"/>
  <c r="T41" i="4"/>
  <c r="D41" i="4"/>
  <c r="E41" i="4"/>
  <c r="G41" i="4"/>
  <c r="H374" i="4"/>
  <c r="D374" i="4"/>
  <c r="F374" i="4"/>
  <c r="G374" i="4"/>
  <c r="E374" i="4"/>
  <c r="S196" i="4"/>
  <c r="U196" i="4"/>
  <c r="N196" i="4"/>
  <c r="V196" i="4"/>
  <c r="O196" i="4"/>
  <c r="W196" i="4"/>
  <c r="X196" i="4"/>
  <c r="Y196" i="4"/>
  <c r="Z196" i="4"/>
  <c r="P196" i="4"/>
  <c r="Q196" i="4"/>
  <c r="R196" i="4"/>
  <c r="T196" i="4"/>
  <c r="N168" i="4"/>
  <c r="V168" i="4"/>
  <c r="O168" i="4"/>
  <c r="W168" i="4"/>
  <c r="P168" i="4"/>
  <c r="X168" i="4"/>
  <c r="Q168" i="4"/>
  <c r="Y168" i="4"/>
  <c r="R168" i="4"/>
  <c r="Z168" i="4"/>
  <c r="S168" i="4"/>
  <c r="L168" i="4"/>
  <c r="M168" i="4"/>
  <c r="T168" i="4"/>
  <c r="U168" i="4"/>
  <c r="O210" i="4"/>
  <c r="S210" i="4"/>
  <c r="T210" i="4"/>
  <c r="U210" i="4"/>
  <c r="V210" i="4"/>
  <c r="W210" i="4"/>
  <c r="P210" i="4"/>
  <c r="Q210" i="4"/>
  <c r="R210" i="4"/>
  <c r="X210" i="4"/>
  <c r="Y210" i="4"/>
  <c r="Z210" i="4"/>
  <c r="G84" i="4"/>
  <c r="O84" i="4"/>
  <c r="W84" i="4"/>
  <c r="H84" i="4"/>
  <c r="P84" i="4"/>
  <c r="X84" i="4"/>
  <c r="J84" i="4"/>
  <c r="R84" i="4"/>
  <c r="L84" i="4"/>
  <c r="T84" i="4"/>
  <c r="S84" i="4"/>
  <c r="F70" i="4"/>
  <c r="N70" i="4"/>
  <c r="V70" i="4"/>
  <c r="U84" i="4"/>
  <c r="G70" i="4"/>
  <c r="O70" i="4"/>
  <c r="W70" i="4"/>
  <c r="F84" i="4"/>
  <c r="V84" i="4"/>
  <c r="H70" i="4"/>
  <c r="P70" i="4"/>
  <c r="X70" i="4"/>
  <c r="I84" i="4"/>
  <c r="Y84" i="4"/>
  <c r="I70" i="4"/>
  <c r="Q70" i="4"/>
  <c r="M84" i="4"/>
  <c r="K70" i="4"/>
  <c r="S70" i="4"/>
  <c r="N84" i="4"/>
  <c r="T70" i="4"/>
  <c r="K84" i="4"/>
  <c r="J70" i="4"/>
  <c r="Q84" i="4"/>
  <c r="M70" i="4"/>
  <c r="R70" i="4"/>
  <c r="U70" i="4"/>
  <c r="E70" i="4"/>
  <c r="W277" i="4"/>
  <c r="X277" i="4"/>
  <c r="Y277" i="4"/>
  <c r="Z277" i="4"/>
  <c r="T277" i="4"/>
  <c r="U277" i="4"/>
  <c r="V277" i="4"/>
  <c r="X238" i="4"/>
  <c r="Q238" i="4"/>
  <c r="Y238" i="4"/>
  <c r="R238" i="4"/>
  <c r="Z238" i="4"/>
  <c r="U238" i="4"/>
  <c r="V238" i="4"/>
  <c r="W238" i="4"/>
  <c r="S238" i="4"/>
  <c r="T238" i="4"/>
  <c r="M112" i="4"/>
  <c r="U112" i="4"/>
  <c r="N112" i="4"/>
  <c r="V112" i="4"/>
  <c r="O112" i="4"/>
  <c r="W112" i="4"/>
  <c r="H112" i="4"/>
  <c r="P112" i="4"/>
  <c r="X112" i="4"/>
  <c r="I112" i="4"/>
  <c r="Q112" i="4"/>
  <c r="Y112" i="4"/>
  <c r="J112" i="4"/>
  <c r="R112" i="4"/>
  <c r="Z112" i="4"/>
  <c r="K112" i="4"/>
  <c r="L112" i="4"/>
  <c r="S112" i="4"/>
  <c r="T112" i="4"/>
  <c r="Y304" i="4"/>
  <c r="Z304" i="4"/>
  <c r="V304" i="4"/>
  <c r="X304" i="4"/>
  <c r="W304" i="4"/>
  <c r="X331" i="4"/>
  <c r="Y331" i="4"/>
  <c r="Z331" i="4"/>
  <c r="W318" i="4"/>
  <c r="X318" i="4"/>
  <c r="Y318" i="4"/>
  <c r="Z318" i="4"/>
  <c r="S182" i="4"/>
  <c r="T182" i="4"/>
  <c r="M182" i="4"/>
  <c r="U182" i="4"/>
  <c r="N182" i="4"/>
  <c r="V182" i="4"/>
  <c r="O182" i="4"/>
  <c r="W182" i="4"/>
  <c r="P182" i="4"/>
  <c r="X182" i="4"/>
  <c r="Q182" i="4"/>
  <c r="R182" i="4"/>
  <c r="Y182" i="4"/>
  <c r="Z182" i="4"/>
  <c r="W224" i="4"/>
  <c r="X224" i="4"/>
  <c r="Q224" i="4"/>
  <c r="Y224" i="4"/>
  <c r="T224" i="4"/>
  <c r="U224" i="4"/>
  <c r="V224" i="4"/>
  <c r="Z224" i="4"/>
  <c r="R224" i="4"/>
  <c r="S224" i="4"/>
  <c r="L98" i="4"/>
  <c r="T98" i="4"/>
  <c r="M98" i="4"/>
  <c r="U98" i="4"/>
  <c r="N98" i="4"/>
  <c r="V98" i="4"/>
  <c r="G98" i="4"/>
  <c r="O98" i="4"/>
  <c r="W98" i="4"/>
  <c r="H98" i="4"/>
  <c r="P98" i="4"/>
  <c r="X98" i="4"/>
  <c r="I98" i="4"/>
  <c r="Q98" i="4"/>
  <c r="Y98" i="4"/>
  <c r="Z98" i="4"/>
  <c r="K98" i="4"/>
  <c r="R98" i="4"/>
  <c r="J98" i="4"/>
  <c r="S98" i="4"/>
  <c r="Z358" i="4"/>
  <c r="P126" i="4"/>
  <c r="P374" i="4" s="1"/>
  <c r="X126" i="4"/>
  <c r="X374" i="4" s="1"/>
  <c r="I126" i="4"/>
  <c r="I374" i="4" s="1"/>
  <c r="Q126" i="4"/>
  <c r="Q374" i="4" s="1"/>
  <c r="Y126" i="4"/>
  <c r="Y374" i="4" s="1"/>
  <c r="J126" i="4"/>
  <c r="J374" i="4" s="1"/>
  <c r="K126" i="4"/>
  <c r="K374" i="4" s="1"/>
  <c r="S126" i="4"/>
  <c r="S374" i="4" s="1"/>
  <c r="L126" i="4"/>
  <c r="L374" i="4" s="1"/>
  <c r="T126" i="4"/>
  <c r="T374" i="4" s="1"/>
  <c r="M126" i="4"/>
  <c r="M374" i="4" s="1"/>
  <c r="U126" i="4"/>
  <c r="U374" i="4" s="1"/>
  <c r="W126" i="4"/>
  <c r="W374" i="4" s="1"/>
  <c r="Z126" i="4"/>
  <c r="Z374" i="4" s="1"/>
  <c r="O126" i="4"/>
  <c r="O374" i="4" s="1"/>
  <c r="R126" i="4"/>
  <c r="R374" i="4" s="1"/>
  <c r="N126" i="4"/>
  <c r="N374" i="4" s="1"/>
  <c r="V126" i="4"/>
  <c r="V374" i="4" s="1"/>
  <c r="Y345" i="4"/>
  <c r="Z345" i="4"/>
  <c r="X251" i="4"/>
  <c r="Y251" i="4"/>
  <c r="R251" i="4"/>
  <c r="Z251" i="4"/>
  <c r="S251" i="4"/>
  <c r="T251" i="4"/>
  <c r="U251" i="4"/>
  <c r="V251" i="4"/>
  <c r="W251" i="4"/>
  <c r="V264" i="4"/>
  <c r="W264" i="4"/>
  <c r="S264" i="4"/>
  <c r="U264" i="4"/>
  <c r="X264" i="4"/>
  <c r="Y264" i="4"/>
  <c r="Z264" i="4"/>
  <c r="T264" i="4"/>
  <c r="X290" i="4"/>
  <c r="Y290" i="4"/>
  <c r="Z290" i="4"/>
  <c r="U290" i="4"/>
  <c r="V290" i="4"/>
  <c r="W290" i="4"/>
  <c r="E56" i="4"/>
  <c r="M56" i="4"/>
  <c r="U56" i="4"/>
  <c r="F56" i="4"/>
  <c r="N56" i="4"/>
  <c r="V56" i="4"/>
  <c r="H56" i="4"/>
  <c r="P56" i="4"/>
  <c r="I56" i="4"/>
  <c r="T56" i="4"/>
  <c r="G56" i="4"/>
  <c r="J56" i="4"/>
  <c r="W56" i="4"/>
  <c r="K56" i="4"/>
  <c r="L56" i="4"/>
  <c r="D56" i="4"/>
  <c r="O56" i="4"/>
  <c r="R56" i="4"/>
  <c r="S56" i="4"/>
  <c r="Q56" i="4"/>
  <c r="Q140" i="4"/>
  <c r="Y140" i="4"/>
  <c r="J140" i="4"/>
  <c r="R140" i="4"/>
  <c r="Z140" i="4"/>
  <c r="L140" i="4"/>
  <c r="T140" i="4"/>
  <c r="M140" i="4"/>
  <c r="U140" i="4"/>
  <c r="N140" i="4"/>
  <c r="V140" i="4"/>
  <c r="K140" i="4"/>
  <c r="O140" i="4"/>
  <c r="P140" i="4"/>
  <c r="S140" i="4"/>
  <c r="W140" i="4"/>
  <c r="X140" i="4"/>
  <c r="Q154" i="4"/>
  <c r="Y154" i="4"/>
  <c r="R154" i="4"/>
  <c r="Z154" i="4"/>
  <c r="K154" i="4"/>
  <c r="S154" i="4"/>
  <c r="L154" i="4"/>
  <c r="T154" i="4"/>
  <c r="M154" i="4"/>
  <c r="U154" i="4"/>
  <c r="N154" i="4"/>
  <c r="V154" i="4"/>
  <c r="O154" i="4"/>
  <c r="P154" i="4"/>
  <c r="W154" i="4"/>
  <c r="X154" i="4"/>
  <c r="D375" i="4" l="1"/>
  <c r="N42" i="4"/>
  <c r="O42" i="4"/>
  <c r="C42" i="4"/>
  <c r="M42" i="4"/>
  <c r="V42" i="4"/>
  <c r="F42" i="4"/>
  <c r="L42" i="4"/>
  <c r="K42" i="4"/>
  <c r="U42" i="4"/>
  <c r="T42" i="4"/>
  <c r="R42" i="4"/>
  <c r="P42" i="4"/>
  <c r="G42" i="4"/>
  <c r="I42" i="4"/>
  <c r="H42" i="4"/>
  <c r="E42" i="4"/>
  <c r="S42" i="4"/>
  <c r="J42" i="4"/>
  <c r="Q42" i="4"/>
  <c r="E375" i="4"/>
  <c r="F375" i="4"/>
  <c r="G375" i="4"/>
  <c r="H375" i="4"/>
  <c r="R169" i="4"/>
  <c r="Z169" i="4"/>
  <c r="S169" i="4"/>
  <c r="L169" i="4"/>
  <c r="T169" i="4"/>
  <c r="M169" i="4"/>
  <c r="U169" i="4"/>
  <c r="N169" i="4"/>
  <c r="V169" i="4"/>
  <c r="O169" i="4"/>
  <c r="W169" i="4"/>
  <c r="P169" i="4"/>
  <c r="Q169" i="4"/>
  <c r="X169" i="4"/>
  <c r="Y169" i="4"/>
  <c r="T252" i="4"/>
  <c r="U252" i="4"/>
  <c r="V252" i="4"/>
  <c r="W252" i="4"/>
  <c r="X252" i="4"/>
  <c r="Y252" i="4"/>
  <c r="Z252" i="4"/>
  <c r="R252" i="4"/>
  <c r="S252" i="4"/>
  <c r="T278" i="4"/>
  <c r="U278" i="4"/>
  <c r="V278" i="4"/>
  <c r="W278" i="4"/>
  <c r="X278" i="4"/>
  <c r="Y278" i="4"/>
  <c r="Z278" i="4"/>
  <c r="H99" i="4"/>
  <c r="P99" i="4"/>
  <c r="X99" i="4"/>
  <c r="I99" i="4"/>
  <c r="Q99" i="4"/>
  <c r="Y99" i="4"/>
  <c r="J99" i="4"/>
  <c r="R99" i="4"/>
  <c r="Z99" i="4"/>
  <c r="K99" i="4"/>
  <c r="S99" i="4"/>
  <c r="L99" i="4"/>
  <c r="T99" i="4"/>
  <c r="M99" i="4"/>
  <c r="U99" i="4"/>
  <c r="G99" i="4"/>
  <c r="N99" i="4"/>
  <c r="O99" i="4"/>
  <c r="W99" i="4"/>
  <c r="V99" i="4"/>
  <c r="Z359" i="4"/>
  <c r="M127" i="4"/>
  <c r="M375" i="4" s="1"/>
  <c r="U127" i="4"/>
  <c r="U375" i="4" s="1"/>
  <c r="N127" i="4"/>
  <c r="N375" i="4" s="1"/>
  <c r="V127" i="4"/>
  <c r="V375" i="4" s="1"/>
  <c r="P127" i="4"/>
  <c r="P375" i="4" s="1"/>
  <c r="X127" i="4"/>
  <c r="X375" i="4" s="1"/>
  <c r="I127" i="4"/>
  <c r="I375" i="4" s="1"/>
  <c r="Q127" i="4"/>
  <c r="Q375" i="4" s="1"/>
  <c r="Y127" i="4"/>
  <c r="Y375" i="4" s="1"/>
  <c r="J127" i="4"/>
  <c r="J375" i="4" s="1"/>
  <c r="R127" i="4"/>
  <c r="R375" i="4" s="1"/>
  <c r="Z127" i="4"/>
  <c r="Z375" i="4" s="1"/>
  <c r="K127" i="4"/>
  <c r="K375" i="4" s="1"/>
  <c r="L127" i="4"/>
  <c r="L375" i="4" s="1"/>
  <c r="S127" i="4"/>
  <c r="S375" i="4" s="1"/>
  <c r="T127" i="4"/>
  <c r="T375" i="4" s="1"/>
  <c r="O127" i="4"/>
  <c r="O375" i="4" s="1"/>
  <c r="W127" i="4"/>
  <c r="W375" i="4" s="1"/>
  <c r="Z265" i="4"/>
  <c r="S265" i="4"/>
  <c r="W265" i="4"/>
  <c r="T265" i="4"/>
  <c r="U265" i="4"/>
  <c r="V265" i="4"/>
  <c r="X265" i="4"/>
  <c r="Y265" i="4"/>
  <c r="W319" i="4"/>
  <c r="X319" i="4"/>
  <c r="Y319" i="4"/>
  <c r="Z319" i="4"/>
  <c r="M141" i="4"/>
  <c r="U141" i="4"/>
  <c r="N141" i="4"/>
  <c r="V141" i="4"/>
  <c r="P141" i="4"/>
  <c r="X141" i="4"/>
  <c r="Q141" i="4"/>
  <c r="Y141" i="4"/>
  <c r="J141" i="4"/>
  <c r="R141" i="4"/>
  <c r="Z141" i="4"/>
  <c r="K141" i="4"/>
  <c r="L141" i="4"/>
  <c r="O141" i="4"/>
  <c r="S141" i="4"/>
  <c r="T141" i="4"/>
  <c r="W141" i="4"/>
  <c r="U291" i="4"/>
  <c r="V291" i="4"/>
  <c r="W291" i="4"/>
  <c r="X291" i="4"/>
  <c r="Y291" i="4"/>
  <c r="Z291" i="4"/>
  <c r="M155" i="4"/>
  <c r="U155" i="4"/>
  <c r="N155" i="4"/>
  <c r="V155" i="4"/>
  <c r="O155" i="4"/>
  <c r="W155" i="4"/>
  <c r="P155" i="4"/>
  <c r="X155" i="4"/>
  <c r="Q155" i="4"/>
  <c r="Y155" i="4"/>
  <c r="R155" i="4"/>
  <c r="Z155" i="4"/>
  <c r="S155" i="4"/>
  <c r="T155" i="4"/>
  <c r="K155" i="4"/>
  <c r="L155" i="4"/>
  <c r="O211" i="4"/>
  <c r="W211" i="4"/>
  <c r="P211" i="4"/>
  <c r="X211" i="4"/>
  <c r="Q211" i="4"/>
  <c r="Y211" i="4"/>
  <c r="R211" i="4"/>
  <c r="Z211" i="4"/>
  <c r="S211" i="4"/>
  <c r="T211" i="4"/>
  <c r="U211" i="4"/>
  <c r="V211" i="4"/>
  <c r="V305" i="4"/>
  <c r="X305" i="4"/>
  <c r="Z305" i="4"/>
  <c r="W305" i="4"/>
  <c r="Y305" i="4"/>
  <c r="Z332" i="4"/>
  <c r="X332" i="4"/>
  <c r="Y332" i="4"/>
  <c r="O197" i="4"/>
  <c r="W197" i="4"/>
  <c r="Q197" i="4"/>
  <c r="Y197" i="4"/>
  <c r="R197" i="4"/>
  <c r="Z197" i="4"/>
  <c r="S197" i="4"/>
  <c r="T197" i="4"/>
  <c r="U197" i="4"/>
  <c r="V197" i="4"/>
  <c r="X197" i="4"/>
  <c r="N197" i="4"/>
  <c r="P197" i="4"/>
  <c r="I57" i="4"/>
  <c r="Q57" i="4"/>
  <c r="J57" i="4"/>
  <c r="R57" i="4"/>
  <c r="D57" i="4"/>
  <c r="L57" i="4"/>
  <c r="T57" i="4"/>
  <c r="N57" i="4"/>
  <c r="K57" i="4"/>
  <c r="O57" i="4"/>
  <c r="E57" i="4"/>
  <c r="P57" i="4"/>
  <c r="F57" i="4"/>
  <c r="S57" i="4"/>
  <c r="G57" i="4"/>
  <c r="U57" i="4"/>
  <c r="H57" i="4"/>
  <c r="V57" i="4"/>
  <c r="W57" i="4"/>
  <c r="M57" i="4"/>
  <c r="S225" i="4"/>
  <c r="T225" i="4"/>
  <c r="U225" i="4"/>
  <c r="X225" i="4"/>
  <c r="Q225" i="4"/>
  <c r="R225" i="4"/>
  <c r="V225" i="4"/>
  <c r="W225" i="4"/>
  <c r="Y225" i="4"/>
  <c r="Z225" i="4"/>
  <c r="Z346" i="4"/>
  <c r="Y346" i="4"/>
  <c r="O183" i="4"/>
  <c r="W183" i="4"/>
  <c r="P183" i="4"/>
  <c r="X183" i="4"/>
  <c r="Q183" i="4"/>
  <c r="Y183" i="4"/>
  <c r="R183" i="4"/>
  <c r="Z183" i="4"/>
  <c r="S183" i="4"/>
  <c r="T183" i="4"/>
  <c r="M183" i="4"/>
  <c r="N183" i="4"/>
  <c r="U183" i="4"/>
  <c r="V183" i="4"/>
  <c r="K85" i="4"/>
  <c r="S85" i="4"/>
  <c r="L85" i="4"/>
  <c r="T85" i="4"/>
  <c r="F85" i="4"/>
  <c r="H85" i="4"/>
  <c r="P85" i="4"/>
  <c r="X85" i="4"/>
  <c r="N85" i="4"/>
  <c r="J71" i="4"/>
  <c r="R71" i="4"/>
  <c r="O85" i="4"/>
  <c r="K71" i="4"/>
  <c r="S71" i="4"/>
  <c r="Q85" i="4"/>
  <c r="L71" i="4"/>
  <c r="T71" i="4"/>
  <c r="R85" i="4"/>
  <c r="E71" i="4"/>
  <c r="M71" i="4"/>
  <c r="U71" i="4"/>
  <c r="I85" i="4"/>
  <c r="V85" i="4"/>
  <c r="G71" i="4"/>
  <c r="O71" i="4"/>
  <c r="W71" i="4"/>
  <c r="J85" i="4"/>
  <c r="W85" i="4"/>
  <c r="H71" i="4"/>
  <c r="P71" i="4"/>
  <c r="X71" i="4"/>
  <c r="V71" i="4"/>
  <c r="N71" i="4"/>
  <c r="G85" i="4"/>
  <c r="M85" i="4"/>
  <c r="U85" i="4"/>
  <c r="F71" i="4"/>
  <c r="Y85" i="4"/>
  <c r="I71" i="4"/>
  <c r="T239" i="4"/>
  <c r="U239" i="4"/>
  <c r="V239" i="4"/>
  <c r="Q239" i="4"/>
  <c r="Y239" i="4"/>
  <c r="R239" i="4"/>
  <c r="S239" i="4"/>
  <c r="W239" i="4"/>
  <c r="X239" i="4"/>
  <c r="Z239" i="4"/>
  <c r="I113" i="4"/>
  <c r="Q113" i="4"/>
  <c r="Y113" i="4"/>
  <c r="J113" i="4"/>
  <c r="R113" i="4"/>
  <c r="Z113" i="4"/>
  <c r="K113" i="4"/>
  <c r="S113" i="4"/>
  <c r="L113" i="4"/>
  <c r="T113" i="4"/>
  <c r="M113" i="4"/>
  <c r="U113" i="4"/>
  <c r="N113" i="4"/>
  <c r="V113" i="4"/>
  <c r="W113" i="4"/>
  <c r="X113" i="4"/>
  <c r="H113" i="4"/>
  <c r="O113" i="4"/>
  <c r="P113" i="4"/>
  <c r="D376" i="4" l="1"/>
  <c r="T43" i="4"/>
  <c r="G43" i="4"/>
  <c r="E43" i="4"/>
  <c r="O43" i="4"/>
  <c r="R43" i="4"/>
  <c r="M43" i="4"/>
  <c r="H43" i="4"/>
  <c r="P43" i="4"/>
  <c r="C43" i="4"/>
  <c r="C377" i="4" s="1"/>
  <c r="U43" i="4"/>
  <c r="I43" i="4"/>
  <c r="L43" i="4"/>
  <c r="F43" i="4"/>
  <c r="Q43" i="4"/>
  <c r="S43" i="4"/>
  <c r="N43" i="4"/>
  <c r="D43" i="4"/>
  <c r="V43" i="4"/>
  <c r="J43" i="4"/>
  <c r="C376" i="4"/>
  <c r="F376" i="4"/>
  <c r="E376" i="4"/>
  <c r="H376" i="4"/>
  <c r="G376" i="4"/>
  <c r="W226" i="4"/>
  <c r="X226" i="4"/>
  <c r="Q226" i="4"/>
  <c r="Y226" i="4"/>
  <c r="T226" i="4"/>
  <c r="R226" i="4"/>
  <c r="S226" i="4"/>
  <c r="U226" i="4"/>
  <c r="V226" i="4"/>
  <c r="Z226" i="4"/>
  <c r="V266" i="4"/>
  <c r="W266" i="4"/>
  <c r="S266" i="4"/>
  <c r="T266" i="4"/>
  <c r="U266" i="4"/>
  <c r="X266" i="4"/>
  <c r="Y266" i="4"/>
  <c r="Z266" i="4"/>
  <c r="X240" i="4"/>
  <c r="Q240" i="4"/>
  <c r="Y240" i="4"/>
  <c r="R240" i="4"/>
  <c r="Z240" i="4"/>
  <c r="U240" i="4"/>
  <c r="S240" i="4"/>
  <c r="T240" i="4"/>
  <c r="V240" i="4"/>
  <c r="W240" i="4"/>
  <c r="X292" i="4"/>
  <c r="Y292" i="4"/>
  <c r="Z292" i="4"/>
  <c r="U292" i="4"/>
  <c r="V292" i="4"/>
  <c r="W292" i="4"/>
  <c r="S184" i="4"/>
  <c r="T184" i="4"/>
  <c r="M184" i="4"/>
  <c r="U184" i="4"/>
  <c r="N184" i="4"/>
  <c r="V184" i="4"/>
  <c r="O184" i="4"/>
  <c r="W184" i="4"/>
  <c r="P184" i="4"/>
  <c r="X184" i="4"/>
  <c r="Y184" i="4"/>
  <c r="Z184" i="4"/>
  <c r="R184" i="4"/>
  <c r="Q184" i="4"/>
  <c r="M114" i="4"/>
  <c r="U114" i="4"/>
  <c r="N114" i="4"/>
  <c r="V114" i="4"/>
  <c r="O114" i="4"/>
  <c r="W114" i="4"/>
  <c r="H114" i="4"/>
  <c r="P114" i="4"/>
  <c r="X114" i="4"/>
  <c r="I114" i="4"/>
  <c r="Q114" i="4"/>
  <c r="Y114" i="4"/>
  <c r="J114" i="4"/>
  <c r="R114" i="4"/>
  <c r="Z114" i="4"/>
  <c r="K114" i="4"/>
  <c r="L114" i="4"/>
  <c r="T114" i="4"/>
  <c r="S114" i="4"/>
  <c r="S198" i="4"/>
  <c r="U198" i="4"/>
  <c r="N198" i="4"/>
  <c r="V198" i="4"/>
  <c r="O198" i="4"/>
  <c r="W198" i="4"/>
  <c r="P198" i="4"/>
  <c r="Q198" i="4"/>
  <c r="R198" i="4"/>
  <c r="T198" i="4"/>
  <c r="X198" i="4"/>
  <c r="Y198" i="4"/>
  <c r="Z198" i="4"/>
  <c r="W279" i="4"/>
  <c r="X279" i="4"/>
  <c r="Y279" i="4"/>
  <c r="Z279" i="4"/>
  <c r="T279" i="4"/>
  <c r="U279" i="4"/>
  <c r="V279" i="4"/>
  <c r="X253" i="4"/>
  <c r="Y253" i="4"/>
  <c r="R253" i="4"/>
  <c r="Z253" i="4"/>
  <c r="S253" i="4"/>
  <c r="T253" i="4"/>
  <c r="U253" i="4"/>
  <c r="W253" i="4"/>
  <c r="V253" i="4"/>
  <c r="L100" i="4"/>
  <c r="T100" i="4"/>
  <c r="M100" i="4"/>
  <c r="U100" i="4"/>
  <c r="N100" i="4"/>
  <c r="V100" i="4"/>
  <c r="G100" i="4"/>
  <c r="O100" i="4"/>
  <c r="W100" i="4"/>
  <c r="H100" i="4"/>
  <c r="P100" i="4"/>
  <c r="X100" i="4"/>
  <c r="I100" i="4"/>
  <c r="Q100" i="4"/>
  <c r="Y100" i="4"/>
  <c r="R100" i="4"/>
  <c r="S100" i="4"/>
  <c r="Z100" i="4"/>
  <c r="J100" i="4"/>
  <c r="K100" i="4"/>
  <c r="Q142" i="4"/>
  <c r="Y142" i="4"/>
  <c r="J142" i="4"/>
  <c r="R142" i="4"/>
  <c r="Z142" i="4"/>
  <c r="L142" i="4"/>
  <c r="T142" i="4"/>
  <c r="M142" i="4"/>
  <c r="U142" i="4"/>
  <c r="N142" i="4"/>
  <c r="V142" i="4"/>
  <c r="K142" i="4"/>
  <c r="O142" i="4"/>
  <c r="P142" i="4"/>
  <c r="S142" i="4"/>
  <c r="W142" i="4"/>
  <c r="X142" i="4"/>
  <c r="N170" i="4"/>
  <c r="V170" i="4"/>
  <c r="O170" i="4"/>
  <c r="W170" i="4"/>
  <c r="P170" i="4"/>
  <c r="X170" i="4"/>
  <c r="Q170" i="4"/>
  <c r="Y170" i="4"/>
  <c r="R170" i="4"/>
  <c r="Z170" i="4"/>
  <c r="S170" i="4"/>
  <c r="L170" i="4"/>
  <c r="M170" i="4"/>
  <c r="T170" i="4"/>
  <c r="U170" i="4"/>
  <c r="G86" i="4"/>
  <c r="O86" i="4"/>
  <c r="W86" i="4"/>
  <c r="H86" i="4"/>
  <c r="P86" i="4"/>
  <c r="X86" i="4"/>
  <c r="L86" i="4"/>
  <c r="T86" i="4"/>
  <c r="F86" i="4"/>
  <c r="S86" i="4"/>
  <c r="F72" i="4"/>
  <c r="N72" i="4"/>
  <c r="V72" i="4"/>
  <c r="I86" i="4"/>
  <c r="U86" i="4"/>
  <c r="G72" i="4"/>
  <c r="O72" i="4"/>
  <c r="W72" i="4"/>
  <c r="J86" i="4"/>
  <c r="V86" i="4"/>
  <c r="H72" i="4"/>
  <c r="P72" i="4"/>
  <c r="X72" i="4"/>
  <c r="K86" i="4"/>
  <c r="Y86" i="4"/>
  <c r="I72" i="4"/>
  <c r="Q72" i="4"/>
  <c r="N86" i="4"/>
  <c r="K72" i="4"/>
  <c r="S72" i="4"/>
  <c r="Q86" i="4"/>
  <c r="L72" i="4"/>
  <c r="T72" i="4"/>
  <c r="M86" i="4"/>
  <c r="E72" i="4"/>
  <c r="R86" i="4"/>
  <c r="J72" i="4"/>
  <c r="M72" i="4"/>
  <c r="R72" i="4"/>
  <c r="U72" i="4"/>
  <c r="Q156" i="4"/>
  <c r="Y156" i="4"/>
  <c r="R156" i="4"/>
  <c r="Z156" i="4"/>
  <c r="K156" i="4"/>
  <c r="S156" i="4"/>
  <c r="L156" i="4"/>
  <c r="T156" i="4"/>
  <c r="M156" i="4"/>
  <c r="U156" i="4"/>
  <c r="N156" i="4"/>
  <c r="V156" i="4"/>
  <c r="O156" i="4"/>
  <c r="P156" i="4"/>
  <c r="W156" i="4"/>
  <c r="X156" i="4"/>
  <c r="X333" i="4"/>
  <c r="Y333" i="4"/>
  <c r="Z333" i="4"/>
  <c r="Y347" i="4"/>
  <c r="Z347" i="4"/>
  <c r="W320" i="4"/>
  <c r="X320" i="4"/>
  <c r="Y320" i="4"/>
  <c r="Z320" i="4"/>
  <c r="J128" i="4"/>
  <c r="J376" i="4" s="1"/>
  <c r="R128" i="4"/>
  <c r="R376" i="4" s="1"/>
  <c r="Z128" i="4"/>
  <c r="Z376" i="4" s="1"/>
  <c r="K128" i="4"/>
  <c r="K376" i="4" s="1"/>
  <c r="S128" i="4"/>
  <c r="S376" i="4" s="1"/>
  <c r="M128" i="4"/>
  <c r="M376" i="4" s="1"/>
  <c r="U128" i="4"/>
  <c r="U376" i="4" s="1"/>
  <c r="N128" i="4"/>
  <c r="N376" i="4" s="1"/>
  <c r="V128" i="4"/>
  <c r="V376" i="4" s="1"/>
  <c r="O128" i="4"/>
  <c r="O376" i="4" s="1"/>
  <c r="W128" i="4"/>
  <c r="W376" i="4" s="1"/>
  <c r="I128" i="4"/>
  <c r="I376" i="4" s="1"/>
  <c r="L128" i="4"/>
  <c r="L376" i="4" s="1"/>
  <c r="P128" i="4"/>
  <c r="P376" i="4" s="1"/>
  <c r="T128" i="4"/>
  <c r="T376" i="4" s="1"/>
  <c r="X128" i="4"/>
  <c r="X376" i="4" s="1"/>
  <c r="Q128" i="4"/>
  <c r="Q376" i="4" s="1"/>
  <c r="Y128" i="4"/>
  <c r="Y376" i="4" s="1"/>
  <c r="Z360" i="4"/>
  <c r="S212" i="4"/>
  <c r="T212" i="4"/>
  <c r="U212" i="4"/>
  <c r="V212" i="4"/>
  <c r="O212" i="4"/>
  <c r="W212" i="4"/>
  <c r="Q212" i="4"/>
  <c r="R212" i="4"/>
  <c r="X212" i="4"/>
  <c r="Y212" i="4"/>
  <c r="Z212" i="4"/>
  <c r="P212" i="4"/>
  <c r="Y306" i="4"/>
  <c r="Z306" i="4"/>
  <c r="V306" i="4"/>
  <c r="W306" i="4"/>
  <c r="X306" i="4"/>
  <c r="E58" i="4"/>
  <c r="M58" i="4"/>
  <c r="U58" i="4"/>
  <c r="H58" i="4"/>
  <c r="P58" i="4"/>
  <c r="F58" i="4"/>
  <c r="Q58" i="4"/>
  <c r="G58" i="4"/>
  <c r="R58" i="4"/>
  <c r="D58" i="4"/>
  <c r="I58" i="4"/>
  <c r="S58" i="4"/>
  <c r="J58" i="4"/>
  <c r="T58" i="4"/>
  <c r="O58" i="4"/>
  <c r="K58" i="4"/>
  <c r="V58" i="4"/>
  <c r="N58" i="4"/>
  <c r="L58" i="4"/>
  <c r="W58" i="4"/>
  <c r="D377" i="4" l="1"/>
  <c r="F377" i="4"/>
  <c r="O44" i="4"/>
  <c r="G44" i="4"/>
  <c r="V44" i="4"/>
  <c r="T44" i="4"/>
  <c r="D44" i="4"/>
  <c r="Q44" i="4"/>
  <c r="C44" i="4"/>
  <c r="H44" i="4"/>
  <c r="N44" i="4"/>
  <c r="E44" i="4"/>
  <c r="R44" i="4"/>
  <c r="L44" i="4"/>
  <c r="I44" i="4"/>
  <c r="F44" i="4"/>
  <c r="M44" i="4"/>
  <c r="K44" i="4"/>
  <c r="J44" i="4"/>
  <c r="U44" i="4"/>
  <c r="S44" i="4"/>
  <c r="P44" i="4"/>
  <c r="E377" i="4"/>
  <c r="G377" i="4"/>
  <c r="H377" i="4"/>
  <c r="O185" i="4"/>
  <c r="W185" i="4"/>
  <c r="P185" i="4"/>
  <c r="X185" i="4"/>
  <c r="Q185" i="4"/>
  <c r="Y185" i="4"/>
  <c r="R185" i="4"/>
  <c r="Z185" i="4"/>
  <c r="S185" i="4"/>
  <c r="T185" i="4"/>
  <c r="M185" i="4"/>
  <c r="N185" i="4"/>
  <c r="U185" i="4"/>
  <c r="V185" i="4"/>
  <c r="M157" i="4"/>
  <c r="U157" i="4"/>
  <c r="N157" i="4"/>
  <c r="V157" i="4"/>
  <c r="O157" i="4"/>
  <c r="W157" i="4"/>
  <c r="P157" i="4"/>
  <c r="X157" i="4"/>
  <c r="Q157" i="4"/>
  <c r="Y157" i="4"/>
  <c r="R157" i="4"/>
  <c r="Z157" i="4"/>
  <c r="K157" i="4"/>
  <c r="L157" i="4"/>
  <c r="S157" i="4"/>
  <c r="T157" i="4"/>
  <c r="I59" i="4"/>
  <c r="Q59" i="4"/>
  <c r="D59" i="4"/>
  <c r="L59" i="4"/>
  <c r="T59" i="4"/>
  <c r="G59" i="4"/>
  <c r="R59" i="4"/>
  <c r="E59" i="4"/>
  <c r="P59" i="4"/>
  <c r="H59" i="4"/>
  <c r="S59" i="4"/>
  <c r="J59" i="4"/>
  <c r="U59" i="4"/>
  <c r="K59" i="4"/>
  <c r="V59" i="4"/>
  <c r="M59" i="4"/>
  <c r="W59" i="4"/>
  <c r="O59" i="4"/>
  <c r="N59" i="4"/>
  <c r="F59" i="4"/>
  <c r="W321" i="4"/>
  <c r="X321" i="4"/>
  <c r="Y321" i="4"/>
  <c r="Z321" i="4"/>
  <c r="O199" i="4"/>
  <c r="W199" i="4"/>
  <c r="R199" i="4"/>
  <c r="Z199" i="4"/>
  <c r="U199" i="4"/>
  <c r="V199" i="4"/>
  <c r="X199" i="4"/>
  <c r="N199" i="4"/>
  <c r="Y199" i="4"/>
  <c r="P199" i="4"/>
  <c r="Q199" i="4"/>
  <c r="S199" i="4"/>
  <c r="T199" i="4"/>
  <c r="U293" i="4"/>
  <c r="V293" i="4"/>
  <c r="W293" i="4"/>
  <c r="X293" i="4"/>
  <c r="Y293" i="4"/>
  <c r="Z293" i="4"/>
  <c r="Z334" i="4"/>
  <c r="X334" i="4"/>
  <c r="Y334" i="4"/>
  <c r="K87" i="4"/>
  <c r="S87" i="4"/>
  <c r="L87" i="4"/>
  <c r="T87" i="4"/>
  <c r="H87" i="4"/>
  <c r="P87" i="4"/>
  <c r="X87" i="4"/>
  <c r="M87" i="4"/>
  <c r="Y87" i="4"/>
  <c r="J73" i="4"/>
  <c r="R73" i="4"/>
  <c r="N87" i="4"/>
  <c r="K73" i="4"/>
  <c r="S73" i="4"/>
  <c r="O87" i="4"/>
  <c r="L73" i="4"/>
  <c r="T73" i="4"/>
  <c r="Q87" i="4"/>
  <c r="E73" i="4"/>
  <c r="M73" i="4"/>
  <c r="U73" i="4"/>
  <c r="G87" i="4"/>
  <c r="U87" i="4"/>
  <c r="G73" i="4"/>
  <c r="O73" i="4"/>
  <c r="W73" i="4"/>
  <c r="I87" i="4"/>
  <c r="V87" i="4"/>
  <c r="H73" i="4"/>
  <c r="P73" i="4"/>
  <c r="X73" i="4"/>
  <c r="F87" i="4"/>
  <c r="N73" i="4"/>
  <c r="J87" i="4"/>
  <c r="Q73" i="4"/>
  <c r="R87" i="4"/>
  <c r="V73" i="4"/>
  <c r="W87" i="4"/>
  <c r="I73" i="4"/>
  <c r="F73" i="4"/>
  <c r="R171" i="4"/>
  <c r="Z171" i="4"/>
  <c r="S171" i="4"/>
  <c r="L171" i="4"/>
  <c r="T171" i="4"/>
  <c r="M171" i="4"/>
  <c r="U171" i="4"/>
  <c r="N171" i="4"/>
  <c r="V171" i="4"/>
  <c r="O171" i="4"/>
  <c r="W171" i="4"/>
  <c r="P171" i="4"/>
  <c r="Q171" i="4"/>
  <c r="X171" i="4"/>
  <c r="Y171" i="4"/>
  <c r="Z348" i="4"/>
  <c r="Y348" i="4"/>
  <c r="S227" i="4"/>
  <c r="T227" i="4"/>
  <c r="U227" i="4"/>
  <c r="X227" i="4"/>
  <c r="Y227" i="4"/>
  <c r="Z227" i="4"/>
  <c r="Q227" i="4"/>
  <c r="R227" i="4"/>
  <c r="V227" i="4"/>
  <c r="W227" i="4"/>
  <c r="O213" i="4"/>
  <c r="W213" i="4"/>
  <c r="P213" i="4"/>
  <c r="X213" i="4"/>
  <c r="Q213" i="4"/>
  <c r="Y213" i="4"/>
  <c r="R213" i="4"/>
  <c r="Z213" i="4"/>
  <c r="S213" i="4"/>
  <c r="T213" i="4"/>
  <c r="U213" i="4"/>
  <c r="V213" i="4"/>
  <c r="Z361" i="4"/>
  <c r="T241" i="4"/>
  <c r="U241" i="4"/>
  <c r="V241" i="4"/>
  <c r="Q241" i="4"/>
  <c r="Y241" i="4"/>
  <c r="Z241" i="4"/>
  <c r="R241" i="4"/>
  <c r="S241" i="4"/>
  <c r="W241" i="4"/>
  <c r="X241" i="4"/>
  <c r="I115" i="4"/>
  <c r="Q115" i="4"/>
  <c r="Y115" i="4"/>
  <c r="J115" i="4"/>
  <c r="R115" i="4"/>
  <c r="Z115" i="4"/>
  <c r="K115" i="4"/>
  <c r="S115" i="4"/>
  <c r="L115" i="4"/>
  <c r="T115" i="4"/>
  <c r="M115" i="4"/>
  <c r="U115" i="4"/>
  <c r="N115" i="4"/>
  <c r="V115" i="4"/>
  <c r="O115" i="4"/>
  <c r="P115" i="4"/>
  <c r="W115" i="4"/>
  <c r="X115" i="4"/>
  <c r="H115" i="4"/>
  <c r="V307" i="4"/>
  <c r="Z307" i="4"/>
  <c r="W307" i="4"/>
  <c r="X307" i="4"/>
  <c r="Y307" i="4"/>
  <c r="H101" i="4"/>
  <c r="P101" i="4"/>
  <c r="X101" i="4"/>
  <c r="I101" i="4"/>
  <c r="Q101" i="4"/>
  <c r="Y101" i="4"/>
  <c r="J101" i="4"/>
  <c r="R101" i="4"/>
  <c r="Z101" i="4"/>
  <c r="K101" i="4"/>
  <c r="S101" i="4"/>
  <c r="L101" i="4"/>
  <c r="T101" i="4"/>
  <c r="M101" i="4"/>
  <c r="U101" i="4"/>
  <c r="G101" i="4"/>
  <c r="O101" i="4"/>
  <c r="V101" i="4"/>
  <c r="N101" i="4"/>
  <c r="W101" i="4"/>
  <c r="T254" i="4"/>
  <c r="U254" i="4"/>
  <c r="W254" i="4"/>
  <c r="X254" i="4"/>
  <c r="Y254" i="4"/>
  <c r="R254" i="4"/>
  <c r="S254" i="4"/>
  <c r="V254" i="4"/>
  <c r="Z254" i="4"/>
  <c r="O129" i="4"/>
  <c r="O377" i="4" s="1"/>
  <c r="W129" i="4"/>
  <c r="W377" i="4" s="1"/>
  <c r="P129" i="4"/>
  <c r="P377" i="4" s="1"/>
  <c r="X129" i="4"/>
  <c r="X377" i="4" s="1"/>
  <c r="J129" i="4"/>
  <c r="J377" i="4" s="1"/>
  <c r="R129" i="4"/>
  <c r="R377" i="4" s="1"/>
  <c r="Z129" i="4"/>
  <c r="Z377" i="4" s="1"/>
  <c r="K129" i="4"/>
  <c r="K377" i="4" s="1"/>
  <c r="S129" i="4"/>
  <c r="S377" i="4" s="1"/>
  <c r="L129" i="4"/>
  <c r="L377" i="4" s="1"/>
  <c r="T129" i="4"/>
  <c r="T377" i="4" s="1"/>
  <c r="I129" i="4"/>
  <c r="I377" i="4" s="1"/>
  <c r="M129" i="4"/>
  <c r="M377" i="4" s="1"/>
  <c r="N129" i="4"/>
  <c r="N377" i="4" s="1"/>
  <c r="Q129" i="4"/>
  <c r="Q377" i="4" s="1"/>
  <c r="V129" i="4"/>
  <c r="V377" i="4" s="1"/>
  <c r="Y129" i="4"/>
  <c r="Y377" i="4" s="1"/>
  <c r="U129" i="4"/>
  <c r="U377" i="4" s="1"/>
  <c r="T280" i="4"/>
  <c r="V280" i="4"/>
  <c r="W280" i="4"/>
  <c r="X280" i="4"/>
  <c r="Z280" i="4"/>
  <c r="U280" i="4"/>
  <c r="Y280" i="4"/>
  <c r="U267" i="4"/>
  <c r="V267" i="4"/>
  <c r="W267" i="4"/>
  <c r="X267" i="4"/>
  <c r="Y267" i="4"/>
  <c r="Z267" i="4"/>
  <c r="T267" i="4"/>
  <c r="S267" i="4"/>
  <c r="M143" i="4"/>
  <c r="U143" i="4"/>
  <c r="N143" i="4"/>
  <c r="V143" i="4"/>
  <c r="P143" i="4"/>
  <c r="X143" i="4"/>
  <c r="Q143" i="4"/>
  <c r="Y143" i="4"/>
  <c r="J143" i="4"/>
  <c r="R143" i="4"/>
  <c r="Z143" i="4"/>
  <c r="K143" i="4"/>
  <c r="L143" i="4"/>
  <c r="O143" i="4"/>
  <c r="S143" i="4"/>
  <c r="T143" i="4"/>
  <c r="W143" i="4"/>
  <c r="D378" i="4" l="1"/>
  <c r="R45" i="4"/>
  <c r="H45" i="4"/>
  <c r="Q45" i="4"/>
  <c r="C45" i="4"/>
  <c r="C379" i="4" s="1"/>
  <c r="T45" i="4"/>
  <c r="J45" i="4"/>
  <c r="D45" i="4"/>
  <c r="V45" i="4"/>
  <c r="I45" i="4"/>
  <c r="G45" i="4"/>
  <c r="N45" i="4"/>
  <c r="U45" i="4"/>
  <c r="M45" i="4"/>
  <c r="O45" i="4"/>
  <c r="F45" i="4"/>
  <c r="S45" i="4"/>
  <c r="K45" i="4"/>
  <c r="E45" i="4"/>
  <c r="L45" i="4"/>
  <c r="C378" i="4"/>
  <c r="E378" i="4"/>
  <c r="G378" i="4"/>
  <c r="F378" i="4"/>
  <c r="H378" i="4"/>
  <c r="Y349" i="4"/>
  <c r="Z349" i="4"/>
  <c r="W228" i="4"/>
  <c r="X228" i="4"/>
  <c r="Q228" i="4"/>
  <c r="Y228" i="4"/>
  <c r="T228" i="4"/>
  <c r="U228" i="4"/>
  <c r="V228" i="4"/>
  <c r="Z228" i="4"/>
  <c r="R228" i="4"/>
  <c r="S228" i="4"/>
  <c r="W322" i="4"/>
  <c r="X322" i="4"/>
  <c r="Y322" i="4"/>
  <c r="Z322" i="4"/>
  <c r="S214" i="4"/>
  <c r="T214" i="4"/>
  <c r="U214" i="4"/>
  <c r="V214" i="4"/>
  <c r="O214" i="4"/>
  <c r="W214" i="4"/>
  <c r="R214" i="4"/>
  <c r="X214" i="4"/>
  <c r="Y214" i="4"/>
  <c r="Z214" i="4"/>
  <c r="P214" i="4"/>
  <c r="Q214" i="4"/>
  <c r="Y268" i="4"/>
  <c r="Z268" i="4"/>
  <c r="S268" i="4"/>
  <c r="T268" i="4"/>
  <c r="U268" i="4"/>
  <c r="V268" i="4"/>
  <c r="W268" i="4"/>
  <c r="X268" i="4"/>
  <c r="Z362" i="4"/>
  <c r="L130" i="4"/>
  <c r="L378" i="4" s="1"/>
  <c r="T130" i="4"/>
  <c r="T378" i="4" s="1"/>
  <c r="M130" i="4"/>
  <c r="M378" i="4" s="1"/>
  <c r="U130" i="4"/>
  <c r="U378" i="4" s="1"/>
  <c r="O130" i="4"/>
  <c r="O378" i="4" s="1"/>
  <c r="W130" i="4"/>
  <c r="W378" i="4" s="1"/>
  <c r="P130" i="4"/>
  <c r="P378" i="4" s="1"/>
  <c r="X130" i="4"/>
  <c r="X378" i="4" s="1"/>
  <c r="I130" i="4"/>
  <c r="I378" i="4" s="1"/>
  <c r="Q130" i="4"/>
  <c r="Q378" i="4" s="1"/>
  <c r="Y130" i="4"/>
  <c r="Y378" i="4" s="1"/>
  <c r="K130" i="4"/>
  <c r="K378" i="4" s="1"/>
  <c r="N130" i="4"/>
  <c r="N378" i="4" s="1"/>
  <c r="R130" i="4"/>
  <c r="R378" i="4" s="1"/>
  <c r="S130" i="4"/>
  <c r="S378" i="4" s="1"/>
  <c r="Z130" i="4"/>
  <c r="Z378" i="4" s="1"/>
  <c r="V130" i="4"/>
  <c r="V378" i="4" s="1"/>
  <c r="J130" i="4"/>
  <c r="J378" i="4" s="1"/>
  <c r="W281" i="4"/>
  <c r="X281" i="4"/>
  <c r="Z281" i="4"/>
  <c r="T281" i="4"/>
  <c r="U281" i="4"/>
  <c r="Y281" i="4"/>
  <c r="V281" i="4"/>
  <c r="Q158" i="4"/>
  <c r="Y158" i="4"/>
  <c r="R158" i="4"/>
  <c r="Z158" i="4"/>
  <c r="L158" i="4"/>
  <c r="T158" i="4"/>
  <c r="M158" i="4"/>
  <c r="U158" i="4"/>
  <c r="N158" i="4"/>
  <c r="V158" i="4"/>
  <c r="P158" i="4"/>
  <c r="S158" i="4"/>
  <c r="W158" i="4"/>
  <c r="X158" i="4"/>
  <c r="K158" i="4"/>
  <c r="O158" i="4"/>
  <c r="G88" i="4"/>
  <c r="O88" i="4"/>
  <c r="W88" i="4"/>
  <c r="H88" i="4"/>
  <c r="P88" i="4"/>
  <c r="X88" i="4"/>
  <c r="L88" i="4"/>
  <c r="T88" i="4"/>
  <c r="R88" i="4"/>
  <c r="F74" i="4"/>
  <c r="N74" i="4"/>
  <c r="V74" i="4"/>
  <c r="F88" i="4"/>
  <c r="S88" i="4"/>
  <c r="G74" i="4"/>
  <c r="O74" i="4"/>
  <c r="W74" i="4"/>
  <c r="I88" i="4"/>
  <c r="U88" i="4"/>
  <c r="H74" i="4"/>
  <c r="P74" i="4"/>
  <c r="X74" i="4"/>
  <c r="J88" i="4"/>
  <c r="V88" i="4"/>
  <c r="I74" i="4"/>
  <c r="Q74" i="4"/>
  <c r="M88" i="4"/>
  <c r="K74" i="4"/>
  <c r="S74" i="4"/>
  <c r="N88" i="4"/>
  <c r="L74" i="4"/>
  <c r="T74" i="4"/>
  <c r="R74" i="4"/>
  <c r="E74" i="4"/>
  <c r="K88" i="4"/>
  <c r="J74" i="4"/>
  <c r="Y88" i="4"/>
  <c r="U74" i="4"/>
  <c r="Q88" i="4"/>
  <c r="M74" i="4"/>
  <c r="M116" i="4"/>
  <c r="U116" i="4"/>
  <c r="N116" i="4"/>
  <c r="V116" i="4"/>
  <c r="O116" i="4"/>
  <c r="W116" i="4"/>
  <c r="H116" i="4"/>
  <c r="P116" i="4"/>
  <c r="X116" i="4"/>
  <c r="I116" i="4"/>
  <c r="Q116" i="4"/>
  <c r="Y116" i="4"/>
  <c r="J116" i="4"/>
  <c r="R116" i="4"/>
  <c r="Z116" i="4"/>
  <c r="L116" i="4"/>
  <c r="S116" i="4"/>
  <c r="T116" i="4"/>
  <c r="K116" i="4"/>
  <c r="X255" i="4"/>
  <c r="Y255" i="4"/>
  <c r="S255" i="4"/>
  <c r="T255" i="4"/>
  <c r="U255" i="4"/>
  <c r="R255" i="4"/>
  <c r="V255" i="4"/>
  <c r="W255" i="4"/>
  <c r="Z255" i="4"/>
  <c r="X294" i="4"/>
  <c r="Y294" i="4"/>
  <c r="Z294" i="4"/>
  <c r="U294" i="4"/>
  <c r="W294" i="4"/>
  <c r="V294" i="4"/>
  <c r="N172" i="4"/>
  <c r="V172" i="4"/>
  <c r="O172" i="4"/>
  <c r="W172" i="4"/>
  <c r="P172" i="4"/>
  <c r="X172" i="4"/>
  <c r="Q172" i="4"/>
  <c r="Y172" i="4"/>
  <c r="R172" i="4"/>
  <c r="Z172" i="4"/>
  <c r="S172" i="4"/>
  <c r="T172" i="4"/>
  <c r="U172" i="4"/>
  <c r="M172" i="4"/>
  <c r="L172" i="4"/>
  <c r="X335" i="4"/>
  <c r="Y335" i="4"/>
  <c r="Z335" i="4"/>
  <c r="L102" i="4"/>
  <c r="T102" i="4"/>
  <c r="M102" i="4"/>
  <c r="U102" i="4"/>
  <c r="N102" i="4"/>
  <c r="V102" i="4"/>
  <c r="G102" i="4"/>
  <c r="O102" i="4"/>
  <c r="W102" i="4"/>
  <c r="H102" i="4"/>
  <c r="P102" i="4"/>
  <c r="X102" i="4"/>
  <c r="I102" i="4"/>
  <c r="Q102" i="4"/>
  <c r="Y102" i="4"/>
  <c r="J102" i="4"/>
  <c r="K102" i="4"/>
  <c r="R102" i="4"/>
  <c r="S102" i="4"/>
  <c r="Z102" i="4"/>
  <c r="X242" i="4"/>
  <c r="Q242" i="4"/>
  <c r="Y242" i="4"/>
  <c r="R242" i="4"/>
  <c r="Z242" i="4"/>
  <c r="U242" i="4"/>
  <c r="V242" i="4"/>
  <c r="W242" i="4"/>
  <c r="S242" i="4"/>
  <c r="T242" i="4"/>
  <c r="Q144" i="4"/>
  <c r="Y144" i="4"/>
  <c r="J144" i="4"/>
  <c r="R144" i="4"/>
  <c r="Z144" i="4"/>
  <c r="M144" i="4"/>
  <c r="U144" i="4"/>
  <c r="N144" i="4"/>
  <c r="V144" i="4"/>
  <c r="K144" i="4"/>
  <c r="L144" i="4"/>
  <c r="O144" i="4"/>
  <c r="P144" i="4"/>
  <c r="S144" i="4"/>
  <c r="T144" i="4"/>
  <c r="W144" i="4"/>
  <c r="X144" i="4"/>
  <c r="Y308" i="4"/>
  <c r="Z308" i="4"/>
  <c r="V308" i="4"/>
  <c r="W308" i="4"/>
  <c r="X308" i="4"/>
  <c r="S186" i="4"/>
  <c r="T186" i="4"/>
  <c r="M186" i="4"/>
  <c r="U186" i="4"/>
  <c r="N186" i="4"/>
  <c r="V186" i="4"/>
  <c r="O186" i="4"/>
  <c r="W186" i="4"/>
  <c r="P186" i="4"/>
  <c r="X186" i="4"/>
  <c r="Q186" i="4"/>
  <c r="R186" i="4"/>
  <c r="Y186" i="4"/>
  <c r="Z186" i="4"/>
  <c r="S200" i="4"/>
  <c r="N200" i="4"/>
  <c r="V200" i="4"/>
  <c r="W200" i="4"/>
  <c r="X200" i="4"/>
  <c r="O200" i="4"/>
  <c r="Y200" i="4"/>
  <c r="P200" i="4"/>
  <c r="Z200" i="4"/>
  <c r="Q200" i="4"/>
  <c r="R200" i="4"/>
  <c r="T200" i="4"/>
  <c r="U200" i="4"/>
  <c r="E60" i="4"/>
  <c r="M60" i="4"/>
  <c r="U60" i="4"/>
  <c r="H60" i="4"/>
  <c r="P60" i="4"/>
  <c r="I60" i="4"/>
  <c r="S60" i="4"/>
  <c r="F60" i="4"/>
  <c r="J60" i="4"/>
  <c r="T60" i="4"/>
  <c r="G60" i="4"/>
  <c r="K60" i="4"/>
  <c r="V60" i="4"/>
  <c r="L60" i="4"/>
  <c r="W60" i="4"/>
  <c r="N60" i="4"/>
  <c r="Q60" i="4"/>
  <c r="R60" i="4"/>
  <c r="D60" i="4"/>
  <c r="O60" i="4"/>
  <c r="D379" i="4" l="1"/>
  <c r="S46" i="4"/>
  <c r="C46" i="4"/>
  <c r="R46" i="4"/>
  <c r="J46" i="4"/>
  <c r="Q46" i="4"/>
  <c r="G46" i="4"/>
  <c r="I46" i="4"/>
  <c r="V46" i="4"/>
  <c r="U46" i="4"/>
  <c r="E46" i="4"/>
  <c r="T46" i="4"/>
  <c r="L46" i="4"/>
  <c r="K46" i="4"/>
  <c r="D46" i="4"/>
  <c r="N46" i="4"/>
  <c r="H46" i="4"/>
  <c r="O46" i="4"/>
  <c r="M46" i="4"/>
  <c r="F46" i="4"/>
  <c r="E379" i="4"/>
  <c r="F379" i="4"/>
  <c r="H379" i="4"/>
  <c r="G379" i="4"/>
  <c r="Z350" i="4"/>
  <c r="Y350" i="4"/>
  <c r="O201" i="4"/>
  <c r="W201" i="4"/>
  <c r="R201" i="4"/>
  <c r="Z201" i="4"/>
  <c r="X201" i="4"/>
  <c r="N201" i="4"/>
  <c r="Y201" i="4"/>
  <c r="P201" i="4"/>
  <c r="Q201" i="4"/>
  <c r="S201" i="4"/>
  <c r="T201" i="4"/>
  <c r="U201" i="4"/>
  <c r="V201" i="4"/>
  <c r="R173" i="4"/>
  <c r="Z173" i="4"/>
  <c r="S173" i="4"/>
  <c r="L173" i="4"/>
  <c r="T173" i="4"/>
  <c r="M173" i="4"/>
  <c r="U173" i="4"/>
  <c r="N173" i="4"/>
  <c r="V173" i="4"/>
  <c r="O173" i="4"/>
  <c r="W173" i="4"/>
  <c r="P173" i="4"/>
  <c r="Q173" i="4"/>
  <c r="X173" i="4"/>
  <c r="Y173" i="4"/>
  <c r="O215" i="4"/>
  <c r="W215" i="4"/>
  <c r="P215" i="4"/>
  <c r="X215" i="4"/>
  <c r="Q215" i="4"/>
  <c r="Y215" i="4"/>
  <c r="R215" i="4"/>
  <c r="Z215" i="4"/>
  <c r="S215" i="4"/>
  <c r="U215" i="4"/>
  <c r="V215" i="4"/>
  <c r="T215" i="4"/>
  <c r="I131" i="4"/>
  <c r="I379" i="4" s="1"/>
  <c r="Q131" i="4"/>
  <c r="Q379" i="4" s="1"/>
  <c r="Y131" i="4"/>
  <c r="Y379" i="4" s="1"/>
  <c r="J131" i="4"/>
  <c r="J379" i="4" s="1"/>
  <c r="R131" i="4"/>
  <c r="R379" i="4" s="1"/>
  <c r="Z131" i="4"/>
  <c r="Z379" i="4" s="1"/>
  <c r="L131" i="4"/>
  <c r="L379" i="4" s="1"/>
  <c r="T131" i="4"/>
  <c r="T379" i="4" s="1"/>
  <c r="M131" i="4"/>
  <c r="M379" i="4" s="1"/>
  <c r="U131" i="4"/>
  <c r="U379" i="4" s="1"/>
  <c r="N131" i="4"/>
  <c r="N379" i="4" s="1"/>
  <c r="V131" i="4"/>
  <c r="V379" i="4" s="1"/>
  <c r="O131" i="4"/>
  <c r="O379" i="4" s="1"/>
  <c r="P131" i="4"/>
  <c r="P379" i="4" s="1"/>
  <c r="S131" i="4"/>
  <c r="S379" i="4" s="1"/>
  <c r="W131" i="4"/>
  <c r="W379" i="4" s="1"/>
  <c r="K131" i="4"/>
  <c r="K379" i="4" s="1"/>
  <c r="X131" i="4"/>
  <c r="X379" i="4" s="1"/>
  <c r="S229" i="4"/>
  <c r="T229" i="4"/>
  <c r="U229" i="4"/>
  <c r="X229" i="4"/>
  <c r="Q229" i="4"/>
  <c r="R229" i="4"/>
  <c r="V229" i="4"/>
  <c r="W229" i="4"/>
  <c r="Y229" i="4"/>
  <c r="Z229" i="4"/>
  <c r="H103" i="4"/>
  <c r="P103" i="4"/>
  <c r="X103" i="4"/>
  <c r="I103" i="4"/>
  <c r="Q103" i="4"/>
  <c r="Y103" i="4"/>
  <c r="J103" i="4"/>
  <c r="R103" i="4"/>
  <c r="Z103" i="4"/>
  <c r="K103" i="4"/>
  <c r="S103" i="4"/>
  <c r="L103" i="4"/>
  <c r="T103" i="4"/>
  <c r="M103" i="4"/>
  <c r="U103" i="4"/>
  <c r="V103" i="4"/>
  <c r="W103" i="4"/>
  <c r="G103" i="4"/>
  <c r="N103" i="4"/>
  <c r="O103" i="4"/>
  <c r="Z363" i="4"/>
  <c r="K89" i="4"/>
  <c r="S89" i="4"/>
  <c r="L89" i="4"/>
  <c r="T89" i="4"/>
  <c r="H89" i="4"/>
  <c r="P89" i="4"/>
  <c r="X89" i="4"/>
  <c r="J89" i="4"/>
  <c r="W89" i="4"/>
  <c r="J75" i="4"/>
  <c r="R75" i="4"/>
  <c r="M89" i="4"/>
  <c r="Y89" i="4"/>
  <c r="K75" i="4"/>
  <c r="S75" i="4"/>
  <c r="N89" i="4"/>
  <c r="L75" i="4"/>
  <c r="T75" i="4"/>
  <c r="O89" i="4"/>
  <c r="E75" i="4"/>
  <c r="M75" i="4"/>
  <c r="U75" i="4"/>
  <c r="F89" i="4"/>
  <c r="R89" i="4"/>
  <c r="G75" i="4"/>
  <c r="O75" i="4"/>
  <c r="W75" i="4"/>
  <c r="G89" i="4"/>
  <c r="U89" i="4"/>
  <c r="H75" i="4"/>
  <c r="P75" i="4"/>
  <c r="X75" i="4"/>
  <c r="Q89" i="4"/>
  <c r="F75" i="4"/>
  <c r="V89" i="4"/>
  <c r="I75" i="4"/>
  <c r="N75" i="4"/>
  <c r="Q75" i="4"/>
  <c r="I89" i="4"/>
  <c r="V75" i="4"/>
  <c r="U269" i="4"/>
  <c r="V269" i="4"/>
  <c r="W269" i="4"/>
  <c r="X269" i="4"/>
  <c r="Y269" i="4"/>
  <c r="Z269" i="4"/>
  <c r="S269" i="4"/>
  <c r="T269" i="4"/>
  <c r="I117" i="4"/>
  <c r="Q117" i="4"/>
  <c r="Y117" i="4"/>
  <c r="J117" i="4"/>
  <c r="R117" i="4"/>
  <c r="Z117" i="4"/>
  <c r="K117" i="4"/>
  <c r="S117" i="4"/>
  <c r="L117" i="4"/>
  <c r="T117" i="4"/>
  <c r="M117" i="4"/>
  <c r="U117" i="4"/>
  <c r="N117" i="4"/>
  <c r="V117" i="4"/>
  <c r="H117" i="4"/>
  <c r="O117" i="4"/>
  <c r="P117" i="4"/>
  <c r="X117" i="4"/>
  <c r="W117" i="4"/>
  <c r="V309" i="4"/>
  <c r="Z309" i="4"/>
  <c r="W309" i="4"/>
  <c r="X309" i="4"/>
  <c r="Y309" i="4"/>
  <c r="T243" i="4"/>
  <c r="U243" i="4"/>
  <c r="V243" i="4"/>
  <c r="Q243" i="4"/>
  <c r="Y243" i="4"/>
  <c r="R243" i="4"/>
  <c r="S243" i="4"/>
  <c r="W243" i="4"/>
  <c r="X243" i="4"/>
  <c r="Z243" i="4"/>
  <c r="O187" i="4"/>
  <c r="W187" i="4"/>
  <c r="P187" i="4"/>
  <c r="X187" i="4"/>
  <c r="Q187" i="4"/>
  <c r="Y187" i="4"/>
  <c r="R187" i="4"/>
  <c r="Z187" i="4"/>
  <c r="S187" i="4"/>
  <c r="T187" i="4"/>
  <c r="M187" i="4"/>
  <c r="N187" i="4"/>
  <c r="U187" i="4"/>
  <c r="V187" i="4"/>
  <c r="I61" i="4"/>
  <c r="Q61" i="4"/>
  <c r="D61" i="4"/>
  <c r="L61" i="4"/>
  <c r="T61" i="4"/>
  <c r="J61" i="4"/>
  <c r="U61" i="4"/>
  <c r="G61" i="4"/>
  <c r="K61" i="4"/>
  <c r="V61" i="4"/>
  <c r="M61" i="4"/>
  <c r="W61" i="4"/>
  <c r="H61" i="4"/>
  <c r="N61" i="4"/>
  <c r="E61" i="4"/>
  <c r="O61" i="4"/>
  <c r="F61" i="4"/>
  <c r="P61" i="4"/>
  <c r="R61" i="4"/>
  <c r="S61" i="4"/>
  <c r="M145" i="4"/>
  <c r="U145" i="4"/>
  <c r="N145" i="4"/>
  <c r="V145" i="4"/>
  <c r="Q145" i="4"/>
  <c r="Y145" i="4"/>
  <c r="J145" i="4"/>
  <c r="R145" i="4"/>
  <c r="Z145" i="4"/>
  <c r="W145" i="4"/>
  <c r="X145" i="4"/>
  <c r="K145" i="4"/>
  <c r="L145" i="4"/>
  <c r="O145" i="4"/>
  <c r="P145" i="4"/>
  <c r="T145" i="4"/>
  <c r="S145" i="4"/>
  <c r="T256" i="4"/>
  <c r="U256" i="4"/>
  <c r="W256" i="4"/>
  <c r="Y256" i="4"/>
  <c r="R256" i="4"/>
  <c r="S256" i="4"/>
  <c r="Z256" i="4"/>
  <c r="V256" i="4"/>
  <c r="X256" i="4"/>
  <c r="W323" i="4"/>
  <c r="X323" i="4"/>
  <c r="Y323" i="4"/>
  <c r="Z323" i="4"/>
  <c r="Z336" i="4"/>
  <c r="X336" i="4"/>
  <c r="Y336" i="4"/>
  <c r="M159" i="4"/>
  <c r="U159" i="4"/>
  <c r="N159" i="4"/>
  <c r="V159" i="4"/>
  <c r="P159" i="4"/>
  <c r="X159" i="4"/>
  <c r="Q159" i="4"/>
  <c r="Y159" i="4"/>
  <c r="R159" i="4"/>
  <c r="Z159" i="4"/>
  <c r="S159" i="4"/>
  <c r="T159" i="4"/>
  <c r="W159" i="4"/>
  <c r="K159" i="4"/>
  <c r="O159" i="4"/>
  <c r="L159" i="4"/>
  <c r="U295" i="4"/>
  <c r="V295" i="4"/>
  <c r="W295" i="4"/>
  <c r="X295" i="4"/>
  <c r="Y295" i="4"/>
  <c r="Z295" i="4"/>
  <c r="T282" i="4"/>
  <c r="V282" i="4"/>
  <c r="W282" i="4"/>
  <c r="X282" i="4"/>
  <c r="U282" i="4"/>
  <c r="Y282" i="4"/>
  <c r="Z282" i="4"/>
  <c r="D380" i="4" l="1"/>
  <c r="E380" i="4"/>
  <c r="C380" i="4"/>
  <c r="C47" i="4"/>
  <c r="N47" i="4"/>
  <c r="L47" i="4"/>
  <c r="U47" i="4"/>
  <c r="E47" i="4"/>
  <c r="M47" i="4"/>
  <c r="S47" i="4"/>
  <c r="V47" i="4"/>
  <c r="J47" i="4"/>
  <c r="T47" i="4"/>
  <c r="Q47" i="4"/>
  <c r="K47" i="4"/>
  <c r="F47" i="4"/>
  <c r="G47" i="4"/>
  <c r="H47" i="4"/>
  <c r="R47" i="4"/>
  <c r="O47" i="4"/>
  <c r="H380" i="4"/>
  <c r="G380" i="4"/>
  <c r="F380" i="4"/>
  <c r="E62" i="4"/>
  <c r="M62" i="4"/>
  <c r="U62" i="4"/>
  <c r="H62" i="4"/>
  <c r="P62" i="4"/>
  <c r="K62" i="4"/>
  <c r="V62" i="4"/>
  <c r="L62" i="4"/>
  <c r="W62" i="4"/>
  <c r="T62" i="4"/>
  <c r="N62" i="4"/>
  <c r="D62" i="4"/>
  <c r="O62" i="4"/>
  <c r="I62" i="4"/>
  <c r="J62" i="4"/>
  <c r="F62" i="4"/>
  <c r="Q62" i="4"/>
  <c r="S62" i="4"/>
  <c r="G62" i="4"/>
  <c r="R62" i="4"/>
  <c r="X244" i="4"/>
  <c r="Q244" i="4"/>
  <c r="Y244" i="4"/>
  <c r="R244" i="4"/>
  <c r="Z244" i="4"/>
  <c r="U244" i="4"/>
  <c r="S244" i="4"/>
  <c r="T244" i="4"/>
  <c r="V244" i="4"/>
  <c r="W244" i="4"/>
  <c r="X257" i="4"/>
  <c r="Y257" i="4"/>
  <c r="S257" i="4"/>
  <c r="U257" i="4"/>
  <c r="V257" i="4"/>
  <c r="W257" i="4"/>
  <c r="Z257" i="4"/>
  <c r="R257" i="4"/>
  <c r="T257" i="4"/>
  <c r="G90" i="4"/>
  <c r="O90" i="4"/>
  <c r="W90" i="4"/>
  <c r="H90" i="4"/>
  <c r="P90" i="4"/>
  <c r="X90" i="4"/>
  <c r="L90" i="4"/>
  <c r="T90" i="4"/>
  <c r="Q90" i="4"/>
  <c r="F76" i="4"/>
  <c r="N76" i="4"/>
  <c r="V76" i="4"/>
  <c r="R90" i="4"/>
  <c r="G76" i="4"/>
  <c r="O76" i="4"/>
  <c r="W76" i="4"/>
  <c r="F90" i="4"/>
  <c r="S90" i="4"/>
  <c r="H76" i="4"/>
  <c r="P76" i="4"/>
  <c r="X76" i="4"/>
  <c r="I90" i="4"/>
  <c r="U90" i="4"/>
  <c r="I76" i="4"/>
  <c r="Q76" i="4"/>
  <c r="K90" i="4"/>
  <c r="Y90" i="4"/>
  <c r="K76" i="4"/>
  <c r="S76" i="4"/>
  <c r="M90" i="4"/>
  <c r="L76" i="4"/>
  <c r="T76" i="4"/>
  <c r="R76" i="4"/>
  <c r="U76" i="4"/>
  <c r="M76" i="4"/>
  <c r="J90" i="4"/>
  <c r="N90" i="4"/>
  <c r="V90" i="4"/>
  <c r="J76" i="4"/>
  <c r="E76" i="4"/>
  <c r="Y351" i="4"/>
  <c r="Z351" i="4"/>
  <c r="Z364" i="4"/>
  <c r="N132" i="4"/>
  <c r="N380" i="4" s="1"/>
  <c r="V132" i="4"/>
  <c r="V380" i="4" s="1"/>
  <c r="O132" i="4"/>
  <c r="O380" i="4" s="1"/>
  <c r="W132" i="4"/>
  <c r="W380" i="4" s="1"/>
  <c r="I132" i="4"/>
  <c r="I380" i="4" s="1"/>
  <c r="Q132" i="4"/>
  <c r="Q380" i="4" s="1"/>
  <c r="Y132" i="4"/>
  <c r="Y380" i="4" s="1"/>
  <c r="J132" i="4"/>
  <c r="J380" i="4" s="1"/>
  <c r="R132" i="4"/>
  <c r="R380" i="4" s="1"/>
  <c r="Z132" i="4"/>
  <c r="Z380" i="4" s="1"/>
  <c r="K132" i="4"/>
  <c r="K380" i="4" s="1"/>
  <c r="S132" i="4"/>
  <c r="S380" i="4" s="1"/>
  <c r="P132" i="4"/>
  <c r="P380" i="4" s="1"/>
  <c r="T132" i="4"/>
  <c r="T380" i="4" s="1"/>
  <c r="U132" i="4"/>
  <c r="U380" i="4" s="1"/>
  <c r="X132" i="4"/>
  <c r="X380" i="4" s="1"/>
  <c r="L132" i="4"/>
  <c r="L380" i="4" s="1"/>
  <c r="M132" i="4"/>
  <c r="M380" i="4" s="1"/>
  <c r="Y270" i="4"/>
  <c r="Z270" i="4"/>
  <c r="S270" i="4"/>
  <c r="T270" i="4"/>
  <c r="U270" i="4"/>
  <c r="V270" i="4"/>
  <c r="X270" i="4"/>
  <c r="W270" i="4"/>
  <c r="W324" i="4"/>
  <c r="X324" i="4"/>
  <c r="Y324" i="4"/>
  <c r="Z324" i="4"/>
  <c r="M118" i="4"/>
  <c r="U118" i="4"/>
  <c r="N118" i="4"/>
  <c r="V118" i="4"/>
  <c r="O118" i="4"/>
  <c r="W118" i="4"/>
  <c r="H118" i="4"/>
  <c r="P118" i="4"/>
  <c r="X118" i="4"/>
  <c r="I118" i="4"/>
  <c r="Q118" i="4"/>
  <c r="Y118" i="4"/>
  <c r="J118" i="4"/>
  <c r="R118" i="4"/>
  <c r="Z118" i="4"/>
  <c r="S118" i="4"/>
  <c r="T118" i="4"/>
  <c r="K118" i="4"/>
  <c r="L118" i="4"/>
  <c r="X296" i="4"/>
  <c r="Y296" i="4"/>
  <c r="Z296" i="4"/>
  <c r="U296" i="4"/>
  <c r="V296" i="4"/>
  <c r="W296" i="4"/>
  <c r="N174" i="4"/>
  <c r="V174" i="4"/>
  <c r="O174" i="4"/>
  <c r="W174" i="4"/>
  <c r="P174" i="4"/>
  <c r="X174" i="4"/>
  <c r="Q174" i="4"/>
  <c r="Y174" i="4"/>
  <c r="R174" i="4"/>
  <c r="Z174" i="4"/>
  <c r="S174" i="4"/>
  <c r="L174" i="4"/>
  <c r="M174" i="4"/>
  <c r="T174" i="4"/>
  <c r="U174" i="4"/>
  <c r="Q146" i="4"/>
  <c r="Y146" i="4"/>
  <c r="J146" i="4"/>
  <c r="R146" i="4"/>
  <c r="Z146" i="4"/>
  <c r="M146" i="4"/>
  <c r="U146" i="4"/>
  <c r="N146" i="4"/>
  <c r="V146" i="4"/>
  <c r="S146" i="4"/>
  <c r="T146" i="4"/>
  <c r="W146" i="4"/>
  <c r="X146" i="4"/>
  <c r="K146" i="4"/>
  <c r="L146" i="4"/>
  <c r="O146" i="4"/>
  <c r="P146" i="4"/>
  <c r="L104" i="4"/>
  <c r="T104" i="4"/>
  <c r="M104" i="4"/>
  <c r="U104" i="4"/>
  <c r="N104" i="4"/>
  <c r="V104" i="4"/>
  <c r="G104" i="4"/>
  <c r="O104" i="4"/>
  <c r="W104" i="4"/>
  <c r="H104" i="4"/>
  <c r="P104" i="4"/>
  <c r="X104" i="4"/>
  <c r="I104" i="4"/>
  <c r="Q104" i="4"/>
  <c r="Y104" i="4"/>
  <c r="J104" i="4"/>
  <c r="K104" i="4"/>
  <c r="S104" i="4"/>
  <c r="Z104" i="4"/>
  <c r="R104" i="4"/>
  <c r="X230" i="4"/>
  <c r="Q230" i="4"/>
  <c r="Y230" i="4"/>
  <c r="T230" i="4"/>
  <c r="R230" i="4"/>
  <c r="S230" i="4"/>
  <c r="U230" i="4"/>
  <c r="V230" i="4"/>
  <c r="W230" i="4"/>
  <c r="Z230" i="4"/>
  <c r="Y310" i="4"/>
  <c r="Z310" i="4"/>
  <c r="V310" i="4"/>
  <c r="W310" i="4"/>
  <c r="X310" i="4"/>
  <c r="Q160" i="4"/>
  <c r="Y160" i="4"/>
  <c r="R160" i="4"/>
  <c r="Z160" i="4"/>
  <c r="L160" i="4"/>
  <c r="T160" i="4"/>
  <c r="M160" i="4"/>
  <c r="U160" i="4"/>
  <c r="N160" i="4"/>
  <c r="V160" i="4"/>
  <c r="S160" i="4"/>
  <c r="W160" i="4"/>
  <c r="X160" i="4"/>
  <c r="K160" i="4"/>
  <c r="O160" i="4"/>
  <c r="P160" i="4"/>
  <c r="U202" i="4"/>
  <c r="N202" i="4"/>
  <c r="V202" i="4"/>
  <c r="O202" i="4"/>
  <c r="W202" i="4"/>
  <c r="P202" i="4"/>
  <c r="X202" i="4"/>
  <c r="Q202" i="4"/>
  <c r="Y202" i="4"/>
  <c r="R202" i="4"/>
  <c r="Z202" i="4"/>
  <c r="S202" i="4"/>
  <c r="T202" i="4"/>
  <c r="W283" i="4"/>
  <c r="X283" i="4"/>
  <c r="T283" i="4"/>
  <c r="Y283" i="4"/>
  <c r="Z283" i="4"/>
  <c r="U283" i="4"/>
  <c r="V283" i="4"/>
  <c r="S216" i="4"/>
  <c r="T216" i="4"/>
  <c r="U216" i="4"/>
  <c r="V216" i="4"/>
  <c r="O216" i="4"/>
  <c r="W216" i="4"/>
  <c r="X216" i="4"/>
  <c r="Y216" i="4"/>
  <c r="Z216" i="4"/>
  <c r="P216" i="4"/>
  <c r="Q216" i="4"/>
  <c r="R216" i="4"/>
  <c r="S188" i="4"/>
  <c r="T188" i="4"/>
  <c r="M188" i="4"/>
  <c r="U188" i="4"/>
  <c r="N188" i="4"/>
  <c r="V188" i="4"/>
  <c r="O188" i="4"/>
  <c r="W188" i="4"/>
  <c r="P188" i="4"/>
  <c r="X188" i="4"/>
  <c r="Q188" i="4"/>
  <c r="R188" i="4"/>
  <c r="Y188" i="4"/>
  <c r="Z188" i="4"/>
  <c r="Y337" i="4"/>
  <c r="X337" i="4"/>
  <c r="Z337" i="4"/>
  <c r="C381" i="4" l="1"/>
  <c r="C386" i="4"/>
  <c r="D381" i="4"/>
  <c r="K48" i="4"/>
  <c r="L48" i="4"/>
  <c r="N48" i="4"/>
  <c r="R48" i="4"/>
  <c r="H48" i="4"/>
  <c r="O48" i="4"/>
  <c r="S48" i="4"/>
  <c r="Q48" i="4"/>
  <c r="U48" i="4"/>
  <c r="F48" i="4"/>
  <c r="G48" i="4"/>
  <c r="I48" i="4"/>
  <c r="E48" i="4"/>
  <c r="T48" i="4"/>
  <c r="V48" i="4"/>
  <c r="J48" i="4"/>
  <c r="F381" i="4"/>
  <c r="H381" i="4"/>
  <c r="G381" i="4"/>
  <c r="E381" i="4"/>
  <c r="R175" i="4"/>
  <c r="Z175" i="4"/>
  <c r="S175" i="4"/>
  <c r="L175" i="4"/>
  <c r="T175" i="4"/>
  <c r="M175" i="4"/>
  <c r="U175" i="4"/>
  <c r="N175" i="4"/>
  <c r="V175" i="4"/>
  <c r="O175" i="4"/>
  <c r="W175" i="4"/>
  <c r="X175" i="4"/>
  <c r="Y175" i="4"/>
  <c r="P175" i="4"/>
  <c r="Q175" i="4"/>
  <c r="H105" i="4"/>
  <c r="P105" i="4"/>
  <c r="X105" i="4"/>
  <c r="I105" i="4"/>
  <c r="Q105" i="4"/>
  <c r="Y105" i="4"/>
  <c r="J105" i="4"/>
  <c r="R105" i="4"/>
  <c r="Z105" i="4"/>
  <c r="K105" i="4"/>
  <c r="S105" i="4"/>
  <c r="L105" i="4"/>
  <c r="T105" i="4"/>
  <c r="M105" i="4"/>
  <c r="U105" i="4"/>
  <c r="N105" i="4"/>
  <c r="O105" i="4"/>
  <c r="V105" i="4"/>
  <c r="W105" i="4"/>
  <c r="G105" i="4"/>
  <c r="T231" i="4"/>
  <c r="U231" i="4"/>
  <c r="X231" i="4"/>
  <c r="S231" i="4"/>
  <c r="V231" i="4"/>
  <c r="W231" i="4"/>
  <c r="Y231" i="4"/>
  <c r="Z231" i="4"/>
  <c r="Q231" i="4"/>
  <c r="R231" i="4"/>
  <c r="M147" i="4"/>
  <c r="U147" i="4"/>
  <c r="N147" i="4"/>
  <c r="V147" i="4"/>
  <c r="Q147" i="4"/>
  <c r="Y147" i="4"/>
  <c r="J147" i="4"/>
  <c r="R147" i="4"/>
  <c r="Z147" i="4"/>
  <c r="O147" i="4"/>
  <c r="P147" i="4"/>
  <c r="S147" i="4"/>
  <c r="T147" i="4"/>
  <c r="W147" i="4"/>
  <c r="X147" i="4"/>
  <c r="K147" i="4"/>
  <c r="L147" i="4"/>
  <c r="I119" i="4"/>
  <c r="Q119" i="4"/>
  <c r="Y119" i="4"/>
  <c r="J119" i="4"/>
  <c r="R119" i="4"/>
  <c r="Z119" i="4"/>
  <c r="K119" i="4"/>
  <c r="S119" i="4"/>
  <c r="L119" i="4"/>
  <c r="T119" i="4"/>
  <c r="M119" i="4"/>
  <c r="U119" i="4"/>
  <c r="N119" i="4"/>
  <c r="V119" i="4"/>
  <c r="H119" i="4"/>
  <c r="P119" i="4"/>
  <c r="W119" i="4"/>
  <c r="O119" i="4"/>
  <c r="X119" i="4"/>
  <c r="T258" i="4"/>
  <c r="U258" i="4"/>
  <c r="W258" i="4"/>
  <c r="S258" i="4"/>
  <c r="V258" i="4"/>
  <c r="X258" i="4"/>
  <c r="R258" i="4"/>
  <c r="Y258" i="4"/>
  <c r="Z258" i="4"/>
  <c r="S189" i="4"/>
  <c r="T189" i="4"/>
  <c r="M189" i="4"/>
  <c r="U189" i="4"/>
  <c r="N189" i="4"/>
  <c r="V189" i="4"/>
  <c r="O189" i="4"/>
  <c r="W189" i="4"/>
  <c r="P189" i="4"/>
  <c r="X189" i="4"/>
  <c r="Q189" i="4"/>
  <c r="R189" i="4"/>
  <c r="Y189" i="4"/>
  <c r="Z189" i="4"/>
  <c r="O217" i="4"/>
  <c r="W217" i="4"/>
  <c r="P217" i="4"/>
  <c r="X217" i="4"/>
  <c r="Q217" i="4"/>
  <c r="Y217" i="4"/>
  <c r="R217" i="4"/>
  <c r="Z217" i="4"/>
  <c r="S217" i="4"/>
  <c r="V217" i="4"/>
  <c r="T217" i="4"/>
  <c r="U217" i="4"/>
  <c r="Z338" i="4"/>
  <c r="X338" i="4"/>
  <c r="Y338" i="4"/>
  <c r="T245" i="4"/>
  <c r="U245" i="4"/>
  <c r="V245" i="4"/>
  <c r="Q245" i="4"/>
  <c r="Y245" i="4"/>
  <c r="Z245" i="4"/>
  <c r="R245" i="4"/>
  <c r="S245" i="4"/>
  <c r="W245" i="4"/>
  <c r="X245" i="4"/>
  <c r="K133" i="4"/>
  <c r="K381" i="4" s="1"/>
  <c r="S133" i="4"/>
  <c r="S381" i="4" s="1"/>
  <c r="L133" i="4"/>
  <c r="L381" i="4" s="1"/>
  <c r="T133" i="4"/>
  <c r="T381" i="4" s="1"/>
  <c r="N133" i="4"/>
  <c r="N381" i="4" s="1"/>
  <c r="V133" i="4"/>
  <c r="V381" i="4" s="1"/>
  <c r="O133" i="4"/>
  <c r="O381" i="4" s="1"/>
  <c r="W133" i="4"/>
  <c r="W381" i="4" s="1"/>
  <c r="P133" i="4"/>
  <c r="P381" i="4" s="1"/>
  <c r="X133" i="4"/>
  <c r="X381" i="4" s="1"/>
  <c r="R133" i="4"/>
  <c r="R381" i="4" s="1"/>
  <c r="U133" i="4"/>
  <c r="U381" i="4" s="1"/>
  <c r="Y133" i="4"/>
  <c r="Y381" i="4" s="1"/>
  <c r="Z133" i="4"/>
  <c r="Z381" i="4" s="1"/>
  <c r="J133" i="4"/>
  <c r="J381" i="4" s="1"/>
  <c r="M133" i="4"/>
  <c r="M381" i="4" s="1"/>
  <c r="I133" i="4"/>
  <c r="I381" i="4" s="1"/>
  <c r="Q133" i="4"/>
  <c r="Q381" i="4" s="1"/>
  <c r="I63" i="4"/>
  <c r="Q63" i="4"/>
  <c r="D63" i="4"/>
  <c r="L63" i="4"/>
  <c r="T63" i="4"/>
  <c r="M63" i="4"/>
  <c r="W63" i="4"/>
  <c r="J63" i="4"/>
  <c r="U63" i="4"/>
  <c r="K63" i="4"/>
  <c r="N63" i="4"/>
  <c r="E63" i="4"/>
  <c r="O63" i="4"/>
  <c r="F63" i="4"/>
  <c r="P63" i="4"/>
  <c r="G63" i="4"/>
  <c r="R63" i="4"/>
  <c r="V63" i="4"/>
  <c r="H63" i="4"/>
  <c r="S63" i="4"/>
  <c r="V311" i="4"/>
  <c r="Z311" i="4"/>
  <c r="W311" i="4"/>
  <c r="X311" i="4"/>
  <c r="Y311" i="4"/>
  <c r="U297" i="4"/>
  <c r="V297" i="4"/>
  <c r="W297" i="4"/>
  <c r="X297" i="4"/>
  <c r="Y297" i="4"/>
  <c r="Z297" i="4"/>
  <c r="U271" i="4"/>
  <c r="V271" i="4"/>
  <c r="W271" i="4"/>
  <c r="X271" i="4"/>
  <c r="Y271" i="4"/>
  <c r="Z271" i="4"/>
  <c r="S271" i="4"/>
  <c r="T271" i="4"/>
  <c r="Z352" i="4"/>
  <c r="Y352" i="4"/>
  <c r="Q203" i="4"/>
  <c r="Y203" i="4"/>
  <c r="R203" i="4"/>
  <c r="Z203" i="4"/>
  <c r="S203" i="4"/>
  <c r="T203" i="4"/>
  <c r="U203" i="4"/>
  <c r="N203" i="4"/>
  <c r="V203" i="4"/>
  <c r="O203" i="4"/>
  <c r="P203" i="4"/>
  <c r="W203" i="4"/>
  <c r="X203" i="4"/>
  <c r="T284" i="4"/>
  <c r="X284" i="4"/>
  <c r="U284" i="4"/>
  <c r="V284" i="4"/>
  <c r="W284" i="4"/>
  <c r="Y284" i="4"/>
  <c r="Z284" i="4"/>
  <c r="Z365" i="4"/>
  <c r="M161" i="4"/>
  <c r="U161" i="4"/>
  <c r="N161" i="4"/>
  <c r="V161" i="4"/>
  <c r="P161" i="4"/>
  <c r="X161" i="4"/>
  <c r="Q161" i="4"/>
  <c r="Y161" i="4"/>
  <c r="R161" i="4"/>
  <c r="Z161" i="4"/>
  <c r="T161" i="4"/>
  <c r="W161" i="4"/>
  <c r="K161" i="4"/>
  <c r="L161" i="4"/>
  <c r="O161" i="4"/>
  <c r="S161" i="4"/>
  <c r="W325" i="4"/>
  <c r="X325" i="4"/>
  <c r="Y325" i="4"/>
  <c r="Z325" i="4"/>
  <c r="K91" i="4"/>
  <c r="S91" i="4"/>
  <c r="L91" i="4"/>
  <c r="T91" i="4"/>
  <c r="H91" i="4"/>
  <c r="P91" i="4"/>
  <c r="X91" i="4"/>
  <c r="I91" i="4"/>
  <c r="V91" i="4"/>
  <c r="J77" i="4"/>
  <c r="R77" i="4"/>
  <c r="J91" i="4"/>
  <c r="W91" i="4"/>
  <c r="K77" i="4"/>
  <c r="S77" i="4"/>
  <c r="M91" i="4"/>
  <c r="Y91" i="4"/>
  <c r="L77" i="4"/>
  <c r="T77" i="4"/>
  <c r="N91" i="4"/>
  <c r="E77" i="4"/>
  <c r="M77" i="4"/>
  <c r="U77" i="4"/>
  <c r="Q91" i="4"/>
  <c r="F91" i="4"/>
  <c r="R91" i="4"/>
  <c r="H77" i="4"/>
  <c r="P77" i="4"/>
  <c r="X77" i="4"/>
  <c r="V77" i="4"/>
  <c r="O77" i="4"/>
  <c r="W77" i="4"/>
  <c r="F77" i="4"/>
  <c r="G77" i="4"/>
  <c r="I77" i="4"/>
  <c r="G91" i="4"/>
  <c r="N77" i="4"/>
  <c r="O91" i="4"/>
  <c r="U91" i="4"/>
  <c r="Q77" i="4"/>
  <c r="D382" i="4" l="1"/>
  <c r="Q49" i="4"/>
  <c r="U49" i="4"/>
  <c r="G49" i="4"/>
  <c r="E49" i="4"/>
  <c r="K49" i="4"/>
  <c r="L49" i="4"/>
  <c r="F49" i="4"/>
  <c r="R49" i="4"/>
  <c r="M49" i="4"/>
  <c r="N49" i="4"/>
  <c r="I49" i="4"/>
  <c r="H49" i="4"/>
  <c r="S49" i="4"/>
  <c r="J49" i="4"/>
  <c r="V49" i="4"/>
  <c r="O49" i="4"/>
  <c r="F382" i="4"/>
  <c r="E382" i="4"/>
  <c r="H382" i="4"/>
  <c r="G382" i="4"/>
  <c r="X298" i="4"/>
  <c r="Y298" i="4"/>
  <c r="Z298" i="4"/>
  <c r="U298" i="4"/>
  <c r="V298" i="4"/>
  <c r="W298" i="4"/>
  <c r="U204" i="4"/>
  <c r="N204" i="4"/>
  <c r="V204" i="4"/>
  <c r="O204" i="4"/>
  <c r="W204" i="4"/>
  <c r="P204" i="4"/>
  <c r="X204" i="4"/>
  <c r="Q204" i="4"/>
  <c r="Y204" i="4"/>
  <c r="R204" i="4"/>
  <c r="Z204" i="4"/>
  <c r="S204" i="4"/>
  <c r="T204" i="4"/>
  <c r="W285" i="4"/>
  <c r="X285" i="4"/>
  <c r="T285" i="4"/>
  <c r="Z285" i="4"/>
  <c r="U285" i="4"/>
  <c r="V285" i="4"/>
  <c r="Y285" i="4"/>
  <c r="X246" i="4"/>
  <c r="Q246" i="4"/>
  <c r="Y246" i="4"/>
  <c r="R246" i="4"/>
  <c r="Z246" i="4"/>
  <c r="U246" i="4"/>
  <c r="V246" i="4"/>
  <c r="W246" i="4"/>
  <c r="S246" i="4"/>
  <c r="T246" i="4"/>
  <c r="S218" i="4"/>
  <c r="T218" i="4"/>
  <c r="U218" i="4"/>
  <c r="V218" i="4"/>
  <c r="O218" i="4"/>
  <c r="W218" i="4"/>
  <c r="Y218" i="4"/>
  <c r="Z218" i="4"/>
  <c r="P218" i="4"/>
  <c r="Q218" i="4"/>
  <c r="R218" i="4"/>
  <c r="X218" i="4"/>
  <c r="P134" i="4"/>
  <c r="P382" i="4" s="1"/>
  <c r="X134" i="4"/>
  <c r="X382" i="4" s="1"/>
  <c r="I134" i="4"/>
  <c r="Q134" i="4"/>
  <c r="Q382" i="4" s="1"/>
  <c r="Y134" i="4"/>
  <c r="Y382" i="4" s="1"/>
  <c r="K134" i="4"/>
  <c r="K382" i="4" s="1"/>
  <c r="S134" i="4"/>
  <c r="S382" i="4" s="1"/>
  <c r="L134" i="4"/>
  <c r="L382" i="4" s="1"/>
  <c r="M134" i="4"/>
  <c r="M382" i="4" s="1"/>
  <c r="U134" i="4"/>
  <c r="U382" i="4" s="1"/>
  <c r="T134" i="4"/>
  <c r="T382" i="4" s="1"/>
  <c r="V134" i="4"/>
  <c r="V382" i="4" s="1"/>
  <c r="W134" i="4"/>
  <c r="W382" i="4" s="1"/>
  <c r="Z134" i="4"/>
  <c r="Z382" i="4" s="1"/>
  <c r="N134" i="4"/>
  <c r="N382" i="4" s="1"/>
  <c r="O134" i="4"/>
  <c r="O382" i="4" s="1"/>
  <c r="R134" i="4"/>
  <c r="R382" i="4" s="1"/>
  <c r="J134" i="4"/>
  <c r="J382" i="4" s="1"/>
  <c r="X232" i="4"/>
  <c r="Q232" i="4"/>
  <c r="Y232" i="4"/>
  <c r="T232" i="4"/>
  <c r="Z232" i="4"/>
  <c r="R232" i="4"/>
  <c r="S232" i="4"/>
  <c r="U232" i="4"/>
  <c r="V232" i="4"/>
  <c r="W232" i="4"/>
  <c r="L106" i="4"/>
  <c r="T106" i="4"/>
  <c r="M106" i="4"/>
  <c r="U106" i="4"/>
  <c r="N106" i="4"/>
  <c r="V106" i="4"/>
  <c r="G106" i="4"/>
  <c r="O106" i="4"/>
  <c r="W106" i="4"/>
  <c r="H106" i="4"/>
  <c r="P106" i="4"/>
  <c r="X106" i="4"/>
  <c r="I106" i="4"/>
  <c r="Q106" i="4"/>
  <c r="Y106" i="4"/>
  <c r="Z106" i="4"/>
  <c r="K106" i="4"/>
  <c r="R106" i="4"/>
  <c r="J106" i="4"/>
  <c r="S106" i="4"/>
  <c r="E64" i="4"/>
  <c r="M64" i="4"/>
  <c r="U64" i="4"/>
  <c r="H64" i="4"/>
  <c r="P64" i="4"/>
  <c r="N64" i="4"/>
  <c r="D64" i="4"/>
  <c r="O64" i="4"/>
  <c r="W64" i="4"/>
  <c r="F64" i="4"/>
  <c r="Q64" i="4"/>
  <c r="G64" i="4"/>
  <c r="R64" i="4"/>
  <c r="I64" i="4"/>
  <c r="S64" i="4"/>
  <c r="K64" i="4"/>
  <c r="J64" i="4"/>
  <c r="T64" i="4"/>
  <c r="V64" i="4"/>
  <c r="L64" i="4"/>
  <c r="Z366" i="4"/>
  <c r="Y339" i="4"/>
  <c r="X339" i="4"/>
  <c r="Z339" i="4"/>
  <c r="X259" i="4"/>
  <c r="Y259" i="4"/>
  <c r="S259" i="4"/>
  <c r="Z259" i="4"/>
  <c r="U259" i="4"/>
  <c r="R259" i="4"/>
  <c r="T259" i="4"/>
  <c r="V259" i="4"/>
  <c r="W259" i="4"/>
  <c r="M120" i="4"/>
  <c r="U120" i="4"/>
  <c r="N120" i="4"/>
  <c r="V120" i="4"/>
  <c r="O120" i="4"/>
  <c r="W120" i="4"/>
  <c r="H120" i="4"/>
  <c r="P120" i="4"/>
  <c r="X120" i="4"/>
  <c r="I120" i="4"/>
  <c r="Q120" i="4"/>
  <c r="Y120" i="4"/>
  <c r="J120" i="4"/>
  <c r="R120" i="4"/>
  <c r="Z120" i="4"/>
  <c r="K120" i="4"/>
  <c r="L120" i="4"/>
  <c r="S120" i="4"/>
  <c r="T120" i="4"/>
  <c r="Y272" i="4"/>
  <c r="Z272" i="4"/>
  <c r="S272" i="4"/>
  <c r="T272" i="4"/>
  <c r="U272" i="4"/>
  <c r="V272" i="4"/>
  <c r="W272" i="4"/>
  <c r="X272" i="4"/>
  <c r="Q148" i="4"/>
  <c r="Y148" i="4"/>
  <c r="J148" i="4"/>
  <c r="R148" i="4"/>
  <c r="M148" i="4"/>
  <c r="U148" i="4"/>
  <c r="N148" i="4"/>
  <c r="V148" i="4"/>
  <c r="K148" i="4"/>
  <c r="Z148" i="4"/>
  <c r="L148" i="4"/>
  <c r="O148" i="4"/>
  <c r="P148" i="4"/>
  <c r="S148" i="4"/>
  <c r="T148" i="4"/>
  <c r="X148" i="4"/>
  <c r="W148" i="4"/>
  <c r="V312" i="4"/>
  <c r="W312" i="4"/>
  <c r="X312" i="4"/>
  <c r="Y312" i="4"/>
  <c r="Z312" i="4"/>
  <c r="Y353" i="4"/>
  <c r="Z353" i="4"/>
  <c r="O190" i="4"/>
  <c r="W190" i="4"/>
  <c r="P190" i="4"/>
  <c r="X190" i="4"/>
  <c r="Q190" i="4"/>
  <c r="Y190" i="4"/>
  <c r="R190" i="4"/>
  <c r="Z190" i="4"/>
  <c r="S190" i="4"/>
  <c r="T190" i="4"/>
  <c r="M190" i="4"/>
  <c r="N190" i="4"/>
  <c r="U190" i="4"/>
  <c r="V190" i="4"/>
  <c r="Q162" i="4"/>
  <c r="Y162" i="4"/>
  <c r="R162" i="4"/>
  <c r="Z162" i="4"/>
  <c r="L162" i="4"/>
  <c r="T162" i="4"/>
  <c r="M162" i="4"/>
  <c r="U162" i="4"/>
  <c r="N162" i="4"/>
  <c r="V162" i="4"/>
  <c r="W162" i="4"/>
  <c r="X162" i="4"/>
  <c r="K162" i="4"/>
  <c r="O162" i="4"/>
  <c r="P162" i="4"/>
  <c r="S162" i="4"/>
  <c r="W326" i="4"/>
  <c r="X326" i="4"/>
  <c r="Y326" i="4"/>
  <c r="Z326" i="4"/>
  <c r="G92" i="4"/>
  <c r="O92" i="4"/>
  <c r="W92" i="4"/>
  <c r="H92" i="4"/>
  <c r="P92" i="4"/>
  <c r="X92" i="4"/>
  <c r="L92" i="4"/>
  <c r="T92" i="4"/>
  <c r="N92" i="4"/>
  <c r="F78" i="4"/>
  <c r="N78" i="4"/>
  <c r="V78" i="4"/>
  <c r="Q92" i="4"/>
  <c r="G78" i="4"/>
  <c r="O78" i="4"/>
  <c r="W78" i="4"/>
  <c r="R92" i="4"/>
  <c r="H78" i="4"/>
  <c r="P78" i="4"/>
  <c r="X78" i="4"/>
  <c r="F92" i="4"/>
  <c r="S92" i="4"/>
  <c r="I78" i="4"/>
  <c r="Q78" i="4"/>
  <c r="J92" i="4"/>
  <c r="V92" i="4"/>
  <c r="K92" i="4"/>
  <c r="Y92" i="4"/>
  <c r="L78" i="4"/>
  <c r="T78" i="4"/>
  <c r="I92" i="4"/>
  <c r="U78" i="4"/>
  <c r="M92" i="4"/>
  <c r="U92" i="4"/>
  <c r="E78" i="4"/>
  <c r="S78" i="4"/>
  <c r="J78" i="4"/>
  <c r="K78" i="4"/>
  <c r="M78" i="4"/>
  <c r="R78" i="4"/>
  <c r="R176" i="4"/>
  <c r="Z176" i="4"/>
  <c r="S176" i="4"/>
  <c r="L176" i="4"/>
  <c r="T176" i="4"/>
  <c r="M176" i="4"/>
  <c r="U176" i="4"/>
  <c r="N176" i="4"/>
  <c r="V176" i="4"/>
  <c r="O176" i="4"/>
  <c r="W176" i="4"/>
  <c r="P176" i="4"/>
  <c r="Q176" i="4"/>
  <c r="Y176" i="4"/>
  <c r="X176" i="4"/>
  <c r="E386" i="4" l="1"/>
  <c r="D386" i="4"/>
  <c r="Z386" i="4"/>
  <c r="I383" i="4"/>
  <c r="M383" i="4"/>
  <c r="M386" i="4"/>
  <c r="G383" i="4"/>
  <c r="G386" i="4"/>
  <c r="T386" i="4"/>
  <c r="T383" i="4"/>
  <c r="E383" i="4"/>
  <c r="J386" i="4"/>
  <c r="J383" i="4"/>
  <c r="U386" i="4"/>
  <c r="U383" i="4"/>
  <c r="K386" i="4"/>
  <c r="K383" i="4"/>
  <c r="R386" i="4"/>
  <c r="R383" i="4"/>
  <c r="D383" i="4"/>
  <c r="S386" i="4"/>
  <c r="S383" i="4"/>
  <c r="O383" i="4"/>
  <c r="O386" i="4"/>
  <c r="I382" i="4"/>
  <c r="I386" i="4"/>
  <c r="P383" i="4"/>
  <c r="P386" i="4"/>
  <c r="L386" i="4"/>
  <c r="L383" i="4"/>
  <c r="F386" i="4"/>
  <c r="F383" i="4"/>
  <c r="H383" i="4"/>
  <c r="H386" i="4"/>
  <c r="Q383" i="4"/>
  <c r="Q386" i="4"/>
  <c r="N386" i="4"/>
  <c r="N383" i="4"/>
  <c r="Z383" i="4"/>
  <c r="Y383" i="4"/>
  <c r="Y386" i="4"/>
  <c r="V386" i="4"/>
  <c r="V383" i="4"/>
  <c r="W383" i="4"/>
  <c r="W386" i="4"/>
  <c r="X386" i="4"/>
  <c r="X383" i="4"/>
</calcChain>
</file>

<file path=xl/sharedStrings.xml><?xml version="1.0" encoding="utf-8"?>
<sst xmlns="http://schemas.openxmlformats.org/spreadsheetml/2006/main" count="15" uniqueCount="13">
  <si>
    <t>alpha</t>
  </si>
  <si>
    <t>betha</t>
  </si>
  <si>
    <t>sum</t>
  </si>
  <si>
    <t xml:space="preserve">Age </t>
  </si>
  <si>
    <t>SOH at disposal</t>
  </si>
  <si>
    <t>Age of disposal</t>
  </si>
  <si>
    <t>remaining calendar life</t>
  </si>
  <si>
    <t>Converted disposal SOH to calendar life</t>
  </si>
  <si>
    <t>EOL_STOCK</t>
  </si>
  <si>
    <t>AGE of disposal</t>
  </si>
  <si>
    <t>second_life_dist</t>
  </si>
  <si>
    <t>return rate per year</t>
  </si>
  <si>
    <t>year of disposal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</si>
</sst>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2" fontId="0" fillId="0" borderId="0" xfId="0" applyNumberFormat="1"/>
    <xf numFmtId="0" fontId="0" fillId="2" borderId="0" xfId="0" applyFill="1"/>
    <xf numFmtId="0" fontId="2" fillId="0" borderId="0" xfId="0" applyFont="1"/>
    <xf numFmtId="0" fontId="0" fillId="0" borderId="0" xfId="0" applyBorder="1"/>
    <xf numFmtId="0" fontId="3" fillId="0" borderId="0" xfId="0" applyFont="1"/>
    <xf numFmtId="1" fontId="0" fillId="0" borderId="4" xfId="0" applyNumberFormat="1" applyBorder="1"/>
    <xf numFmtId="1" fontId="0" fillId="0" borderId="0" xfId="0" applyNumberFormat="1" applyBorder="1"/>
    <xf numFmtId="1" fontId="0" fillId="0" borderId="5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0" fillId="0" borderId="9" xfId="0" applyBorder="1"/>
    <xf numFmtId="0" fontId="4" fillId="0" borderId="0" xfId="0" applyFont="1"/>
    <xf numFmtId="0" fontId="2" fillId="0" borderId="5" xfId="0" applyFont="1" applyBorder="1"/>
    <xf numFmtId="0" fontId="2" fillId="0" borderId="7" xfId="0" applyFont="1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165" fontId="1" fillId="0" borderId="0" xfId="0" applyNumberFormat="1" applyFont="1" applyBorder="1"/>
    <xf numFmtId="165" fontId="0" fillId="0" borderId="6" xfId="0" applyNumberFormat="1" applyBorder="1"/>
    <xf numFmtId="165" fontId="0" fillId="0" borderId="7" xfId="0" applyNumberFormat="1" applyBorder="1"/>
    <xf numFmtId="165" fontId="1" fillId="0" borderId="7" xfId="0" applyNumberFormat="1" applyFont="1" applyBorder="1"/>
    <xf numFmtId="165" fontId="0" fillId="0" borderId="8" xfId="0" applyNumberFormat="1" applyBorder="1"/>
    <xf numFmtId="2" fontId="0" fillId="0" borderId="4" xfId="0" applyNumberFormat="1" applyBorder="1"/>
    <xf numFmtId="2" fontId="0" fillId="0" borderId="0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1" xfId="0" applyFill="1" applyBorder="1"/>
    <xf numFmtId="2" fontId="0" fillId="0" borderId="8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1" fontId="0" fillId="2" borderId="1" xfId="0" applyNumberFormat="1" applyFill="1" applyBorder="1"/>
    <xf numFmtId="1" fontId="0" fillId="0" borderId="2" xfId="0" applyNumberFormat="1" applyBorder="1"/>
    <xf numFmtId="1" fontId="0" fillId="0" borderId="3" xfId="0" applyNumberFormat="1" applyBorder="1"/>
    <xf numFmtId="1" fontId="0" fillId="2" borderId="4" xfId="0" applyNumberFormat="1" applyFill="1" applyBorder="1"/>
    <xf numFmtId="1" fontId="0" fillId="0" borderId="1" xfId="0" applyNumberFormat="1" applyBorder="1"/>
    <xf numFmtId="1" fontId="0" fillId="0" borderId="6" xfId="0" applyNumberFormat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752381C-1F29-452E-B01F-8231A247AA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07AA-35DB-48D7-AFA4-7A9E1A56AF38}">
  <dimension ref="A1:M23"/>
  <sheetViews>
    <sheetView workbookViewId="0">
      <selection activeCell="L26" sqref="L26"/>
    </sheetView>
  </sheetViews>
  <sheetFormatPr defaultRowHeight="15" x14ac:dyDescent="0.25"/>
  <sheetData>
    <row r="1" spans="1:13" ht="15.75" thickBot="1" x14ac:dyDescent="0.3">
      <c r="B1" s="20" t="s">
        <v>4</v>
      </c>
    </row>
    <row r="2" spans="1:13" ht="15.75" thickBot="1" x14ac:dyDescent="0.3">
      <c r="A2" s="20" t="s">
        <v>5</v>
      </c>
      <c r="B2" s="1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3">
        <v>12</v>
      </c>
    </row>
    <row r="3" spans="1:13" x14ac:dyDescent="0.25">
      <c r="B3" s="4">
        <v>95.223756706364298</v>
      </c>
      <c r="C3">
        <v>93.245371956946855</v>
      </c>
      <c r="D3">
        <v>91.727303946112855</v>
      </c>
      <c r="E3">
        <v>90.447513412728597</v>
      </c>
      <c r="F3" s="14">
        <v>89.319995318353079</v>
      </c>
      <c r="G3">
        <v>88.300641043202404</v>
      </c>
      <c r="H3">
        <v>87.363248043899887</v>
      </c>
      <c r="I3">
        <v>86.490743913893709</v>
      </c>
      <c r="J3">
        <v>85.671270119092895</v>
      </c>
      <c r="K3">
        <v>84.896192533006783</v>
      </c>
      <c r="L3">
        <v>84.158993087559111</v>
      </c>
      <c r="M3" s="5">
        <v>83.45460789222571</v>
      </c>
    </row>
    <row r="4" spans="1:13" x14ac:dyDescent="0.25">
      <c r="B4" s="4">
        <v>94.7</v>
      </c>
      <c r="C4">
        <v>92.6</v>
      </c>
      <c r="D4">
        <v>91.456086621760704</v>
      </c>
      <c r="E4" s="14">
        <v>90.089594510607157</v>
      </c>
      <c r="F4">
        <v>88.899996098627568</v>
      </c>
      <c r="G4">
        <v>87.883867536002001</v>
      </c>
      <c r="H4">
        <v>86.902706703249905</v>
      </c>
      <c r="I4">
        <v>85.925619928244757</v>
      </c>
      <c r="J4" s="21">
        <v>85.026058432577415</v>
      </c>
      <c r="K4">
        <v>84.230160444172327</v>
      </c>
      <c r="L4">
        <v>83.465827572965921</v>
      </c>
      <c r="M4" s="5">
        <v>82.877173243521426</v>
      </c>
    </row>
    <row r="5" spans="1:13" x14ac:dyDescent="0.25">
      <c r="B5" s="4">
        <v>94.6</v>
      </c>
      <c r="C5">
        <v>92.42</v>
      </c>
      <c r="D5">
        <v>91.184869297408568</v>
      </c>
      <c r="E5">
        <v>89.731675608485716</v>
      </c>
      <c r="F5">
        <v>88.479996878902057</v>
      </c>
      <c r="G5">
        <v>87.467094028801597</v>
      </c>
      <c r="H5">
        <v>86.442165362599923</v>
      </c>
      <c r="I5" s="21">
        <v>85.362809964122377</v>
      </c>
      <c r="J5">
        <v>84.380846746061934</v>
      </c>
      <c r="K5">
        <v>83.564128355337857</v>
      </c>
      <c r="L5">
        <v>82.772662058372731</v>
      </c>
      <c r="M5" s="5">
        <v>82.299738594817143</v>
      </c>
    </row>
    <row r="6" spans="1:13" x14ac:dyDescent="0.25">
      <c r="B6" s="4">
        <v>94.449999999999989</v>
      </c>
      <c r="C6">
        <v>92.240000000000009</v>
      </c>
      <c r="D6">
        <v>90.913651973056432</v>
      </c>
      <c r="E6">
        <v>89.373756706364276</v>
      </c>
      <c r="F6">
        <v>88.059997659176545</v>
      </c>
      <c r="G6">
        <v>87.050320521601193</v>
      </c>
      <c r="H6">
        <v>85.981624021949941</v>
      </c>
      <c r="I6">
        <v>84.8</v>
      </c>
      <c r="J6">
        <v>83.735635059546453</v>
      </c>
      <c r="K6">
        <v>82.898096266503387</v>
      </c>
      <c r="L6">
        <v>82.079496543779541</v>
      </c>
      <c r="M6" s="5">
        <v>81.722303946112859</v>
      </c>
    </row>
    <row r="7" spans="1:13" x14ac:dyDescent="0.25">
      <c r="B7" s="4">
        <v>94.299999999999983</v>
      </c>
      <c r="C7">
        <v>92.060000000000016</v>
      </c>
      <c r="D7">
        <v>90.642434648704295</v>
      </c>
      <c r="E7">
        <v>89.015837804242835</v>
      </c>
      <c r="F7">
        <v>87.639998439451034</v>
      </c>
      <c r="G7">
        <v>86.63354701440079</v>
      </c>
      <c r="H7">
        <v>85.521082681299958</v>
      </c>
      <c r="I7">
        <v>84.2</v>
      </c>
      <c r="J7">
        <v>83.090423373030973</v>
      </c>
      <c r="K7">
        <v>82.232064177668917</v>
      </c>
      <c r="L7">
        <v>81.386331029186351</v>
      </c>
      <c r="M7" s="5">
        <v>81.144869297408576</v>
      </c>
    </row>
    <row r="8" spans="1:13" x14ac:dyDescent="0.25">
      <c r="B8" s="4">
        <v>94.149999999999977</v>
      </c>
      <c r="C8">
        <v>91.880000000000024</v>
      </c>
      <c r="D8">
        <v>90.371217324352159</v>
      </c>
      <c r="E8">
        <v>88.657918902121395</v>
      </c>
      <c r="F8">
        <v>87.219999219725523</v>
      </c>
      <c r="G8">
        <v>86.216773507200386</v>
      </c>
      <c r="H8" s="21">
        <v>85.060541340649976</v>
      </c>
      <c r="I8">
        <v>83.65</v>
      </c>
      <c r="J8">
        <v>82.445211686515492</v>
      </c>
      <c r="K8">
        <v>81.566032088834447</v>
      </c>
      <c r="L8">
        <v>80.693165514593161</v>
      </c>
      <c r="M8" s="22">
        <v>80.567434648704292</v>
      </c>
    </row>
    <row r="9" spans="1:13" x14ac:dyDescent="0.25">
      <c r="B9" s="4">
        <v>94</v>
      </c>
      <c r="C9">
        <v>91.7</v>
      </c>
      <c r="D9" s="14">
        <v>90.1</v>
      </c>
      <c r="E9">
        <v>88.3</v>
      </c>
      <c r="F9">
        <v>86.8</v>
      </c>
      <c r="G9">
        <v>85.8</v>
      </c>
      <c r="H9">
        <v>84.6</v>
      </c>
      <c r="I9">
        <v>83.1</v>
      </c>
      <c r="J9">
        <v>81.8</v>
      </c>
      <c r="K9">
        <v>80.900000000000006</v>
      </c>
      <c r="L9" s="12">
        <v>80</v>
      </c>
      <c r="M9" s="5">
        <v>79.989999999999995</v>
      </c>
    </row>
    <row r="10" spans="1:13" x14ac:dyDescent="0.25">
      <c r="B10" s="4">
        <v>93.82</v>
      </c>
      <c r="C10">
        <v>91.407142857142858</v>
      </c>
      <c r="D10">
        <v>89.771428571428572</v>
      </c>
      <c r="E10">
        <v>87.899999999999991</v>
      </c>
      <c r="F10">
        <v>86.314285714285717</v>
      </c>
      <c r="G10">
        <v>85.384999999999991</v>
      </c>
      <c r="H10">
        <v>84.107142857142847</v>
      </c>
      <c r="I10">
        <v>82.6</v>
      </c>
      <c r="J10">
        <v>81.099999999999994</v>
      </c>
      <c r="K10" s="12">
        <v>80.066666666666677</v>
      </c>
      <c r="L10">
        <v>79.166666666666671</v>
      </c>
      <c r="M10" s="5">
        <v>79.183571428571426</v>
      </c>
    </row>
    <row r="11" spans="1:13" x14ac:dyDescent="0.25">
      <c r="B11" s="4">
        <v>93.639999999999986</v>
      </c>
      <c r="C11">
        <v>91.114285714285714</v>
      </c>
      <c r="D11">
        <v>89.44285714285715</v>
      </c>
      <c r="E11">
        <v>87.499999999999986</v>
      </c>
      <c r="F11">
        <v>85.828571428571436</v>
      </c>
      <c r="G11" s="21">
        <v>84.969999999999985</v>
      </c>
      <c r="H11">
        <v>83.6142857142857</v>
      </c>
      <c r="I11">
        <v>82.15</v>
      </c>
      <c r="J11" s="12">
        <v>80.399999999999991</v>
      </c>
      <c r="K11">
        <v>79.233333333333348</v>
      </c>
      <c r="L11">
        <v>78.333333333333343</v>
      </c>
      <c r="M11" s="5">
        <v>78.377142857142857</v>
      </c>
    </row>
    <row r="12" spans="1:13" x14ac:dyDescent="0.25">
      <c r="B12" s="4">
        <v>93.45999999999998</v>
      </c>
      <c r="C12">
        <v>90.821428571428569</v>
      </c>
      <c r="D12">
        <v>89.114285714285728</v>
      </c>
      <c r="E12">
        <v>87.09999999999998</v>
      </c>
      <c r="F12" s="21">
        <v>85.342857142857156</v>
      </c>
      <c r="G12">
        <v>84.554999999999978</v>
      </c>
      <c r="H12">
        <v>83.121428571428552</v>
      </c>
      <c r="I12">
        <v>81.63333333333334</v>
      </c>
      <c r="J12">
        <v>79.7</v>
      </c>
      <c r="K12">
        <v>78.400000000000006</v>
      </c>
      <c r="L12">
        <v>77.5</v>
      </c>
      <c r="M12" s="5">
        <v>77.570714285714288</v>
      </c>
    </row>
    <row r="13" spans="1:13" x14ac:dyDescent="0.25">
      <c r="B13" s="4">
        <v>93.279999999999973</v>
      </c>
      <c r="C13">
        <v>90.528571428571425</v>
      </c>
      <c r="D13">
        <v>88.785714285714306</v>
      </c>
      <c r="E13">
        <v>86.699999999999974</v>
      </c>
      <c r="F13">
        <v>84.857142857142875</v>
      </c>
      <c r="G13">
        <v>84.139999999999972</v>
      </c>
      <c r="H13">
        <v>82.628571428571405</v>
      </c>
      <c r="I13">
        <v>81.116666666666674</v>
      </c>
      <c r="J13">
        <v>79</v>
      </c>
      <c r="K13">
        <v>77.709090909090918</v>
      </c>
      <c r="L13">
        <v>76.817272727272723</v>
      </c>
      <c r="M13" s="5">
        <v>76.76428571428572</v>
      </c>
    </row>
    <row r="14" spans="1:13" x14ac:dyDescent="0.25">
      <c r="B14" s="4">
        <v>93.1</v>
      </c>
      <c r="C14" s="14">
        <v>90.23571428571428</v>
      </c>
      <c r="D14">
        <v>88.457142857142884</v>
      </c>
      <c r="E14">
        <v>86.299999999999969</v>
      </c>
      <c r="F14">
        <v>84.371428571428595</v>
      </c>
      <c r="G14">
        <v>83.724999999999966</v>
      </c>
      <c r="H14">
        <v>82.135714285714258</v>
      </c>
      <c r="I14">
        <v>80.599999999999994</v>
      </c>
      <c r="J14">
        <v>78.3</v>
      </c>
      <c r="K14">
        <v>77.01818181818183</v>
      </c>
      <c r="L14">
        <v>76.134545454545446</v>
      </c>
      <c r="M14" s="5">
        <v>75.957857142857151</v>
      </c>
    </row>
    <row r="15" spans="1:13" x14ac:dyDescent="0.25">
      <c r="B15" s="4">
        <v>92.877777777777766</v>
      </c>
      <c r="C15">
        <v>89.942857142857136</v>
      </c>
      <c r="D15">
        <v>88.128571428571462</v>
      </c>
      <c r="E15">
        <v>85.899999999999963</v>
      </c>
      <c r="F15">
        <v>83.885714285714315</v>
      </c>
      <c r="G15">
        <v>83.30999999999996</v>
      </c>
      <c r="H15">
        <v>81.64285714285711</v>
      </c>
      <c r="I15" s="12">
        <v>80</v>
      </c>
      <c r="J15">
        <v>77.599999999999994</v>
      </c>
      <c r="K15">
        <v>76.327272727272742</v>
      </c>
      <c r="L15">
        <v>75.451818181818169</v>
      </c>
      <c r="M15" s="5">
        <v>75.151428571428582</v>
      </c>
    </row>
    <row r="16" spans="1:13" x14ac:dyDescent="0.25">
      <c r="B16" s="4">
        <v>92.655555555555537</v>
      </c>
      <c r="C16">
        <v>89.649999999999991</v>
      </c>
      <c r="D16">
        <v>87.80000000000004</v>
      </c>
      <c r="E16">
        <v>85.499999999999957</v>
      </c>
      <c r="F16">
        <v>83.400000000000034</v>
      </c>
      <c r="G16">
        <v>82.894999999999953</v>
      </c>
      <c r="H16">
        <v>81.149999999999963</v>
      </c>
      <c r="I16">
        <v>79.400000000000006</v>
      </c>
      <c r="J16">
        <v>76.912499999999994</v>
      </c>
      <c r="K16">
        <v>75.636363636363654</v>
      </c>
      <c r="L16">
        <v>74.769090909090892</v>
      </c>
      <c r="M16" s="5">
        <v>74.345000000000013</v>
      </c>
    </row>
    <row r="17" spans="2:13" x14ac:dyDescent="0.25">
      <c r="B17" s="4">
        <v>92.433333333333309</v>
      </c>
      <c r="C17">
        <v>89.357142857142847</v>
      </c>
      <c r="D17">
        <v>87.471428571428618</v>
      </c>
      <c r="E17" s="21">
        <v>85.099999999999952</v>
      </c>
      <c r="F17">
        <v>82.914285714285754</v>
      </c>
      <c r="G17">
        <v>82.479999999999947</v>
      </c>
      <c r="H17">
        <v>80.657142857142816</v>
      </c>
      <c r="I17">
        <v>78.8</v>
      </c>
      <c r="J17">
        <v>76.224999999999994</v>
      </c>
      <c r="K17">
        <v>74.945454545454567</v>
      </c>
      <c r="L17">
        <v>74.086363636363615</v>
      </c>
      <c r="M17" s="5">
        <v>73.538571428571444</v>
      </c>
    </row>
    <row r="18" spans="2:13" x14ac:dyDescent="0.25">
      <c r="B18" s="4">
        <v>92.21111111111108</v>
      </c>
      <c r="C18">
        <v>89.064285714285703</v>
      </c>
      <c r="D18">
        <v>87.142857142857196</v>
      </c>
      <c r="E18">
        <v>84.699999999999946</v>
      </c>
      <c r="F18">
        <v>82.428571428571473</v>
      </c>
      <c r="G18">
        <v>82.064999999999941</v>
      </c>
      <c r="H18" s="12">
        <v>80.164285714285668</v>
      </c>
      <c r="I18">
        <v>78.3</v>
      </c>
      <c r="J18">
        <v>75.537499999999994</v>
      </c>
      <c r="K18">
        <v>74.254545454545479</v>
      </c>
      <c r="L18">
        <v>73.403636363636338</v>
      </c>
      <c r="M18" s="5">
        <v>72.732142857142875</v>
      </c>
    </row>
    <row r="19" spans="2:13" x14ac:dyDescent="0.25">
      <c r="B19" s="4">
        <v>91.988888888888852</v>
      </c>
      <c r="C19">
        <v>88.771428571428558</v>
      </c>
      <c r="D19">
        <v>86.814285714285774</v>
      </c>
      <c r="E19">
        <v>84.29999999999994</v>
      </c>
      <c r="F19">
        <v>81.942857142857193</v>
      </c>
      <c r="G19">
        <v>81.649999999999935</v>
      </c>
      <c r="H19">
        <v>79.671428571428521</v>
      </c>
      <c r="I19">
        <v>77.8</v>
      </c>
      <c r="J19">
        <v>74.849999999999994</v>
      </c>
      <c r="K19">
        <v>73.563636363636391</v>
      </c>
      <c r="L19">
        <v>72.720909090909061</v>
      </c>
      <c r="M19" s="5">
        <v>71.925714285714307</v>
      </c>
    </row>
    <row r="20" spans="2:13" x14ac:dyDescent="0.25">
      <c r="B20" s="4">
        <v>91.766666666666623</v>
      </c>
      <c r="C20">
        <v>88.478571428571414</v>
      </c>
      <c r="D20">
        <v>86.485714285714351</v>
      </c>
      <c r="E20">
        <v>83.899999999999935</v>
      </c>
      <c r="F20">
        <v>81.457142857142912</v>
      </c>
      <c r="G20">
        <v>81.234999999999928</v>
      </c>
      <c r="H20">
        <v>79.178571428571374</v>
      </c>
      <c r="I20">
        <v>77.099999999999994</v>
      </c>
      <c r="J20">
        <v>74.162499999999994</v>
      </c>
      <c r="K20">
        <v>72.872727272727303</v>
      </c>
      <c r="L20">
        <v>72.038181818181783</v>
      </c>
      <c r="M20" s="5">
        <v>71.119285714285738</v>
      </c>
    </row>
    <row r="21" spans="2:13" x14ac:dyDescent="0.25">
      <c r="B21" s="4">
        <v>91.544444444444395</v>
      </c>
      <c r="C21">
        <v>88.185714285714269</v>
      </c>
      <c r="D21">
        <v>86.157142857142929</v>
      </c>
      <c r="E21">
        <v>83.499999999999929</v>
      </c>
      <c r="F21">
        <v>80.971428571428632</v>
      </c>
      <c r="G21">
        <v>80.819999999999922</v>
      </c>
      <c r="H21">
        <v>78.685714285714226</v>
      </c>
      <c r="I21">
        <v>76.399999999999991</v>
      </c>
      <c r="J21">
        <v>73.474999999999994</v>
      </c>
      <c r="K21">
        <v>72.181818181818215</v>
      </c>
      <c r="L21">
        <v>71.355454545454506</v>
      </c>
      <c r="M21" s="5">
        <v>70.312857142857169</v>
      </c>
    </row>
    <row r="22" spans="2:13" x14ac:dyDescent="0.25">
      <c r="B22" s="4">
        <v>91.322222222222166</v>
      </c>
      <c r="C22">
        <v>87.892857142857125</v>
      </c>
      <c r="D22">
        <v>85.828571428571507</v>
      </c>
      <c r="E22">
        <v>83.099999999999923</v>
      </c>
      <c r="F22">
        <v>80.485714285714351</v>
      </c>
      <c r="G22">
        <v>80.404999999999916</v>
      </c>
      <c r="H22">
        <v>78.192857142857079</v>
      </c>
      <c r="I22">
        <v>75.699999999999989</v>
      </c>
      <c r="J22">
        <v>72.787499999999994</v>
      </c>
      <c r="K22">
        <v>71.490909090909128</v>
      </c>
      <c r="L22">
        <v>70.672727272727229</v>
      </c>
      <c r="M22" s="5">
        <v>69.5064285714286</v>
      </c>
    </row>
    <row r="23" spans="2:13" ht="15.75" thickBot="1" x14ac:dyDescent="0.3">
      <c r="B23" s="6">
        <v>91.1</v>
      </c>
      <c r="C23" s="7">
        <v>87.6</v>
      </c>
      <c r="D23" s="7">
        <v>85.5</v>
      </c>
      <c r="E23" s="7">
        <v>82.7</v>
      </c>
      <c r="F23" s="23">
        <v>80</v>
      </c>
      <c r="G23" s="23">
        <v>79.989999999999995</v>
      </c>
      <c r="H23" s="7">
        <v>77.7</v>
      </c>
      <c r="I23" s="7">
        <v>75</v>
      </c>
      <c r="J23" s="7">
        <v>72.099999999999994</v>
      </c>
      <c r="K23" s="7">
        <v>70.8</v>
      </c>
      <c r="L23" s="7">
        <v>69.989999999999995</v>
      </c>
      <c r="M23" s="8">
        <v>68.7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A41F-C8AC-4178-80C6-DB698CD05841}">
  <dimension ref="A2:AO42"/>
  <sheetViews>
    <sheetView tabSelected="1" zoomScale="70" zoomScaleNormal="70" workbookViewId="0">
      <selection activeCell="N12" sqref="N12"/>
    </sheetView>
  </sheetViews>
  <sheetFormatPr defaultRowHeight="15" x14ac:dyDescent="0.25"/>
  <sheetData>
    <row r="2" spans="1:31" ht="15.75" thickBot="1" x14ac:dyDescent="0.3">
      <c r="B2" t="s">
        <v>7</v>
      </c>
      <c r="Q2" t="s">
        <v>6</v>
      </c>
    </row>
    <row r="3" spans="1:31" x14ac:dyDescent="0.25">
      <c r="A3" t="s">
        <v>5</v>
      </c>
      <c r="B3" s="1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3"/>
      <c r="O3" t="s">
        <v>5</v>
      </c>
      <c r="P3" s="37">
        <f t="shared" ref="P3:Y3" si="0">B3</f>
        <v>1</v>
      </c>
      <c r="Q3" s="2">
        <f t="shared" si="0"/>
        <v>2</v>
      </c>
      <c r="R3" s="2">
        <f t="shared" si="0"/>
        <v>3</v>
      </c>
      <c r="S3" s="2">
        <f t="shared" si="0"/>
        <v>4</v>
      </c>
      <c r="T3" s="2">
        <f t="shared" si="0"/>
        <v>5</v>
      </c>
      <c r="U3" s="2">
        <f t="shared" si="0"/>
        <v>6</v>
      </c>
      <c r="V3" s="2">
        <f t="shared" si="0"/>
        <v>7</v>
      </c>
      <c r="W3" s="2">
        <f t="shared" si="0"/>
        <v>8</v>
      </c>
      <c r="X3" s="2">
        <f t="shared" si="0"/>
        <v>9</v>
      </c>
      <c r="Y3" s="2">
        <f t="shared" si="0"/>
        <v>10</v>
      </c>
      <c r="Z3" s="2">
        <v>11</v>
      </c>
      <c r="AA3" s="3">
        <v>12</v>
      </c>
    </row>
    <row r="4" spans="1:31" ht="15.75" x14ac:dyDescent="0.25">
      <c r="B4" s="24">
        <v>1.23134150787478</v>
      </c>
      <c r="C4" s="25">
        <v>2.4004362653938136</v>
      </c>
      <c r="D4" s="25">
        <v>3.199929808038064</v>
      </c>
      <c r="E4" s="27">
        <v>4.3053621550442029</v>
      </c>
      <c r="F4" s="27">
        <v>5.4009691877988972</v>
      </c>
      <c r="G4" s="27">
        <v>6.4350958739502104</v>
      </c>
      <c r="H4" s="27">
        <v>7.5195109644562175</v>
      </c>
      <c r="I4" s="25">
        <v>8.6217200859163086</v>
      </c>
      <c r="J4" s="25">
        <v>9.8287705161352097</v>
      </c>
      <c r="K4" s="25">
        <v>10.901384656778061</v>
      </c>
      <c r="L4" s="25">
        <v>11.983730732377673</v>
      </c>
      <c r="M4" s="25">
        <v>12.8522151418892</v>
      </c>
      <c r="N4" s="26"/>
      <c r="P4" s="32">
        <f t="shared" ref="P4:Y4" si="1">ROUNDUP(20-B4,0)</f>
        <v>19</v>
      </c>
      <c r="Q4" s="33">
        <f t="shared" si="1"/>
        <v>18</v>
      </c>
      <c r="R4" s="33">
        <f t="shared" si="1"/>
        <v>17</v>
      </c>
      <c r="S4" s="33">
        <f t="shared" si="1"/>
        <v>16</v>
      </c>
      <c r="T4" s="33">
        <f t="shared" si="1"/>
        <v>15</v>
      </c>
      <c r="U4" s="33">
        <f t="shared" si="1"/>
        <v>14</v>
      </c>
      <c r="V4" s="33">
        <f t="shared" si="1"/>
        <v>13</v>
      </c>
      <c r="W4" s="33">
        <f t="shared" si="1"/>
        <v>12</v>
      </c>
      <c r="X4" s="33">
        <f t="shared" si="1"/>
        <v>11</v>
      </c>
      <c r="Y4" s="33">
        <f t="shared" si="1"/>
        <v>10</v>
      </c>
      <c r="Z4" s="33">
        <f t="shared" ref="Z4:AA4" si="2">ROUNDUP(20-L4,0)</f>
        <v>9</v>
      </c>
      <c r="AA4" s="34">
        <f t="shared" si="2"/>
        <v>8</v>
      </c>
      <c r="AD4" s="10"/>
      <c r="AE4" s="10"/>
    </row>
    <row r="5" spans="1:31" ht="16.5" thickBot="1" x14ac:dyDescent="0.3">
      <c r="B5" s="24">
        <v>1.2782463426932682</v>
      </c>
      <c r="C5" s="25">
        <v>2.5186358787271605</v>
      </c>
      <c r="D5" s="25">
        <v>3.4063105768920328</v>
      </c>
      <c r="E5" s="27">
        <v>4.6219445969058848</v>
      </c>
      <c r="F5" s="27">
        <v>5.8174437765573925</v>
      </c>
      <c r="G5" s="27">
        <v>6.8854013247936532</v>
      </c>
      <c r="H5" s="27">
        <v>8.0576333300304714</v>
      </c>
      <c r="I5" s="25">
        <v>9.2667146920368104</v>
      </c>
      <c r="J5" s="25">
        <v>10.694041368078594</v>
      </c>
      <c r="K5" s="25">
        <v>11.841648182878071</v>
      </c>
      <c r="L5" s="25">
        <v>13.009568893130931</v>
      </c>
      <c r="M5" s="25">
        <v>13.733651529648309</v>
      </c>
      <c r="N5" s="26"/>
      <c r="P5" s="32">
        <f t="shared" ref="P5:X5" si="3">ROUNDUP(20-B5,0)</f>
        <v>19</v>
      </c>
      <c r="Q5" s="33">
        <f t="shared" si="3"/>
        <v>18</v>
      </c>
      <c r="R5" s="33">
        <f t="shared" si="3"/>
        <v>17</v>
      </c>
      <c r="S5" s="33">
        <f t="shared" si="3"/>
        <v>16</v>
      </c>
      <c r="T5" s="33">
        <f t="shared" si="3"/>
        <v>15</v>
      </c>
      <c r="U5" s="33">
        <f t="shared" si="3"/>
        <v>14</v>
      </c>
      <c r="V5" s="33">
        <f t="shared" si="3"/>
        <v>12</v>
      </c>
      <c r="W5" s="33">
        <f t="shared" si="3"/>
        <v>11</v>
      </c>
      <c r="X5" s="33">
        <f t="shared" si="3"/>
        <v>10</v>
      </c>
      <c r="Y5" s="33">
        <f t="shared" ref="Y5:Y9" si="4">ROUNDUP(20-K5,0)</f>
        <v>9</v>
      </c>
      <c r="Z5" s="33">
        <f t="shared" ref="Z5:Z8" si="5">ROUNDUP(20-L5,0)</f>
        <v>7</v>
      </c>
      <c r="AA5" s="34">
        <f t="shared" ref="AA5:AA7" si="6">ROUNDUP(20-M5,0)</f>
        <v>7</v>
      </c>
      <c r="AD5" s="10"/>
      <c r="AE5" s="10"/>
    </row>
    <row r="6" spans="1:31" ht="15.75" x14ac:dyDescent="0.25">
      <c r="B6" s="24">
        <v>1.3502460002430625</v>
      </c>
      <c r="C6" s="25">
        <v>2.6396753092624516</v>
      </c>
      <c r="D6" s="25">
        <v>3.6191397693731862</v>
      </c>
      <c r="E6" s="27">
        <v>4.9497806939362041</v>
      </c>
      <c r="F6" s="27">
        <v>6.2493511914602875</v>
      </c>
      <c r="G6" s="27">
        <v>7.3509622307939635</v>
      </c>
      <c r="H6" s="27">
        <v>8.614342699569427</v>
      </c>
      <c r="I6" s="25">
        <v>9.9349769609800642</v>
      </c>
      <c r="J6" s="25">
        <v>11.595803480757484</v>
      </c>
      <c r="K6" s="25">
        <v>12.82083626627278</v>
      </c>
      <c r="L6" s="25">
        <v>14.077552546025252</v>
      </c>
      <c r="M6" s="25">
        <v>14.644355648579099</v>
      </c>
      <c r="N6" s="26"/>
      <c r="P6" s="32">
        <f t="shared" ref="P6:W6" si="7">ROUNDUP(20-B6,0)</f>
        <v>19</v>
      </c>
      <c r="Q6" s="33">
        <f t="shared" si="7"/>
        <v>18</v>
      </c>
      <c r="R6" s="33">
        <f t="shared" si="7"/>
        <v>17</v>
      </c>
      <c r="S6" s="33">
        <f t="shared" si="7"/>
        <v>16</v>
      </c>
      <c r="T6" s="33">
        <f t="shared" si="7"/>
        <v>14</v>
      </c>
      <c r="U6" s="33">
        <f t="shared" si="7"/>
        <v>13</v>
      </c>
      <c r="V6" s="33">
        <f t="shared" si="7"/>
        <v>12</v>
      </c>
      <c r="W6" s="33">
        <f t="shared" si="7"/>
        <v>11</v>
      </c>
      <c r="X6" s="33">
        <f t="shared" ref="X6:X12" si="8">ROUNDUP(20-J6,0)</f>
        <v>9</v>
      </c>
      <c r="Y6" s="33">
        <f t="shared" si="4"/>
        <v>8</v>
      </c>
      <c r="Z6" s="33">
        <f t="shared" si="5"/>
        <v>6</v>
      </c>
      <c r="AA6" s="34">
        <f t="shared" si="6"/>
        <v>6</v>
      </c>
      <c r="AD6" s="1" t="s">
        <v>0</v>
      </c>
      <c r="AE6" s="3" t="s">
        <v>1</v>
      </c>
    </row>
    <row r="7" spans="1:31" ht="15.75" x14ac:dyDescent="0.25">
      <c r="B7" s="24">
        <v>1.4242171081110704</v>
      </c>
      <c r="C7" s="25">
        <v>2.7635530640585451</v>
      </c>
      <c r="D7" s="25">
        <v>3.8384188210747334</v>
      </c>
      <c r="E7" s="27">
        <v>5.2888420227470734</v>
      </c>
      <c r="F7" s="27">
        <v>6.6967479115480213</v>
      </c>
      <c r="G7" s="27">
        <v>7.8317519623186618</v>
      </c>
      <c r="H7" s="27">
        <v>9.1896548763451253</v>
      </c>
      <c r="I7" s="25">
        <v>10.626491763866655</v>
      </c>
      <c r="J7" s="25">
        <v>12.534083182346523</v>
      </c>
      <c r="K7" s="25">
        <v>13.838804145621785</v>
      </c>
      <c r="L7" s="25">
        <v>15.187653797522083</v>
      </c>
      <c r="M7" s="25">
        <v>15.584260988240926</v>
      </c>
      <c r="N7" s="26"/>
      <c r="P7" s="32">
        <f t="shared" ref="P7:V8" si="9">ROUNDUP(20-B7,0)</f>
        <v>19</v>
      </c>
      <c r="Q7" s="33">
        <f t="shared" si="9"/>
        <v>18</v>
      </c>
      <c r="R7" s="33">
        <f t="shared" si="9"/>
        <v>17</v>
      </c>
      <c r="S7" s="33">
        <f t="shared" si="9"/>
        <v>15</v>
      </c>
      <c r="T7" s="33">
        <f t="shared" si="9"/>
        <v>14</v>
      </c>
      <c r="U7" s="33">
        <f t="shared" si="9"/>
        <v>13</v>
      </c>
      <c r="V7" s="33">
        <f t="shared" si="9"/>
        <v>11</v>
      </c>
      <c r="W7" s="33">
        <f t="shared" ref="W7:W17" si="10">ROUNDUP(20-I7,0)</f>
        <v>10</v>
      </c>
      <c r="X7" s="33">
        <f t="shared" si="8"/>
        <v>8</v>
      </c>
      <c r="Y7" s="33">
        <f t="shared" si="4"/>
        <v>7</v>
      </c>
      <c r="Z7" s="33">
        <f t="shared" si="5"/>
        <v>5</v>
      </c>
      <c r="AA7" s="34">
        <f t="shared" si="6"/>
        <v>5</v>
      </c>
      <c r="AD7" s="4">
        <v>3</v>
      </c>
      <c r="AE7" s="34">
        <f>P4/2</f>
        <v>9.5</v>
      </c>
    </row>
    <row r="8" spans="1:31" ht="15.75" x14ac:dyDescent="0.25">
      <c r="B8" s="24">
        <v>1.5001617808718661</v>
      </c>
      <c r="C8" s="25">
        <v>2.8902774818966201</v>
      </c>
      <c r="D8" s="25">
        <v>4.0641478374320137</v>
      </c>
      <c r="E8" s="27">
        <v>5.6391285256385357</v>
      </c>
      <c r="F8" s="27">
        <v>7.1595970755462162</v>
      </c>
      <c r="G8" s="27">
        <v>8.3277739529195127</v>
      </c>
      <c r="H8" s="27">
        <v>9.7835449596745026</v>
      </c>
      <c r="I8" s="25">
        <v>11.341289672475346</v>
      </c>
      <c r="J8" s="25">
        <v>13.508838832479988</v>
      </c>
      <c r="K8" s="25">
        <v>14.895829748686042</v>
      </c>
      <c r="L8" s="25">
        <v>16.339884126253743</v>
      </c>
      <c r="M8" s="25"/>
      <c r="N8" s="26"/>
      <c r="P8" s="32">
        <f t="shared" si="9"/>
        <v>19</v>
      </c>
      <c r="Q8" s="33">
        <f t="shared" si="9"/>
        <v>18</v>
      </c>
      <c r="R8" s="33">
        <f t="shared" si="9"/>
        <v>16</v>
      </c>
      <c r="S8" s="33">
        <f t="shared" si="9"/>
        <v>15</v>
      </c>
      <c r="T8" s="33">
        <f t="shared" si="9"/>
        <v>13</v>
      </c>
      <c r="U8" s="33">
        <f t="shared" si="9"/>
        <v>12</v>
      </c>
      <c r="V8" s="33">
        <f t="shared" si="9"/>
        <v>11</v>
      </c>
      <c r="W8" s="33">
        <f t="shared" si="10"/>
        <v>9</v>
      </c>
      <c r="X8" s="33">
        <f t="shared" si="8"/>
        <v>7</v>
      </c>
      <c r="Y8" s="33">
        <f t="shared" si="4"/>
        <v>6</v>
      </c>
      <c r="Z8" s="33">
        <f t="shared" si="5"/>
        <v>4</v>
      </c>
      <c r="AA8" s="34"/>
      <c r="AD8" s="4">
        <v>3</v>
      </c>
      <c r="AE8" s="34">
        <f>Q4/2</f>
        <v>9</v>
      </c>
    </row>
    <row r="9" spans="1:31" ht="15.75" x14ac:dyDescent="0.25">
      <c r="B9" s="24">
        <v>1.5780805658834232</v>
      </c>
      <c r="C9" s="25">
        <v>3.0198308987719007</v>
      </c>
      <c r="D9" s="25">
        <v>4.2963234013006186</v>
      </c>
      <c r="E9" s="27">
        <v>6.000688813919413</v>
      </c>
      <c r="F9" s="27">
        <v>7.6379194392366321</v>
      </c>
      <c r="G9" s="27">
        <v>8.8390061979463912</v>
      </c>
      <c r="H9" s="27">
        <v>10.396053398560484</v>
      </c>
      <c r="I9" s="25">
        <v>12.079335023784926</v>
      </c>
      <c r="J9" s="25">
        <v>14.520102375809593</v>
      </c>
      <c r="K9" s="25">
        <v>15.991637180205075</v>
      </c>
      <c r="L9" s="25"/>
      <c r="M9" s="25"/>
      <c r="N9" s="26"/>
      <c r="P9" s="32">
        <f t="shared" ref="P9:U10" si="11">ROUNDUP(20-B9,0)</f>
        <v>19</v>
      </c>
      <c r="Q9" s="33">
        <f t="shared" si="11"/>
        <v>17</v>
      </c>
      <c r="R9" s="33">
        <f t="shared" si="11"/>
        <v>16</v>
      </c>
      <c r="S9" s="33">
        <f t="shared" si="11"/>
        <v>14</v>
      </c>
      <c r="T9" s="33">
        <f t="shared" si="11"/>
        <v>13</v>
      </c>
      <c r="U9" s="33">
        <f t="shared" si="11"/>
        <v>12</v>
      </c>
      <c r="V9" s="33">
        <f t="shared" ref="V9:V18" si="12">ROUNDUP(20-H9,0)</f>
        <v>10</v>
      </c>
      <c r="W9" s="33">
        <f t="shared" si="10"/>
        <v>8</v>
      </c>
      <c r="X9" s="33">
        <f t="shared" si="8"/>
        <v>6</v>
      </c>
      <c r="Y9" s="33">
        <f t="shared" si="4"/>
        <v>5</v>
      </c>
      <c r="Z9" s="33"/>
      <c r="AA9" s="34"/>
      <c r="AD9" s="4">
        <v>3</v>
      </c>
      <c r="AE9" s="34">
        <f>R4/2</f>
        <v>8.5</v>
      </c>
    </row>
    <row r="10" spans="1:31" ht="15.75" x14ac:dyDescent="0.25">
      <c r="B10" s="24">
        <v>1.6741849425900761</v>
      </c>
      <c r="C10" s="25">
        <v>3.2366941291436304</v>
      </c>
      <c r="D10" s="25">
        <v>4.5862374610665402</v>
      </c>
      <c r="E10" s="27">
        <v>6.4179698428473859</v>
      </c>
      <c r="F10" s="27">
        <v>8.2103495546771175</v>
      </c>
      <c r="G10" s="27">
        <v>9.3631993147989068</v>
      </c>
      <c r="H10" s="27">
        <v>11.072121257284058</v>
      </c>
      <c r="I10" s="25">
        <v>12.583453389062896</v>
      </c>
      <c r="J10" s="25">
        <v>15.824647604776994</v>
      </c>
      <c r="K10" s="25"/>
      <c r="L10" s="25"/>
      <c r="M10" s="25"/>
      <c r="N10" s="26"/>
      <c r="P10" s="32">
        <f t="shared" si="11"/>
        <v>19</v>
      </c>
      <c r="Q10" s="33">
        <f t="shared" si="11"/>
        <v>17</v>
      </c>
      <c r="R10" s="33">
        <f t="shared" si="11"/>
        <v>16</v>
      </c>
      <c r="S10" s="33">
        <f t="shared" si="11"/>
        <v>14</v>
      </c>
      <c r="T10" s="33">
        <f t="shared" si="11"/>
        <v>12</v>
      </c>
      <c r="U10" s="33">
        <f t="shared" si="11"/>
        <v>11</v>
      </c>
      <c r="V10" s="33">
        <f t="shared" si="12"/>
        <v>9</v>
      </c>
      <c r="W10" s="33">
        <f t="shared" si="10"/>
        <v>8</v>
      </c>
      <c r="X10" s="33">
        <f t="shared" si="8"/>
        <v>5</v>
      </c>
      <c r="Y10" s="33"/>
      <c r="Z10" s="13"/>
      <c r="AA10" s="5"/>
      <c r="AD10" s="4">
        <v>3</v>
      </c>
      <c r="AE10" s="34">
        <f>S4/2</f>
        <v>8</v>
      </c>
    </row>
    <row r="11" spans="1:31" ht="15.75" x14ac:dyDescent="0.25">
      <c r="B11" s="24">
        <v>1.7731304032110269</v>
      </c>
      <c r="C11" s="25">
        <v>3.4610758503700896</v>
      </c>
      <c r="D11" s="25">
        <v>4.8856165714550377</v>
      </c>
      <c r="E11" s="27">
        <v>6.8493070124631901</v>
      </c>
      <c r="F11" s="27">
        <v>8.8034696920264111</v>
      </c>
      <c r="G11" s="27">
        <v>9.9024953043978972</v>
      </c>
      <c r="H11" s="27">
        <v>11.769477261792545</v>
      </c>
      <c r="I11" s="25">
        <v>13.097895210966559</v>
      </c>
      <c r="J11" s="25">
        <v>17.185302906329962</v>
      </c>
      <c r="K11" s="25"/>
      <c r="L11" s="25"/>
      <c r="M11" s="25"/>
      <c r="N11" s="26"/>
      <c r="P11" s="32">
        <f t="shared" ref="P11:T12" si="13">ROUNDUP(20-B11,0)</f>
        <v>19</v>
      </c>
      <c r="Q11" s="33">
        <f t="shared" si="13"/>
        <v>17</v>
      </c>
      <c r="R11" s="33">
        <f t="shared" si="13"/>
        <v>16</v>
      </c>
      <c r="S11" s="33">
        <f t="shared" si="13"/>
        <v>14</v>
      </c>
      <c r="T11" s="33">
        <f t="shared" si="13"/>
        <v>12</v>
      </c>
      <c r="U11" s="33">
        <f t="shared" ref="U11:U23" si="14">ROUNDUP(20-G11,0)</f>
        <v>11</v>
      </c>
      <c r="V11" s="33">
        <f t="shared" si="12"/>
        <v>9</v>
      </c>
      <c r="W11" s="33">
        <f t="shared" si="10"/>
        <v>7</v>
      </c>
      <c r="X11" s="33">
        <f t="shared" si="8"/>
        <v>3</v>
      </c>
      <c r="Y11" s="33"/>
      <c r="Z11" s="13"/>
      <c r="AA11" s="5"/>
      <c r="AD11" s="4">
        <v>3</v>
      </c>
      <c r="AE11" s="34">
        <f>T4/2</f>
        <v>7.5</v>
      </c>
    </row>
    <row r="12" spans="1:31" ht="15.75" x14ac:dyDescent="0.25">
      <c r="B12" s="24">
        <v>1.8749168706138286</v>
      </c>
      <c r="C12" s="25">
        <v>3.6929819409519622</v>
      </c>
      <c r="D12" s="25">
        <v>5.1944663839908589</v>
      </c>
      <c r="E12" s="27">
        <v>7.2946924523366325</v>
      </c>
      <c r="F12" s="27">
        <v>9.417279245935962</v>
      </c>
      <c r="G12" s="27">
        <v>10.456890451194745</v>
      </c>
      <c r="H12" s="27">
        <v>12.488153504498445</v>
      </c>
      <c r="I12" s="25">
        <v>13.62264119717166</v>
      </c>
      <c r="J12" s="25">
        <v>18.60207925486236</v>
      </c>
      <c r="K12" s="25"/>
      <c r="L12" s="25"/>
      <c r="M12" s="25"/>
      <c r="N12" s="26"/>
      <c r="P12" s="32">
        <f t="shared" si="13"/>
        <v>19</v>
      </c>
      <c r="Q12" s="33">
        <f t="shared" si="13"/>
        <v>17</v>
      </c>
      <c r="R12" s="33">
        <f t="shared" si="13"/>
        <v>15</v>
      </c>
      <c r="S12" s="33">
        <f t="shared" si="13"/>
        <v>13</v>
      </c>
      <c r="T12" s="33">
        <f t="shared" si="13"/>
        <v>11</v>
      </c>
      <c r="U12" s="33">
        <f t="shared" si="14"/>
        <v>10</v>
      </c>
      <c r="V12" s="33">
        <f t="shared" si="12"/>
        <v>8</v>
      </c>
      <c r="W12" s="33">
        <f t="shared" si="10"/>
        <v>7</v>
      </c>
      <c r="X12" s="33">
        <f t="shared" si="8"/>
        <v>2</v>
      </c>
      <c r="Y12" s="33"/>
      <c r="Z12" s="13"/>
      <c r="AA12" s="5"/>
      <c r="AD12" s="4">
        <v>3</v>
      </c>
      <c r="AE12" s="34">
        <f>U4/2</f>
        <v>7</v>
      </c>
    </row>
    <row r="13" spans="1:31" ht="15.75" x14ac:dyDescent="0.25">
      <c r="B13" s="24">
        <v>1.9795432477766846</v>
      </c>
      <c r="C13" s="25">
        <v>3.9323942225110873</v>
      </c>
      <c r="D13" s="25">
        <v>5.5127663102648583</v>
      </c>
      <c r="E13" s="27">
        <v>7.7540899926846754</v>
      </c>
      <c r="F13" s="27">
        <v>10.051769145792758</v>
      </c>
      <c r="G13" s="27">
        <v>11.026380049358483</v>
      </c>
      <c r="H13" s="27">
        <v>13.228122602124985</v>
      </c>
      <c r="I13" s="25">
        <v>14.157676023492305</v>
      </c>
      <c r="J13" s="25"/>
      <c r="K13" s="25"/>
      <c r="L13" s="25"/>
      <c r="M13" s="25"/>
      <c r="N13" s="26"/>
      <c r="P13" s="32">
        <f t="shared" ref="P13:S17" si="15">ROUNDUP(20-B13,0)</f>
        <v>19</v>
      </c>
      <c r="Q13" s="33">
        <f t="shared" si="15"/>
        <v>17</v>
      </c>
      <c r="R13" s="33">
        <f t="shared" si="15"/>
        <v>15</v>
      </c>
      <c r="S13" s="33">
        <f t="shared" si="15"/>
        <v>13</v>
      </c>
      <c r="T13" s="33">
        <f t="shared" ref="T13:T23" si="16">ROUNDUP(20-F13,0)</f>
        <v>10</v>
      </c>
      <c r="U13" s="33">
        <f t="shared" si="14"/>
        <v>9</v>
      </c>
      <c r="V13" s="33">
        <f t="shared" si="12"/>
        <v>7</v>
      </c>
      <c r="W13" s="33">
        <f t="shared" si="10"/>
        <v>6</v>
      </c>
      <c r="X13" s="33"/>
      <c r="Y13" s="33"/>
      <c r="Z13" s="13"/>
      <c r="AA13" s="5"/>
      <c r="AD13" s="4">
        <v>3</v>
      </c>
      <c r="AE13" s="34">
        <f>V4/2</f>
        <v>6.5</v>
      </c>
    </row>
    <row r="14" spans="1:31" ht="15.75" x14ac:dyDescent="0.25">
      <c r="B14" s="24">
        <v>2.0870117454478421</v>
      </c>
      <c r="C14" s="25">
        <v>4.1793403953727761</v>
      </c>
      <c r="D14" s="25">
        <v>5.8405455701163929</v>
      </c>
      <c r="E14" s="27">
        <v>8.2275095204374296</v>
      </c>
      <c r="F14" s="27">
        <v>10.706934066390712</v>
      </c>
      <c r="G14" s="27">
        <v>11.610957344319376</v>
      </c>
      <c r="H14" s="27">
        <v>13.989368991696782</v>
      </c>
      <c r="I14" s="25">
        <v>14.703027727286356</v>
      </c>
      <c r="J14" s="25"/>
      <c r="K14" s="25"/>
      <c r="L14" s="25"/>
      <c r="M14" s="25"/>
      <c r="N14" s="26"/>
      <c r="P14" s="32">
        <f t="shared" si="15"/>
        <v>18</v>
      </c>
      <c r="Q14" s="33">
        <f t="shared" si="15"/>
        <v>16</v>
      </c>
      <c r="R14" s="33">
        <f t="shared" si="15"/>
        <v>15</v>
      </c>
      <c r="S14" s="33">
        <f t="shared" si="15"/>
        <v>12</v>
      </c>
      <c r="T14" s="33">
        <f t="shared" si="16"/>
        <v>10</v>
      </c>
      <c r="U14" s="33">
        <f t="shared" si="14"/>
        <v>9</v>
      </c>
      <c r="V14" s="33">
        <f t="shared" si="12"/>
        <v>7</v>
      </c>
      <c r="W14" s="33">
        <f t="shared" si="10"/>
        <v>6</v>
      </c>
      <c r="X14" s="33"/>
      <c r="Y14" s="33"/>
      <c r="Z14" s="13"/>
      <c r="AA14" s="5"/>
      <c r="AD14" s="4">
        <v>3</v>
      </c>
      <c r="AE14" s="34">
        <f>W4/2</f>
        <v>6</v>
      </c>
    </row>
    <row r="15" spans="1:31" ht="15.75" x14ac:dyDescent="0.25">
      <c r="B15" s="24">
        <v>2.223606443392776</v>
      </c>
      <c r="C15" s="25">
        <v>4.4338014924545934</v>
      </c>
      <c r="D15" s="25">
        <v>6.1777799274075766</v>
      </c>
      <c r="E15" s="27">
        <v>8.7149497760868169</v>
      </c>
      <c r="F15" s="27">
        <v>11.382796484868754</v>
      </c>
      <c r="G15" s="27">
        <v>12.210666221246266</v>
      </c>
      <c r="H15" s="27">
        <v>14.771931187890857</v>
      </c>
      <c r="I15" s="25">
        <v>15.258677263965081</v>
      </c>
      <c r="J15" s="25"/>
      <c r="K15" s="25"/>
      <c r="L15" s="25"/>
      <c r="M15" s="25"/>
      <c r="N15" s="26"/>
      <c r="P15" s="32">
        <f t="shared" si="15"/>
        <v>18</v>
      </c>
      <c r="Q15" s="33">
        <f t="shared" si="15"/>
        <v>16</v>
      </c>
      <c r="R15" s="33">
        <f t="shared" si="15"/>
        <v>14</v>
      </c>
      <c r="S15" s="33">
        <f t="shared" si="15"/>
        <v>12</v>
      </c>
      <c r="T15" s="33">
        <f t="shared" si="16"/>
        <v>9</v>
      </c>
      <c r="U15" s="33">
        <f t="shared" si="14"/>
        <v>8</v>
      </c>
      <c r="V15" s="33">
        <f t="shared" si="12"/>
        <v>6</v>
      </c>
      <c r="W15" s="33">
        <f t="shared" si="10"/>
        <v>5</v>
      </c>
      <c r="X15" s="33"/>
      <c r="Y15" s="33"/>
      <c r="Z15" s="13"/>
      <c r="AA15" s="5"/>
      <c r="AD15" s="4">
        <v>3</v>
      </c>
      <c r="AE15" s="34">
        <f>X4/2</f>
        <v>5.5</v>
      </c>
    </row>
    <row r="16" spans="1:31" ht="15.75" x14ac:dyDescent="0.25">
      <c r="B16" s="24">
        <v>2.3645297271067252</v>
      </c>
      <c r="C16" s="25">
        <v>4.6957779527019365</v>
      </c>
      <c r="D16" s="25">
        <v>6.5244866944648301</v>
      </c>
      <c r="E16" s="27">
        <v>9.2164341474964964</v>
      </c>
      <c r="F16" s="27">
        <v>12.07932654312264</v>
      </c>
      <c r="G16" s="27">
        <v>12.825455307877906</v>
      </c>
      <c r="H16" s="27">
        <v>15.575778583941457</v>
      </c>
      <c r="I16" s="25">
        <v>15.824657533536525</v>
      </c>
      <c r="J16" s="25"/>
      <c r="K16" s="25"/>
      <c r="L16" s="25"/>
      <c r="M16" s="25"/>
      <c r="N16" s="26"/>
      <c r="P16" s="32">
        <f t="shared" si="15"/>
        <v>18</v>
      </c>
      <c r="Q16" s="33">
        <f t="shared" si="15"/>
        <v>16</v>
      </c>
      <c r="R16" s="33">
        <f t="shared" si="15"/>
        <v>14</v>
      </c>
      <c r="S16" s="33">
        <f t="shared" si="15"/>
        <v>11</v>
      </c>
      <c r="T16" s="33">
        <f t="shared" si="16"/>
        <v>8</v>
      </c>
      <c r="U16" s="33">
        <f t="shared" si="14"/>
        <v>8</v>
      </c>
      <c r="V16" s="33">
        <f t="shared" si="12"/>
        <v>5</v>
      </c>
      <c r="W16" s="33">
        <f t="shared" si="10"/>
        <v>5</v>
      </c>
      <c r="X16" s="33"/>
      <c r="Y16" s="33"/>
      <c r="Z16" s="13"/>
      <c r="AA16" s="5"/>
      <c r="AD16" s="4">
        <v>3</v>
      </c>
      <c r="AE16" s="34">
        <f>Y4/2</f>
        <v>5</v>
      </c>
    </row>
    <row r="17" spans="2:33" ht="15.75" x14ac:dyDescent="0.25">
      <c r="B17" s="24">
        <v>2.5097827283192138</v>
      </c>
      <c r="C17" s="25">
        <v>4.9652745097616728</v>
      </c>
      <c r="D17" s="25">
        <v>6.8806559668349925</v>
      </c>
      <c r="E17" s="27">
        <v>9.7319414012447805</v>
      </c>
      <c r="F17" s="27">
        <v>12.796619944065132</v>
      </c>
      <c r="G17" s="27">
        <v>13.455349019572816</v>
      </c>
      <c r="H17" s="27">
        <v>16.400894650196907</v>
      </c>
      <c r="I17" s="25">
        <v>16.839884865843349</v>
      </c>
      <c r="J17" s="25"/>
      <c r="K17" s="25"/>
      <c r="L17" s="25"/>
      <c r="M17" s="25"/>
      <c r="N17" s="26"/>
      <c r="P17" s="32">
        <f t="shared" si="15"/>
        <v>18</v>
      </c>
      <c r="Q17" s="33">
        <f t="shared" si="15"/>
        <v>16</v>
      </c>
      <c r="R17" s="33">
        <f t="shared" si="15"/>
        <v>14</v>
      </c>
      <c r="S17" s="33">
        <f t="shared" si="15"/>
        <v>11</v>
      </c>
      <c r="T17" s="33">
        <f t="shared" si="16"/>
        <v>8</v>
      </c>
      <c r="U17" s="33">
        <f t="shared" si="14"/>
        <v>7</v>
      </c>
      <c r="V17" s="33">
        <f t="shared" si="12"/>
        <v>4</v>
      </c>
      <c r="W17" s="33">
        <f t="shared" si="10"/>
        <v>4</v>
      </c>
      <c r="X17" s="33"/>
      <c r="Y17" s="33"/>
      <c r="Z17" s="13"/>
      <c r="AA17" s="5"/>
      <c r="AD17" s="4">
        <v>3</v>
      </c>
      <c r="AE17" s="34">
        <f>Z4/2</f>
        <v>4.5</v>
      </c>
    </row>
    <row r="18" spans="2:33" ht="16.5" thickBot="1" x14ac:dyDescent="0.3">
      <c r="B18" s="24">
        <v>2.6593639148118227</v>
      </c>
      <c r="C18" s="25">
        <v>5.2422914852975904</v>
      </c>
      <c r="D18" s="25">
        <v>7.2462923010282729</v>
      </c>
      <c r="E18" s="27">
        <v>10.261473354192901</v>
      </c>
      <c r="F18" s="27">
        <v>13.534459439833512</v>
      </c>
      <c r="G18" s="27">
        <v>14.100349917532034</v>
      </c>
      <c r="H18" s="27">
        <v>17.247358372312959</v>
      </c>
      <c r="I18" s="25"/>
      <c r="J18" s="25"/>
      <c r="K18" s="25"/>
      <c r="L18" s="25"/>
      <c r="M18" s="25"/>
      <c r="N18" s="26"/>
      <c r="P18" s="32">
        <f t="shared" ref="P18:R23" si="17">ROUNDUP(20-B18,0)</f>
        <v>18</v>
      </c>
      <c r="Q18" s="33">
        <f t="shared" si="17"/>
        <v>15</v>
      </c>
      <c r="R18" s="33">
        <f t="shared" si="17"/>
        <v>13</v>
      </c>
      <c r="S18" s="33">
        <f t="shared" ref="S18:S23" si="18">ROUNDUP(20-E18,0)</f>
        <v>10</v>
      </c>
      <c r="T18" s="33">
        <f t="shared" si="16"/>
        <v>7</v>
      </c>
      <c r="U18" s="33">
        <f t="shared" si="14"/>
        <v>6</v>
      </c>
      <c r="V18" s="33">
        <f t="shared" si="12"/>
        <v>3</v>
      </c>
      <c r="W18" s="33"/>
      <c r="X18" s="13"/>
      <c r="Y18" s="13"/>
      <c r="Z18" s="13"/>
      <c r="AA18" s="5"/>
      <c r="AD18" s="6">
        <v>3</v>
      </c>
      <c r="AE18" s="38">
        <f>AA4/2</f>
        <v>4</v>
      </c>
    </row>
    <row r="19" spans="2:33" ht="15.75" x14ac:dyDescent="0.25">
      <c r="B19" s="24">
        <v>2.8132775824647736</v>
      </c>
      <c r="C19" s="25">
        <v>5.5268271584609243</v>
      </c>
      <c r="D19" s="25">
        <v>7.6213914881362967</v>
      </c>
      <c r="E19" s="27">
        <v>10.805034171293801</v>
      </c>
      <c r="F19" s="27">
        <v>14.293034967788701</v>
      </c>
      <c r="G19" s="27">
        <v>14.760422706882292</v>
      </c>
      <c r="H19" s="27"/>
      <c r="I19" s="25"/>
      <c r="J19" s="25"/>
      <c r="K19" s="25"/>
      <c r="L19" s="25"/>
      <c r="M19" s="25"/>
      <c r="N19" s="26"/>
      <c r="P19" s="32">
        <f t="shared" si="17"/>
        <v>18</v>
      </c>
      <c r="Q19" s="33">
        <f t="shared" si="17"/>
        <v>15</v>
      </c>
      <c r="R19" s="33">
        <f t="shared" si="17"/>
        <v>13</v>
      </c>
      <c r="S19" s="33">
        <f t="shared" si="18"/>
        <v>10</v>
      </c>
      <c r="T19" s="33">
        <f t="shared" si="16"/>
        <v>6</v>
      </c>
      <c r="U19" s="33">
        <f t="shared" si="14"/>
        <v>6</v>
      </c>
      <c r="V19" s="33"/>
      <c r="W19" s="33"/>
      <c r="X19" s="13"/>
      <c r="Y19" s="13"/>
      <c r="Z19" s="13"/>
      <c r="AA19" s="5"/>
    </row>
    <row r="20" spans="2:33" ht="15.75" x14ac:dyDescent="0.25">
      <c r="B20" s="24">
        <v>2.9715151101375823</v>
      </c>
      <c r="C20" s="25">
        <v>5.8188816150317253</v>
      </c>
      <c r="D20" s="25">
        <v>8.0059501309521224</v>
      </c>
      <c r="E20" s="27">
        <v>11.362623143221652</v>
      </c>
      <c r="F20" s="27">
        <v>15.072309413157347</v>
      </c>
      <c r="G20" s="27">
        <v>15.435612756123952</v>
      </c>
      <c r="H20" s="27"/>
      <c r="I20" s="25"/>
      <c r="J20" s="25"/>
      <c r="K20" s="25"/>
      <c r="L20" s="25"/>
      <c r="M20" s="25"/>
      <c r="N20" s="26"/>
      <c r="P20" s="32">
        <f t="shared" si="17"/>
        <v>18</v>
      </c>
      <c r="Q20" s="33">
        <f t="shared" si="17"/>
        <v>15</v>
      </c>
      <c r="R20" s="33">
        <f t="shared" si="17"/>
        <v>12</v>
      </c>
      <c r="S20" s="33">
        <f t="shared" si="18"/>
        <v>9</v>
      </c>
      <c r="T20" s="33">
        <f t="shared" si="16"/>
        <v>5</v>
      </c>
      <c r="U20" s="33">
        <f t="shared" si="14"/>
        <v>5</v>
      </c>
      <c r="V20" s="33"/>
      <c r="W20" s="33"/>
      <c r="X20" s="13"/>
      <c r="Y20" s="13"/>
      <c r="Z20" s="13"/>
      <c r="AA20" s="5"/>
    </row>
    <row r="21" spans="2:33" ht="15.75" x14ac:dyDescent="0.25">
      <c r="B21" s="24">
        <v>3.1340896277323393</v>
      </c>
      <c r="C21" s="25">
        <v>6.1184532466583388</v>
      </c>
      <c r="D21" s="25">
        <v>8.3999777484658118</v>
      </c>
      <c r="E21" s="27">
        <v>11.934239767942142</v>
      </c>
      <c r="F21" s="27">
        <v>15.872286719688907</v>
      </c>
      <c r="G21" s="27">
        <v>16.125912650684835</v>
      </c>
      <c r="H21" s="27"/>
      <c r="I21" s="25"/>
      <c r="J21" s="25"/>
      <c r="K21" s="25"/>
      <c r="L21" s="25"/>
      <c r="M21" s="25"/>
      <c r="N21" s="26"/>
      <c r="P21" s="32">
        <f t="shared" si="17"/>
        <v>17</v>
      </c>
      <c r="Q21" s="33">
        <f t="shared" si="17"/>
        <v>14</v>
      </c>
      <c r="R21" s="33">
        <f t="shared" si="17"/>
        <v>12</v>
      </c>
      <c r="S21" s="33">
        <f t="shared" si="18"/>
        <v>9</v>
      </c>
      <c r="T21" s="33">
        <f t="shared" si="16"/>
        <v>5</v>
      </c>
      <c r="U21" s="33">
        <f t="shared" si="14"/>
        <v>4</v>
      </c>
      <c r="V21" s="33"/>
      <c r="W21" s="33"/>
      <c r="X21" s="13"/>
      <c r="Y21" s="13"/>
      <c r="Z21" s="13"/>
      <c r="AA21" s="5"/>
    </row>
    <row r="22" spans="2:33" ht="15.75" x14ac:dyDescent="0.25">
      <c r="B22" s="24">
        <v>3.300985082574833</v>
      </c>
      <c r="C22" s="25">
        <v>6.425543537134236</v>
      </c>
      <c r="D22" s="25">
        <v>8.8034705091955736</v>
      </c>
      <c r="E22" s="27">
        <v>12.519913926639166</v>
      </c>
      <c r="F22" s="27">
        <v>16.692938812965394</v>
      </c>
      <c r="G22" s="27">
        <v>16.831356599239776</v>
      </c>
      <c r="H22" s="27"/>
      <c r="I22" s="25"/>
      <c r="J22" s="25"/>
      <c r="K22" s="25"/>
      <c r="L22" s="25"/>
      <c r="M22" s="25"/>
      <c r="N22" s="26"/>
      <c r="P22" s="32">
        <f t="shared" si="17"/>
        <v>17</v>
      </c>
      <c r="Q22" s="33">
        <f t="shared" si="17"/>
        <v>14</v>
      </c>
      <c r="R22" s="33">
        <f t="shared" si="17"/>
        <v>12</v>
      </c>
      <c r="S22" s="33">
        <f t="shared" si="18"/>
        <v>8</v>
      </c>
      <c r="T22" s="33">
        <f t="shared" si="16"/>
        <v>4</v>
      </c>
      <c r="U22" s="33">
        <f t="shared" si="14"/>
        <v>4</v>
      </c>
      <c r="V22" s="33"/>
      <c r="W22" s="33"/>
      <c r="X22" s="13"/>
      <c r="Y22" s="13"/>
      <c r="Z22" s="13"/>
      <c r="AA22" s="5"/>
    </row>
    <row r="23" spans="2:33" ht="16.5" thickBot="1" x14ac:dyDescent="0.3">
      <c r="B23" s="28">
        <v>3.4722164914979698</v>
      </c>
      <c r="C23" s="29">
        <v>6.7401630416469827</v>
      </c>
      <c r="D23" s="29">
        <v>9.2164294392375794</v>
      </c>
      <c r="E23" s="30">
        <v>13.119565904679584</v>
      </c>
      <c r="F23" s="30">
        <v>17.534230530301702</v>
      </c>
      <c r="G23" s="30">
        <v>17.551760408630184</v>
      </c>
      <c r="H23" s="30"/>
      <c r="I23" s="29"/>
      <c r="J23" s="29"/>
      <c r="K23" s="29"/>
      <c r="L23" s="29"/>
      <c r="M23" s="29"/>
      <c r="N23" s="31"/>
      <c r="P23" s="35">
        <f t="shared" si="17"/>
        <v>17</v>
      </c>
      <c r="Q23" s="36">
        <f t="shared" si="17"/>
        <v>14</v>
      </c>
      <c r="R23" s="36">
        <f t="shared" si="17"/>
        <v>11</v>
      </c>
      <c r="S23" s="36">
        <f t="shared" si="18"/>
        <v>7</v>
      </c>
      <c r="T23" s="36">
        <f t="shared" si="16"/>
        <v>3</v>
      </c>
      <c r="U23" s="36">
        <f t="shared" si="14"/>
        <v>3</v>
      </c>
      <c r="V23" s="36"/>
      <c r="W23" s="36"/>
      <c r="X23" s="7"/>
      <c r="Y23" s="7"/>
      <c r="Z23" s="7"/>
      <c r="AA23" s="8"/>
    </row>
    <row r="25" spans="2:33" ht="16.5" thickBot="1" x14ac:dyDescent="0.3">
      <c r="H25" s="9"/>
      <c r="I25" s="9"/>
      <c r="J25" s="9"/>
    </row>
    <row r="26" spans="2:33" ht="15.75" x14ac:dyDescent="0.25">
      <c r="H26" s="9"/>
      <c r="I26" s="9"/>
      <c r="J26" s="9"/>
      <c r="L26" s="1" t="s">
        <v>3</v>
      </c>
      <c r="M26" s="2">
        <v>0</v>
      </c>
      <c r="N26" s="2">
        <v>1</v>
      </c>
      <c r="O26" s="2">
        <v>2</v>
      </c>
      <c r="P26" s="2">
        <v>3</v>
      </c>
      <c r="Q26" s="2">
        <v>4</v>
      </c>
      <c r="R26" s="2">
        <v>5</v>
      </c>
      <c r="S26" s="2">
        <v>6</v>
      </c>
      <c r="T26" s="2">
        <v>7</v>
      </c>
      <c r="U26" s="2">
        <v>8</v>
      </c>
      <c r="V26" s="2">
        <v>9</v>
      </c>
      <c r="W26" s="2">
        <v>10</v>
      </c>
      <c r="X26" s="2">
        <v>11</v>
      </c>
      <c r="Y26" s="2">
        <v>12</v>
      </c>
      <c r="Z26" s="2">
        <v>13</v>
      </c>
      <c r="AA26" s="2">
        <v>14</v>
      </c>
      <c r="AB26" s="2">
        <v>15</v>
      </c>
      <c r="AC26" s="2">
        <v>16</v>
      </c>
      <c r="AD26" s="2">
        <v>17</v>
      </c>
      <c r="AE26" s="2">
        <v>18</v>
      </c>
      <c r="AF26" s="2">
        <v>19</v>
      </c>
      <c r="AG26" s="3">
        <v>20</v>
      </c>
    </row>
    <row r="27" spans="2:33" x14ac:dyDescent="0.25">
      <c r="L27" s="4">
        <v>1</v>
      </c>
      <c r="M27" s="39">
        <f t="shared" ref="M27:AG27" si="19">(_xlfn.WEIBULL.DIST(M$26,$AD7,$AE7,FALSE))*100</f>
        <v>0</v>
      </c>
      <c r="N27" s="39">
        <f t="shared" si="19"/>
        <v>0.34949735966503731</v>
      </c>
      <c r="O27" s="39">
        <f t="shared" si="19"/>
        <v>1.3866220834314269</v>
      </c>
      <c r="P27" s="39">
        <f t="shared" si="19"/>
        <v>3.0515210923783931</v>
      </c>
      <c r="Q27" s="39">
        <f t="shared" si="19"/>
        <v>5.1957934753063819</v>
      </c>
      <c r="R27" s="39">
        <f t="shared" si="19"/>
        <v>7.5608911195799422</v>
      </c>
      <c r="S27" s="39">
        <f t="shared" si="19"/>
        <v>9.791300122654647</v>
      </c>
      <c r="T27" s="39">
        <f t="shared" si="19"/>
        <v>11.492205918848452</v>
      </c>
      <c r="U27" s="39">
        <f t="shared" si="19"/>
        <v>12.324862489622079</v>
      </c>
      <c r="V27" s="39">
        <f t="shared" si="19"/>
        <v>12.110665551509534</v>
      </c>
      <c r="W27" s="39">
        <f t="shared" si="19"/>
        <v>10.899604289142673</v>
      </c>
      <c r="X27" s="39">
        <f t="shared" si="19"/>
        <v>8.9646111892117357</v>
      </c>
      <c r="Y27" s="39">
        <f t="shared" si="19"/>
        <v>6.7144789402633656</v>
      </c>
      <c r="Z27" s="39">
        <f t="shared" si="19"/>
        <v>4.560047910256027</v>
      </c>
      <c r="AA27" s="39">
        <f t="shared" si="19"/>
        <v>2.7942261469074672</v>
      </c>
      <c r="AB27" s="39">
        <f t="shared" si="19"/>
        <v>1.536602174443551</v>
      </c>
      <c r="AC27" s="39">
        <f t="shared" si="19"/>
        <v>0.75405628022482629</v>
      </c>
      <c r="AD27" s="39">
        <f t="shared" si="19"/>
        <v>0.32826055361155382</v>
      </c>
      <c r="AE27" s="39">
        <f t="shared" si="19"/>
        <v>0.12599574350420276</v>
      </c>
      <c r="AF27" s="39">
        <f t="shared" si="19"/>
        <v>4.2374226682422564E-2</v>
      </c>
      <c r="AG27" s="40">
        <f t="shared" si="19"/>
        <v>1.2407742401128062E-2</v>
      </c>
    </row>
    <row r="28" spans="2:33" x14ac:dyDescent="0.25">
      <c r="L28" s="4">
        <v>2</v>
      </c>
      <c r="M28" s="39">
        <f t="shared" ref="M28:AG28" si="20">(_xlfn.WEIBULL.DIST(M$26,$AD8,$AE8,FALSE))*100</f>
        <v>0</v>
      </c>
      <c r="N28" s="39">
        <f t="shared" si="20"/>
        <v>0.41095851781715242</v>
      </c>
      <c r="O28" s="39">
        <f t="shared" si="20"/>
        <v>1.6281251968533101</v>
      </c>
      <c r="P28" s="39">
        <f t="shared" si="20"/>
        <v>3.5690386825973572</v>
      </c>
      <c r="Q28" s="39">
        <f t="shared" si="20"/>
        <v>6.0309585986513419</v>
      </c>
      <c r="R28" s="39">
        <f t="shared" si="20"/>
        <v>8.6669488068098417</v>
      </c>
      <c r="S28" s="39">
        <f t="shared" si="20"/>
        <v>11.015808580828242</v>
      </c>
      <c r="T28" s="39">
        <f t="shared" si="20"/>
        <v>12.596531473456313</v>
      </c>
      <c r="U28" s="39">
        <f t="shared" si="20"/>
        <v>13.048326192298559</v>
      </c>
      <c r="V28" s="39">
        <f t="shared" si="20"/>
        <v>12.262648039048081</v>
      </c>
      <c r="W28" s="39">
        <f t="shared" si="20"/>
        <v>10.438874980430818</v>
      </c>
      <c r="X28" s="39">
        <f t="shared" si="20"/>
        <v>8.0213804782993492</v>
      </c>
      <c r="Y28" s="39">
        <f t="shared" si="20"/>
        <v>5.5375472709703937</v>
      </c>
      <c r="Z28" s="39">
        <f t="shared" si="20"/>
        <v>3.4153843574177079</v>
      </c>
      <c r="AA28" s="39">
        <f t="shared" si="20"/>
        <v>1.8704200760263978</v>
      </c>
      <c r="AB28" s="39">
        <f t="shared" si="20"/>
        <v>0.90355302270535254</v>
      </c>
      <c r="AC28" s="39">
        <f t="shared" si="20"/>
        <v>0.38236887092522481</v>
      </c>
      <c r="AD28" s="39">
        <f t="shared" si="20"/>
        <v>0.14074105479050147</v>
      </c>
      <c r="AE28" s="39">
        <f t="shared" si="20"/>
        <v>4.4728350387001632E-2</v>
      </c>
      <c r="AF28" s="39">
        <f t="shared" si="20"/>
        <v>1.2182041151211168E-2</v>
      </c>
      <c r="AG28" s="40">
        <f t="shared" si="20"/>
        <v>2.8218470953261477E-3</v>
      </c>
    </row>
    <row r="29" spans="2:33" x14ac:dyDescent="0.25">
      <c r="L29" s="4">
        <v>3</v>
      </c>
      <c r="M29" s="39">
        <f t="shared" ref="M29:AG29" si="21">(_xlfn.WEIBULL.DIST(M$26,$AD9,$AE9,FALSE))*100</f>
        <v>0</v>
      </c>
      <c r="N29" s="39">
        <f t="shared" si="21"/>
        <v>0.48770510499692399</v>
      </c>
      <c r="O29" s="39">
        <f t="shared" si="21"/>
        <v>1.9287105702710268</v>
      </c>
      <c r="P29" s="39">
        <f t="shared" si="21"/>
        <v>4.2073944922863964</v>
      </c>
      <c r="Q29" s="39">
        <f t="shared" si="21"/>
        <v>7.0424730555631161</v>
      </c>
      <c r="R29" s="39">
        <f t="shared" si="21"/>
        <v>9.9633980667718607</v>
      </c>
      <c r="S29" s="39">
        <f t="shared" si="21"/>
        <v>12.371346046671855</v>
      </c>
      <c r="T29" s="39">
        <f t="shared" si="21"/>
        <v>13.693017964578013</v>
      </c>
      <c r="U29" s="39">
        <f t="shared" si="21"/>
        <v>13.58220628304905</v>
      </c>
      <c r="V29" s="39">
        <f t="shared" si="21"/>
        <v>12.073082480514421</v>
      </c>
      <c r="W29" s="39">
        <f t="shared" si="21"/>
        <v>9.5871261845728419</v>
      </c>
      <c r="X29" s="39">
        <f t="shared" si="21"/>
        <v>6.7670369301272455</v>
      </c>
      <c r="Y29" s="39">
        <f t="shared" si="21"/>
        <v>4.219167652894666</v>
      </c>
      <c r="Z29" s="39">
        <f t="shared" si="21"/>
        <v>2.3072010219749686</v>
      </c>
      <c r="AA29" s="39">
        <f t="shared" si="21"/>
        <v>1.0980686979783449</v>
      </c>
      <c r="AB29" s="39">
        <f t="shared" si="21"/>
        <v>0.45115718770464941</v>
      </c>
      <c r="AC29" s="39">
        <f t="shared" si="21"/>
        <v>0.15867605973262183</v>
      </c>
      <c r="AD29" s="39">
        <f t="shared" si="21"/>
        <v>4.7359429821531178E-2</v>
      </c>
      <c r="AE29" s="39">
        <f t="shared" si="21"/>
        <v>1.1889370401501781E-2</v>
      </c>
      <c r="AF29" s="39">
        <f t="shared" si="21"/>
        <v>2.4880050757544181E-3</v>
      </c>
      <c r="AG29" s="40">
        <f t="shared" si="21"/>
        <v>4.3004727154086762E-4</v>
      </c>
    </row>
    <row r="30" spans="2:33" x14ac:dyDescent="0.25">
      <c r="L30" s="4">
        <v>4</v>
      </c>
      <c r="M30" s="39">
        <f t="shared" ref="M30:AG30" si="22">(_xlfn.WEIBULL.DIST(M$26,$AD10,$AE10,FALSE))*100</f>
        <v>0</v>
      </c>
      <c r="N30" s="39">
        <f t="shared" si="22"/>
        <v>0.5847942076801621</v>
      </c>
      <c r="O30" s="39">
        <f t="shared" si="22"/>
        <v>2.3074135242314284</v>
      </c>
      <c r="P30" s="39">
        <f t="shared" si="22"/>
        <v>5.0025513483105364</v>
      </c>
      <c r="Q30" s="39">
        <f t="shared" si="22"/>
        <v>8.2734084617305879</v>
      </c>
      <c r="R30" s="39">
        <f t="shared" si="22"/>
        <v>11.475255821203403</v>
      </c>
      <c r="S30" s="39">
        <f t="shared" si="22"/>
        <v>13.833618987758248</v>
      </c>
      <c r="T30" s="39">
        <f t="shared" si="22"/>
        <v>14.692780823707535</v>
      </c>
      <c r="U30" s="39">
        <f t="shared" si="22"/>
        <v>13.795479043929099</v>
      </c>
      <c r="V30" s="39">
        <f t="shared" si="22"/>
        <v>11.428141650030563</v>
      </c>
      <c r="W30" s="39">
        <f t="shared" si="22"/>
        <v>8.3103608840239875</v>
      </c>
      <c r="X30" s="39">
        <f t="shared" si="22"/>
        <v>5.2679380293635907</v>
      </c>
      <c r="Y30" s="39">
        <f t="shared" si="22"/>
        <v>2.8871537325468246</v>
      </c>
      <c r="Z30" s="39">
        <f t="shared" si="22"/>
        <v>1.355731199674949</v>
      </c>
      <c r="AA30" s="39">
        <f t="shared" si="22"/>
        <v>0.5402072098116566</v>
      </c>
      <c r="AB30" s="39">
        <f t="shared" si="22"/>
        <v>0.18082263899566822</v>
      </c>
      <c r="AC30" s="39">
        <f t="shared" si="22"/>
        <v>5.0319394185376912E-2</v>
      </c>
      <c r="AD30" s="39">
        <f t="shared" si="22"/>
        <v>1.1518295585927986E-2</v>
      </c>
      <c r="AE30" s="39">
        <f t="shared" si="22"/>
        <v>2.1454120769410583E-3</v>
      </c>
      <c r="AF30" s="39">
        <f t="shared" si="22"/>
        <v>3.2161719114012668E-4</v>
      </c>
      <c r="AG30" s="40">
        <f t="shared" si="22"/>
        <v>3.8376026498222128E-5</v>
      </c>
    </row>
    <row r="31" spans="2:33" x14ac:dyDescent="0.25">
      <c r="L31" s="4">
        <v>5</v>
      </c>
      <c r="M31" s="39">
        <f t="shared" ref="M31:AG31" si="23">(_xlfn.WEIBULL.DIST(M$26,$AD11,$AE11,FALSE))*100</f>
        <v>0</v>
      </c>
      <c r="N31" s="39">
        <f t="shared" si="23"/>
        <v>0.7094275105700093</v>
      </c>
      <c r="O31" s="39">
        <f t="shared" si="23"/>
        <v>2.791013554893246</v>
      </c>
      <c r="P31" s="39">
        <f t="shared" si="23"/>
        <v>6.0032319969966741</v>
      </c>
      <c r="Q31" s="39">
        <f t="shared" si="23"/>
        <v>9.7762740166761422</v>
      </c>
      <c r="R31" s="39">
        <f t="shared" si="23"/>
        <v>13.218970296993898</v>
      </c>
      <c r="S31" s="39">
        <f t="shared" si="23"/>
        <v>15.341972168845794</v>
      </c>
      <c r="T31" s="39">
        <f t="shared" si="23"/>
        <v>15.453826987127133</v>
      </c>
      <c r="U31" s="39">
        <f t="shared" si="23"/>
        <v>13.522120050078909</v>
      </c>
      <c r="V31" s="39">
        <f t="shared" si="23"/>
        <v>10.232025615079785</v>
      </c>
      <c r="W31" s="39">
        <f t="shared" si="23"/>
        <v>6.6450567251644808</v>
      </c>
      <c r="X31" s="39">
        <f t="shared" si="23"/>
        <v>3.6689334093184658</v>
      </c>
      <c r="Y31" s="39">
        <f t="shared" si="23"/>
        <v>1.7038437234404988</v>
      </c>
      <c r="Z31" s="39">
        <f t="shared" si="23"/>
        <v>0.65788076271878237</v>
      </c>
      <c r="AA31" s="39">
        <f t="shared" si="23"/>
        <v>0.20864767312902127</v>
      </c>
      <c r="AB31" s="39">
        <f t="shared" si="23"/>
        <v>5.367402046440202E-2</v>
      </c>
      <c r="AC31" s="39">
        <f t="shared" si="23"/>
        <v>1.1055953923428338E-2</v>
      </c>
      <c r="AD31" s="39">
        <f t="shared" si="23"/>
        <v>1.7997103773688624E-3</v>
      </c>
      <c r="AE31" s="39">
        <f t="shared" si="23"/>
        <v>2.2845231164624031E-4</v>
      </c>
      <c r="AF31" s="39">
        <f t="shared" si="23"/>
        <v>2.2311261677591041E-5</v>
      </c>
      <c r="AG31" s="40">
        <f t="shared" si="23"/>
        <v>1.6538163476172351E-6</v>
      </c>
    </row>
    <row r="32" spans="2:33" x14ac:dyDescent="0.25">
      <c r="L32" s="4">
        <v>6</v>
      </c>
      <c r="M32" s="39">
        <f t="shared" ref="M32:AG32" si="24">(_xlfn.WEIBULL.DIST(M$26,$AD12,$AE12,FALSE))*100</f>
        <v>0</v>
      </c>
      <c r="N32" s="39">
        <f t="shared" si="24"/>
        <v>0.87208932411750961</v>
      </c>
      <c r="O32" s="39">
        <f t="shared" si="24"/>
        <v>3.4178878530092374</v>
      </c>
      <c r="P32" s="39">
        <f t="shared" si="24"/>
        <v>7.2758409702381552</v>
      </c>
      <c r="Q32" s="39">
        <f t="shared" si="24"/>
        <v>11.612148428840428</v>
      </c>
      <c r="R32" s="39">
        <f t="shared" si="24"/>
        <v>15.187859103224524</v>
      </c>
      <c r="S32" s="39">
        <f t="shared" si="24"/>
        <v>16.774055153920312</v>
      </c>
      <c r="T32" s="39">
        <f t="shared" si="24"/>
        <v>15.766261764490391</v>
      </c>
      <c r="U32" s="39">
        <f t="shared" si="24"/>
        <v>12.5814529394837</v>
      </c>
      <c r="V32" s="39">
        <f t="shared" si="24"/>
        <v>8.458203092766956</v>
      </c>
      <c r="W32" s="39">
        <f t="shared" si="24"/>
        <v>4.7387354548377454</v>
      </c>
      <c r="X32" s="39">
        <f t="shared" si="24"/>
        <v>2.184476257616494</v>
      </c>
      <c r="Y32" s="39">
        <f t="shared" si="24"/>
        <v>0.81706588271990355</v>
      </c>
      <c r="Z32" s="39">
        <f t="shared" si="24"/>
        <v>0.24431495887872567</v>
      </c>
      <c r="AA32" s="39">
        <f t="shared" si="24"/>
        <v>5.7507879069002128E-2</v>
      </c>
      <c r="AB32" s="39">
        <f t="shared" si="24"/>
        <v>1.048827076634745E-2</v>
      </c>
      <c r="AC32" s="39">
        <f t="shared" si="24"/>
        <v>1.4583326883292258E-3</v>
      </c>
      <c r="AD32" s="39">
        <f t="shared" si="24"/>
        <v>1.5207504455955521E-4</v>
      </c>
      <c r="AE32" s="39">
        <f t="shared" si="24"/>
        <v>1.1697681378087099E-5</v>
      </c>
      <c r="AF32" s="39">
        <f t="shared" si="24"/>
        <v>6.5269586778466671E-7</v>
      </c>
      <c r="AG32" s="40">
        <f t="shared" si="24"/>
        <v>2.597584976549185E-8</v>
      </c>
    </row>
    <row r="33" spans="12:41" x14ac:dyDescent="0.25">
      <c r="L33" s="4">
        <v>7</v>
      </c>
      <c r="M33" s="39">
        <f t="shared" ref="M33:AG33" si="25">(_xlfn.WEIBULL.DIST(M$26,$AD13,$AE13,FALSE))*100</f>
        <v>0</v>
      </c>
      <c r="N33" s="39">
        <f t="shared" si="25"/>
        <v>1.0884281757094856</v>
      </c>
      <c r="O33" s="39">
        <f t="shared" si="25"/>
        <v>4.2441419711290091</v>
      </c>
      <c r="P33" s="39">
        <f t="shared" si="25"/>
        <v>8.9109836693503865</v>
      </c>
      <c r="Q33" s="39">
        <f t="shared" si="25"/>
        <v>13.844936979376657</v>
      </c>
      <c r="R33" s="39">
        <f t="shared" si="25"/>
        <v>17.323875437903556</v>
      </c>
      <c r="S33" s="39">
        <f t="shared" si="25"/>
        <v>17.910153739201576</v>
      </c>
      <c r="T33" s="39">
        <f t="shared" si="25"/>
        <v>15.351610174098035</v>
      </c>
      <c r="U33" s="39">
        <f t="shared" si="25"/>
        <v>10.836266693591456</v>
      </c>
      <c r="V33" s="39">
        <f t="shared" si="25"/>
        <v>6.2232743780387896</v>
      </c>
      <c r="W33" s="39">
        <f t="shared" si="25"/>
        <v>2.8639936869635036</v>
      </c>
      <c r="X33" s="39">
        <f t="shared" si="25"/>
        <v>1.0382716723763179</v>
      </c>
      <c r="Y33" s="39">
        <f t="shared" si="25"/>
        <v>0.29111776133222539</v>
      </c>
      <c r="Z33" s="39">
        <f t="shared" si="25"/>
        <v>6.1931562074309977E-2</v>
      </c>
      <c r="AA33" s="39">
        <f t="shared" si="25"/>
        <v>9.8005535875399247E-3</v>
      </c>
      <c r="AB33" s="39">
        <f t="shared" si="25"/>
        <v>1.1305971708039063E-3</v>
      </c>
      <c r="AC33" s="39">
        <f t="shared" si="25"/>
        <v>9.3147104636744847E-5</v>
      </c>
      <c r="AD33" s="39">
        <f t="shared" si="25"/>
        <v>5.3680429183166592E-6</v>
      </c>
      <c r="AE33" s="39">
        <f t="shared" si="25"/>
        <v>2.1190839289353674E-7</v>
      </c>
      <c r="AF33" s="39">
        <f t="shared" si="25"/>
        <v>5.6105207717748596E-9</v>
      </c>
      <c r="AG33" s="40">
        <f t="shared" si="25"/>
        <v>9.7536720348476988E-11</v>
      </c>
    </row>
    <row r="34" spans="12:41" x14ac:dyDescent="0.25">
      <c r="L34" s="4">
        <v>8</v>
      </c>
      <c r="M34" s="39">
        <f t="shared" ref="M34:AG34" si="26">(_xlfn.WEIBULL.DIST(M$26,$AD14,$AE14,FALSE))*100</f>
        <v>0</v>
      </c>
      <c r="N34" s="39">
        <f t="shared" si="26"/>
        <v>1.3824737091480219</v>
      </c>
      <c r="O34" s="39">
        <f t="shared" si="26"/>
        <v>5.3535580238960332</v>
      </c>
      <c r="P34" s="39">
        <f t="shared" si="26"/>
        <v>11.03121128230744</v>
      </c>
      <c r="Q34" s="39">
        <f t="shared" si="26"/>
        <v>16.523712871242356</v>
      </c>
      <c r="R34" s="39">
        <f t="shared" si="26"/>
        <v>19.466133033672588</v>
      </c>
      <c r="S34" s="39">
        <f t="shared" si="26"/>
        <v>18.39397205857211</v>
      </c>
      <c r="T34" s="39">
        <f t="shared" si="26"/>
        <v>13.906570163846995</v>
      </c>
      <c r="U34" s="39">
        <f t="shared" si="26"/>
        <v>8.3063209064555856</v>
      </c>
      <c r="V34" s="39">
        <f t="shared" si="26"/>
        <v>3.849538310062429</v>
      </c>
      <c r="W34" s="39">
        <f t="shared" si="26"/>
        <v>1.3553295340580294</v>
      </c>
      <c r="X34" s="39">
        <f t="shared" si="26"/>
        <v>0.35425353399546639</v>
      </c>
      <c r="Y34" s="39">
        <f t="shared" si="26"/>
        <v>6.7092525580502466E-2</v>
      </c>
      <c r="Z34" s="39">
        <f t="shared" si="26"/>
        <v>8.9787597884058365E-3</v>
      </c>
      <c r="AA34" s="39">
        <f t="shared" si="26"/>
        <v>8.2751363169512513E-4</v>
      </c>
      <c r="AB34" s="39">
        <f t="shared" si="26"/>
        <v>5.1168035330962794E-5</v>
      </c>
      <c r="AC34" s="39">
        <f t="shared" si="26"/>
        <v>2.0672704345215417E-6</v>
      </c>
      <c r="AD34" s="39">
        <f t="shared" si="26"/>
        <v>5.3134488675632635E-8</v>
      </c>
      <c r="AE34" s="39">
        <f t="shared" si="26"/>
        <v>8.4578796744258697E-10</v>
      </c>
      <c r="AF34" s="39">
        <f t="shared" si="26"/>
        <v>8.1154813200952019E-12</v>
      </c>
      <c r="AG34" s="40">
        <f t="shared" si="26"/>
        <v>4.5682165585088108E-14</v>
      </c>
    </row>
    <row r="35" spans="12:41" x14ac:dyDescent="0.25">
      <c r="L35" s="4">
        <v>9</v>
      </c>
      <c r="M35" s="39">
        <f t="shared" ref="M35:AG35" si="27">(_xlfn.WEIBULL.DIST(M$26,$AD15,$AE15,FALSE))*100</f>
        <v>0</v>
      </c>
      <c r="N35" s="39">
        <f t="shared" si="27"/>
        <v>1.7923501282461902</v>
      </c>
      <c r="O35" s="39">
        <f t="shared" si="27"/>
        <v>6.8740153522401428</v>
      </c>
      <c r="P35" s="39">
        <f t="shared" si="27"/>
        <v>13.797380817032087</v>
      </c>
      <c r="Q35" s="39">
        <f t="shared" si="27"/>
        <v>19.637750154620683</v>
      </c>
      <c r="R35" s="39">
        <f t="shared" si="27"/>
        <v>21.265780295255173</v>
      </c>
      <c r="S35" s="39">
        <f t="shared" si="27"/>
        <v>17.721616408165151</v>
      </c>
      <c r="T35" s="39">
        <f t="shared" si="27"/>
        <v>11.243055873464064</v>
      </c>
      <c r="U35" s="39">
        <f t="shared" si="27"/>
        <v>5.3176732933182462</v>
      </c>
      <c r="V35" s="39">
        <f t="shared" si="27"/>
        <v>1.8263499893267339</v>
      </c>
      <c r="W35" s="39">
        <f t="shared" si="27"/>
        <v>0.44228092437692745</v>
      </c>
      <c r="X35" s="39">
        <f t="shared" si="27"/>
        <v>7.3191846087820894E-2</v>
      </c>
      <c r="Y35" s="39">
        <f t="shared" si="27"/>
        <v>8.0119242952267303E-3</v>
      </c>
      <c r="Z35" s="39">
        <f t="shared" si="27"/>
        <v>5.6106599131497382E-4</v>
      </c>
      <c r="AA35" s="39">
        <f t="shared" si="27"/>
        <v>2.4295737070131109E-5</v>
      </c>
      <c r="AB35" s="39">
        <f t="shared" si="27"/>
        <v>6.2854323268265764E-7</v>
      </c>
      <c r="AC35" s="39">
        <f t="shared" si="27"/>
        <v>9.3829863206851924E-9</v>
      </c>
      <c r="AD35" s="39">
        <f t="shared" si="27"/>
        <v>7.8046832825299137E-11</v>
      </c>
      <c r="AE35" s="39">
        <f t="shared" si="27"/>
        <v>3.4922442174195703E-13</v>
      </c>
      <c r="AF35" s="39">
        <f t="shared" si="27"/>
        <v>8.1143320667507303E-16</v>
      </c>
      <c r="AG35" s="40">
        <f t="shared" si="27"/>
        <v>9.4495985038198029E-19</v>
      </c>
    </row>
    <row r="36" spans="12:41" x14ac:dyDescent="0.25">
      <c r="L36" s="4">
        <v>10</v>
      </c>
      <c r="M36" s="39">
        <f t="shared" ref="M36:AG36" si="28">(_xlfn.WEIBULL.DIST(M$26,$AD16,$AE16,FALSE))*100</f>
        <v>0</v>
      </c>
      <c r="N36" s="39">
        <f t="shared" si="28"/>
        <v>2.3808765956089468</v>
      </c>
      <c r="O36" s="39">
        <f t="shared" si="28"/>
        <v>9.0048479954950071</v>
      </c>
      <c r="P36" s="39">
        <f t="shared" si="28"/>
        <v>17.403882520467171</v>
      </c>
      <c r="Q36" s="39">
        <f t="shared" si="28"/>
        <v>23.012958253268682</v>
      </c>
      <c r="R36" s="39">
        <f t="shared" si="28"/>
        <v>22.072766470286549</v>
      </c>
      <c r="S36" s="39">
        <f t="shared" si="28"/>
        <v>15.348038422619666</v>
      </c>
      <c r="T36" s="39">
        <f t="shared" si="28"/>
        <v>7.5631595703243182</v>
      </c>
      <c r="U36" s="39">
        <f t="shared" si="28"/>
        <v>2.555765585160747</v>
      </c>
      <c r="V36" s="39">
        <f t="shared" si="28"/>
        <v>0.57002098218870834</v>
      </c>
      <c r="W36" s="39">
        <f t="shared" si="28"/>
        <v>8.051103069660305E-2</v>
      </c>
      <c r="X36" s="39">
        <f t="shared" si="28"/>
        <v>6.8965036234174748E-3</v>
      </c>
      <c r="Y36" s="39">
        <f t="shared" si="28"/>
        <v>3.4267846746936054E-4</v>
      </c>
      <c r="Z36" s="39">
        <f t="shared" si="28"/>
        <v>9.4392639926850195E-6</v>
      </c>
      <c r="AA36" s="39">
        <f t="shared" si="28"/>
        <v>1.3766858427177535E-7</v>
      </c>
      <c r="AB36" s="39">
        <f t="shared" si="28"/>
        <v>1.0149455609311053E-9</v>
      </c>
      <c r="AC36" s="39">
        <f t="shared" si="28"/>
        <v>3.609853889713088E-12</v>
      </c>
      <c r="AD36" s="39">
        <f t="shared" si="28"/>
        <v>5.9101535967436872E-15</v>
      </c>
      <c r="AE36" s="39">
        <f t="shared" si="28"/>
        <v>4.2492560775524974E-18</v>
      </c>
      <c r="AF36" s="39">
        <f t="shared" si="28"/>
        <v>1.2797102032171732E-21</v>
      </c>
      <c r="AG36" s="40">
        <f t="shared" si="28"/>
        <v>1.5396584549267254E-25</v>
      </c>
    </row>
    <row r="37" spans="12:41" x14ac:dyDescent="0.25">
      <c r="L37" s="4">
        <v>11</v>
      </c>
      <c r="M37" s="39">
        <f t="shared" ref="M37:AG37" si="29">(_xlfn.WEIBULL.DIST(M$26,$AD17,$AE17,FALSE))*100</f>
        <v>0</v>
      </c>
      <c r="N37" s="39">
        <f t="shared" si="29"/>
        <v>3.2562503937066207</v>
      </c>
      <c r="O37" s="39">
        <f t="shared" si="29"/>
        <v>12.061917197302687</v>
      </c>
      <c r="P37" s="39">
        <f t="shared" si="29"/>
        <v>22.031617161656492</v>
      </c>
      <c r="Q37" s="39">
        <f t="shared" si="29"/>
        <v>26.096652384597128</v>
      </c>
      <c r="R37" s="39">
        <f t="shared" si="29"/>
        <v>20.877749960861628</v>
      </c>
      <c r="S37" s="39">
        <f t="shared" si="29"/>
        <v>11.075094541940791</v>
      </c>
      <c r="T37" s="39">
        <f t="shared" si="29"/>
        <v>3.7408401520527974</v>
      </c>
      <c r="U37" s="39">
        <f t="shared" si="29"/>
        <v>0.76473774185044963</v>
      </c>
      <c r="V37" s="39">
        <f t="shared" si="29"/>
        <v>8.9456700774003362E-2</v>
      </c>
      <c r="W37" s="39">
        <f t="shared" si="29"/>
        <v>5.6436941906523016E-3</v>
      </c>
      <c r="X37" s="39">
        <f t="shared" si="29"/>
        <v>1.8064637196612513E-4</v>
      </c>
      <c r="Y37" s="39">
        <f t="shared" si="29"/>
        <v>2.7563605793620581E-6</v>
      </c>
      <c r="Z37" s="39">
        <f t="shared" si="29"/>
        <v>1.8821041396643341E-8</v>
      </c>
      <c r="AA37" s="39">
        <f t="shared" si="29"/>
        <v>5.3957851081651735E-11</v>
      </c>
      <c r="AB37" s="39">
        <f t="shared" si="29"/>
        <v>6.0909554113450852E-14</v>
      </c>
      <c r="AC37" s="39">
        <f t="shared" si="29"/>
        <v>2.5381329910685282E-17</v>
      </c>
      <c r="AD37" s="39">
        <f t="shared" si="29"/>
        <v>3.6594466091245598E-21</v>
      </c>
      <c r="AE37" s="39">
        <f t="shared" si="29"/>
        <v>1.7107316165852498E-25</v>
      </c>
      <c r="AF37" s="39">
        <f t="shared" si="29"/>
        <v>2.4296515118881779E-30</v>
      </c>
      <c r="AG37" s="40">
        <f t="shared" si="29"/>
        <v>9.8215895737278135E-36</v>
      </c>
      <c r="AO37" s="10"/>
    </row>
    <row r="38" spans="12:41" ht="15.75" thickBot="1" x14ac:dyDescent="0.3">
      <c r="L38" s="6">
        <v>12</v>
      </c>
      <c r="M38" s="41">
        <f t="shared" ref="M38:AG38" si="30">(_xlfn.WEIBULL.DIST(M$26,$AD18,$AE18,FALSE))*100</f>
        <v>0</v>
      </c>
      <c r="N38" s="41">
        <f t="shared" si="30"/>
        <v>4.6148270484628533</v>
      </c>
      <c r="O38" s="41">
        <f t="shared" si="30"/>
        <v>16.546816923461169</v>
      </c>
      <c r="P38" s="41">
        <f t="shared" si="30"/>
        <v>27.667237975516485</v>
      </c>
      <c r="Q38" s="41">
        <f t="shared" si="30"/>
        <v>27.59095808785818</v>
      </c>
      <c r="R38" s="41">
        <f t="shared" si="30"/>
        <v>16.620721768047954</v>
      </c>
      <c r="S38" s="41">
        <f t="shared" si="30"/>
        <v>5.7743074650936439</v>
      </c>
      <c r="T38" s="41">
        <f t="shared" si="30"/>
        <v>1.0804144196233127</v>
      </c>
      <c r="U38" s="41">
        <f t="shared" si="30"/>
        <v>0.10063878837075374</v>
      </c>
      <c r="V38" s="41">
        <f t="shared" si="30"/>
        <v>4.2908241538821166E-3</v>
      </c>
      <c r="W38" s="41">
        <f t="shared" si="30"/>
        <v>7.6752052996444255E-5</v>
      </c>
      <c r="X38" s="41">
        <f t="shared" si="30"/>
        <v>5.2693688251223094E-7</v>
      </c>
      <c r="Y38" s="41">
        <f t="shared" si="30"/>
        <v>1.2686819511638816E-9</v>
      </c>
      <c r="Z38" s="41">
        <f t="shared" si="30"/>
        <v>9.7794115658166028E-13</v>
      </c>
      <c r="AA38" s="41">
        <f t="shared" si="30"/>
        <v>2.2020209193884513E-16</v>
      </c>
      <c r="AB38" s="41">
        <f t="shared" si="30"/>
        <v>1.3209176089483428E-20</v>
      </c>
      <c r="AC38" s="41">
        <f t="shared" si="30"/>
        <v>1.9245730686584064E-25</v>
      </c>
      <c r="AD38" s="41">
        <f t="shared" si="30"/>
        <v>6.2080011133643895E-31</v>
      </c>
      <c r="AE38" s="41">
        <f t="shared" si="30"/>
        <v>4.040188494214987E-37</v>
      </c>
      <c r="AF38" s="41">
        <f t="shared" si="30"/>
        <v>4.833865418895442E-44</v>
      </c>
      <c r="AG38" s="42">
        <f t="shared" si="30"/>
        <v>9.6870386865715392E-52</v>
      </c>
      <c r="AO38" s="10"/>
    </row>
    <row r="39" spans="12:41" x14ac:dyDescent="0.25">
      <c r="AO39" s="10"/>
    </row>
    <row r="40" spans="12:41" x14ac:dyDescent="0.25">
      <c r="AO40" s="10"/>
    </row>
    <row r="41" spans="12:41" x14ac:dyDescent="0.25">
      <c r="AO41" s="10"/>
    </row>
    <row r="42" spans="12:41" x14ac:dyDescent="0.25">
      <c r="AO42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830C-9B70-451C-97D8-3F5DC2519885}">
  <dimension ref="A1:AP388"/>
  <sheetViews>
    <sheetView topLeftCell="A13" zoomScale="50" zoomScaleNormal="50" workbookViewId="0">
      <selection activeCell="K4" sqref="K4"/>
    </sheetView>
  </sheetViews>
  <sheetFormatPr defaultRowHeight="15" x14ac:dyDescent="0.25"/>
  <cols>
    <col min="2" max="2" width="16.42578125" bestFit="1" customWidth="1"/>
    <col min="3" max="3" width="12" bestFit="1" customWidth="1"/>
    <col min="4" max="4" width="13" bestFit="1" customWidth="1"/>
    <col min="5" max="6" width="10.5703125" bestFit="1" customWidth="1"/>
    <col min="11" max="12" width="12.28515625" bestFit="1" customWidth="1"/>
    <col min="13" max="13" width="14" bestFit="1" customWidth="1"/>
    <col min="16" max="16" width="12.28515625" bestFit="1" customWidth="1"/>
    <col min="18" max="18" width="12.28515625" bestFit="1" customWidth="1"/>
    <col min="19" max="19" width="9.85546875" customWidth="1"/>
    <col min="20" max="20" width="12.28515625" bestFit="1" customWidth="1"/>
    <col min="22" max="22" width="14.7109375" bestFit="1" customWidth="1"/>
    <col min="23" max="23" width="12.28515625" bestFit="1" customWidth="1"/>
    <col min="24" max="24" width="11" customWidth="1"/>
    <col min="25" max="25" width="11.140625" customWidth="1"/>
    <col min="29" max="29" width="12.28515625" customWidth="1"/>
    <col min="30" max="30" width="11.28515625" customWidth="1"/>
    <col min="39" max="39" width="14.7109375" bestFit="1" customWidth="1"/>
    <col min="41" max="41" width="11.7109375" bestFit="1" customWidth="1"/>
    <col min="44" max="45" width="14.7109375" bestFit="1" customWidth="1"/>
    <col min="51" max="51" width="11.7109375" bestFit="1" customWidth="1"/>
  </cols>
  <sheetData>
    <row r="1" spans="1:41" x14ac:dyDescent="0.25">
      <c r="A1" s="1"/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</row>
    <row r="2" spans="1:41" x14ac:dyDescent="0.25">
      <c r="A2" s="4" t="s">
        <v>9</v>
      </c>
      <c r="B2" s="13">
        <v>2011</v>
      </c>
      <c r="C2" s="13">
        <v>2012</v>
      </c>
      <c r="D2" s="13">
        <v>2013</v>
      </c>
      <c r="E2" s="13">
        <v>2014</v>
      </c>
      <c r="F2" s="13">
        <v>2015</v>
      </c>
      <c r="G2" s="13">
        <v>2016</v>
      </c>
      <c r="H2" s="13">
        <v>2017</v>
      </c>
      <c r="I2" s="13">
        <v>2018</v>
      </c>
      <c r="J2" s="13">
        <v>2019</v>
      </c>
      <c r="K2" s="13">
        <v>2020</v>
      </c>
      <c r="L2" s="13">
        <v>2021</v>
      </c>
      <c r="M2" s="13">
        <v>2022</v>
      </c>
      <c r="N2" s="13">
        <v>2023</v>
      </c>
      <c r="O2" s="13">
        <v>2024</v>
      </c>
      <c r="P2" s="13">
        <v>2025</v>
      </c>
      <c r="Q2" s="13">
        <v>2026</v>
      </c>
      <c r="R2" s="13">
        <v>2027</v>
      </c>
      <c r="S2" s="13">
        <v>2028</v>
      </c>
      <c r="T2" s="13">
        <v>2029</v>
      </c>
      <c r="U2" s="13">
        <v>2030</v>
      </c>
      <c r="V2" s="13">
        <v>2031</v>
      </c>
      <c r="W2" s="13">
        <v>2032</v>
      </c>
      <c r="X2" s="13">
        <v>2033</v>
      </c>
      <c r="Y2" s="13">
        <v>2034</v>
      </c>
      <c r="Z2" s="13">
        <v>2035</v>
      </c>
      <c r="AA2" s="13">
        <v>2036</v>
      </c>
      <c r="AB2" s="13">
        <v>2037</v>
      </c>
      <c r="AC2" s="13">
        <v>2038</v>
      </c>
      <c r="AD2" s="13">
        <v>2039</v>
      </c>
      <c r="AE2" s="13">
        <v>2040</v>
      </c>
      <c r="AF2" s="13">
        <v>2041</v>
      </c>
      <c r="AG2" s="13">
        <v>2042</v>
      </c>
      <c r="AH2" s="13">
        <v>2043</v>
      </c>
      <c r="AI2" s="13">
        <v>2044</v>
      </c>
      <c r="AJ2" s="13">
        <v>2045</v>
      </c>
      <c r="AK2" s="13">
        <v>2046</v>
      </c>
      <c r="AL2" s="13">
        <v>2047</v>
      </c>
      <c r="AM2" s="13">
        <v>2048</v>
      </c>
      <c r="AN2" s="13">
        <v>2049</v>
      </c>
      <c r="AO2" s="5">
        <v>2050</v>
      </c>
    </row>
    <row r="3" spans="1:41" x14ac:dyDescent="0.25">
      <c r="A3" s="4">
        <v>1</v>
      </c>
      <c r="B3" s="13">
        <v>0.212619672453324</v>
      </c>
      <c r="C3" s="13">
        <v>0.52171609785580364</v>
      </c>
      <c r="D3" s="13">
        <v>1.481976574299235</v>
      </c>
      <c r="E3" s="13">
        <v>0.48190134915731259</v>
      </c>
      <c r="F3" s="13">
        <v>2.1767847612530224</v>
      </c>
      <c r="G3" s="13">
        <v>4.5008729549556223</v>
      </c>
      <c r="H3" s="13">
        <v>3.5967028783555715</v>
      </c>
      <c r="I3" s="13">
        <v>5.2572969080819965</v>
      </c>
      <c r="J3" s="13">
        <v>9.9639419760133325</v>
      </c>
      <c r="K3" s="13">
        <v>22.178801386341558</v>
      </c>
      <c r="L3" s="13">
        <v>21.307866520912643</v>
      </c>
      <c r="M3" s="13">
        <v>13.315902204733048</v>
      </c>
      <c r="N3" s="13">
        <v>21.693554032530379</v>
      </c>
      <c r="O3" s="13">
        <v>35.331557958825861</v>
      </c>
      <c r="P3" s="13">
        <v>56.218976133488468</v>
      </c>
      <c r="Q3" s="13">
        <v>85.613895443922829</v>
      </c>
      <c r="R3" s="13">
        <v>111.35940465303058</v>
      </c>
      <c r="S3" s="13">
        <v>126.38981284586953</v>
      </c>
      <c r="T3" s="13">
        <v>141.9453384104433</v>
      </c>
      <c r="U3" s="13">
        <v>130.23943905318254</v>
      </c>
      <c r="V3" s="13">
        <v>144.93667351142352</v>
      </c>
      <c r="W3" s="13">
        <v>144.66166319031259</v>
      </c>
      <c r="X3" s="13">
        <v>144.37916565629962</v>
      </c>
      <c r="Y3" s="13">
        <v>144.08918090938457</v>
      </c>
      <c r="Z3" s="13">
        <v>143.79170894956744</v>
      </c>
      <c r="AA3" s="13">
        <v>143.48674977684823</v>
      </c>
      <c r="AB3" s="13">
        <v>168.54380657196126</v>
      </c>
      <c r="AC3" s="13">
        <v>193.80755308449719</v>
      </c>
      <c r="AD3" s="13">
        <v>219.27798931445605</v>
      </c>
      <c r="AE3" s="13">
        <v>244.9551152618379</v>
      </c>
      <c r="AF3" s="13">
        <v>270.83893092664266</v>
      </c>
      <c r="AG3" s="13">
        <v>303.02900368865193</v>
      </c>
      <c r="AH3" s="13">
        <v>335.48218676845943</v>
      </c>
      <c r="AI3" s="13">
        <v>368.19848016606488</v>
      </c>
      <c r="AJ3" s="13">
        <v>401.17788388146869</v>
      </c>
      <c r="AK3" s="13">
        <v>434.42039791467039</v>
      </c>
      <c r="AL3" s="13">
        <v>457.38215818868883</v>
      </c>
      <c r="AM3" s="13">
        <v>480.52941500535502</v>
      </c>
      <c r="AN3" s="13">
        <v>503.86216836466883</v>
      </c>
      <c r="AO3" s="5">
        <v>527.38041826663027</v>
      </c>
    </row>
    <row r="4" spans="1:41" x14ac:dyDescent="0.25">
      <c r="A4" s="4">
        <v>2</v>
      </c>
      <c r="B4" s="13">
        <v>0</v>
      </c>
      <c r="C4" s="13">
        <v>0.5596922127442624</v>
      </c>
      <c r="D4" s="13">
        <v>1.3745618438160747</v>
      </c>
      <c r="E4" s="13">
        <v>3.9078188747084024</v>
      </c>
      <c r="F4" s="13">
        <v>1.2717289624927715</v>
      </c>
      <c r="G4" s="13">
        <v>5.74879586247408</v>
      </c>
      <c r="H4" s="13">
        <v>11.89504312863224</v>
      </c>
      <c r="I4" s="13">
        <v>9.5118660773642905</v>
      </c>
      <c r="J4" s="13">
        <v>13.912354861008401</v>
      </c>
      <c r="K4" s="13">
        <v>26.383496795151071</v>
      </c>
      <c r="L4" s="13">
        <v>58.761002648529846</v>
      </c>
      <c r="M4" s="13">
        <v>56.484438162159904</v>
      </c>
      <c r="N4" s="13">
        <v>35.317152609551428</v>
      </c>
      <c r="O4" s="13">
        <v>57.565363964584265</v>
      </c>
      <c r="P4" s="13">
        <v>93.799099936050794</v>
      </c>
      <c r="Q4" s="13">
        <v>149.31884711772329</v>
      </c>
      <c r="R4" s="13">
        <v>227.49025914021323</v>
      </c>
      <c r="S4" s="13">
        <v>296.02191082806422</v>
      </c>
      <c r="T4" s="13">
        <v>336.10848808503579</v>
      </c>
      <c r="U4" s="13">
        <v>377.6169581404356</v>
      </c>
      <c r="V4" s="13">
        <v>347.24440236302979</v>
      </c>
      <c r="W4" s="13">
        <v>386.43016999949231</v>
      </c>
      <c r="X4" s="13">
        <v>385.69693746031624</v>
      </c>
      <c r="Y4" s="13">
        <v>384.94374251352821</v>
      </c>
      <c r="Z4" s="13">
        <v>384.17058515912811</v>
      </c>
      <c r="AA4" s="13">
        <v>383.37746539711594</v>
      </c>
      <c r="AB4" s="13">
        <v>382.5643832274917</v>
      </c>
      <c r="AC4" s="13">
        <v>449.37150997073985</v>
      </c>
      <c r="AD4" s="13">
        <v>516.72971285438678</v>
      </c>
      <c r="AE4" s="13">
        <v>584.63899187843208</v>
      </c>
      <c r="AF4" s="13">
        <v>653.09934704287627</v>
      </c>
      <c r="AG4" s="13">
        <v>722.11077834771891</v>
      </c>
      <c r="AH4" s="13">
        <v>807.93595280736918</v>
      </c>
      <c r="AI4" s="13">
        <v>894.46263201645274</v>
      </c>
      <c r="AJ4" s="13">
        <v>981.69081597496984</v>
      </c>
      <c r="AK4" s="13">
        <v>1069.6205046829202</v>
      </c>
      <c r="AL4" s="13">
        <v>1158.2516981403044</v>
      </c>
      <c r="AM4" s="13">
        <v>1219.4723451387827</v>
      </c>
      <c r="AN4" s="13">
        <v>1281.187563033453</v>
      </c>
      <c r="AO4" s="5">
        <v>1343.3973518243156</v>
      </c>
    </row>
    <row r="5" spans="1:41" x14ac:dyDescent="0.25">
      <c r="A5" s="4">
        <v>3</v>
      </c>
      <c r="B5" s="13">
        <v>0</v>
      </c>
      <c r="C5" s="13">
        <v>0</v>
      </c>
      <c r="D5" s="13">
        <v>1.0308785573929868</v>
      </c>
      <c r="E5" s="13">
        <v>2.5365414396614985</v>
      </c>
      <c r="F5" s="13">
        <v>7.2241433438828677</v>
      </c>
      <c r="G5" s="13">
        <v>2.3549338410692826</v>
      </c>
      <c r="H5" s="13">
        <v>10.662378947686152</v>
      </c>
      <c r="I5" s="13">
        <v>22.095296427245884</v>
      </c>
      <c r="J5" s="13">
        <v>17.693838728361875</v>
      </c>
      <c r="K5" s="13">
        <v>25.914789757719909</v>
      </c>
      <c r="L5" s="13">
        <v>49.208524666027998</v>
      </c>
      <c r="M5" s="13">
        <v>109.73123669170133</v>
      </c>
      <c r="N5" s="13">
        <v>105.60314957995061</v>
      </c>
      <c r="O5" s="13">
        <v>66.102249198164259</v>
      </c>
      <c r="P5" s="13">
        <v>107.85774158705935</v>
      </c>
      <c r="Q5" s="13">
        <v>175.92463358144326</v>
      </c>
      <c r="R5" s="13">
        <v>280.323960524803</v>
      </c>
      <c r="S5" s="13">
        <v>427.47123179626703</v>
      </c>
      <c r="T5" s="13">
        <v>556.7348871326061</v>
      </c>
      <c r="U5" s="13">
        <v>632.65592601110632</v>
      </c>
      <c r="V5" s="13">
        <v>711.35616689347535</v>
      </c>
      <c r="W5" s="13">
        <v>657.23899315778328</v>
      </c>
      <c r="X5" s="13">
        <v>731.406969062484</v>
      </c>
      <c r="Y5" s="13">
        <v>730.01915974858537</v>
      </c>
      <c r="Z5" s="13">
        <v>728.59356703892672</v>
      </c>
      <c r="AA5" s="13">
        <v>727.13019093350795</v>
      </c>
      <c r="AB5" s="13">
        <v>725.62903143232904</v>
      </c>
      <c r="AC5" s="13">
        <v>724.09008853539035</v>
      </c>
      <c r="AD5" s="13">
        <v>850.53776751220664</v>
      </c>
      <c r="AE5" s="13">
        <v>978.02848339675768</v>
      </c>
      <c r="AF5" s="13">
        <v>1106.562236189043</v>
      </c>
      <c r="AG5" s="13">
        <v>1236.1390258890633</v>
      </c>
      <c r="AH5" s="13">
        <v>1366.758852496818</v>
      </c>
      <c r="AI5" s="13">
        <v>1529.2025113883431</v>
      </c>
      <c r="AJ5" s="13">
        <v>1692.9739275369343</v>
      </c>
      <c r="AK5" s="13">
        <v>1858.0731009425915</v>
      </c>
      <c r="AL5" s="13">
        <v>2024.5000316053149</v>
      </c>
      <c r="AM5" s="13">
        <v>2192.2547195251036</v>
      </c>
      <c r="AN5" s="13">
        <v>2308.1287152466593</v>
      </c>
      <c r="AO5" s="5">
        <v>2424.9387988522717</v>
      </c>
    </row>
    <row r="6" spans="1:41" x14ac:dyDescent="0.25">
      <c r="A6" s="4">
        <v>4</v>
      </c>
      <c r="B6" s="13">
        <v>0</v>
      </c>
      <c r="C6" s="13">
        <v>0</v>
      </c>
      <c r="D6" s="13">
        <v>0</v>
      </c>
      <c r="E6" s="13">
        <v>1.4681790934169114</v>
      </c>
      <c r="F6" s="13">
        <v>3.6238279725575149</v>
      </c>
      <c r="G6" s="13">
        <v>10.351216264387483</v>
      </c>
      <c r="H6" s="13">
        <v>3.3837144020229259</v>
      </c>
      <c r="I6" s="13">
        <v>15.360819413985414</v>
      </c>
      <c r="J6" s="13">
        <v>31.911342897688222</v>
      </c>
      <c r="K6" s="13">
        <v>25.615097325933281</v>
      </c>
      <c r="L6" s="13">
        <v>37.600857652760659</v>
      </c>
      <c r="M6" s="13">
        <v>71.551269700035363</v>
      </c>
      <c r="N6" s="13">
        <v>159.87780497574141</v>
      </c>
      <c r="O6" s="13">
        <v>154.1602973760302</v>
      </c>
      <c r="P6" s="13">
        <v>96.673893763420651</v>
      </c>
      <c r="Q6" s="13">
        <v>158.01693037103576</v>
      </c>
      <c r="R6" s="13">
        <v>258.1681078330937</v>
      </c>
      <c r="S6" s="13">
        <v>412.02753157604633</v>
      </c>
      <c r="T6" s="13">
        <v>629.2618521548261</v>
      </c>
      <c r="U6" s="13">
        <v>820.73261942037107</v>
      </c>
      <c r="V6" s="13">
        <v>933.94551512503051</v>
      </c>
      <c r="W6" s="13">
        <v>1051.5146037314271</v>
      </c>
      <c r="X6" s="13">
        <v>979.13624016301151</v>
      </c>
      <c r="Y6" s="13">
        <v>1089.6296129297664</v>
      </c>
      <c r="Z6" s="13">
        <v>1087.5620934919054</v>
      </c>
      <c r="AA6" s="13">
        <v>1085.4382854095024</v>
      </c>
      <c r="AB6" s="13">
        <v>1083.2581886825569</v>
      </c>
      <c r="AC6" s="13">
        <v>1081.0218033110696</v>
      </c>
      <c r="AD6" s="13">
        <v>1078.7291292950401</v>
      </c>
      <c r="AE6" s="13">
        <v>1267.1073391389843</v>
      </c>
      <c r="AF6" s="13">
        <v>1457.0394361485141</v>
      </c>
      <c r="AG6" s="13">
        <v>1648.52542032363</v>
      </c>
      <c r="AH6" s="13">
        <v>1841.5652916643323</v>
      </c>
      <c r="AI6" s="13">
        <v>2036.1590501706198</v>
      </c>
      <c r="AJ6" s="13">
        <v>2278.1630625028379</v>
      </c>
      <c r="AK6" s="13">
        <v>2522.1451304009415</v>
      </c>
      <c r="AL6" s="13">
        <v>2768.1052538649305</v>
      </c>
      <c r="AM6" s="13">
        <v>3016.0434328948058</v>
      </c>
      <c r="AN6" s="13">
        <v>3265.9596674905652</v>
      </c>
      <c r="AO6" s="5">
        <v>3438.5855002311851</v>
      </c>
    </row>
    <row r="7" spans="1:41" x14ac:dyDescent="0.25">
      <c r="A7" s="4">
        <v>5</v>
      </c>
      <c r="B7" s="13">
        <v>0</v>
      </c>
      <c r="C7" s="13">
        <v>0</v>
      </c>
      <c r="D7" s="13">
        <v>0</v>
      </c>
      <c r="E7" s="13">
        <v>0</v>
      </c>
      <c r="F7" s="13">
        <v>1.8317433074078995</v>
      </c>
      <c r="G7" s="13">
        <v>4.5417709693618455</v>
      </c>
      <c r="H7" s="13">
        <v>13.029038742136608</v>
      </c>
      <c r="I7" s="13">
        <v>4.2763857737015698</v>
      </c>
      <c r="J7" s="13">
        <v>19.487922401708044</v>
      </c>
      <c r="K7" s="13">
        <v>40.632766874857886</v>
      </c>
      <c r="L7" s="13">
        <v>32.728455949633172</v>
      </c>
      <c r="M7" s="13">
        <v>48.200203047413481</v>
      </c>
      <c r="N7" s="13">
        <v>92.006487621018948</v>
      </c>
      <c r="O7" s="13">
        <v>206.19219742302892</v>
      </c>
      <c r="P7" s="13">
        <v>199.37775742998599</v>
      </c>
      <c r="Q7" s="13">
        <v>125.36449952022922</v>
      </c>
      <c r="R7" s="13">
        <v>205.43519934694541</v>
      </c>
      <c r="S7" s="13">
        <v>336.45557737283917</v>
      </c>
      <c r="T7" s="13">
        <v>538.21575350353839</v>
      </c>
      <c r="U7" s="13">
        <v>823.79775331082874</v>
      </c>
      <c r="V7" s="13">
        <v>1076.7294621431131</v>
      </c>
      <c r="W7" s="13">
        <v>1227.7255783748719</v>
      </c>
      <c r="X7" s="13">
        <v>1384.9414164470468</v>
      </c>
      <c r="Y7" s="13">
        <v>1304.3637617276609</v>
      </c>
      <c r="Z7" s="13">
        <v>1451.5583455212568</v>
      </c>
      <c r="AA7" s="13">
        <v>1448.8040838355037</v>
      </c>
      <c r="AB7" s="13">
        <v>1445.974836805397</v>
      </c>
      <c r="AC7" s="13">
        <v>1443.0706044309368</v>
      </c>
      <c r="AD7" s="13">
        <v>1440.0913867121233</v>
      </c>
      <c r="AE7" s="13">
        <v>1437.0371836489567</v>
      </c>
      <c r="AF7" s="13">
        <v>1687.9866433264594</v>
      </c>
      <c r="AG7" s="13">
        <v>1941.0061255661612</v>
      </c>
      <c r="AH7" s="13">
        <v>2196.0956303680618</v>
      </c>
      <c r="AI7" s="13">
        <v>2453.2551577321619</v>
      </c>
      <c r="AJ7" s="13">
        <v>2712.4847076584597</v>
      </c>
      <c r="AK7" s="13">
        <v>3034.8721864696686</v>
      </c>
      <c r="AL7" s="13">
        <v>3359.8947469916666</v>
      </c>
      <c r="AM7" s="13">
        <v>3687.5523892244546</v>
      </c>
      <c r="AN7" s="13">
        <v>4017.8451131680313</v>
      </c>
      <c r="AO7" s="5">
        <v>4350.7729188223975</v>
      </c>
    </row>
    <row r="8" spans="1:41" x14ac:dyDescent="0.25">
      <c r="A8" s="4">
        <v>6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2.065775782799173</v>
      </c>
      <c r="H8" s="13">
        <v>5.1535577589698551</v>
      </c>
      <c r="I8" s="13">
        <v>14.86999362553405</v>
      </c>
      <c r="J8" s="13">
        <v>4.9074418449851542</v>
      </c>
      <c r="K8" s="13">
        <v>22.48000920616974</v>
      </c>
      <c r="L8" s="13">
        <v>47.102221229021865</v>
      </c>
      <c r="M8" s="13">
        <v>38.116573939017833</v>
      </c>
      <c r="N8" s="13">
        <v>56.384162503367151</v>
      </c>
      <c r="O8" s="13">
        <v>108.08114039502161</v>
      </c>
      <c r="P8" s="13">
        <v>243.18475460296338</v>
      </c>
      <c r="Q8" s="13">
        <v>236.04164288028403</v>
      </c>
      <c r="R8" s="13">
        <v>148.95487354837036</v>
      </c>
      <c r="S8" s="13">
        <v>244.93368819162373</v>
      </c>
      <c r="T8" s="13">
        <v>402.46185347268511</v>
      </c>
      <c r="U8" s="13">
        <v>645.81884931496757</v>
      </c>
      <c r="V8" s="13">
        <v>991.44839020278687</v>
      </c>
      <c r="W8" s="13">
        <v>1299.5493874704757</v>
      </c>
      <c r="X8" s="13">
        <v>1485.8296516514329</v>
      </c>
      <c r="Y8" s="13">
        <v>1680.4616633595824</v>
      </c>
      <c r="Z8" s="13">
        <v>1607.1887154066937</v>
      </c>
      <c r="AA8" s="13">
        <v>1788.5564296773746</v>
      </c>
      <c r="AB8" s="13">
        <v>1785.1627304421577</v>
      </c>
      <c r="AC8" s="13">
        <v>1781.6766370429802</v>
      </c>
      <c r="AD8" s="13">
        <v>1778.0981494798418</v>
      </c>
      <c r="AE8" s="13">
        <v>1774.4272677527424</v>
      </c>
      <c r="AF8" s="13">
        <v>1770.6639918616822</v>
      </c>
      <c r="AG8" s="13">
        <v>2079.8746212622405</v>
      </c>
      <c r="AH8" s="13">
        <v>2391.635855793224</v>
      </c>
      <c r="AI8" s="13">
        <v>2705.9476954546326</v>
      </c>
      <c r="AJ8" s="13">
        <v>3022.8101402464667</v>
      </c>
      <c r="AK8" s="13">
        <v>3342.2231901687255</v>
      </c>
      <c r="AL8" s="13">
        <v>3739.4571007823597</v>
      </c>
      <c r="AM8" s="13">
        <v>4139.9378614803181</v>
      </c>
      <c r="AN8" s="13">
        <v>4543.6654722626017</v>
      </c>
      <c r="AO8" s="5">
        <v>4950.6399331292096</v>
      </c>
    </row>
    <row r="9" spans="1:41" x14ac:dyDescent="0.25">
      <c r="A9" s="4">
        <v>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2.1191922484172592</v>
      </c>
      <c r="I9" s="13">
        <v>5.3286244772376143</v>
      </c>
      <c r="J9" s="13">
        <v>15.489982104585398</v>
      </c>
      <c r="K9" s="13">
        <v>5.1481595731165148</v>
      </c>
      <c r="L9" s="13">
        <v>23.740323080608864</v>
      </c>
      <c r="M9" s="13">
        <v>50.057884187038418</v>
      </c>
      <c r="N9" s="13">
        <v>40.751513126136935</v>
      </c>
      <c r="O9" s="13">
        <v>60.625168410310636</v>
      </c>
      <c r="P9" s="13">
        <v>116.83889793851584</v>
      </c>
      <c r="Q9" s="13">
        <v>264.24044242734385</v>
      </c>
      <c r="R9" s="13">
        <v>257.73179715987612</v>
      </c>
      <c r="S9" s="13">
        <v>163.39859191136691</v>
      </c>
      <c r="T9" s="13">
        <v>269.87358745463445</v>
      </c>
      <c r="U9" s="13">
        <v>445.31230595982663</v>
      </c>
      <c r="V9" s="13">
        <v>717.45394105605874</v>
      </c>
      <c r="W9" s="13">
        <v>1105.6482081573233</v>
      </c>
      <c r="X9" s="13">
        <v>1454.547919451554</v>
      </c>
      <c r="Y9" s="13">
        <v>1668.8673193178627</v>
      </c>
      <c r="Z9" s="13">
        <v>1893.7912643348941</v>
      </c>
      <c r="AA9" s="13">
        <v>1847.3045536663419</v>
      </c>
      <c r="AB9" s="13">
        <v>2055.7688125604836</v>
      </c>
      <c r="AC9" s="13">
        <v>2051.8680907654057</v>
      </c>
      <c r="AD9" s="13">
        <v>2047.8611710122536</v>
      </c>
      <c r="AE9" s="13">
        <v>2043.7480533010262</v>
      </c>
      <c r="AF9" s="13">
        <v>2039.5287376317237</v>
      </c>
      <c r="AG9" s="13">
        <v>2035.2032240043463</v>
      </c>
      <c r="AH9" s="13">
        <v>2390.6102762428545</v>
      </c>
      <c r="AI9" s="13">
        <v>2748.9489969449801</v>
      </c>
      <c r="AJ9" s="13">
        <v>3110.2193861107221</v>
      </c>
      <c r="AK9" s="13">
        <v>3474.421443740081</v>
      </c>
      <c r="AL9" s="13">
        <v>3841.5551698330573</v>
      </c>
      <c r="AM9" s="13">
        <v>4298.1362825006918</v>
      </c>
      <c r="AN9" s="13">
        <v>4758.4493283808661</v>
      </c>
      <c r="AO9" s="5">
        <v>5222.4943074735793</v>
      </c>
    </row>
    <row r="10" spans="1:41" x14ac:dyDescent="0.25">
      <c r="A10" s="4">
        <v>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2.0177581639975228</v>
      </c>
      <c r="J10" s="13">
        <v>5.1233369968405302</v>
      </c>
      <c r="K10" s="13">
        <v>15.031213000096882</v>
      </c>
      <c r="L10" s="13">
        <v>5.0394482021253033</v>
      </c>
      <c r="M10" s="13">
        <v>23.431656654169334</v>
      </c>
      <c r="N10" s="13">
        <v>49.794968539854288</v>
      </c>
      <c r="O10" s="13">
        <v>40.839190414940049</v>
      </c>
      <c r="P10" s="13">
        <v>61.184602534737095</v>
      </c>
      <c r="Q10" s="13">
        <v>118.70758971859145</v>
      </c>
      <c r="R10" s="13">
        <v>270.17679976094485</v>
      </c>
      <c r="S10" s="13">
        <v>265.11814456170242</v>
      </c>
      <c r="T10" s="13">
        <v>169.05023648663351</v>
      </c>
      <c r="U10" s="13">
        <v>280.74043934721067</v>
      </c>
      <c r="V10" s="13">
        <v>465.66617315047802</v>
      </c>
      <c r="W10" s="13">
        <v>753.98787773497065</v>
      </c>
      <c r="X10" s="13">
        <v>1167.4781798673057</v>
      </c>
      <c r="Y10" s="13">
        <v>1542.8658798352781</v>
      </c>
      <c r="Z10" s="13">
        <v>1777.8802069948326</v>
      </c>
      <c r="AA10" s="13">
        <v>2025.8650698713898</v>
      </c>
      <c r="AB10" s="13">
        <v>2025.0443721152894</v>
      </c>
      <c r="AC10" s="13">
        <v>2253.566178886635</v>
      </c>
      <c r="AD10" s="13">
        <v>2249.2901461649967</v>
      </c>
      <c r="AE10" s="13">
        <v>2244.8976975676419</v>
      </c>
      <c r="AF10" s="13">
        <v>2240.3888330945697</v>
      </c>
      <c r="AG10" s="13">
        <v>2235.7635527457828</v>
      </c>
      <c r="AH10" s="13">
        <v>2231.0218565212795</v>
      </c>
      <c r="AI10" s="13">
        <v>2620.6246697213319</v>
      </c>
      <c r="AJ10" s="13">
        <v>3013.4412241051946</v>
      </c>
      <c r="AK10" s="13">
        <v>3409.4715196728653</v>
      </c>
      <c r="AL10" s="13">
        <v>3808.7155564243462</v>
      </c>
      <c r="AM10" s="13">
        <v>4211.1733343596361</v>
      </c>
      <c r="AN10" s="13">
        <v>4711.6847474813567</v>
      </c>
      <c r="AO10" s="5">
        <v>5216.2871646198028</v>
      </c>
    </row>
    <row r="11" spans="1:41" x14ac:dyDescent="0.25">
      <c r="A11" s="4">
        <v>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1.4804177875054483</v>
      </c>
      <c r="K11" s="13">
        <v>3.8034875520455018</v>
      </c>
      <c r="L11" s="13">
        <v>11.283790470780554</v>
      </c>
      <c r="M11" s="13">
        <v>3.8230816432385222</v>
      </c>
      <c r="N11" s="13">
        <v>17.95390435513772</v>
      </c>
      <c r="O11" s="13">
        <v>38.515803176341826</v>
      </c>
      <c r="P11" s="13">
        <v>31.872464921271714</v>
      </c>
      <c r="Q11" s="13">
        <v>48.1578531087318</v>
      </c>
      <c r="R11" s="13">
        <v>94.189867694325727</v>
      </c>
      <c r="S11" s="13">
        <v>216.02330965516808</v>
      </c>
      <c r="T11" s="13">
        <v>213.52855453985427</v>
      </c>
      <c r="U11" s="13">
        <v>137.10188835431489</v>
      </c>
      <c r="V11" s="13">
        <v>229.19246325899437</v>
      </c>
      <c r="W11" s="13">
        <v>382.56301046313143</v>
      </c>
      <c r="X11" s="13">
        <v>623.15895128912814</v>
      </c>
      <c r="Y11" s="13">
        <v>970.44327380891832</v>
      </c>
      <c r="Z11" s="13">
        <v>1289.5082096480119</v>
      </c>
      <c r="AA11" s="13">
        <v>1493.712709052777</v>
      </c>
      <c r="AB11" s="13">
        <v>1710.5817285836756</v>
      </c>
      <c r="AC11" s="13">
        <v>1761.0704435512557</v>
      </c>
      <c r="AD11" s="13">
        <v>1959.8033726433578</v>
      </c>
      <c r="AE11" s="13">
        <v>1956.0847406245095</v>
      </c>
      <c r="AF11" s="13">
        <v>1952.2648680794257</v>
      </c>
      <c r="AG11" s="13">
        <v>1948.3437550081057</v>
      </c>
      <c r="AH11" s="13">
        <v>1944.3214014105499</v>
      </c>
      <c r="AI11" s="13">
        <v>1940.1978072867582</v>
      </c>
      <c r="AJ11" s="13">
        <v>2279.0140863267775</v>
      </c>
      <c r="AK11" s="13">
        <v>2620.6251804779922</v>
      </c>
      <c r="AL11" s="13">
        <v>2965.0310897404033</v>
      </c>
      <c r="AM11" s="13">
        <v>3312.2318141140104</v>
      </c>
      <c r="AN11" s="13">
        <v>3662.2273535988124</v>
      </c>
      <c r="AO11" s="5">
        <v>4097.4947820295365</v>
      </c>
    </row>
    <row r="12" spans="1:41" x14ac:dyDescent="0.25">
      <c r="A12" s="4">
        <v>10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1.1299851035288897</v>
      </c>
      <c r="L12" s="13">
        <v>2.9438270541815768</v>
      </c>
      <c r="M12" s="13">
        <v>8.848996419959251</v>
      </c>
      <c r="N12" s="13">
        <v>3.0356478410297472</v>
      </c>
      <c r="O12" s="13">
        <v>14.424704610046913</v>
      </c>
      <c r="P12" s="13">
        <v>31.291625039757307</v>
      </c>
      <c r="Q12" s="13">
        <v>26.169463868871659</v>
      </c>
      <c r="R12" s="13">
        <v>39.939413792343281</v>
      </c>
      <c r="S12" s="13">
        <v>78.863260312711105</v>
      </c>
      <c r="T12" s="13">
        <v>182.51632516080588</v>
      </c>
      <c r="U12" s="13">
        <v>181.96804994386065</v>
      </c>
      <c r="V12" s="13">
        <v>117.79861100783505</v>
      </c>
      <c r="W12" s="13">
        <v>198.46555640044318</v>
      </c>
      <c r="X12" s="13">
        <v>333.74643817146102</v>
      </c>
      <c r="Y12" s="13">
        <v>547.50944160340532</v>
      </c>
      <c r="Z12" s="13">
        <v>858.42254457239267</v>
      </c>
      <c r="AA12" s="13">
        <v>1148.049243991662</v>
      </c>
      <c r="AB12" s="13">
        <v>1338.0852942356955</v>
      </c>
      <c r="AC12" s="13">
        <v>1541.4265067415033</v>
      </c>
      <c r="AD12" s="13">
        <v>1643.1942671255158</v>
      </c>
      <c r="AE12" s="13">
        <v>1828.6251287750313</v>
      </c>
      <c r="AF12" s="13">
        <v>1825.1554011231387</v>
      </c>
      <c r="AG12" s="13">
        <v>1821.5912094179082</v>
      </c>
      <c r="AH12" s="13">
        <v>1817.9325536593396</v>
      </c>
      <c r="AI12" s="13">
        <v>1814.1794338474328</v>
      </c>
      <c r="AJ12" s="13">
        <v>1810.3318499821885</v>
      </c>
      <c r="AK12" s="13">
        <v>2126.4696679587778</v>
      </c>
      <c r="AL12" s="13">
        <v>2445.2152318010762</v>
      </c>
      <c r="AM12" s="13">
        <v>2766.5685415090829</v>
      </c>
      <c r="AN12" s="13">
        <v>3090.5295970827992</v>
      </c>
      <c r="AO12" s="5">
        <v>3417.0983985222238</v>
      </c>
    </row>
    <row r="13" spans="1:41" x14ac:dyDescent="0.25">
      <c r="A13" s="4">
        <v>11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0.78022026891955487</v>
      </c>
      <c r="M13" s="13">
        <v>2.0657458593004527</v>
      </c>
      <c r="N13" s="13">
        <v>6.3050946504430225</v>
      </c>
      <c r="O13" s="13">
        <v>2.194430813713919</v>
      </c>
      <c r="P13" s="13">
        <v>10.570974240091921</v>
      </c>
      <c r="Q13" s="13">
        <v>23.230638898023038</v>
      </c>
      <c r="R13" s="13">
        <v>19.668037646128969</v>
      </c>
      <c r="S13" s="13">
        <v>30.368857551808311</v>
      </c>
      <c r="T13" s="13">
        <v>60.632728109388943</v>
      </c>
      <c r="U13" s="13">
        <v>141.8081011707595</v>
      </c>
      <c r="V13" s="13">
        <v>142.80314350037341</v>
      </c>
      <c r="W13" s="13">
        <v>93.328941457701646</v>
      </c>
      <c r="X13" s="13">
        <v>158.67114301787083</v>
      </c>
      <c r="Y13" s="13">
        <v>269.14174600833991</v>
      </c>
      <c r="Z13" s="13">
        <v>445.17798523626288</v>
      </c>
      <c r="AA13" s="13">
        <v>703.48862456639154</v>
      </c>
      <c r="AB13" s="13">
        <v>947.92973495718161</v>
      </c>
      <c r="AC13" s="13">
        <v>1112.7912567036913</v>
      </c>
      <c r="AD13" s="13">
        <v>1290.713497064341</v>
      </c>
      <c r="AE13" s="13">
        <v>1432.779283053437</v>
      </c>
      <c r="AF13" s="13">
        <v>1594.4652761983236</v>
      </c>
      <c r="AG13" s="13">
        <v>1591.4398555302212</v>
      </c>
      <c r="AH13" s="13">
        <v>1588.3320671583579</v>
      </c>
      <c r="AI13" s="13">
        <v>1585.1419110827335</v>
      </c>
      <c r="AJ13" s="13">
        <v>1581.8693873033487</v>
      </c>
      <c r="AK13" s="13">
        <v>1578.5144958202031</v>
      </c>
      <c r="AL13" s="13">
        <v>1854.1701046843598</v>
      </c>
      <c r="AM13" s="13">
        <v>2132.0995312745194</v>
      </c>
      <c r="AN13" s="13">
        <v>2412.302775590681</v>
      </c>
      <c r="AO13" s="5">
        <v>2694.7798376328456</v>
      </c>
    </row>
    <row r="14" spans="1:41" ht="15.75" thickBot="1" x14ac:dyDescent="0.3">
      <c r="A14" s="6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0.48189776909486204</v>
      </c>
      <c r="N14" s="7">
        <v>1.2997525225839208</v>
      </c>
      <c r="O14" s="7">
        <v>4.0371771649681003</v>
      </c>
      <c r="P14" s="7">
        <v>1.4285577599604351</v>
      </c>
      <c r="Q14" s="7">
        <v>6.9903078023317837</v>
      </c>
      <c r="R14" s="7">
        <v>15.591557076687051</v>
      </c>
      <c r="S14" s="7">
        <v>13.387577243787266</v>
      </c>
      <c r="T14" s="7">
        <v>20.949303514640892</v>
      </c>
      <c r="U14" s="7">
        <v>42.360025121989409</v>
      </c>
      <c r="V14" s="7">
        <v>100.27312614249331</v>
      </c>
      <c r="W14" s="7">
        <v>102.14082582085467</v>
      </c>
      <c r="X14" s="7">
        <v>67.48629844710095</v>
      </c>
      <c r="Y14" s="7">
        <v>115.93356754604494</v>
      </c>
      <c r="Z14" s="7">
        <v>198.60594552397225</v>
      </c>
      <c r="AA14" s="7">
        <v>331.62356289987758</v>
      </c>
      <c r="AB14" s="7">
        <v>528.78804412570844</v>
      </c>
      <c r="AC14" s="7">
        <v>718.68199946172183</v>
      </c>
      <c r="AD14" s="7">
        <v>850.63600590992132</v>
      </c>
      <c r="AE14" s="7">
        <v>994.42525036179609</v>
      </c>
      <c r="AF14" s="7">
        <v>1156.3113449040518</v>
      </c>
      <c r="AG14" s="7">
        <v>1286.798538847195</v>
      </c>
      <c r="AH14" s="7">
        <v>1284.3569009180237</v>
      </c>
      <c r="AI14" s="7">
        <v>1281.8487888909651</v>
      </c>
      <c r="AJ14" s="7">
        <v>1279.2742027660197</v>
      </c>
      <c r="AK14" s="7">
        <v>1276.6331425431872</v>
      </c>
      <c r="AL14" s="7">
        <v>1273.9256082224674</v>
      </c>
      <c r="AM14" s="7">
        <v>1496.390932495425</v>
      </c>
      <c r="AN14" s="7">
        <v>1720.691320454687</v>
      </c>
      <c r="AO14" s="8">
        <v>1946.8267721002528</v>
      </c>
    </row>
    <row r="16" spans="1:41" ht="15.75" thickBot="1" x14ac:dyDescent="0.3"/>
    <row r="17" spans="1:39" x14ac:dyDescent="0.25">
      <c r="A17" s="1" t="str">
        <f>A2</f>
        <v>AGE of disposal</v>
      </c>
      <c r="B17" s="2"/>
      <c r="C17" s="2"/>
      <c r="D17" s="2" t="s">
        <v>10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3"/>
    </row>
    <row r="18" spans="1:39" x14ac:dyDescent="0.25">
      <c r="A18" s="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1:39" x14ac:dyDescent="0.25">
      <c r="A19" s="4">
        <v>1</v>
      </c>
      <c r="B19" s="13">
        <v>0</v>
      </c>
      <c r="C19" s="13">
        <v>0.34949735966503731</v>
      </c>
      <c r="D19" s="13">
        <v>1.3866220834314269</v>
      </c>
      <c r="E19" s="13">
        <v>3.0515210923783931</v>
      </c>
      <c r="F19" s="13">
        <v>5.1957934753063819</v>
      </c>
      <c r="G19" s="13">
        <v>7.5608911195799422</v>
      </c>
      <c r="H19" s="13">
        <v>9.791300122654647</v>
      </c>
      <c r="I19" s="13">
        <v>11.492205918848452</v>
      </c>
      <c r="J19" s="13">
        <v>12.324862489622079</v>
      </c>
      <c r="K19" s="13">
        <v>12.110665551509534</v>
      </c>
      <c r="L19" s="13">
        <v>10.899604289142673</v>
      </c>
      <c r="M19" s="13">
        <v>8.9646111892117357</v>
      </c>
      <c r="N19" s="13">
        <v>6.7144789402633656</v>
      </c>
      <c r="O19" s="13">
        <v>4.560047910256027</v>
      </c>
      <c r="P19" s="13">
        <v>2.7942261469074672</v>
      </c>
      <c r="Q19" s="13">
        <v>1.536602174443551</v>
      </c>
      <c r="R19" s="13">
        <v>0.75405628022482629</v>
      </c>
      <c r="S19" s="13">
        <v>0.32826055361155382</v>
      </c>
      <c r="T19" s="13">
        <v>0.12599574350420276</v>
      </c>
      <c r="U19" s="13">
        <v>4.2374226682422564E-2</v>
      </c>
      <c r="V19" s="5">
        <v>1.2407742401128062E-2</v>
      </c>
    </row>
    <row r="20" spans="1:39" x14ac:dyDescent="0.25">
      <c r="A20" s="4">
        <v>2</v>
      </c>
      <c r="B20" s="13">
        <v>0</v>
      </c>
      <c r="C20" s="13">
        <v>0.41095851781715242</v>
      </c>
      <c r="D20" s="13">
        <v>1.6281251968533101</v>
      </c>
      <c r="E20" s="13">
        <v>3.5690386825973572</v>
      </c>
      <c r="F20" s="13">
        <v>6.0309585986513419</v>
      </c>
      <c r="G20" s="13">
        <v>8.6669488068098417</v>
      </c>
      <c r="H20" s="13">
        <v>11.015808580828242</v>
      </c>
      <c r="I20" s="13">
        <v>12.596531473456313</v>
      </c>
      <c r="J20" s="13">
        <v>13.048326192298559</v>
      </c>
      <c r="K20" s="13">
        <v>12.262648039048081</v>
      </c>
      <c r="L20" s="13">
        <v>10.438874980430818</v>
      </c>
      <c r="M20" s="13">
        <v>8.0213804782993492</v>
      </c>
      <c r="N20" s="13">
        <v>5.5375472709703937</v>
      </c>
      <c r="O20" s="13">
        <v>3.4153843574177079</v>
      </c>
      <c r="P20" s="13">
        <v>1.8704200760263978</v>
      </c>
      <c r="Q20" s="13">
        <v>0.90355302270535254</v>
      </c>
      <c r="R20" s="13">
        <v>0.38236887092522481</v>
      </c>
      <c r="S20" s="13">
        <v>0.14074105479050147</v>
      </c>
      <c r="T20" s="13">
        <v>4.4728350387001632E-2</v>
      </c>
      <c r="U20" s="13">
        <v>1.2182041151211168E-2</v>
      </c>
      <c r="V20" s="5">
        <v>2.8218470953261477E-3</v>
      </c>
      <c r="AM20" s="10"/>
    </row>
    <row r="21" spans="1:39" x14ac:dyDescent="0.25">
      <c r="A21" s="4">
        <v>3</v>
      </c>
      <c r="B21" s="13">
        <v>0</v>
      </c>
      <c r="C21" s="13">
        <v>0.48770510499692399</v>
      </c>
      <c r="D21" s="13">
        <v>1.9287105702710268</v>
      </c>
      <c r="E21" s="13">
        <v>4.2073944922863964</v>
      </c>
      <c r="F21" s="13">
        <v>7.0424730555631161</v>
      </c>
      <c r="G21" s="13">
        <v>9.9633980667718607</v>
      </c>
      <c r="H21" s="13">
        <v>12.371346046671855</v>
      </c>
      <c r="I21" s="13">
        <v>13.693017964578013</v>
      </c>
      <c r="J21" s="13">
        <v>13.58220628304905</v>
      </c>
      <c r="K21" s="13">
        <v>12.073082480514421</v>
      </c>
      <c r="L21" s="13">
        <v>9.5871261845728419</v>
      </c>
      <c r="M21" s="13">
        <v>6.7670369301272455</v>
      </c>
      <c r="N21" s="13">
        <v>4.219167652894666</v>
      </c>
      <c r="O21" s="13">
        <v>2.3072010219749686</v>
      </c>
      <c r="P21" s="13">
        <v>1.0980686979783449</v>
      </c>
      <c r="Q21" s="13">
        <v>0.45115718770464941</v>
      </c>
      <c r="R21" s="13">
        <v>0.15867605973262183</v>
      </c>
      <c r="S21" s="13">
        <v>4.7359429821531178E-2</v>
      </c>
      <c r="T21" s="13">
        <v>1.1889370401501781E-2</v>
      </c>
      <c r="U21" s="13">
        <v>2.4880050757544181E-3</v>
      </c>
      <c r="V21" s="5">
        <v>4.3004727154086762E-4</v>
      </c>
      <c r="AM21" s="10"/>
    </row>
    <row r="22" spans="1:39" x14ac:dyDescent="0.25">
      <c r="A22" s="4">
        <v>4</v>
      </c>
      <c r="B22" s="13">
        <v>0</v>
      </c>
      <c r="C22" s="13">
        <v>0.5847942076801621</v>
      </c>
      <c r="D22" s="13">
        <v>2.3074135242314284</v>
      </c>
      <c r="E22" s="13">
        <v>5.0025513483105364</v>
      </c>
      <c r="F22" s="13">
        <v>8.2734084617305879</v>
      </c>
      <c r="G22" s="13">
        <v>11.475255821203403</v>
      </c>
      <c r="H22" s="13">
        <v>13.833618987758248</v>
      </c>
      <c r="I22" s="13">
        <v>14.692780823707535</v>
      </c>
      <c r="J22" s="13">
        <v>13.795479043929099</v>
      </c>
      <c r="K22" s="13">
        <v>11.428141650030563</v>
      </c>
      <c r="L22" s="13">
        <v>8.3103608840239875</v>
      </c>
      <c r="M22" s="13">
        <v>5.2679380293635907</v>
      </c>
      <c r="N22" s="13">
        <v>2.8871537325468246</v>
      </c>
      <c r="O22" s="13">
        <v>1.355731199674949</v>
      </c>
      <c r="P22" s="13">
        <v>0.5402072098116566</v>
      </c>
      <c r="Q22" s="13">
        <v>0.18082263899566822</v>
      </c>
      <c r="R22" s="13">
        <v>5.0319394185376912E-2</v>
      </c>
      <c r="S22" s="13">
        <v>1.1518295585927986E-2</v>
      </c>
      <c r="T22" s="13">
        <v>2.1454120769410583E-3</v>
      </c>
      <c r="U22" s="13">
        <v>3.2161719114012668E-4</v>
      </c>
      <c r="V22" s="5">
        <v>3.8376026498222128E-5</v>
      </c>
      <c r="AM22" s="10"/>
    </row>
    <row r="23" spans="1:39" x14ac:dyDescent="0.25">
      <c r="A23" s="4">
        <v>5</v>
      </c>
      <c r="B23" s="13">
        <v>0</v>
      </c>
      <c r="C23" s="13">
        <v>0.7094275105700093</v>
      </c>
      <c r="D23" s="13">
        <v>2.791013554893246</v>
      </c>
      <c r="E23" s="13">
        <v>6.0032319969966741</v>
      </c>
      <c r="F23" s="13">
        <v>9.7762740166761422</v>
      </c>
      <c r="G23" s="13">
        <v>13.218970296993898</v>
      </c>
      <c r="H23" s="13">
        <v>15.341972168845794</v>
      </c>
      <c r="I23" s="13">
        <v>15.453826987127133</v>
      </c>
      <c r="J23" s="13">
        <v>13.522120050078909</v>
      </c>
      <c r="K23" s="13">
        <v>10.232025615079785</v>
      </c>
      <c r="L23" s="13">
        <v>6.6450567251644808</v>
      </c>
      <c r="M23" s="13">
        <v>3.6689334093184658</v>
      </c>
      <c r="N23" s="13">
        <v>1.7038437234404988</v>
      </c>
      <c r="O23" s="13">
        <v>0.65788076271878237</v>
      </c>
      <c r="P23" s="13">
        <v>0.20864767312902127</v>
      </c>
      <c r="Q23" s="13">
        <v>5.367402046440202E-2</v>
      </c>
      <c r="R23" s="13">
        <v>1.1055953923428338E-2</v>
      </c>
      <c r="S23" s="13">
        <v>1.7997103773688624E-3</v>
      </c>
      <c r="T23" s="13">
        <v>2.2845231164624031E-4</v>
      </c>
      <c r="U23" s="13">
        <v>2.2311261677591041E-5</v>
      </c>
      <c r="V23" s="5">
        <v>1.6538163476172351E-6</v>
      </c>
      <c r="AM23" s="10"/>
    </row>
    <row r="24" spans="1:39" x14ac:dyDescent="0.25">
      <c r="A24" s="4">
        <v>6</v>
      </c>
      <c r="B24" s="13">
        <v>0</v>
      </c>
      <c r="C24" s="13">
        <v>0.87208932411750961</v>
      </c>
      <c r="D24" s="13">
        <v>3.4178878530092374</v>
      </c>
      <c r="E24" s="13">
        <v>7.2758409702381552</v>
      </c>
      <c r="F24" s="13">
        <v>11.612148428840428</v>
      </c>
      <c r="G24" s="13">
        <v>15.187859103224524</v>
      </c>
      <c r="H24" s="13">
        <v>16.774055153920312</v>
      </c>
      <c r="I24" s="13">
        <v>15.766261764490391</v>
      </c>
      <c r="J24" s="13">
        <v>12.5814529394837</v>
      </c>
      <c r="K24" s="13">
        <v>8.458203092766956</v>
      </c>
      <c r="L24" s="13">
        <v>4.7387354548377454</v>
      </c>
      <c r="M24" s="13">
        <v>2.184476257616494</v>
      </c>
      <c r="N24" s="13">
        <v>0.81706588271990355</v>
      </c>
      <c r="O24" s="13">
        <v>0.24431495887872567</v>
      </c>
      <c r="P24" s="13">
        <v>5.7507879069002128E-2</v>
      </c>
      <c r="Q24" s="13">
        <v>1.048827076634745E-2</v>
      </c>
      <c r="R24" s="13">
        <v>1.4583326883292258E-3</v>
      </c>
      <c r="S24" s="13">
        <v>1.5207504455955521E-4</v>
      </c>
      <c r="T24" s="13">
        <v>1.1697681378087099E-5</v>
      </c>
      <c r="U24" s="13">
        <v>6.5269586778466671E-7</v>
      </c>
      <c r="V24" s="5">
        <v>2.597584976549185E-8</v>
      </c>
      <c r="AM24" s="10"/>
    </row>
    <row r="25" spans="1:39" x14ac:dyDescent="0.25">
      <c r="A25" s="4">
        <v>7</v>
      </c>
      <c r="B25" s="13">
        <v>0</v>
      </c>
      <c r="C25" s="13">
        <v>1.0884281757094856</v>
      </c>
      <c r="D25" s="13">
        <v>4.2441419711290091</v>
      </c>
      <c r="E25" s="13">
        <v>8.9109836693503865</v>
      </c>
      <c r="F25" s="13">
        <v>13.844936979376657</v>
      </c>
      <c r="G25" s="13">
        <v>17.323875437903556</v>
      </c>
      <c r="H25" s="13">
        <v>17.910153739201576</v>
      </c>
      <c r="I25" s="13">
        <v>15.351610174098035</v>
      </c>
      <c r="J25" s="13">
        <v>10.836266693591456</v>
      </c>
      <c r="K25" s="13">
        <v>6.2232743780387896</v>
      </c>
      <c r="L25" s="13">
        <v>2.8639936869635036</v>
      </c>
      <c r="M25" s="13">
        <v>1.0382716723763179</v>
      </c>
      <c r="N25" s="13">
        <v>0.29111776133222539</v>
      </c>
      <c r="O25" s="13">
        <v>6.1931562074309977E-2</v>
      </c>
      <c r="P25" s="13">
        <v>9.8005535875399247E-3</v>
      </c>
      <c r="Q25" s="13">
        <v>1.1305971708039063E-3</v>
      </c>
      <c r="R25" s="13">
        <v>9.3147104636744847E-5</v>
      </c>
      <c r="S25" s="13">
        <v>5.3680429183166592E-6</v>
      </c>
      <c r="T25" s="13">
        <v>2.1190839289353674E-7</v>
      </c>
      <c r="U25" s="13">
        <v>5.6105207717748596E-9</v>
      </c>
      <c r="V25" s="5">
        <v>9.7536720348476988E-11</v>
      </c>
      <c r="AM25" s="10"/>
    </row>
    <row r="26" spans="1:39" x14ac:dyDescent="0.25">
      <c r="A26" s="4">
        <v>8</v>
      </c>
      <c r="B26" s="13">
        <v>0</v>
      </c>
      <c r="C26" s="13">
        <v>1.3824737091480219</v>
      </c>
      <c r="D26" s="13">
        <v>5.3535580238960332</v>
      </c>
      <c r="E26" s="13">
        <v>11.03121128230744</v>
      </c>
      <c r="F26" s="13">
        <v>16.523712871242356</v>
      </c>
      <c r="G26" s="13">
        <v>19.466133033672588</v>
      </c>
      <c r="H26" s="13">
        <v>18.39397205857211</v>
      </c>
      <c r="I26" s="13">
        <v>13.906570163846995</v>
      </c>
      <c r="J26" s="13">
        <v>8.3063209064555856</v>
      </c>
      <c r="K26" s="13">
        <v>3.849538310062429</v>
      </c>
      <c r="L26" s="13">
        <v>1.3553295340580294</v>
      </c>
      <c r="M26" s="13">
        <v>0.35425353399546639</v>
      </c>
      <c r="N26" s="13">
        <v>6.7092525580502466E-2</v>
      </c>
      <c r="O26" s="13">
        <v>8.9787597884058365E-3</v>
      </c>
      <c r="P26" s="13">
        <v>8.2751363169512513E-4</v>
      </c>
      <c r="Q26" s="13">
        <v>5.1168035330962794E-5</v>
      </c>
      <c r="R26" s="13">
        <v>2.0672704345215417E-6</v>
      </c>
      <c r="S26" s="13">
        <v>5.3134488675632635E-8</v>
      </c>
      <c r="T26" s="13">
        <v>8.4578796744258697E-10</v>
      </c>
      <c r="U26" s="13">
        <v>8.1154813200952019E-12</v>
      </c>
      <c r="V26" s="5">
        <v>4.5682165585088108E-14</v>
      </c>
      <c r="AM26" s="10"/>
    </row>
    <row r="27" spans="1:39" x14ac:dyDescent="0.25">
      <c r="A27" s="4">
        <v>9</v>
      </c>
      <c r="B27" s="13">
        <v>0</v>
      </c>
      <c r="C27" s="13">
        <v>1.7923501282461902</v>
      </c>
      <c r="D27" s="13">
        <v>6.8740153522401428</v>
      </c>
      <c r="E27" s="13">
        <v>13.797380817032087</v>
      </c>
      <c r="F27" s="13">
        <v>19.637750154620683</v>
      </c>
      <c r="G27" s="13">
        <v>21.265780295255173</v>
      </c>
      <c r="H27" s="13">
        <v>17.721616408165151</v>
      </c>
      <c r="I27" s="13">
        <v>11.243055873464064</v>
      </c>
      <c r="J27" s="13">
        <v>5.3176732933182462</v>
      </c>
      <c r="K27" s="13">
        <v>1.8263499893267339</v>
      </c>
      <c r="L27" s="13">
        <v>0.44228092437692745</v>
      </c>
      <c r="M27" s="13">
        <v>7.3191846087820894E-2</v>
      </c>
      <c r="N27" s="13">
        <v>8.0119242952267303E-3</v>
      </c>
      <c r="O27" s="13">
        <v>5.6106599131497382E-4</v>
      </c>
      <c r="P27" s="13">
        <v>2.4295737070131109E-5</v>
      </c>
      <c r="Q27" s="13">
        <v>6.2854323268265764E-7</v>
      </c>
      <c r="R27" s="13">
        <v>9.3829863206851924E-9</v>
      </c>
      <c r="S27" s="13">
        <v>7.8046832825299137E-11</v>
      </c>
      <c r="T27" s="13">
        <v>3.4922442174195703E-13</v>
      </c>
      <c r="U27" s="13">
        <v>8.1143320667507303E-16</v>
      </c>
      <c r="V27" s="5">
        <v>9.4495985038198029E-19</v>
      </c>
      <c r="AM27" s="10"/>
    </row>
    <row r="28" spans="1:39" x14ac:dyDescent="0.25">
      <c r="A28" s="4">
        <v>10</v>
      </c>
      <c r="B28" s="13">
        <v>0</v>
      </c>
      <c r="C28" s="13">
        <v>2.3808765956089468</v>
      </c>
      <c r="D28" s="13">
        <v>9.0048479954950071</v>
      </c>
      <c r="E28" s="13">
        <v>17.403882520467171</v>
      </c>
      <c r="F28" s="13">
        <v>23.012958253268682</v>
      </c>
      <c r="G28" s="13">
        <v>22.072766470286549</v>
      </c>
      <c r="H28" s="13">
        <v>15.348038422619666</v>
      </c>
      <c r="I28" s="13">
        <v>7.5631595703243182</v>
      </c>
      <c r="J28" s="13">
        <v>2.555765585160747</v>
      </c>
      <c r="K28" s="13">
        <v>0.57002098218870834</v>
      </c>
      <c r="L28" s="13">
        <v>8.051103069660305E-2</v>
      </c>
      <c r="M28" s="13">
        <v>6.8965036234174748E-3</v>
      </c>
      <c r="N28" s="13">
        <v>3.4267846746936054E-4</v>
      </c>
      <c r="O28" s="13">
        <v>9.4392639926850195E-6</v>
      </c>
      <c r="P28" s="13">
        <v>1.3766858427177535E-7</v>
      </c>
      <c r="Q28" s="13">
        <v>1.0149455609311053E-9</v>
      </c>
      <c r="R28" s="13">
        <v>3.609853889713088E-12</v>
      </c>
      <c r="S28" s="13">
        <v>5.9101535967436872E-15</v>
      </c>
      <c r="T28" s="13">
        <v>4.2492560775524974E-18</v>
      </c>
      <c r="U28" s="13">
        <v>1.2797102032171732E-21</v>
      </c>
      <c r="V28" s="5">
        <v>1.5396584549267254E-25</v>
      </c>
      <c r="AM28" s="10"/>
    </row>
    <row r="29" spans="1:39" x14ac:dyDescent="0.25">
      <c r="A29" s="4">
        <v>11</v>
      </c>
      <c r="B29" s="13">
        <v>0</v>
      </c>
      <c r="C29" s="13">
        <v>3.2562503937066207</v>
      </c>
      <c r="D29" s="13">
        <v>12.061917197302687</v>
      </c>
      <c r="E29" s="13">
        <v>22.031617161656492</v>
      </c>
      <c r="F29" s="13">
        <v>26.096652384597128</v>
      </c>
      <c r="G29" s="13">
        <v>20.877749960861628</v>
      </c>
      <c r="H29" s="13">
        <v>11.075094541940791</v>
      </c>
      <c r="I29" s="13">
        <v>3.7408401520527974</v>
      </c>
      <c r="J29" s="13">
        <v>0.76473774185044963</v>
      </c>
      <c r="K29" s="13">
        <v>8.9456700774003362E-2</v>
      </c>
      <c r="L29" s="13">
        <v>5.6436941906523016E-3</v>
      </c>
      <c r="M29" s="13">
        <v>1.8064637196612513E-4</v>
      </c>
      <c r="N29" s="13">
        <v>2.7563605793620581E-6</v>
      </c>
      <c r="O29" s="13">
        <v>1.8821041396643341E-8</v>
      </c>
      <c r="P29" s="13">
        <v>5.3957851081651735E-11</v>
      </c>
      <c r="Q29" s="13">
        <v>6.0909554113450852E-14</v>
      </c>
      <c r="R29" s="13">
        <v>2.5381329910685282E-17</v>
      </c>
      <c r="S29" s="13">
        <v>3.6594466091245598E-21</v>
      </c>
      <c r="T29" s="13">
        <v>1.7107316165852498E-25</v>
      </c>
      <c r="U29" s="13">
        <v>2.4296515118881779E-30</v>
      </c>
      <c r="V29" s="5">
        <v>9.8215895737278135E-36</v>
      </c>
      <c r="AM29" s="10"/>
    </row>
    <row r="30" spans="1:39" ht="15.75" thickBot="1" x14ac:dyDescent="0.3">
      <c r="A30" s="6">
        <v>12</v>
      </c>
      <c r="B30" s="7">
        <v>0</v>
      </c>
      <c r="C30" s="7">
        <v>4.6148270484628533</v>
      </c>
      <c r="D30" s="7">
        <v>16.546816923461169</v>
      </c>
      <c r="E30" s="7">
        <v>27.667237975516485</v>
      </c>
      <c r="F30" s="7">
        <v>27.59095808785818</v>
      </c>
      <c r="G30" s="7">
        <v>16.620721768047954</v>
      </c>
      <c r="H30" s="7">
        <v>5.7743074650936439</v>
      </c>
      <c r="I30" s="7">
        <v>1.0804144196233127</v>
      </c>
      <c r="J30" s="7">
        <v>0.10063878837075374</v>
      </c>
      <c r="K30" s="7">
        <v>4.2908241538821166E-3</v>
      </c>
      <c r="L30" s="7">
        <v>7.6752052996444255E-5</v>
      </c>
      <c r="M30" s="7">
        <v>5.2693688251223094E-7</v>
      </c>
      <c r="N30" s="7">
        <v>1.2686819511638816E-9</v>
      </c>
      <c r="O30" s="7">
        <v>9.7794115658166028E-13</v>
      </c>
      <c r="P30" s="7">
        <v>2.2020209193884513E-16</v>
      </c>
      <c r="Q30" s="7">
        <v>1.3209176089483428E-20</v>
      </c>
      <c r="R30" s="7">
        <v>1.9245730686584064E-25</v>
      </c>
      <c r="S30" s="7">
        <v>6.2080011133643895E-31</v>
      </c>
      <c r="T30" s="7">
        <v>4.040188494214987E-37</v>
      </c>
      <c r="U30" s="7">
        <v>4.833865418895442E-44</v>
      </c>
      <c r="V30" s="8">
        <v>9.6870386865715392E-52</v>
      </c>
      <c r="AM30" s="10"/>
    </row>
    <row r="31" spans="1:39" x14ac:dyDescent="0.25">
      <c r="AM31" s="10"/>
    </row>
    <row r="32" spans="1:39" x14ac:dyDescent="0.25">
      <c r="AM32" s="10"/>
    </row>
    <row r="33" spans="1:42" x14ac:dyDescent="0.25">
      <c r="AM33" s="10"/>
    </row>
    <row r="34" spans="1:42" x14ac:dyDescent="0.25">
      <c r="AM34" s="10"/>
    </row>
    <row r="35" spans="1:42" ht="15.75" thickBot="1" x14ac:dyDescent="0.3">
      <c r="D35" t="s">
        <v>11</v>
      </c>
      <c r="AA35" s="13"/>
    </row>
    <row r="36" spans="1:42" x14ac:dyDescent="0.25">
      <c r="C36" s="1">
        <v>2027</v>
      </c>
      <c r="D36" s="2">
        <v>2028</v>
      </c>
      <c r="E36" s="1">
        <v>2029</v>
      </c>
      <c r="F36" s="2">
        <v>2030</v>
      </c>
      <c r="G36" s="1">
        <v>2031</v>
      </c>
      <c r="H36" s="2">
        <v>2032</v>
      </c>
      <c r="I36" s="1">
        <v>2033</v>
      </c>
      <c r="J36" s="2">
        <v>2034</v>
      </c>
      <c r="K36" s="1">
        <v>2035</v>
      </c>
      <c r="L36" s="2">
        <v>2036</v>
      </c>
      <c r="M36" s="1">
        <v>2037</v>
      </c>
      <c r="N36" s="2">
        <v>2038</v>
      </c>
      <c r="O36" s="1">
        <v>2039</v>
      </c>
      <c r="P36" s="2">
        <v>2040</v>
      </c>
      <c r="Q36" s="1">
        <v>2041</v>
      </c>
      <c r="R36" s="2">
        <v>2042</v>
      </c>
      <c r="S36" s="1">
        <v>2043</v>
      </c>
      <c r="T36" s="2">
        <v>2044</v>
      </c>
      <c r="U36" s="1">
        <v>2045</v>
      </c>
      <c r="V36" s="2">
        <v>2046</v>
      </c>
      <c r="W36" s="1">
        <v>2047</v>
      </c>
      <c r="X36" s="2">
        <v>2048</v>
      </c>
      <c r="Y36" s="1">
        <v>2049</v>
      </c>
      <c r="Z36" s="3">
        <v>2050</v>
      </c>
      <c r="AA36" s="13"/>
      <c r="AP36" s="13"/>
    </row>
    <row r="37" spans="1:42" ht="15.75" thickBot="1" x14ac:dyDescent="0.3">
      <c r="A37" s="11" t="s">
        <v>12</v>
      </c>
      <c r="B37" t="str">
        <f>A2</f>
        <v>AGE of disposal</v>
      </c>
      <c r="C37" s="4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5"/>
      <c r="AA37" s="13"/>
      <c r="AP37" s="13"/>
    </row>
    <row r="38" spans="1:42" x14ac:dyDescent="0.25">
      <c r="B38">
        <v>1</v>
      </c>
      <c r="C38" s="50">
        <f t="shared" ref="C38:V38" si="0">$R3*C19/100</f>
        <v>0.38919817900104658</v>
      </c>
      <c r="D38" s="47">
        <f t="shared" si="0"/>
        <v>1.5441340968966861</v>
      </c>
      <c r="E38" s="47">
        <f t="shared" si="0"/>
        <v>3.3981557213342337</v>
      </c>
      <c r="F38" s="47">
        <f t="shared" si="0"/>
        <v>5.7860046811021952</v>
      </c>
      <c r="G38" s="47">
        <f t="shared" si="0"/>
        <v>8.4197633372280833</v>
      </c>
      <c r="H38" s="47">
        <f t="shared" si="0"/>
        <v>10.903533524379668</v>
      </c>
      <c r="I38" s="47">
        <f t="shared" si="0"/>
        <v>12.79765209272998</v>
      </c>
      <c r="J38" s="47">
        <f t="shared" si="0"/>
        <v>13.724893492747832</v>
      </c>
      <c r="K38" s="47">
        <f t="shared" si="0"/>
        <v>13.486365057680679</v>
      </c>
      <c r="L38" s="47">
        <f t="shared" si="0"/>
        <v>12.137734445925467</v>
      </c>
      <c r="M38" s="47">
        <f t="shared" si="0"/>
        <v>9.9829376497651534</v>
      </c>
      <c r="N38" s="47">
        <f t="shared" si="0"/>
        <v>7.4772037734304009</v>
      </c>
      <c r="O38" s="47">
        <f t="shared" si="0"/>
        <v>5.0780422047540732</v>
      </c>
      <c r="P38" s="47">
        <f t="shared" si="0"/>
        <v>3.1116336018554711</v>
      </c>
      <c r="Q38" s="47">
        <f t="shared" si="0"/>
        <v>1.7111510333458608</v>
      </c>
      <c r="R38" s="47">
        <f t="shared" si="0"/>
        <v>0.83971258440715446</v>
      </c>
      <c r="S38" s="47">
        <f t="shared" si="0"/>
        <v>0.36554899821256859</v>
      </c>
      <c r="T38" s="47">
        <f t="shared" si="0"/>
        <v>0.14030810985443964</v>
      </c>
      <c r="U38" s="47">
        <f t="shared" si="0"/>
        <v>4.7187686559871399E-2</v>
      </c>
      <c r="V38" s="47">
        <f t="shared" si="0"/>
        <v>1.3817188068777853E-2</v>
      </c>
      <c r="W38" s="47"/>
      <c r="X38" s="47"/>
      <c r="Y38" s="47"/>
      <c r="Z38" s="48"/>
      <c r="AA38" s="16"/>
      <c r="AP38" s="13"/>
    </row>
    <row r="39" spans="1:42" x14ac:dyDescent="0.25">
      <c r="B39">
        <v>2</v>
      </c>
      <c r="C39" s="15">
        <f t="shared" ref="C39:V39" si="1">$R4*C20/100</f>
        <v>0.93489059714101941</v>
      </c>
      <c r="D39" s="16">
        <f t="shared" si="1"/>
        <v>3.7038262294487021</v>
      </c>
      <c r="E39" s="16">
        <f t="shared" si="1"/>
        <v>8.1192153478551798</v>
      </c>
      <c r="F39" s="16">
        <f t="shared" si="1"/>
        <v>13.71984334471091</v>
      </c>
      <c r="G39" s="16">
        <f t="shared" si="1"/>
        <v>19.716464300161327</v>
      </c>
      <c r="H39" s="16">
        <f t="shared" si="1"/>
        <v>25.059891486916012</v>
      </c>
      <c r="I39" s="16">
        <f t="shared" si="1"/>
        <v>28.655882091644283</v>
      </c>
      <c r="J39" s="16">
        <f t="shared" si="1"/>
        <v>29.683671068320308</v>
      </c>
      <c r="K39" s="16">
        <f t="shared" si="1"/>
        <v>27.896329801482754</v>
      </c>
      <c r="L39" s="16">
        <f t="shared" si="1"/>
        <v>23.747423744304953</v>
      </c>
      <c r="M39" s="16">
        <f t="shared" si="1"/>
        <v>18.247859236705665</v>
      </c>
      <c r="N39" s="16">
        <f t="shared" si="1"/>
        <v>12.597380636742354</v>
      </c>
      <c r="O39" s="16">
        <f t="shared" si="1"/>
        <v>7.7696667253238498</v>
      </c>
      <c r="P39" s="16">
        <f t="shared" si="1"/>
        <v>4.2550234779630252</v>
      </c>
      <c r="Q39" s="16">
        <f t="shared" si="1"/>
        <v>2.0554951128216361</v>
      </c>
      <c r="R39" s="16">
        <f t="shared" si="1"/>
        <v>0.86985193533930127</v>
      </c>
      <c r="S39" s="16">
        <f t="shared" si="1"/>
        <v>0.32017219025958127</v>
      </c>
      <c r="T39" s="16">
        <f t="shared" si="1"/>
        <v>0.10175264020453258</v>
      </c>
      <c r="U39" s="16">
        <f t="shared" si="1"/>
        <v>2.7712956983457701E-2</v>
      </c>
      <c r="V39" s="16">
        <f t="shared" si="1"/>
        <v>6.419427269698034E-3</v>
      </c>
      <c r="W39" s="16"/>
      <c r="X39" s="16"/>
      <c r="Y39" s="16"/>
      <c r="Z39" s="17"/>
      <c r="AA39" s="16"/>
      <c r="AP39" s="13"/>
    </row>
    <row r="40" spans="1:42" x14ac:dyDescent="0.25">
      <c r="A40" s="11">
        <f>R2</f>
        <v>2027</v>
      </c>
      <c r="B40">
        <v>3</v>
      </c>
      <c r="C40" s="15">
        <f t="shared" ref="C40:V40" si="2">$R5*C21/100</f>
        <v>1.3671542660090261</v>
      </c>
      <c r="D40" s="16">
        <f t="shared" si="2"/>
        <v>5.406637857644256</v>
      </c>
      <c r="E40" s="16">
        <f t="shared" si="2"/>
        <v>11.794334875679654</v>
      </c>
      <c r="F40" s="16">
        <f t="shared" si="2"/>
        <v>19.741739388246639</v>
      </c>
      <c r="G40" s="16">
        <f t="shared" si="2"/>
        <v>27.929792063626536</v>
      </c>
      <c r="H40" s="16">
        <f t="shared" si="2"/>
        <v>34.67984720825919</v>
      </c>
      <c r="I40" s="16">
        <f t="shared" si="2"/>
        <v>38.384810273677857</v>
      </c>
      <c r="J40" s="16">
        <f t="shared" si="2"/>
        <v>38.074178579291733</v>
      </c>
      <c r="K40" s="16">
        <f t="shared" si="2"/>
        <v>33.84374296680415</v>
      </c>
      <c r="L40" s="16">
        <f t="shared" si="2"/>
        <v>26.875011821105026</v>
      </c>
      <c r="M40" s="16">
        <f t="shared" si="2"/>
        <v>18.969625932708741</v>
      </c>
      <c r="N40" s="16">
        <f t="shared" si="2"/>
        <v>11.8273378657757</v>
      </c>
      <c r="O40" s="16">
        <f t="shared" si="2"/>
        <v>6.4676372820689618</v>
      </c>
      <c r="P40" s="16">
        <f t="shared" si="2"/>
        <v>3.0781496634560339</v>
      </c>
      <c r="Q40" s="16">
        <f t="shared" si="2"/>
        <v>1.2647016967659928</v>
      </c>
      <c r="R40" s="16">
        <f t="shared" si="2"/>
        <v>0.44480701504718767</v>
      </c>
      <c r="S40" s="16">
        <f t="shared" si="2"/>
        <v>0.13275982935768085</v>
      </c>
      <c r="T40" s="16">
        <f t="shared" si="2"/>
        <v>3.3328753990953468E-2</v>
      </c>
      <c r="U40" s="16">
        <f t="shared" si="2"/>
        <v>6.9744743664129092E-3</v>
      </c>
      <c r="V40" s="16">
        <f t="shared" si="2"/>
        <v>1.205525543712214E-3</v>
      </c>
      <c r="W40" s="16"/>
      <c r="X40" s="16"/>
      <c r="Y40" s="16"/>
      <c r="Z40" s="17"/>
      <c r="AA40" s="16"/>
      <c r="AP40" s="13"/>
    </row>
    <row r="41" spans="1:42" x14ac:dyDescent="0.25">
      <c r="B41">
        <v>4</v>
      </c>
      <c r="C41" s="15">
        <f t="shared" ref="C41:V41" si="3">$R6*C22/100</f>
        <v>1.5097521406854069</v>
      </c>
      <c r="D41" s="16">
        <f t="shared" si="3"/>
        <v>5.957005835393181</v>
      </c>
      <c r="E41" s="16">
        <f t="shared" si="3"/>
        <v>12.914992159312227</v>
      </c>
      <c r="F41" s="16">
        <f t="shared" si="3"/>
        <v>21.359302078952922</v>
      </c>
      <c r="G41" s="16">
        <f t="shared" si="3"/>
        <v>29.625450822607764</v>
      </c>
      <c r="H41" s="16">
        <f t="shared" si="3"/>
        <v>35.713992385535036</v>
      </c>
      <c r="I41" s="16">
        <f t="shared" si="3"/>
        <v>37.932074240629383</v>
      </c>
      <c r="J41" s="16">
        <f t="shared" si="3"/>
        <v>35.615527214222723</v>
      </c>
      <c r="K41" s="16">
        <f t="shared" si="3"/>
        <v>29.503817058369595</v>
      </c>
      <c r="L41" s="16">
        <f t="shared" si="3"/>
        <v>21.454701448386285</v>
      </c>
      <c r="M41" s="16">
        <f t="shared" si="3"/>
        <v>13.600135932227944</v>
      </c>
      <c r="N41" s="16">
        <f t="shared" si="3"/>
        <v>7.4537101615486758</v>
      </c>
      <c r="O41" s="16">
        <f t="shared" si="3"/>
        <v>3.5000655855037173</v>
      </c>
      <c r="P41" s="16">
        <f t="shared" si="3"/>
        <v>1.3946427319487043</v>
      </c>
      <c r="Q41" s="16">
        <f t="shared" si="3"/>
        <v>0.46682638562898249</v>
      </c>
      <c r="R41" s="16">
        <f t="shared" si="3"/>
        <v>0.12990862784146334</v>
      </c>
      <c r="S41" s="16">
        <f t="shared" si="3"/>
        <v>2.9736565768813037E-2</v>
      </c>
      <c r="T41" s="16">
        <f t="shared" si="3"/>
        <v>5.5387697642614066E-3</v>
      </c>
      <c r="U41" s="16">
        <f t="shared" si="3"/>
        <v>8.3031301683240933E-4</v>
      </c>
      <c r="V41" s="16">
        <f t="shared" si="3"/>
        <v>9.9074661471986716E-5</v>
      </c>
      <c r="W41" s="16"/>
      <c r="X41" s="16"/>
      <c r="Y41" s="16"/>
      <c r="Z41" s="17"/>
      <c r="AA41" s="16"/>
      <c r="AP41" s="13"/>
    </row>
    <row r="42" spans="1:42" x14ac:dyDescent="0.25">
      <c r="B42">
        <v>5</v>
      </c>
      <c r="C42" s="15">
        <f t="shared" ref="C42:V42" si="4">$R7*C23/100</f>
        <v>1.4574138205615708</v>
      </c>
      <c r="D42" s="16">
        <f t="shared" si="4"/>
        <v>5.7337242602952072</v>
      </c>
      <c r="E42" s="16">
        <f t="shared" si="4"/>
        <v>12.332751620289731</v>
      </c>
      <c r="F42" s="16">
        <f t="shared" si="4"/>
        <v>20.08390801486226</v>
      </c>
      <c r="G42" s="16">
        <f t="shared" si="4"/>
        <v>27.156417981242917</v>
      </c>
      <c r="H42" s="16">
        <f t="shared" si="4"/>
        <v>31.517811108821242</v>
      </c>
      <c r="I42" s="16">
        <f t="shared" si="4"/>
        <v>31.747600277736673</v>
      </c>
      <c r="J42" s="16">
        <f t="shared" si="4"/>
        <v>27.779194280812881</v>
      </c>
      <c r="K42" s="16">
        <f t="shared" si="4"/>
        <v>21.020182219569673</v>
      </c>
      <c r="L42" s="16">
        <f t="shared" si="4"/>
        <v>13.651285530059253</v>
      </c>
      <c r="M42" s="16">
        <f t="shared" si="4"/>
        <v>7.5372806633400709</v>
      </c>
      <c r="N42" s="16">
        <f t="shared" si="4"/>
        <v>3.500294749810406</v>
      </c>
      <c r="O42" s="16">
        <f t="shared" si="4"/>
        <v>1.3515186563565353</v>
      </c>
      <c r="P42" s="16">
        <f t="shared" si="4"/>
        <v>0.42863576322536789</v>
      </c>
      <c r="Q42" s="16">
        <f t="shared" si="4"/>
        <v>0.11026533093856455</v>
      </c>
      <c r="R42" s="16">
        <f t="shared" si="4"/>
        <v>2.271282098230144E-2</v>
      </c>
      <c r="S42" s="16">
        <f t="shared" si="4"/>
        <v>3.6972386014153865E-3</v>
      </c>
      <c r="T42" s="16">
        <f t="shared" si="4"/>
        <v>4.6932146184315874E-4</v>
      </c>
      <c r="U42" s="16">
        <f t="shared" si="4"/>
        <v>4.5835184904177795E-5</v>
      </c>
      <c r="V42" s="16">
        <f t="shared" si="4"/>
        <v>3.3975209105598383E-6</v>
      </c>
      <c r="W42" s="16"/>
      <c r="X42" s="16"/>
      <c r="Y42" s="16"/>
      <c r="Z42" s="17"/>
      <c r="AA42" s="16"/>
      <c r="AP42" s="13"/>
    </row>
    <row r="43" spans="1:42" x14ac:dyDescent="0.25">
      <c r="B43">
        <v>6</v>
      </c>
      <c r="C43" s="15">
        <f t="shared" ref="C43:V43" si="5">$R8*C24/100</f>
        <v>1.2990195499680741</v>
      </c>
      <c r="D43" s="16">
        <f t="shared" si="5"/>
        <v>5.0911105294750199</v>
      </c>
      <c r="E43" s="16">
        <f t="shared" si="5"/>
        <v>10.837719716798768</v>
      </c>
      <c r="F43" s="16">
        <f t="shared" si="5"/>
        <v>17.296861008428333</v>
      </c>
      <c r="G43" s="16">
        <f t="shared" si="5"/>
        <v>22.623056321912745</v>
      </c>
      <c r="H43" s="16">
        <f t="shared" si="5"/>
        <v>24.985772643455903</v>
      </c>
      <c r="I43" s="16">
        <f t="shared" si="5"/>
        <v>23.48461527460173</v>
      </c>
      <c r="J43" s="16">
        <f t="shared" si="5"/>
        <v>18.740687316555672</v>
      </c>
      <c r="K43" s="16">
        <f t="shared" si="5"/>
        <v>12.59890572129537</v>
      </c>
      <c r="L43" s="16">
        <f t="shared" si="5"/>
        <v>7.0585774045453569</v>
      </c>
      <c r="M43" s="16">
        <f t="shared" si="5"/>
        <v>3.2538838472268221</v>
      </c>
      <c r="N43" s="16">
        <f t="shared" si="5"/>
        <v>1.2170594524123084</v>
      </c>
      <c r="O43" s="16">
        <f t="shared" si="5"/>
        <v>0.36391903805755887</v>
      </c>
      <c r="P43" s="16">
        <f t="shared" si="5"/>
        <v>8.566078854758187E-2</v>
      </c>
      <c r="Q43" s="16">
        <f t="shared" si="5"/>
        <v>1.5622790457423539E-2</v>
      </c>
      <c r="R43" s="16">
        <f t="shared" si="5"/>
        <v>2.1722576118153483E-3</v>
      </c>
      <c r="S43" s="16">
        <f t="shared" si="5"/>
        <v>2.2652319032231332E-4</v>
      </c>
      <c r="T43" s="16">
        <f t="shared" si="5"/>
        <v>1.7424266504820905E-5</v>
      </c>
      <c r="U43" s="16">
        <f t="shared" si="5"/>
        <v>9.7222230451408886E-7</v>
      </c>
      <c r="V43" s="16">
        <f t="shared" si="5"/>
        <v>3.8692294171303044E-8</v>
      </c>
      <c r="W43" s="16"/>
      <c r="X43" s="16"/>
      <c r="Y43" s="16"/>
      <c r="Z43" s="17"/>
      <c r="AA43" s="16"/>
      <c r="AP43" s="13"/>
    </row>
    <row r="44" spans="1:42" x14ac:dyDescent="0.25">
      <c r="B44">
        <v>7</v>
      </c>
      <c r="C44" s="15">
        <f t="shared" ref="C44:V44" si="6">$R9*C25/100</f>
        <v>2.8052254980505116</v>
      </c>
      <c r="D44" s="16">
        <f t="shared" si="6"/>
        <v>10.938503376207386</v>
      </c>
      <c r="E44" s="16">
        <f t="shared" si="6"/>
        <v>22.966438355639823</v>
      </c>
      <c r="F44" s="16">
        <f t="shared" si="6"/>
        <v>35.682804892599727</v>
      </c>
      <c r="G44" s="16">
        <f t="shared" si="6"/>
        <v>44.649135503847191</v>
      </c>
      <c r="H44" s="16">
        <f t="shared" si="6"/>
        <v>46.160161106140976</v>
      </c>
      <c r="I44" s="16">
        <f t="shared" si="6"/>
        <v>39.565980794681252</v>
      </c>
      <c r="J44" s="16">
        <f t="shared" si="6"/>
        <v>27.928504894430347</v>
      </c>
      <c r="K44" s="16">
        <f t="shared" si="6"/>
        <v>16.039356896709474</v>
      </c>
      <c r="L44" s="16">
        <f t="shared" si="6"/>
        <v>7.3814223999564339</v>
      </c>
      <c r="M44" s="16">
        <f t="shared" si="6"/>
        <v>2.6759562406173854</v>
      </c>
      <c r="N44" s="16">
        <f t="shared" si="6"/>
        <v>0.75030303813314347</v>
      </c>
      <c r="O44" s="16">
        <f t="shared" si="6"/>
        <v>0.15961732794330336</v>
      </c>
      <c r="P44" s="16">
        <f t="shared" si="6"/>
        <v>2.5259142892783363E-2</v>
      </c>
      <c r="Q44" s="16">
        <f t="shared" si="6"/>
        <v>2.9139084069516219E-3</v>
      </c>
      <c r="R44" s="16">
        <f t="shared" si="6"/>
        <v>2.4006970678267279E-4</v>
      </c>
      <c r="S44" s="16">
        <f t="shared" si="6"/>
        <v>1.3835153485690986E-5</v>
      </c>
      <c r="T44" s="16">
        <f t="shared" si="6"/>
        <v>5.4615530933712339E-7</v>
      </c>
      <c r="U44" s="16">
        <f t="shared" si="6"/>
        <v>1.4460096015123496E-8</v>
      </c>
      <c r="V44" s="16">
        <f t="shared" si="6"/>
        <v>2.5138314224493235E-10</v>
      </c>
      <c r="W44" s="16"/>
      <c r="X44" s="16"/>
      <c r="Y44" s="16"/>
      <c r="Z44" s="17"/>
      <c r="AA44" s="16"/>
      <c r="AP44" s="13"/>
    </row>
    <row r="45" spans="1:42" x14ac:dyDescent="0.25">
      <c r="B45">
        <v>8</v>
      </c>
      <c r="C45" s="15">
        <f t="shared" ref="C45:V45" si="7">$R10*C26/100</f>
        <v>3.7351232249125581</v>
      </c>
      <c r="D45" s="16">
        <f t="shared" si="7"/>
        <v>14.464071742307581</v>
      </c>
      <c r="E45" s="16">
        <f t="shared" si="7"/>
        <v>29.803773617406527</v>
      </c>
      <c r="F45" s="16">
        <f t="shared" si="7"/>
        <v>44.643238637209933</v>
      </c>
      <c r="G45" s="16">
        <f t="shared" si="7"/>
        <v>52.592975267584727</v>
      </c>
      <c r="H45" s="16">
        <f t="shared" si="7"/>
        <v>49.696245056772511</v>
      </c>
      <c r="I45" s="16">
        <f t="shared" si="7"/>
        <v>37.572326225192199</v>
      </c>
      <c r="J45" s="16">
        <f t="shared" si="7"/>
        <v>22.441752002936006</v>
      </c>
      <c r="K45" s="16">
        <f t="shared" si="7"/>
        <v>10.400559411698231</v>
      </c>
      <c r="L45" s="16">
        <f t="shared" si="7"/>
        <v>3.6617859613329085</v>
      </c>
      <c r="M45" s="16">
        <f t="shared" si="7"/>
        <v>0.95711086118900179</v>
      </c>
      <c r="N45" s="16">
        <f t="shared" si="7"/>
        <v>0.18126843849219484</v>
      </c>
      <c r="O45" s="16">
        <f t="shared" si="7"/>
        <v>2.4258525854537472E-2</v>
      </c>
      <c r="P45" s="16">
        <f t="shared" si="7"/>
        <v>2.235749847699461E-3</v>
      </c>
      <c r="Q45" s="16">
        <f t="shared" si="7"/>
        <v>1.3824416035774486E-4</v>
      </c>
      <c r="R45" s="16">
        <f t="shared" si="7"/>
        <v>5.5852851023944803E-6</v>
      </c>
      <c r="S45" s="16">
        <f t="shared" si="7"/>
        <v>1.4355706107316589E-7</v>
      </c>
      <c r="T45" s="16">
        <f t="shared" si="7"/>
        <v>2.2851228631995234E-9</v>
      </c>
      <c r="U45" s="16">
        <f t="shared" si="7"/>
        <v>2.19261477158305E-11</v>
      </c>
      <c r="V45" s="16">
        <f t="shared" si="7"/>
        <v>1.2342261303928676E-13</v>
      </c>
      <c r="W45" s="16"/>
      <c r="X45" s="16"/>
      <c r="Y45" s="16"/>
      <c r="Z45" s="17"/>
      <c r="AA45" s="16"/>
      <c r="AP45" s="13"/>
    </row>
    <row r="46" spans="1:42" x14ac:dyDescent="0.25">
      <c r="B46">
        <v>9</v>
      </c>
      <c r="C46" s="15">
        <f t="shared" ref="C46:V46" si="8">$R11*C27/100</f>
        <v>1.688212214414164</v>
      </c>
      <c r="D46" s="16">
        <f t="shared" si="8"/>
        <v>6.4746259655626295</v>
      </c>
      <c r="E46" s="16">
        <f t="shared" si="8"/>
        <v>12.995734736844803</v>
      </c>
      <c r="F46" s="16">
        <f t="shared" si="8"/>
        <v>18.496770888779466</v>
      </c>
      <c r="G46" s="16">
        <f t="shared" si="8"/>
        <v>20.030210324266839</v>
      </c>
      <c r="H46" s="16">
        <f t="shared" si="8"/>
        <v>16.691967048146676</v>
      </c>
      <c r="I46" s="16">
        <f t="shared" si="8"/>
        <v>10.58981945201492</v>
      </c>
      <c r="J46" s="16">
        <f t="shared" si="8"/>
        <v>5.0087094393929501</v>
      </c>
      <c r="K46" s="16">
        <f t="shared" si="8"/>
        <v>1.7202366385821828</v>
      </c>
      <c r="L46" s="16">
        <f t="shared" si="8"/>
        <v>0.41658381750786883</v>
      </c>
      <c r="M46" s="16">
        <f t="shared" si="8"/>
        <v>6.8939302993153026E-2</v>
      </c>
      <c r="N46" s="16">
        <f t="shared" si="8"/>
        <v>7.5464208934435959E-3</v>
      </c>
      <c r="O46" s="16">
        <f t="shared" si="8"/>
        <v>5.2846731489743096E-4</v>
      </c>
      <c r="P46" s="16">
        <f t="shared" si="8"/>
        <v>2.2884122601717739E-5</v>
      </c>
      <c r="Q46" s="16">
        <f t="shared" si="8"/>
        <v>5.920240392654332E-7</v>
      </c>
      <c r="R46" s="16">
        <f t="shared" si="8"/>
        <v>8.8378224012300646E-9</v>
      </c>
      <c r="S46" s="16">
        <f t="shared" si="8"/>
        <v>7.3512208577760838E-11</v>
      </c>
      <c r="T46" s="16">
        <f t="shared" si="8"/>
        <v>3.2893402079502341E-13</v>
      </c>
      <c r="U46" s="16">
        <f t="shared" si="8"/>
        <v>7.6428786379507594E-16</v>
      </c>
      <c r="V46" s="16">
        <f t="shared" si="8"/>
        <v>8.9005643283928571E-19</v>
      </c>
      <c r="W46" s="16"/>
      <c r="X46" s="16"/>
      <c r="Y46" s="16"/>
      <c r="Z46" s="17"/>
      <c r="AA46" s="16"/>
      <c r="AP46" s="13"/>
    </row>
    <row r="47" spans="1:42" x14ac:dyDescent="0.25">
      <c r="B47">
        <v>10</v>
      </c>
      <c r="C47" s="15">
        <f t="shared" ref="C47:V47" si="9">$R12*C28/100</f>
        <v>0.95090815540531282</v>
      </c>
      <c r="D47" s="16">
        <f t="shared" si="9"/>
        <v>3.5964835022922803</v>
      </c>
      <c r="E47" s="16">
        <f t="shared" si="9"/>
        <v>6.9510086557826867</v>
      </c>
      <c r="F47" s="16">
        <f t="shared" si="9"/>
        <v>9.1912406226321934</v>
      </c>
      <c r="G47" s="16">
        <f t="shared" si="9"/>
        <v>8.8157335359853501</v>
      </c>
      <c r="H47" s="16">
        <f t="shared" si="9"/>
        <v>6.129916574617905</v>
      </c>
      <c r="I47" s="16">
        <f t="shared" si="9"/>
        <v>3.0206815965670417</v>
      </c>
      <c r="J47" s="16">
        <f t="shared" si="9"/>
        <v>1.0207577926196543</v>
      </c>
      <c r="K47" s="16">
        <f t="shared" si="9"/>
        <v>0.22766303877952762</v>
      </c>
      <c r="L47" s="16">
        <f t="shared" si="9"/>
        <v>3.2155633698396809E-2</v>
      </c>
      <c r="M47" s="16">
        <f t="shared" si="9"/>
        <v>2.7544231193606526E-3</v>
      </c>
      <c r="N47" s="16">
        <f t="shared" si="9"/>
        <v>1.3686377109984837E-4</v>
      </c>
      <c r="O47" s="16">
        <f t="shared" si="9"/>
        <v>3.7699867049901336E-6</v>
      </c>
      <c r="P47" s="16">
        <f t="shared" si="9"/>
        <v>5.4984025534365177E-8</v>
      </c>
      <c r="Q47" s="16">
        <f t="shared" si="9"/>
        <v>4.0536330734729376E-10</v>
      </c>
      <c r="R47" s="16">
        <f t="shared" si="9"/>
        <v>1.4417544823115094E-12</v>
      </c>
      <c r="S47" s="16">
        <f t="shared" si="9"/>
        <v>2.3604807007665207E-15</v>
      </c>
      <c r="T47" s="16">
        <f t="shared" si="9"/>
        <v>1.6971279679099873E-18</v>
      </c>
      <c r="U47" s="16">
        <f t="shared" si="9"/>
        <v>5.1110875340574389E-22</v>
      </c>
      <c r="V47" s="16">
        <f t="shared" si="9"/>
        <v>6.1493056130198408E-26</v>
      </c>
      <c r="W47" s="16"/>
      <c r="X47" s="16"/>
      <c r="Y47" s="16"/>
      <c r="Z47" s="17"/>
      <c r="AA47" s="16"/>
      <c r="AP47" s="13"/>
    </row>
    <row r="48" spans="1:42" x14ac:dyDescent="0.25">
      <c r="B48">
        <v>11</v>
      </c>
      <c r="C48" s="15">
        <v>0</v>
      </c>
      <c r="D48" s="16">
        <f t="shared" ref="D48:V48" si="10">$R13*D29/100</f>
        <v>2.3723424152103969</v>
      </c>
      <c r="E48" s="16">
        <f t="shared" si="10"/>
        <v>4.3331867574056098</v>
      </c>
      <c r="F48" s="16">
        <f t="shared" si="10"/>
        <v>5.1326994153819756</v>
      </c>
      <c r="G48" s="16">
        <f t="shared" si="10"/>
        <v>4.1062437219669414</v>
      </c>
      <c r="H48" s="16">
        <f t="shared" si="10"/>
        <v>2.1782537638532897</v>
      </c>
      <c r="I48" s="16">
        <f t="shared" si="10"/>
        <v>0.73574984938725241</v>
      </c>
      <c r="J48" s="16">
        <f t="shared" si="10"/>
        <v>0.15040890696130302</v>
      </c>
      <c r="K48" s="16">
        <f t="shared" si="10"/>
        <v>1.7594377585215926E-2</v>
      </c>
      <c r="L48" s="16">
        <f t="shared" si="10"/>
        <v>1.1100038980498884E-3</v>
      </c>
      <c r="M48" s="16">
        <f t="shared" si="10"/>
        <v>3.5529596444663656E-5</v>
      </c>
      <c r="N48" s="16">
        <f t="shared" si="10"/>
        <v>5.421220364119881E-7</v>
      </c>
      <c r="O48" s="16">
        <f t="shared" si="10"/>
        <v>3.7017295072853296E-9</v>
      </c>
      <c r="P48" s="16">
        <f t="shared" si="10"/>
        <v>1.0612450463781469E-11</v>
      </c>
      <c r="Q48" s="16">
        <f t="shared" si="10"/>
        <v>1.1979714033122809E-14</v>
      </c>
      <c r="R48" s="16">
        <f t="shared" si="10"/>
        <v>4.9920095219217736E-18</v>
      </c>
      <c r="S48" s="16">
        <f t="shared" si="10"/>
        <v>7.1974133672260847E-22</v>
      </c>
      <c r="T48" s="16">
        <f t="shared" si="10"/>
        <v>3.364673383742176E-26</v>
      </c>
      <c r="U48" s="16">
        <f t="shared" si="10"/>
        <v>4.7786477402790846E-31</v>
      </c>
      <c r="V48" s="16">
        <f t="shared" si="10"/>
        <v>1.931713934809064E-36</v>
      </c>
      <c r="W48" s="16"/>
      <c r="X48" s="16"/>
      <c r="Y48" s="16"/>
      <c r="Z48" s="17"/>
      <c r="AA48" s="16"/>
      <c r="AP48" s="13"/>
    </row>
    <row r="49" spans="1:42" x14ac:dyDescent="0.25">
      <c r="B49">
        <v>12</v>
      </c>
      <c r="C49" s="15">
        <v>0</v>
      </c>
      <c r="D49" s="16">
        <f t="shared" ref="D49:V49" si="11">$R14*D30/100</f>
        <v>2.5799064049963607</v>
      </c>
      <c r="E49" s="16">
        <f t="shared" si="11"/>
        <v>4.3137532004954879</v>
      </c>
      <c r="F49" s="16">
        <f t="shared" si="11"/>
        <v>4.3018599782732103</v>
      </c>
      <c r="G49" s="16">
        <f t="shared" si="11"/>
        <v>2.5914293210225456</v>
      </c>
      <c r="H49" s="16">
        <f t="shared" si="11"/>
        <v>0.90030444420347677</v>
      </c>
      <c r="I49" s="16">
        <f t="shared" si="11"/>
        <v>0.16845343090032597</v>
      </c>
      <c r="J49" s="16">
        <f t="shared" si="11"/>
        <v>1.5691154130112361E-2</v>
      </c>
      <c r="K49" s="16">
        <f t="shared" si="11"/>
        <v>6.6900629701280442E-4</v>
      </c>
      <c r="L49" s="16">
        <f t="shared" si="11"/>
        <v>1.1966840150469701E-5</v>
      </c>
      <c r="M49" s="16">
        <f t="shared" si="11"/>
        <v>8.2157664795009877E-8</v>
      </c>
      <c r="N49" s="16">
        <f t="shared" si="11"/>
        <v>1.9780727053734353E-10</v>
      </c>
      <c r="O49" s="16">
        <f t="shared" si="11"/>
        <v>1.5247625360484304E-13</v>
      </c>
      <c r="P49" s="16">
        <f t="shared" si="11"/>
        <v>3.4332934848703932E-17</v>
      </c>
      <c r="Q49" s="16">
        <f t="shared" si="11"/>
        <v>2.0595162293519074E-21</v>
      </c>
      <c r="R49" s="16">
        <f t="shared" si="11"/>
        <v>3.000709084824229E-26</v>
      </c>
      <c r="S49" s="16">
        <f t="shared" si="11"/>
        <v>9.6792403691157641E-32</v>
      </c>
      <c r="T49" s="16">
        <f t="shared" si="11"/>
        <v>6.299282950812728E-38</v>
      </c>
      <c r="U49" s="16">
        <f t="shared" si="11"/>
        <v>7.5367488579732047E-45</v>
      </c>
      <c r="V49" s="16">
        <f t="shared" si="11"/>
        <v>1.5103601658575573E-52</v>
      </c>
      <c r="W49" s="16"/>
      <c r="X49" s="16"/>
      <c r="Y49" s="16"/>
      <c r="Z49" s="17"/>
      <c r="AA49" s="16"/>
      <c r="AP49" s="13"/>
    </row>
    <row r="50" spans="1:42" ht="15.75" thickBot="1" x14ac:dyDescent="0.3">
      <c r="C50" s="51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9"/>
      <c r="AA50" s="16"/>
      <c r="AP50" s="13"/>
    </row>
    <row r="51" spans="1:42" x14ac:dyDescent="0.25">
      <c r="C51" s="15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7"/>
      <c r="AA51" s="16"/>
      <c r="AP51" s="13"/>
    </row>
    <row r="52" spans="1:42" ht="15.75" thickBot="1" x14ac:dyDescent="0.3"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7"/>
      <c r="AA52" s="16"/>
      <c r="AP52" s="13"/>
    </row>
    <row r="53" spans="1:42" x14ac:dyDescent="0.25">
      <c r="B53">
        <f>B38</f>
        <v>1</v>
      </c>
      <c r="C53" s="50"/>
      <c r="D53" s="47">
        <f t="shared" ref="D53:W53" si="12">$S3*C19/100</f>
        <v>0.44172905878189617</v>
      </c>
      <c r="E53" s="47">
        <f t="shared" si="12"/>
        <v>1.7525490561284771</v>
      </c>
      <c r="F53" s="47">
        <f t="shared" si="12"/>
        <v>3.8568117976092844</v>
      </c>
      <c r="G53" s="47">
        <f t="shared" si="12"/>
        <v>6.5669536492976359</v>
      </c>
      <c r="H53" s="47">
        <f t="shared" si="12"/>
        <v>9.5561961355170588</v>
      </c>
      <c r="I53" s="47">
        <f t="shared" si="12"/>
        <v>12.375205900200601</v>
      </c>
      <c r="J53" s="47">
        <f t="shared" si="12"/>
        <v>14.5249775526945</v>
      </c>
      <c r="K53" s="47">
        <f t="shared" si="12"/>
        <v>15.577370634144122</v>
      </c>
      <c r="L53" s="47">
        <f t="shared" si="12"/>
        <v>15.306647524942093</v>
      </c>
      <c r="M53" s="47">
        <f t="shared" si="12"/>
        <v>13.775989461987793</v>
      </c>
      <c r="N53" s="47">
        <f t="shared" si="12"/>
        <v>11.330355304404591</v>
      </c>
      <c r="O53" s="47">
        <f t="shared" si="12"/>
        <v>8.4864173661741908</v>
      </c>
      <c r="P53" s="47">
        <f t="shared" si="12"/>
        <v>5.7634360194545771</v>
      </c>
      <c r="Q53" s="47">
        <f t="shared" si="12"/>
        <v>3.5316171975666992</v>
      </c>
      <c r="R53" s="47">
        <f t="shared" si="12"/>
        <v>1.9421086124647655</v>
      </c>
      <c r="S53" s="47">
        <f t="shared" si="12"/>
        <v>0.9530503213286835</v>
      </c>
      <c r="T53" s="47">
        <f t="shared" si="12"/>
        <v>0.41488789935645803</v>
      </c>
      <c r="U53" s="47">
        <f t="shared" si="12"/>
        <v>0.1592457844087237</v>
      </c>
      <c r="V53" s="47">
        <f t="shared" si="12"/>
        <v>5.3556705798798385E-2</v>
      </c>
      <c r="W53" s="47">
        <f t="shared" si="12"/>
        <v>1.5682122399183356E-2</v>
      </c>
      <c r="X53" s="47"/>
      <c r="Y53" s="47"/>
      <c r="Z53" s="48"/>
      <c r="AA53" s="16"/>
      <c r="AP53" s="13"/>
    </row>
    <row r="54" spans="1:42" x14ac:dyDescent="0.25">
      <c r="B54">
        <f t="shared" ref="B54:B64" si="13">B39</f>
        <v>2</v>
      </c>
      <c r="C54" s="15"/>
      <c r="D54" s="16">
        <f t="shared" ref="D54:W54" si="14">$S4*C20/100</f>
        <v>1.2165272571530255</v>
      </c>
      <c r="E54" s="16">
        <f t="shared" si="14"/>
        <v>4.8196073183983508</v>
      </c>
      <c r="F54" s="16">
        <f t="shared" si="14"/>
        <v>10.565136506417467</v>
      </c>
      <c r="G54" s="16">
        <f t="shared" si="14"/>
        <v>17.852958884977149</v>
      </c>
      <c r="H54" s="16">
        <f t="shared" si="14"/>
        <v>25.656067468408605</v>
      </c>
      <c r="I54" s="16">
        <f t="shared" si="14"/>
        <v>32.609207054129627</v>
      </c>
      <c r="J54" s="16">
        <f t="shared" si="14"/>
        <v>37.288493165783891</v>
      </c>
      <c r="K54" s="16">
        <f t="shared" si="14"/>
        <v>38.625904525520987</v>
      </c>
      <c r="L54" s="16">
        <f t="shared" si="14"/>
        <v>36.300125043310274</v>
      </c>
      <c r="M54" s="16">
        <f t="shared" si="14"/>
        <v>30.901357186024018</v>
      </c>
      <c r="N54" s="16">
        <f t="shared" si="14"/>
        <v>23.745043766651051</v>
      </c>
      <c r="O54" s="16">
        <f t="shared" si="14"/>
        <v>16.392353244533883</v>
      </c>
      <c r="P54" s="16">
        <f t="shared" si="14"/>
        <v>10.110286036950702</v>
      </c>
      <c r="Q54" s="16">
        <f t="shared" si="14"/>
        <v>5.5368532495650742</v>
      </c>
      <c r="R54" s="16">
        <f t="shared" si="14"/>
        <v>2.6747149231571177</v>
      </c>
      <c r="S54" s="16">
        <f t="shared" si="14"/>
        <v>1.1318956381245449</v>
      </c>
      <c r="T54" s="16">
        <f t="shared" si="14"/>
        <v>0.41662435971041523</v>
      </c>
      <c r="U54" s="16">
        <f t="shared" si="14"/>
        <v>0.1324057174974741</v>
      </c>
      <c r="V54" s="16">
        <f t="shared" si="14"/>
        <v>3.606151099367641E-2</v>
      </c>
      <c r="W54" s="16">
        <f t="shared" si="14"/>
        <v>8.3532856922306897E-3</v>
      </c>
      <c r="X54" s="16"/>
      <c r="Y54" s="16"/>
      <c r="Z54" s="17"/>
      <c r="AA54" s="16"/>
      <c r="AP54" s="13"/>
    </row>
    <row r="55" spans="1:42" x14ac:dyDescent="0.25">
      <c r="A55" s="11">
        <f>S2</f>
        <v>2028</v>
      </c>
      <c r="B55">
        <f t="shared" si="13"/>
        <v>3</v>
      </c>
      <c r="C55" s="15"/>
      <c r="D55" s="16">
        <f t="shared" ref="D55:W55" si="15">$S5*C21/100</f>
        <v>2.0847990198636284</v>
      </c>
      <c r="E55" s="16">
        <f t="shared" si="15"/>
        <v>8.2446828325223649</v>
      </c>
      <c r="F55" s="16">
        <f t="shared" si="15"/>
        <v>17.985401062704955</v>
      </c>
      <c r="G55" s="16">
        <f t="shared" si="15"/>
        <v>30.104546319535856</v>
      </c>
      <c r="H55" s="16">
        <f t="shared" si="15"/>
        <v>42.590660444795134</v>
      </c>
      <c r="I55" s="16">
        <f t="shared" si="15"/>
        <v>52.883945335486963</v>
      </c>
      <c r="J55" s="16">
        <f t="shared" si="15"/>
        <v>58.533712563265766</v>
      </c>
      <c r="K55" s="16">
        <f t="shared" si="15"/>
        <v>58.060024503259747</v>
      </c>
      <c r="L55" s="16">
        <f t="shared" si="15"/>
        <v>51.608954395234306</v>
      </c>
      <c r="M55" s="16">
        <f t="shared" si="15"/>
        <v>40.982206395055982</v>
      </c>
      <c r="N55" s="16">
        <f t="shared" si="15"/>
        <v>28.92713612132323</v>
      </c>
      <c r="O55" s="16">
        <f t="shared" si="15"/>
        <v>18.035727937378475</v>
      </c>
      <c r="P55" s="16">
        <f t="shared" si="15"/>
        <v>9.8626206286524596</v>
      </c>
      <c r="Q55" s="16">
        <f t="shared" si="15"/>
        <v>4.6939277892172626</v>
      </c>
      <c r="R55" s="16">
        <f t="shared" si="15"/>
        <v>1.9285671876184614</v>
      </c>
      <c r="S55" s="16">
        <f t="shared" si="15"/>
        <v>0.67829450710481909</v>
      </c>
      <c r="T55" s="16">
        <f t="shared" si="15"/>
        <v>0.20244793802978794</v>
      </c>
      <c r="U55" s="16">
        <f t="shared" si="15"/>
        <v>5.0823638108120441E-2</v>
      </c>
      <c r="V55" s="16">
        <f t="shared" si="15"/>
        <v>1.0635505944481059E-2</v>
      </c>
      <c r="W55" s="16">
        <f t="shared" si="15"/>
        <v>1.8383283689619842E-3</v>
      </c>
      <c r="X55" s="16"/>
      <c r="Y55" s="16"/>
      <c r="Z55" s="17"/>
      <c r="AA55" s="16"/>
      <c r="AP55" s="13"/>
    </row>
    <row r="56" spans="1:42" x14ac:dyDescent="0.25">
      <c r="B56">
        <f t="shared" si="13"/>
        <v>4</v>
      </c>
      <c r="C56" s="15"/>
      <c r="D56" s="16">
        <f t="shared" ref="D56:W56" si="16">$S6*C22/100</f>
        <v>2.4095131387042699</v>
      </c>
      <c r="E56" s="16">
        <f t="shared" si="16"/>
        <v>9.5071789871426127</v>
      </c>
      <c r="F56" s="16">
        <f t="shared" si="16"/>
        <v>20.611888836268125</v>
      </c>
      <c r="G56" s="16">
        <f t="shared" si="16"/>
        <v>34.088720662072291</v>
      </c>
      <c r="H56" s="16">
        <f t="shared" si="16"/>
        <v>47.281213302140941</v>
      </c>
      <c r="I56" s="16">
        <f t="shared" si="16"/>
        <v>56.998318842895557</v>
      </c>
      <c r="J56" s="16">
        <f t="shared" si="16"/>
        <v>60.538302147800842</v>
      </c>
      <c r="K56" s="16">
        <f t="shared" si="16"/>
        <v>56.841171773791821</v>
      </c>
      <c r="L56" s="16">
        <f t="shared" si="16"/>
        <v>47.087089945634979</v>
      </c>
      <c r="M56" s="16">
        <f t="shared" si="16"/>
        <v>34.240974815505339</v>
      </c>
      <c r="N56" s="16">
        <f t="shared" si="16"/>
        <v>21.70535502734262</v>
      </c>
      <c r="O56" s="16">
        <f t="shared" si="16"/>
        <v>11.895868257018368</v>
      </c>
      <c r="P56" s="16">
        <f t="shared" si="16"/>
        <v>5.5859857968270124</v>
      </c>
      <c r="Q56" s="16">
        <f t="shared" si="16"/>
        <v>2.2258024319828023</v>
      </c>
      <c r="R56" s="16">
        <f t="shared" si="16"/>
        <v>0.74503905598451714</v>
      </c>
      <c r="S56" s="16">
        <f t="shared" si="16"/>
        <v>0.20732975776602905</v>
      </c>
      <c r="T56" s="16">
        <f t="shared" si="16"/>
        <v>4.7458548982331782E-2</v>
      </c>
      <c r="U56" s="16">
        <f t="shared" si="16"/>
        <v>8.83968842275463E-3</v>
      </c>
      <c r="V56" s="16">
        <f t="shared" si="16"/>
        <v>1.3251513737788786E-3</v>
      </c>
      <c r="W56" s="16">
        <f t="shared" si="16"/>
        <v>1.5811979469759408E-4</v>
      </c>
      <c r="X56" s="16"/>
      <c r="Y56" s="16"/>
      <c r="Z56" s="17"/>
      <c r="AA56" s="16"/>
      <c r="AP56" s="13"/>
    </row>
    <row r="57" spans="1:42" x14ac:dyDescent="0.25">
      <c r="B57">
        <f t="shared" si="13"/>
        <v>5</v>
      </c>
      <c r="C57" s="15"/>
      <c r="D57" s="16">
        <f t="shared" ref="D57:W57" si="17">$S7*C23/100</f>
        <v>2.3869084267300842</v>
      </c>
      <c r="E57" s="16">
        <f t="shared" si="17"/>
        <v>9.3905207706702747</v>
      </c>
      <c r="F57" s="16">
        <f t="shared" si="17"/>
        <v>20.198208876526181</v>
      </c>
      <c r="G57" s="16">
        <f t="shared" si="17"/>
        <v>32.892819188358573</v>
      </c>
      <c r="H57" s="16">
        <f t="shared" si="17"/>
        <v>44.47596283549494</v>
      </c>
      <c r="I57" s="16">
        <f t="shared" si="17"/>
        <v>51.618921041070415</v>
      </c>
      <c r="J57" s="16">
        <f t="shared" si="17"/>
        <v>51.995262815738236</v>
      </c>
      <c r="K57" s="16">
        <f t="shared" si="17"/>
        <v>45.495927087541439</v>
      </c>
      <c r="L57" s="16">
        <f t="shared" si="17"/>
        <v>34.426220860153492</v>
      </c>
      <c r="M57" s="16">
        <f t="shared" si="17"/>
        <v>22.357663971404833</v>
      </c>
      <c r="N57" s="16">
        <f t="shared" si="17"/>
        <v>12.344331085747438</v>
      </c>
      <c r="O57" s="16">
        <f t="shared" si="17"/>
        <v>5.7326772372326111</v>
      </c>
      <c r="P57" s="16">
        <f t="shared" si="17"/>
        <v>2.2134765186303174</v>
      </c>
      <c r="Q57" s="16">
        <f t="shared" si="17"/>
        <v>0.70200673330124275</v>
      </c>
      <c r="R57" s="16">
        <f t="shared" si="17"/>
        <v>0.18058923545271965</v>
      </c>
      <c r="S57" s="16">
        <f t="shared" si="17"/>
        <v>3.7198373607145882E-2</v>
      </c>
      <c r="T57" s="16">
        <f t="shared" si="17"/>
        <v>6.0552259412153088E-3</v>
      </c>
      <c r="U57" s="16">
        <f t="shared" si="17"/>
        <v>7.6864054417095571E-4</v>
      </c>
      <c r="V57" s="16">
        <f t="shared" si="17"/>
        <v>7.5067484296503946E-5</v>
      </c>
      <c r="W57" s="16">
        <f t="shared" si="17"/>
        <v>5.5643573410619695E-6</v>
      </c>
      <c r="X57" s="16"/>
      <c r="Y57" s="16"/>
      <c r="Z57" s="17"/>
      <c r="AA57" s="16"/>
      <c r="AP57" s="13"/>
    </row>
    <row r="58" spans="1:42" x14ac:dyDescent="0.25">
      <c r="B58">
        <f t="shared" si="13"/>
        <v>6</v>
      </c>
      <c r="C58" s="15"/>
      <c r="D58" s="16">
        <f t="shared" ref="D58:W58" si="18">$S8*C24/100</f>
        <v>2.13604054588642</v>
      </c>
      <c r="E58" s="16">
        <f t="shared" si="18"/>
        <v>8.371558776629028</v>
      </c>
      <c r="F58" s="16">
        <f t="shared" si="18"/>
        <v>17.820985635361534</v>
      </c>
      <c r="G58" s="16">
        <f t="shared" si="18"/>
        <v>28.442063425044548</v>
      </c>
      <c r="H58" s="16">
        <f t="shared" si="18"/>
        <v>37.200183458875095</v>
      </c>
      <c r="I58" s="16">
        <f t="shared" si="18"/>
        <v>41.085311947794168</v>
      </c>
      <c r="J58" s="16">
        <f t="shared" si="18"/>
        <v>38.616886429712089</v>
      </c>
      <c r="K58" s="16">
        <f t="shared" si="18"/>
        <v>30.816216712770885</v>
      </c>
      <c r="L58" s="16">
        <f t="shared" si="18"/>
        <v>20.716988789852088</v>
      </c>
      <c r="M58" s="16">
        <f t="shared" si="18"/>
        <v>11.606759523178205</v>
      </c>
      <c r="N58" s="16">
        <f t="shared" si="18"/>
        <v>5.3505182654504351</v>
      </c>
      <c r="O58" s="16">
        <f t="shared" si="18"/>
        <v>2.0012696015013067</v>
      </c>
      <c r="P58" s="16">
        <f t="shared" si="18"/>
        <v>0.59840963958551174</v>
      </c>
      <c r="Q58" s="16">
        <f t="shared" si="18"/>
        <v>0.14085616920448574</v>
      </c>
      <c r="R58" s="16">
        <f t="shared" si="18"/>
        <v>2.5689308415538688E-2</v>
      </c>
      <c r="S58" s="16">
        <f t="shared" si="18"/>
        <v>3.5719480396288299E-3</v>
      </c>
      <c r="T58" s="16">
        <f t="shared" si="18"/>
        <v>3.7248301545877381E-4</v>
      </c>
      <c r="U58" s="16">
        <f t="shared" si="18"/>
        <v>2.8651562432253488E-5</v>
      </c>
      <c r="V58" s="16">
        <f t="shared" si="18"/>
        <v>1.5986720616393083E-6</v>
      </c>
      <c r="W58" s="16">
        <f t="shared" si="18"/>
        <v>6.3623606869734437E-8</v>
      </c>
      <c r="X58" s="16"/>
      <c r="Y58" s="16"/>
      <c r="Z58" s="17"/>
      <c r="AA58" s="16"/>
      <c r="AP58" s="13"/>
    </row>
    <row r="59" spans="1:42" x14ac:dyDescent="0.25">
      <c r="B59">
        <f t="shared" si="13"/>
        <v>7</v>
      </c>
      <c r="C59" s="15"/>
      <c r="D59" s="16">
        <f t="shared" ref="D59:W59" si="19">$S9*C25/100</f>
        <v>1.7784763130758778</v>
      </c>
      <c r="E59" s="16">
        <f t="shared" si="19"/>
        <v>6.9348682195441338</v>
      </c>
      <c r="F59" s="16">
        <f t="shared" si="19"/>
        <v>14.560421841170387</v>
      </c>
      <c r="G59" s="16">
        <f t="shared" si="19"/>
        <v>22.622432075317594</v>
      </c>
      <c r="H59" s="16">
        <f t="shared" si="19"/>
        <v>28.30696853001356</v>
      </c>
      <c r="I59" s="16">
        <f t="shared" si="19"/>
        <v>29.264939019016403</v>
      </c>
      <c r="J59" s="16">
        <f t="shared" si="19"/>
        <v>25.084314860198329</v>
      </c>
      <c r="K59" s="16">
        <f t="shared" si="19"/>
        <v>17.706307193088875</v>
      </c>
      <c r="L59" s="16">
        <f t="shared" si="19"/>
        <v>10.168742704496259</v>
      </c>
      <c r="M59" s="16">
        <f t="shared" si="19"/>
        <v>4.679725356928806</v>
      </c>
      <c r="N59" s="16">
        <f t="shared" si="19"/>
        <v>1.696521292877504</v>
      </c>
      <c r="O59" s="16">
        <f t="shared" si="19"/>
        <v>0.47568232282075001</v>
      </c>
      <c r="P59" s="16">
        <f t="shared" si="19"/>
        <v>0.10119530037813665</v>
      </c>
      <c r="Q59" s="16">
        <f t="shared" si="19"/>
        <v>1.6013966561559189E-2</v>
      </c>
      <c r="R59" s="16">
        <f t="shared" si="19"/>
        <v>1.8473798572833347E-3</v>
      </c>
      <c r="S59" s="16">
        <f t="shared" si="19"/>
        <v>1.5220105738264863E-4</v>
      </c>
      <c r="T59" s="16">
        <f t="shared" si="19"/>
        <v>8.7713065417272685E-6</v>
      </c>
      <c r="U59" s="16">
        <f t="shared" si="19"/>
        <v>3.4625533013004611E-7</v>
      </c>
      <c r="V59" s="16">
        <f t="shared" si="19"/>
        <v>9.1675119399748759E-9</v>
      </c>
      <c r="W59" s="16">
        <f t="shared" si="19"/>
        <v>1.5937362764593908E-10</v>
      </c>
      <c r="X59" s="16"/>
      <c r="Y59" s="16"/>
      <c r="Z59" s="17"/>
      <c r="AA59" s="16"/>
      <c r="AP59" s="13"/>
    </row>
    <row r="60" spans="1:42" x14ac:dyDescent="0.25">
      <c r="B60">
        <f t="shared" si="13"/>
        <v>8</v>
      </c>
      <c r="C60" s="15"/>
      <c r="D60" s="16">
        <f t="shared" ref="D60:W60" si="20">$S10*C26/100</f>
        <v>3.6651886467465822</v>
      </c>
      <c r="E60" s="16">
        <f t="shared" si="20"/>
        <v>14.193253700987304</v>
      </c>
      <c r="F60" s="16">
        <f t="shared" si="20"/>
        <v>29.245742674334668</v>
      </c>
      <c r="G60" s="16">
        <f t="shared" si="20"/>
        <v>43.807360976940934</v>
      </c>
      <c r="H60" s="16">
        <f t="shared" si="20"/>
        <v>51.608250716785399</v>
      </c>
      <c r="I60" s="16">
        <f t="shared" si="20"/>
        <v>48.765757432884357</v>
      </c>
      <c r="J60" s="16">
        <f t="shared" si="20"/>
        <v>36.868840790562452</v>
      </c>
      <c r="K60" s="16">
        <f t="shared" si="20"/>
        <v>22.021563868535832</v>
      </c>
      <c r="L60" s="16">
        <f t="shared" si="20"/>
        <v>10.205824541829427</v>
      </c>
      <c r="M60" s="16">
        <f t="shared" si="20"/>
        <v>3.593224513391414</v>
      </c>
      <c r="N60" s="16">
        <f t="shared" si="20"/>
        <v>0.93919039637304025</v>
      </c>
      <c r="O60" s="16">
        <f t="shared" si="20"/>
        <v>0.1778744589586137</v>
      </c>
      <c r="P60" s="16">
        <f t="shared" si="20"/>
        <v>2.3804321355673796E-2</v>
      </c>
      <c r="Q60" s="16">
        <f t="shared" si="20"/>
        <v>2.1938887863452755E-3</v>
      </c>
      <c r="R60" s="16">
        <f t="shared" si="20"/>
        <v>1.3565574587812493E-4</v>
      </c>
      <c r="S60" s="16">
        <f t="shared" si="20"/>
        <v>5.4807090190761547E-6</v>
      </c>
      <c r="T60" s="16">
        <f t="shared" si="20"/>
        <v>1.4086917049918513E-7</v>
      </c>
      <c r="U60" s="16">
        <f t="shared" si="20"/>
        <v>2.2423373662099225E-9</v>
      </c>
      <c r="V60" s="16">
        <f t="shared" si="20"/>
        <v>2.1515613498087954E-11</v>
      </c>
      <c r="W60" s="16">
        <f t="shared" si="20"/>
        <v>1.2111170979479015E-13</v>
      </c>
      <c r="X60" s="16"/>
      <c r="Y60" s="16"/>
      <c r="Z60" s="17"/>
      <c r="AA60" s="16"/>
      <c r="AP60" s="13"/>
    </row>
    <row r="61" spans="1:42" x14ac:dyDescent="0.25">
      <c r="B61">
        <f t="shared" si="13"/>
        <v>9</v>
      </c>
      <c r="C61" s="15"/>
      <c r="D61" s="16">
        <f t="shared" ref="D61:W61" si="21">$S11*C27/100</f>
        <v>3.8718940676460698</v>
      </c>
      <c r="E61" s="16">
        <f t="shared" si="21"/>
        <v>14.849475470113516</v>
      </c>
      <c r="F61" s="16">
        <f t="shared" si="21"/>
        <v>29.805558686679984</v>
      </c>
      <c r="G61" s="16">
        <f t="shared" si="21"/>
        <v>42.422117825824486</v>
      </c>
      <c r="H61" s="16">
        <f t="shared" si="21"/>
        <v>45.939042417806796</v>
      </c>
      <c r="I61" s="16">
        <f t="shared" si="21"/>
        <v>38.282822289311682</v>
      </c>
      <c r="J61" s="16">
        <f t="shared" si="21"/>
        <v>24.287621404236837</v>
      </c>
      <c r="K61" s="16">
        <f t="shared" si="21"/>
        <v>11.48741384487505</v>
      </c>
      <c r="L61" s="16">
        <f t="shared" si="21"/>
        <v>3.9453416928304192</v>
      </c>
      <c r="M61" s="16">
        <f t="shared" si="21"/>
        <v>0.95542989081250984</v>
      </c>
      <c r="N61" s="16">
        <f t="shared" si="21"/>
        <v>0.15811144831662735</v>
      </c>
      <c r="O61" s="16">
        <f t="shared" si="21"/>
        <v>1.7307624029615283E-2</v>
      </c>
      <c r="P61" s="16">
        <f t="shared" si="21"/>
        <v>1.2120333237881844E-3</v>
      </c>
      <c r="Q61" s="16">
        <f t="shared" si="21"/>
        <v>5.2484455324014787E-5</v>
      </c>
      <c r="R61" s="16">
        <f t="shared" si="21"/>
        <v>1.3577998938546612E-6</v>
      </c>
      <c r="S61" s="16">
        <f t="shared" si="21"/>
        <v>2.0269437594435836E-8</v>
      </c>
      <c r="T61" s="16">
        <f t="shared" si="21"/>
        <v>1.6859935135024731E-10</v>
      </c>
      <c r="U61" s="16">
        <f t="shared" si="21"/>
        <v>7.5440615397109794E-13</v>
      </c>
      <c r="V61" s="16">
        <f t="shared" si="21"/>
        <v>1.7528848687005529E-15</v>
      </c>
      <c r="W61" s="16">
        <f t="shared" si="21"/>
        <v>2.0413335437076781E-18</v>
      </c>
      <c r="X61" s="16"/>
      <c r="Y61" s="16"/>
      <c r="Z61" s="17"/>
      <c r="AA61" s="16"/>
      <c r="AP61" s="13"/>
    </row>
    <row r="62" spans="1:42" x14ac:dyDescent="0.25">
      <c r="B62">
        <f t="shared" si="13"/>
        <v>10</v>
      </c>
      <c r="C62" s="15"/>
      <c r="D62" s="16">
        <f t="shared" ref="D62:W62" si="22">$S12*C28/100</f>
        <v>1.8776369073194978</v>
      </c>
      <c r="E62" s="16">
        <f t="shared" si="22"/>
        <v>7.1015167154511758</v>
      </c>
      <c r="F62" s="16">
        <f t="shared" si="22"/>
        <v>13.725269176634452</v>
      </c>
      <c r="G62" s="16">
        <f t="shared" si="22"/>
        <v>18.148769172930816</v>
      </c>
      <c r="H62" s="16">
        <f t="shared" si="22"/>
        <v>17.407303279678896</v>
      </c>
      <c r="I62" s="16">
        <f t="shared" si="22"/>
        <v>12.103963494125466</v>
      </c>
      <c r="J62" s="16">
        <f t="shared" si="22"/>
        <v>5.9645542198105899</v>
      </c>
      <c r="K62" s="16">
        <f t="shared" si="22"/>
        <v>2.0155600664080042</v>
      </c>
      <c r="L62" s="16">
        <f t="shared" si="22"/>
        <v>0.44953713102055365</v>
      </c>
      <c r="M62" s="16">
        <f t="shared" si="22"/>
        <v>6.3493623718708814E-2</v>
      </c>
      <c r="N62" s="16">
        <f t="shared" si="22"/>
        <v>5.4388076050112767E-3</v>
      </c>
      <c r="O62" s="16">
        <f t="shared" si="22"/>
        <v>2.7024741183597086E-4</v>
      </c>
      <c r="P62" s="16">
        <f t="shared" si="22"/>
        <v>7.4441113341551945E-6</v>
      </c>
      <c r="Q62" s="16">
        <f t="shared" si="22"/>
        <v>1.0856993398307425E-7</v>
      </c>
      <c r="R62" s="16">
        <f t="shared" si="22"/>
        <v>8.0041915974940346E-10</v>
      </c>
      <c r="S62" s="16">
        <f t="shared" si="22"/>
        <v>2.84684846995296E-12</v>
      </c>
      <c r="T62" s="16">
        <f t="shared" si="22"/>
        <v>4.6609398158810326E-15</v>
      </c>
      <c r="U62" s="16">
        <f t="shared" si="22"/>
        <v>3.3511018817939231E-18</v>
      </c>
      <c r="V62" s="16">
        <f t="shared" si="22"/>
        <v>1.0092211888114836E-21</v>
      </c>
      <c r="W62" s="16">
        <f t="shared" si="22"/>
        <v>1.2142248552355293E-25</v>
      </c>
      <c r="X62" s="16"/>
      <c r="Y62" s="16"/>
      <c r="Z62" s="17"/>
      <c r="AA62" s="16"/>
      <c r="AP62" s="13"/>
    </row>
    <row r="63" spans="1:42" x14ac:dyDescent="0.25">
      <c r="B63">
        <f t="shared" si="13"/>
        <v>11</v>
      </c>
      <c r="C63" s="15"/>
      <c r="D63" s="16">
        <f t="shared" ref="D63:W63" si="23">$S13*C29/100</f>
        <v>0.98888604359496102</v>
      </c>
      <c r="E63" s="16">
        <f t="shared" si="23"/>
        <v>3.6630664516659226</v>
      </c>
      <c r="F63" s="16">
        <f t="shared" si="23"/>
        <v>6.6907504321832132</v>
      </c>
      <c r="G63" s="16">
        <f t="shared" si="23"/>
        <v>7.9252551884688884</v>
      </c>
      <c r="H63" s="16">
        <f t="shared" si="23"/>
        <v>6.340334145636783</v>
      </c>
      <c r="I63" s="16">
        <f t="shared" si="23"/>
        <v>3.3633796851700959</v>
      </c>
      <c r="J63" s="16">
        <f t="shared" si="23"/>
        <v>1.1360504170177634</v>
      </c>
      <c r="K63" s="16">
        <f t="shared" si="23"/>
        <v>0.23224211546747864</v>
      </c>
      <c r="L63" s="16">
        <f t="shared" si="23"/>
        <v>2.7166978028604481E-2</v>
      </c>
      <c r="M63" s="16">
        <f t="shared" si="23"/>
        <v>1.7139254494188785E-3</v>
      </c>
      <c r="N63" s="16">
        <f t="shared" si="23"/>
        <v>5.4860239374902326E-5</v>
      </c>
      <c r="O63" s="16">
        <f t="shared" si="23"/>
        <v>8.3707521796066167E-7</v>
      </c>
      <c r="P63" s="16">
        <f t="shared" si="23"/>
        <v>5.7157352515134896E-9</v>
      </c>
      <c r="Q63" s="16">
        <f t="shared" si="23"/>
        <v>1.6386382933003676E-11</v>
      </c>
      <c r="R63" s="16">
        <f t="shared" si="23"/>
        <v>1.8497535724155488E-14</v>
      </c>
      <c r="S63" s="16">
        <f t="shared" si="23"/>
        <v>7.7080199253305301E-18</v>
      </c>
      <c r="T63" s="16">
        <f t="shared" si="23"/>
        <v>1.111332127909517E-21</v>
      </c>
      <c r="U63" s="16">
        <f t="shared" si="23"/>
        <v>5.1952964773452203E-26</v>
      </c>
      <c r="V63" s="16">
        <f t="shared" si="23"/>
        <v>7.3785740665067775E-31</v>
      </c>
      <c r="W63" s="16">
        <f t="shared" si="23"/>
        <v>2.9827045469686572E-36</v>
      </c>
      <c r="X63" s="16"/>
      <c r="Y63" s="16"/>
      <c r="Z63" s="17"/>
      <c r="AA63" s="16"/>
      <c r="AP63" s="13"/>
    </row>
    <row r="64" spans="1:42" ht="15.75" thickBot="1" x14ac:dyDescent="0.3">
      <c r="B64">
        <f t="shared" si="13"/>
        <v>12</v>
      </c>
      <c r="C64" s="51"/>
      <c r="D64" s="18">
        <f t="shared" ref="D64:W64" si="24">$S14*C30/100</f>
        <v>0.61781353578015252</v>
      </c>
      <c r="E64" s="18">
        <f t="shared" si="24"/>
        <v>2.2152178970164278</v>
      </c>
      <c r="F64" s="18">
        <f t="shared" si="24"/>
        <v>3.703972855194714</v>
      </c>
      <c r="G64" s="18">
        <f t="shared" si="24"/>
        <v>3.693760826312984</v>
      </c>
      <c r="H64" s="18">
        <f t="shared" si="24"/>
        <v>2.2251119651723843</v>
      </c>
      <c r="I64" s="18">
        <f t="shared" si="24"/>
        <v>0.77303987218318593</v>
      </c>
      <c r="J64" s="18">
        <f t="shared" si="24"/>
        <v>0.14464131498008689</v>
      </c>
      <c r="K64" s="18">
        <f t="shared" si="24"/>
        <v>1.3473095530346252E-2</v>
      </c>
      <c r="L64" s="18">
        <f t="shared" si="24"/>
        <v>5.7443739799604976E-4</v>
      </c>
      <c r="M64" s="18">
        <f t="shared" si="24"/>
        <v>1.0275240381091514E-5</v>
      </c>
      <c r="N64" s="18">
        <f t="shared" si="24"/>
        <v>7.0544082172329468E-8</v>
      </c>
      <c r="O64" s="18">
        <f t="shared" si="24"/>
        <v>1.6984577619005209E-10</v>
      </c>
      <c r="P64" s="18">
        <f t="shared" si="24"/>
        <v>1.3092262773615634E-13</v>
      </c>
      <c r="Q64" s="18">
        <f t="shared" si="24"/>
        <v>2.9479725150748343E-17</v>
      </c>
      <c r="R64" s="18">
        <f t="shared" si="24"/>
        <v>1.7683886522474722E-21</v>
      </c>
      <c r="S64" s="18">
        <f t="shared" si="24"/>
        <v>2.576537061797711E-26</v>
      </c>
      <c r="T64" s="18">
        <f t="shared" si="24"/>
        <v>8.3110094434683121E-32</v>
      </c>
      <c r="U64" s="18">
        <f t="shared" si="24"/>
        <v>5.4088335545763695E-38</v>
      </c>
      <c r="V64" s="18">
        <f t="shared" si="24"/>
        <v>6.4713746681534829E-45</v>
      </c>
      <c r="W64" s="18">
        <f t="shared" si="24"/>
        <v>1.2968597868003203E-52</v>
      </c>
      <c r="X64" s="18"/>
      <c r="Y64" s="18"/>
      <c r="Z64" s="19"/>
      <c r="AA64" s="16"/>
      <c r="AP64" s="13"/>
    </row>
    <row r="65" spans="1:42" x14ac:dyDescent="0.25">
      <c r="C65" s="15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7"/>
      <c r="AA65" s="16"/>
      <c r="AP65" s="13"/>
    </row>
    <row r="66" spans="1:42" ht="15.75" thickBot="1" x14ac:dyDescent="0.3">
      <c r="C66" s="15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7"/>
      <c r="AA66" s="16"/>
      <c r="AP66" s="13"/>
    </row>
    <row r="67" spans="1:42" x14ac:dyDescent="0.25">
      <c r="C67" s="50"/>
      <c r="D67" s="47"/>
      <c r="E67" s="47">
        <f t="shared" ref="E67:E78" si="25">$T3*C19/100</f>
        <v>0.49609520991210138</v>
      </c>
      <c r="F67" s="47">
        <f t="shared" ref="F67:F78" si="26">$T3*D19/100</f>
        <v>1.9682454088006784</v>
      </c>
      <c r="G67" s="47">
        <f t="shared" ref="G67:G78" si="27">$T3*E19/100</f>
        <v>4.3314919412425663</v>
      </c>
      <c r="H67" s="47">
        <f t="shared" ref="H67:H78" si="28">$T3*F19/100</f>
        <v>7.3751866316313759</v>
      </c>
      <c r="I67" s="47">
        <f t="shared" ref="I67:I78" si="29">$T3*G19/100</f>
        <v>10.732332486532904</v>
      </c>
      <c r="J67" s="47">
        <f t="shared" ref="J67:J78" si="30">$T3*H19/100</f>
        <v>13.898294093884287</v>
      </c>
      <c r="K67" s="47">
        <f t="shared" ref="K67:K78" si="31">$T3*I19/100</f>
        <v>16.312650582334427</v>
      </c>
      <c r="L67" s="47">
        <f t="shared" ref="L67:L78" si="32">$T3*J19/100</f>
        <v>17.494567769515847</v>
      </c>
      <c r="M67" s="47">
        <f t="shared" ref="M67:M78" si="33">$T3*K19/100</f>
        <v>17.190525200847187</v>
      </c>
      <c r="N67" s="47">
        <f t="shared" ref="N67:N78" si="34">$T3*L19/100</f>
        <v>15.471480193622758</v>
      </c>
      <c r="O67" s="47">
        <f t="shared" ref="O67:O78" si="35">$T3*M19/100</f>
        <v>12.724847689707065</v>
      </c>
      <c r="P67" s="47">
        <f t="shared" ref="P67:P78" si="36">$T3*N19/100</f>
        <v>9.5308898542547809</v>
      </c>
      <c r="Q67" s="47">
        <f t="shared" ref="Q67:Q78" si="37">$T3*O19/100</f>
        <v>6.472775437891265</v>
      </c>
      <c r="R67" s="47">
        <f t="shared" ref="R67:R78" si="38">$T3*P19/100</f>
        <v>3.9662737601808948</v>
      </c>
      <c r="S67" s="47">
        <f t="shared" ref="S67:S78" si="39">$T3*Q19/100</f>
        <v>2.1811351565361288</v>
      </c>
      <c r="T67" s="47">
        <f t="shared" ref="T67:T78" si="40">$T3*R19/100</f>
        <v>1.0703477387703304</v>
      </c>
      <c r="U67" s="47">
        <f t="shared" ref="U67:U78" si="41">$T3*S19/100</f>
        <v>0.46595055369191468</v>
      </c>
      <c r="V67" s="47">
        <f t="shared" ref="V67:V78" si="42">$T3*T19/100</f>
        <v>0.17884508449979475</v>
      </c>
      <c r="W67" s="47">
        <f t="shared" ref="W67:W78" si="43">$T3*U19/100</f>
        <v>6.0148239463173069E-2</v>
      </c>
      <c r="X67" s="47">
        <f t="shared" ref="X67:X78" si="44">$T3*V19/100</f>
        <v>1.7612211940377293E-2</v>
      </c>
      <c r="Y67" s="47"/>
      <c r="Z67" s="48"/>
      <c r="AA67" s="16"/>
      <c r="AP67" s="13"/>
    </row>
    <row r="68" spans="1:42" x14ac:dyDescent="0.25">
      <c r="C68" s="15"/>
      <c r="D68" s="16"/>
      <c r="E68" s="16">
        <f t="shared" si="25"/>
        <v>1.3812664608919034</v>
      </c>
      <c r="F68" s="16">
        <f t="shared" si="26"/>
        <v>5.4722669832751727</v>
      </c>
      <c r="G68" s="16">
        <f t="shared" si="27"/>
        <v>11.995841955248057</v>
      </c>
      <c r="H68" s="16">
        <f t="shared" si="28"/>
        <v>20.270563762961487</v>
      </c>
      <c r="I68" s="16">
        <f t="shared" si="29"/>
        <v>29.13035059767261</v>
      </c>
      <c r="J68" s="16">
        <f t="shared" si="30"/>
        <v>37.025067671363438</v>
      </c>
      <c r="K68" s="16">
        <f t="shared" si="31"/>
        <v>42.338011486589693</v>
      </c>
      <c r="L68" s="16">
        <f t="shared" si="32"/>
        <v>43.856531885338406</v>
      </c>
      <c r="M68" s="16">
        <f t="shared" si="33"/>
        <v>41.215800923233793</v>
      </c>
      <c r="N68" s="16">
        <f t="shared" si="34"/>
        <v>35.085944869813098</v>
      </c>
      <c r="O68" s="16">
        <f t="shared" si="35"/>
        <v>26.960540649160151</v>
      </c>
      <c r="P68" s="16">
        <f t="shared" si="36"/>
        <v>18.612166409452751</v>
      </c>
      <c r="Q68" s="16">
        <f t="shared" si="37"/>
        <v>11.479396726009472</v>
      </c>
      <c r="R68" s="16">
        <f t="shared" si="38"/>
        <v>6.2866406383713027</v>
      </c>
      <c r="S68" s="16">
        <f t="shared" si="39"/>
        <v>3.0369184036616006</v>
      </c>
      <c r="T68" s="16">
        <f t="shared" si="40"/>
        <v>1.285174230974595</v>
      </c>
      <c r="U68" s="16">
        <f t="shared" si="41"/>
        <v>0.47304263137128638</v>
      </c>
      <c r="V68" s="16">
        <f t="shared" si="42"/>
        <v>0.15033578223112845</v>
      </c>
      <c r="W68" s="16">
        <f t="shared" si="43"/>
        <v>4.0944874331232742E-2</v>
      </c>
      <c r="X68" s="16">
        <f t="shared" si="44"/>
        <v>9.4844676081722139E-3</v>
      </c>
      <c r="Y68" s="16"/>
      <c r="Z68" s="17"/>
      <c r="AA68" s="16"/>
      <c r="AP68" s="13"/>
    </row>
    <row r="69" spans="1:42" x14ac:dyDescent="0.25">
      <c r="C69" s="15"/>
      <c r="D69" s="16"/>
      <c r="E69" s="16">
        <f t="shared" si="25"/>
        <v>2.715224465844583</v>
      </c>
      <c r="F69" s="16">
        <f t="shared" si="26"/>
        <v>10.737804616513044</v>
      </c>
      <c r="G69" s="16">
        <f t="shared" si="27"/>
        <v>23.424032977854154</v>
      </c>
      <c r="H69" s="16">
        <f t="shared" si="28"/>
        <v>39.207904417233514</v>
      </c>
      <c r="I69" s="16">
        <f t="shared" si="29"/>
        <v>55.469712981614578</v>
      </c>
      <c r="J69" s="16">
        <f t="shared" si="30"/>
        <v>68.875599449722671</v>
      </c>
      <c r="K69" s="16">
        <f t="shared" si="31"/>
        <v>76.233808110140885</v>
      </c>
      <c r="L69" s="16">
        <f t="shared" si="32"/>
        <v>75.616880820050866</v>
      </c>
      <c r="M69" s="16">
        <f t="shared" si="33"/>
        <v>67.215062121318397</v>
      </c>
      <c r="N69" s="16">
        <f t="shared" si="34"/>
        <v>53.374876142942142</v>
      </c>
      <c r="O69" s="16">
        <f t="shared" si="35"/>
        <v>37.674455415165696</v>
      </c>
      <c r="P69" s="16">
        <f t="shared" si="36"/>
        <v>23.489578270278543</v>
      </c>
      <c r="Q69" s="16">
        <f t="shared" si="37"/>
        <v>12.844993005614675</v>
      </c>
      <c r="R69" s="16">
        <f t="shared" si="38"/>
        <v>6.1133315263282153</v>
      </c>
      <c r="S69" s="16">
        <f t="shared" si="39"/>
        <v>2.5117494597581196</v>
      </c>
      <c r="T69" s="16">
        <f t="shared" si="40"/>
        <v>0.88340498205887885</v>
      </c>
      <c r="U69" s="16">
        <f t="shared" si="41"/>
        <v>0.26366646816354744</v>
      </c>
      <c r="V69" s="16">
        <f t="shared" si="42"/>
        <v>6.6192272885578426E-2</v>
      </c>
      <c r="W69" s="16">
        <f t="shared" si="43"/>
        <v>1.3851592250354872E-2</v>
      </c>
      <c r="X69" s="16">
        <f t="shared" si="44"/>
        <v>2.3942231918299014E-3</v>
      </c>
      <c r="Y69" s="16"/>
      <c r="Z69" s="17"/>
      <c r="AA69" s="16"/>
      <c r="AP69" s="13"/>
    </row>
    <row r="70" spans="1:42" x14ac:dyDescent="0.25">
      <c r="C70" s="15"/>
      <c r="D70" s="16"/>
      <c r="E70" s="16">
        <f t="shared" si="25"/>
        <v>3.6798868625423284</v>
      </c>
      <c r="F70" s="16">
        <f t="shared" si="26"/>
        <v>14.519673079449634</v>
      </c>
      <c r="G70" s="16">
        <f t="shared" si="27"/>
        <v>31.479147269375108</v>
      </c>
      <c r="H70" s="16">
        <f t="shared" si="28"/>
        <v>52.061403322620009</v>
      </c>
      <c r="I70" s="16">
        <f t="shared" si="29"/>
        <v>72.209407320009035</v>
      </c>
      <c r="J70" s="16">
        <f t="shared" si="30"/>
        <v>87.049687062409262</v>
      </c>
      <c r="K70" s="16">
        <f t="shared" si="31"/>
        <v>92.456064744311149</v>
      </c>
      <c r="L70" s="16">
        <f t="shared" si="32"/>
        <v>86.809686945459148</v>
      </c>
      <c r="M70" s="16">
        <f t="shared" si="33"/>
        <v>71.91293581385942</v>
      </c>
      <c r="N70" s="16">
        <f t="shared" si="34"/>
        <v>52.293930819559527</v>
      </c>
      <c r="O70" s="16">
        <f t="shared" si="35"/>
        <v>33.149124413941777</v>
      </c>
      <c r="P70" s="16">
        <f t="shared" si="36"/>
        <v>18.167757051981344</v>
      </c>
      <c r="Q70" s="16">
        <f t="shared" si="37"/>
        <v>8.5310992573154287</v>
      </c>
      <c r="R70" s="16">
        <f t="shared" si="38"/>
        <v>3.3993178939347377</v>
      </c>
      <c r="S70" s="16">
        <f t="shared" si="39"/>
        <v>1.1378478872593767</v>
      </c>
      <c r="T70" s="16">
        <f t="shared" si="40"/>
        <v>0.31664075184399065</v>
      </c>
      <c r="U70" s="16">
        <f t="shared" si="41"/>
        <v>7.2480240140678026E-2</v>
      </c>
      <c r="V70" s="16">
        <f t="shared" si="42"/>
        <v>1.3500259771712627E-2</v>
      </c>
      <c r="W70" s="16">
        <f t="shared" si="43"/>
        <v>2.0238142938166885E-3</v>
      </c>
      <c r="X70" s="16">
        <f t="shared" si="44"/>
        <v>2.4148569512613943E-4</v>
      </c>
      <c r="Y70" s="16"/>
      <c r="Z70" s="17"/>
      <c r="AA70" s="16"/>
      <c r="AP70" s="13"/>
    </row>
    <row r="71" spans="1:42" x14ac:dyDescent="0.25">
      <c r="C71" s="15"/>
      <c r="D71" s="16"/>
      <c r="E71" s="16">
        <f t="shared" si="25"/>
        <v>3.8182506215757699</v>
      </c>
      <c r="F71" s="16">
        <f t="shared" si="26"/>
        <v>15.021674634854579</v>
      </c>
      <c r="G71" s="16">
        <f t="shared" si="27"/>
        <v>32.310340327201168</v>
      </c>
      <c r="H71" s="16">
        <f t="shared" si="28"/>
        <v>52.617446863424135</v>
      </c>
      <c r="I71" s="16">
        <f t="shared" si="29"/>
        <v>71.146580589374636</v>
      </c>
      <c r="J71" s="16">
        <f t="shared" si="30"/>
        <v>82.572911110856552</v>
      </c>
      <c r="K71" s="16">
        <f t="shared" si="31"/>
        <v>83.174931363899475</v>
      </c>
      <c r="L71" s="16">
        <f t="shared" si="32"/>
        <v>72.778180317185246</v>
      </c>
      <c r="M71" s="16">
        <f t="shared" si="33"/>
        <v>55.070373762876727</v>
      </c>
      <c r="N71" s="16">
        <f t="shared" si="34"/>
        <v>35.764742124081565</v>
      </c>
      <c r="O71" s="16">
        <f t="shared" si="35"/>
        <v>19.74677759450644</v>
      </c>
      <c r="P71" s="16">
        <f t="shared" si="36"/>
        <v>9.1703553346380264</v>
      </c>
      <c r="Q71" s="16">
        <f t="shared" si="37"/>
        <v>3.5408179042217198</v>
      </c>
      <c r="R71" s="16">
        <f t="shared" si="38"/>
        <v>1.1229746460989616</v>
      </c>
      <c r="S71" s="16">
        <f t="shared" si="39"/>
        <v>0.28888203367812471</v>
      </c>
      <c r="T71" s="16">
        <f t="shared" si="40"/>
        <v>5.9504885715983849E-2</v>
      </c>
      <c r="U71" s="16">
        <f t="shared" si="41"/>
        <v>9.6863247684371972E-3</v>
      </c>
      <c r="V71" s="16">
        <f t="shared" si="42"/>
        <v>1.2295663305230641E-3</v>
      </c>
      <c r="W71" s="16">
        <f t="shared" si="43"/>
        <v>1.2008272515419282E-4</v>
      </c>
      <c r="X71" s="16">
        <f t="shared" si="44"/>
        <v>8.9011001168927983E-6</v>
      </c>
      <c r="Y71" s="16"/>
      <c r="Z71" s="17"/>
      <c r="AA71" s="16"/>
      <c r="AP71" s="13"/>
    </row>
    <row r="72" spans="1:42" x14ac:dyDescent="0.25">
      <c r="A72" s="11">
        <v>2029</v>
      </c>
      <c r="C72" s="15"/>
      <c r="D72" s="16"/>
      <c r="E72" s="16">
        <f t="shared" si="25"/>
        <v>3.5098268577807414</v>
      </c>
      <c r="F72" s="16">
        <f t="shared" si="26"/>
        <v>13.75569480283874</v>
      </c>
      <c r="G72" s="16">
        <f t="shared" si="27"/>
        <v>29.282484424545473</v>
      </c>
      <c r="H72" s="16">
        <f t="shared" si="28"/>
        <v>46.734467794710461</v>
      </c>
      <c r="I72" s="16">
        <f t="shared" si="29"/>
        <v>61.125339249657344</v>
      </c>
      <c r="J72" s="16">
        <f t="shared" si="30"/>
        <v>67.509173274998147</v>
      </c>
      <c r="K72" s="16">
        <f t="shared" si="31"/>
        <v>63.453189320723297</v>
      </c>
      <c r="L72" s="16">
        <f t="shared" si="32"/>
        <v>50.635548694039727</v>
      </c>
      <c r="M72" s="16">
        <f t="shared" si="33"/>
        <v>34.041040937633866</v>
      </c>
      <c r="N72" s="16">
        <f t="shared" si="34"/>
        <v>19.071602542707264</v>
      </c>
      <c r="O72" s="16">
        <f t="shared" si="35"/>
        <v>8.7916836350740883</v>
      </c>
      <c r="P72" s="16">
        <f t="shared" si="36"/>
        <v>3.2883784956874793</v>
      </c>
      <c r="Q72" s="16">
        <f t="shared" si="37"/>
        <v>0.98327451181434777</v>
      </c>
      <c r="R72" s="16">
        <f t="shared" si="38"/>
        <v>0.2314472759939363</v>
      </c>
      <c r="S72" s="16">
        <f t="shared" si="39"/>
        <v>4.221128892347574E-2</v>
      </c>
      <c r="T72" s="16">
        <f t="shared" si="40"/>
        <v>5.8692327672478384E-3</v>
      </c>
      <c r="U72" s="16">
        <f t="shared" si="41"/>
        <v>6.1204404300379764E-4</v>
      </c>
      <c r="V72" s="16">
        <f t="shared" si="42"/>
        <v>4.7078705287578474E-5</v>
      </c>
      <c r="W72" s="16">
        <f t="shared" si="43"/>
        <v>2.6268518870257958E-6</v>
      </c>
      <c r="X72" s="16">
        <f t="shared" si="44"/>
        <v>1.0454288642147863E-7</v>
      </c>
      <c r="Y72" s="16"/>
      <c r="Z72" s="17"/>
      <c r="AA72" s="16"/>
      <c r="AP72" s="13"/>
    </row>
    <row r="73" spans="1:42" x14ac:dyDescent="0.25">
      <c r="C73" s="15"/>
      <c r="D73" s="16"/>
      <c r="E73" s="16">
        <f t="shared" si="25"/>
        <v>2.937380164654221</v>
      </c>
      <c r="F73" s="16">
        <f t="shared" si="26"/>
        <v>11.453818194153694</v>
      </c>
      <c r="G73" s="16">
        <f t="shared" si="27"/>
        <v>24.048391305972508</v>
      </c>
      <c r="H73" s="16">
        <f t="shared" si="28"/>
        <v>37.36382810707709</v>
      </c>
      <c r="I73" s="16">
        <f t="shared" si="29"/>
        <v>46.752564130442586</v>
      </c>
      <c r="J73" s="16">
        <f t="shared" si="30"/>
        <v>48.334774414623645</v>
      </c>
      <c r="K73" s="16">
        <f t="shared" si="31"/>
        <v>41.429941108889018</v>
      </c>
      <c r="L73" s="16">
        <f t="shared" si="32"/>
        <v>29.244221672146963</v>
      </c>
      <c r="M73" s="16">
        <f t="shared" si="33"/>
        <v>16.794973821158372</v>
      </c>
      <c r="N73" s="16">
        <f t="shared" si="34"/>
        <v>7.7291625074826609</v>
      </c>
      <c r="O73" s="16">
        <f t="shared" si="35"/>
        <v>2.802021009767198</v>
      </c>
      <c r="P73" s="16">
        <f t="shared" si="36"/>
        <v>0.78564994622489726</v>
      </c>
      <c r="Q73" s="16">
        <f t="shared" si="37"/>
        <v>0.16713692833663416</v>
      </c>
      <c r="R73" s="16">
        <f t="shared" si="38"/>
        <v>2.6449105557107871E-2</v>
      </c>
      <c r="S73" s="16">
        <f t="shared" si="39"/>
        <v>3.0511831445091024E-3</v>
      </c>
      <c r="T73" s="16">
        <f t="shared" si="40"/>
        <v>2.5137943289330544E-4</v>
      </c>
      <c r="U73" s="16">
        <f t="shared" si="41"/>
        <v>1.448692999976562E-5</v>
      </c>
      <c r="V73" s="16">
        <f t="shared" si="42"/>
        <v>5.7188478201924929E-7</v>
      </c>
      <c r="W73" s="16">
        <f t="shared" si="43"/>
        <v>1.5141313681676257E-8</v>
      </c>
      <c r="X73" s="16">
        <f t="shared" si="44"/>
        <v>2.632258462900293E-10</v>
      </c>
      <c r="Y73" s="16"/>
      <c r="Z73" s="17"/>
      <c r="AA73" s="16"/>
      <c r="AP73" s="13"/>
    </row>
    <row r="74" spans="1:42" x14ac:dyDescent="0.25">
      <c r="C74" s="15"/>
      <c r="D74" s="16"/>
      <c r="E74" s="16">
        <f t="shared" si="25"/>
        <v>2.3370750746802651</v>
      </c>
      <c r="F74" s="16">
        <f t="shared" si="26"/>
        <v>9.0502024998453869</v>
      </c>
      <c r="G74" s="16">
        <f t="shared" si="27"/>
        <v>18.648288760080924</v>
      </c>
      <c r="H74" s="16">
        <f t="shared" si="28"/>
        <v>27.933375685207501</v>
      </c>
      <c r="I74" s="16">
        <f t="shared" si="29"/>
        <v>32.907543928226197</v>
      </c>
      <c r="J74" s="16">
        <f t="shared" si="30"/>
        <v>31.095053264301441</v>
      </c>
      <c r="K74" s="16">
        <f t="shared" si="31"/>
        <v>23.509089749162964</v>
      </c>
      <c r="L74" s="16">
        <f t="shared" si="32"/>
        <v>14.041855135701848</v>
      </c>
      <c r="M74" s="16">
        <f t="shared" si="33"/>
        <v>6.5076536168040908</v>
      </c>
      <c r="N74" s="16">
        <f t="shared" si="34"/>
        <v>2.2911877824982865</v>
      </c>
      <c r="O74" s="16">
        <f t="shared" si="35"/>
        <v>0.59886643698159259</v>
      </c>
      <c r="P74" s="16">
        <f t="shared" si="36"/>
        <v>0.1134200731586945</v>
      </c>
      <c r="Q74" s="16">
        <f t="shared" si="37"/>
        <v>1.5178614655866819E-2</v>
      </c>
      <c r="R74" s="16">
        <f t="shared" si="38"/>
        <v>1.3989137513397384E-3</v>
      </c>
      <c r="S74" s="16">
        <f t="shared" si="39"/>
        <v>8.6499684732556787E-5</v>
      </c>
      <c r="T74" s="16">
        <f t="shared" si="40"/>
        <v>3.4947255583769224E-6</v>
      </c>
      <c r="U74" s="16">
        <f t="shared" si="41"/>
        <v>8.9823978762120472E-8</v>
      </c>
      <c r="V74" s="16">
        <f t="shared" si="42"/>
        <v>1.4298065591371841E-9</v>
      </c>
      <c r="W74" s="16">
        <f t="shared" si="43"/>
        <v>1.3719240363649506E-11</v>
      </c>
      <c r="X74" s="16">
        <f t="shared" si="44"/>
        <v>7.722580895380695E-14</v>
      </c>
      <c r="Y74" s="16"/>
      <c r="Z74" s="17"/>
      <c r="AA74" s="16"/>
      <c r="AP74" s="13"/>
    </row>
    <row r="75" spans="1:42" x14ac:dyDescent="0.25">
      <c r="C75" s="15"/>
      <c r="D75" s="16"/>
      <c r="E75" s="16">
        <f t="shared" si="25"/>
        <v>3.8271793211373142</v>
      </c>
      <c r="F75" s="16">
        <f t="shared" si="26"/>
        <v>14.67798562048605</v>
      </c>
      <c r="G75" s="16">
        <f t="shared" si="27"/>
        <v>29.461347822967749</v>
      </c>
      <c r="H75" s="16">
        <f t="shared" si="28"/>
        <v>41.93220404930954</v>
      </c>
      <c r="I75" s="16">
        <f t="shared" si="29"/>
        <v>45.408513276079518</v>
      </c>
      <c r="J75" s="16">
        <f t="shared" si="30"/>
        <v>37.84071135745269</v>
      </c>
      <c r="K75" s="16">
        <f t="shared" si="31"/>
        <v>24.007134692716004</v>
      </c>
      <c r="L75" s="16">
        <f t="shared" si="32"/>
        <v>11.354750918374316</v>
      </c>
      <c r="M75" s="16">
        <f t="shared" si="33"/>
        <v>3.8997787330481577</v>
      </c>
      <c r="N75" s="16">
        <f t="shared" si="34"/>
        <v>0.94439606482755922</v>
      </c>
      <c r="O75" s="16">
        <f t="shared" si="35"/>
        <v>0.15628549099235883</v>
      </c>
      <c r="P75" s="16">
        <f t="shared" si="36"/>
        <v>1.7107746138425042E-2</v>
      </c>
      <c r="Q75" s="16">
        <f t="shared" si="37"/>
        <v>1.1980361012695678E-3</v>
      </c>
      <c r="R75" s="16">
        <f t="shared" si="38"/>
        <v>5.1878336180654495E-5</v>
      </c>
      <c r="S75" s="16">
        <f t="shared" si="39"/>
        <v>1.3421192794053516E-6</v>
      </c>
      <c r="T75" s="16">
        <f t="shared" si="40"/>
        <v>2.0035355063231348E-8</v>
      </c>
      <c r="U75" s="16">
        <f t="shared" si="41"/>
        <v>1.6665227399599773E-10</v>
      </c>
      <c r="V75" s="16">
        <f t="shared" si="42"/>
        <v>7.4569385984576546E-13</v>
      </c>
      <c r="W75" s="16">
        <f t="shared" si="43"/>
        <v>1.7326415972696717E-15</v>
      </c>
      <c r="X75" s="16">
        <f t="shared" si="44"/>
        <v>2.0177591095026121E-18</v>
      </c>
      <c r="Y75" s="16"/>
      <c r="Z75" s="17"/>
      <c r="AA75" s="16"/>
      <c r="AP75" s="13"/>
    </row>
    <row r="76" spans="1:42" x14ac:dyDescent="0.25">
      <c r="C76" s="15"/>
      <c r="D76" s="16"/>
      <c r="E76" s="16">
        <f t="shared" si="25"/>
        <v>4.3454884689191502</v>
      </c>
      <c r="F76" s="16">
        <f t="shared" si="26"/>
        <v>16.435317647693978</v>
      </c>
      <c r="G76" s="16">
        <f t="shared" si="27"/>
        <v>31.764926811660519</v>
      </c>
      <c r="H76" s="16">
        <f t="shared" si="28"/>
        <v>42.002405714656376</v>
      </c>
      <c r="I76" s="16">
        <f t="shared" si="29"/>
        <v>40.286402222893528</v>
      </c>
      <c r="J76" s="16">
        <f t="shared" si="30"/>
        <v>28.012675713233929</v>
      </c>
      <c r="K76" s="16">
        <f t="shared" si="31"/>
        <v>13.804000913803741</v>
      </c>
      <c r="L76" s="16">
        <f t="shared" si="32"/>
        <v>4.6646894257599625</v>
      </c>
      <c r="M76" s="16">
        <f t="shared" si="33"/>
        <v>1.0403813493363623</v>
      </c>
      <c r="N76" s="16">
        <f t="shared" si="34"/>
        <v>0.14694577457652827</v>
      </c>
      <c r="O76" s="16">
        <f t="shared" si="35"/>
        <v>1.2587244978043397E-2</v>
      </c>
      <c r="P76" s="16">
        <f t="shared" si="36"/>
        <v>6.254441459424445E-4</v>
      </c>
      <c r="Q76" s="16">
        <f t="shared" si="37"/>
        <v>1.7228197761675856E-5</v>
      </c>
      <c r="R76" s="16">
        <f t="shared" si="38"/>
        <v>2.5126764091375158E-7</v>
      </c>
      <c r="S76" s="16">
        <f t="shared" si="39"/>
        <v>1.8524413401941813E-9</v>
      </c>
      <c r="T76" s="16">
        <f t="shared" si="40"/>
        <v>6.5885726631787384E-12</v>
      </c>
      <c r="U76" s="16">
        <f t="shared" si="41"/>
        <v>1.0786995156135773E-14</v>
      </c>
      <c r="V76" s="16">
        <f t="shared" si="42"/>
        <v>7.7555860394210215E-18</v>
      </c>
      <c r="W76" s="16">
        <f t="shared" si="43"/>
        <v>2.3356800356198657E-21</v>
      </c>
      <c r="X76" s="16">
        <f t="shared" si="44"/>
        <v>2.810128031959902E-25</v>
      </c>
      <c r="Y76" s="16"/>
      <c r="Z76" s="17"/>
      <c r="AA76" s="16"/>
      <c r="AP76" s="13"/>
    </row>
    <row r="77" spans="1:42" x14ac:dyDescent="0.25">
      <c r="C77" s="15"/>
      <c r="D77" s="16"/>
      <c r="E77" s="16">
        <f t="shared" si="25"/>
        <v>1.9743534477770424</v>
      </c>
      <c r="F77" s="16">
        <f t="shared" si="26"/>
        <v>7.3134694590201654</v>
      </c>
      <c r="G77" s="16">
        <f t="shared" si="27"/>
        <v>13.358370531728653</v>
      </c>
      <c r="H77" s="16">
        <f t="shared" si="28"/>
        <v>15.823112286005143</v>
      </c>
      <c r="I77" s="16">
        <f t="shared" si="29"/>
        <v>12.658749369127287</v>
      </c>
      <c r="J77" s="16">
        <f t="shared" si="30"/>
        <v>6.7151319614727347</v>
      </c>
      <c r="K77" s="16">
        <f t="shared" si="31"/>
        <v>2.2681734384010248</v>
      </c>
      <c r="L77" s="16">
        <f t="shared" si="32"/>
        <v>0.46368135576606384</v>
      </c>
      <c r="M77" s="16">
        <f t="shared" si="33"/>
        <v>5.4240038155931092E-2</v>
      </c>
      <c r="N77" s="16">
        <f t="shared" si="34"/>
        <v>3.4219257539435887E-3</v>
      </c>
      <c r="O77" s="16">
        <f t="shared" si="35"/>
        <v>1.0953082355369607E-4</v>
      </c>
      <c r="P77" s="16">
        <f t="shared" si="36"/>
        <v>1.6712566157989745E-6</v>
      </c>
      <c r="Q77" s="16">
        <f t="shared" si="37"/>
        <v>1.1411710857382297E-8</v>
      </c>
      <c r="R77" s="16">
        <f t="shared" si="38"/>
        <v>3.2716117140006877E-11</v>
      </c>
      <c r="S77" s="16">
        <f t="shared" si="39"/>
        <v>3.6931124338249786E-14</v>
      </c>
      <c r="T77" s="16">
        <f t="shared" si="40"/>
        <v>1.5389392755292818E-17</v>
      </c>
      <c r="U77" s="16">
        <f t="shared" si="41"/>
        <v>2.2188223128187472E-21</v>
      </c>
      <c r="V77" s="16">
        <f t="shared" si="42"/>
        <v>1.0372632497654887E-25</v>
      </c>
      <c r="W77" s="16">
        <f t="shared" si="43"/>
        <v>1.4731639952088168E-30</v>
      </c>
      <c r="X77" s="16">
        <f t="shared" si="44"/>
        <v>5.9550977022584775E-36</v>
      </c>
      <c r="Y77" s="16"/>
      <c r="Z77" s="17"/>
      <c r="AA77" s="16"/>
      <c r="AP77" s="13"/>
    </row>
    <row r="78" spans="1:42" ht="15.75" thickBot="1" x14ac:dyDescent="0.3">
      <c r="C78" s="51"/>
      <c r="D78" s="18"/>
      <c r="E78" s="18">
        <f t="shared" si="25"/>
        <v>0.96677412505822702</v>
      </c>
      <c r="F78" s="18">
        <f t="shared" si="26"/>
        <v>3.4664428993078444</v>
      </c>
      <c r="G78" s="18">
        <f t="shared" si="27"/>
        <v>5.7960936576089352</v>
      </c>
      <c r="H78" s="18">
        <f t="shared" si="28"/>
        <v>5.7801135524227689</v>
      </c>
      <c r="I78" s="18">
        <f t="shared" si="29"/>
        <v>3.4819254495123539</v>
      </c>
      <c r="J78" s="18">
        <f t="shared" si="30"/>
        <v>1.2096771967310342</v>
      </c>
      <c r="K78" s="18">
        <f t="shared" si="31"/>
        <v>0.22633929598283367</v>
      </c>
      <c r="L78" s="18">
        <f t="shared" si="32"/>
        <v>2.1083125229246321E-2</v>
      </c>
      <c r="M78" s="18">
        <f t="shared" si="33"/>
        <v>8.9889777527628648E-4</v>
      </c>
      <c r="N78" s="18">
        <f t="shared" si="34"/>
        <v>1.6079020535943137E-5</v>
      </c>
      <c r="O78" s="18">
        <f t="shared" si="35"/>
        <v>1.1038960684807394E-7</v>
      </c>
      <c r="P78" s="18">
        <f t="shared" si="36"/>
        <v>2.6578003258478971E-10</v>
      </c>
      <c r="Q78" s="18">
        <f t="shared" si="37"/>
        <v>2.0487186108688156E-13</v>
      </c>
      <c r="R78" s="18">
        <f t="shared" si="38"/>
        <v>4.6130804585857251E-17</v>
      </c>
      <c r="S78" s="18">
        <f t="shared" si="39"/>
        <v>2.7672303907692562E-21</v>
      </c>
      <c r="T78" s="18">
        <f t="shared" si="40"/>
        <v>4.031846535142876E-26</v>
      </c>
      <c r="U78" s="18">
        <f t="shared" si="41"/>
        <v>1.3005329954309918E-31</v>
      </c>
      <c r="V78" s="18">
        <f t="shared" si="42"/>
        <v>8.4639135021669722E-38</v>
      </c>
      <c r="W78" s="18">
        <f t="shared" si="43"/>
        <v>1.0126611380936735E-44</v>
      </c>
      <c r="X78" s="18">
        <f t="shared" si="44"/>
        <v>2.0293671360305542E-52</v>
      </c>
      <c r="Y78" s="18"/>
      <c r="Z78" s="19"/>
      <c r="AA78" s="16"/>
      <c r="AP78" s="13"/>
    </row>
    <row r="79" spans="1:42" x14ac:dyDescent="0.25">
      <c r="C79" s="1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7"/>
      <c r="AA79" s="16"/>
      <c r="AP79" s="13"/>
    </row>
    <row r="80" spans="1:42" ht="15.75" thickBot="1" x14ac:dyDescent="0.3"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7"/>
      <c r="AA80" s="16"/>
      <c r="AP80" s="13"/>
    </row>
    <row r="81" spans="3:42" x14ac:dyDescent="0.25">
      <c r="C81" s="50"/>
      <c r="D81" s="47"/>
      <c r="E81" s="47"/>
      <c r="F81" s="47">
        <f t="shared" ref="F81:F92" si="45">$T3*C19/100</f>
        <v>0.49609520991210138</v>
      </c>
      <c r="G81" s="47">
        <f t="shared" ref="G81:G92" si="46">$T3*D19/100</f>
        <v>1.9682454088006784</v>
      </c>
      <c r="H81" s="47">
        <f t="shared" ref="H81:H92" si="47">$T3*E19/100</f>
        <v>4.3314919412425663</v>
      </c>
      <c r="I81" s="47">
        <f t="shared" ref="I81:I92" si="48">$T3*F19/100</f>
        <v>7.3751866316313759</v>
      </c>
      <c r="J81" s="47">
        <f t="shared" ref="J81:J92" si="49">$T3*G19/100</f>
        <v>10.732332486532904</v>
      </c>
      <c r="K81" s="47">
        <f t="shared" ref="K81:K92" si="50">$T3*H19/100</f>
        <v>13.898294093884287</v>
      </c>
      <c r="L81" s="47">
        <f t="shared" ref="L81:L92" si="51">$T3*I19/100</f>
        <v>16.312650582334427</v>
      </c>
      <c r="M81" s="47">
        <f t="shared" ref="M81:M92" si="52">$T3*J19/100</f>
        <v>17.494567769515847</v>
      </c>
      <c r="N81" s="47">
        <f t="shared" ref="N81:N92" si="53">$T3*K19/100</f>
        <v>17.190525200847187</v>
      </c>
      <c r="O81" s="47">
        <f t="shared" ref="O81:O92" si="54">$T3*L19/100</f>
        <v>15.471480193622758</v>
      </c>
      <c r="P81" s="47">
        <f t="shared" ref="P81:P92" si="55">$T3*M19/100</f>
        <v>12.724847689707065</v>
      </c>
      <c r="Q81" s="47">
        <f t="shared" ref="Q81:Q92" si="56">$T3*N19/100</f>
        <v>9.5308898542547809</v>
      </c>
      <c r="R81" s="47">
        <f t="shared" ref="R81:R92" si="57">$T3*O19/100</f>
        <v>6.472775437891265</v>
      </c>
      <c r="S81" s="47">
        <f t="shared" ref="S81:S92" si="58">$T3*P19/100</f>
        <v>3.9662737601808948</v>
      </c>
      <c r="T81" s="47">
        <f t="shared" ref="T81:T92" si="59">$T3*Q19/100</f>
        <v>2.1811351565361288</v>
      </c>
      <c r="U81" s="47">
        <f t="shared" ref="U81:U92" si="60">$T3*R19/100</f>
        <v>1.0703477387703304</v>
      </c>
      <c r="V81" s="47">
        <f t="shared" ref="V81:V92" si="61">$T3*S19/100</f>
        <v>0.46595055369191468</v>
      </c>
      <c r="W81" s="47">
        <f t="shared" ref="W81:W92" si="62">$T3*T19/100</f>
        <v>0.17884508449979475</v>
      </c>
      <c r="X81" s="47">
        <f t="shared" ref="X81:X92" si="63">$T3*U19/100</f>
        <v>6.0148239463173069E-2</v>
      </c>
      <c r="Y81" s="47">
        <f t="shared" ref="Y81:Y92" si="64">$T3*V19/100</f>
        <v>1.7612211940377293E-2</v>
      </c>
      <c r="Z81" s="48"/>
      <c r="AA81" s="16"/>
      <c r="AP81" s="13"/>
    </row>
    <row r="82" spans="3:42" x14ac:dyDescent="0.25">
      <c r="C82" s="15"/>
      <c r="D82" s="16"/>
      <c r="E82" s="16"/>
      <c r="F82" s="16">
        <f t="shared" si="45"/>
        <v>1.3812664608919034</v>
      </c>
      <c r="G82" s="16">
        <f t="shared" si="46"/>
        <v>5.4722669832751727</v>
      </c>
      <c r="H82" s="16">
        <f t="shared" si="47"/>
        <v>11.995841955248057</v>
      </c>
      <c r="I82" s="16">
        <f t="shared" si="48"/>
        <v>20.270563762961487</v>
      </c>
      <c r="J82" s="16">
        <f t="shared" si="49"/>
        <v>29.13035059767261</v>
      </c>
      <c r="K82" s="16">
        <f t="shared" si="50"/>
        <v>37.025067671363438</v>
      </c>
      <c r="L82" s="16">
        <f t="shared" si="51"/>
        <v>42.338011486589693</v>
      </c>
      <c r="M82" s="16">
        <f t="shared" si="52"/>
        <v>43.856531885338406</v>
      </c>
      <c r="N82" s="16">
        <f t="shared" si="53"/>
        <v>41.215800923233793</v>
      </c>
      <c r="O82" s="16">
        <f t="shared" si="54"/>
        <v>35.085944869813098</v>
      </c>
      <c r="P82" s="16">
        <f t="shared" si="55"/>
        <v>26.960540649160151</v>
      </c>
      <c r="Q82" s="16">
        <f t="shared" si="56"/>
        <v>18.612166409452751</v>
      </c>
      <c r="R82" s="16">
        <f t="shared" si="57"/>
        <v>11.479396726009472</v>
      </c>
      <c r="S82" s="16">
        <f t="shared" si="58"/>
        <v>6.2866406383713027</v>
      </c>
      <c r="T82" s="16">
        <f t="shared" si="59"/>
        <v>3.0369184036616006</v>
      </c>
      <c r="U82" s="16">
        <f t="shared" si="60"/>
        <v>1.285174230974595</v>
      </c>
      <c r="V82" s="16">
        <f t="shared" si="61"/>
        <v>0.47304263137128638</v>
      </c>
      <c r="W82" s="16">
        <f t="shared" si="62"/>
        <v>0.15033578223112845</v>
      </c>
      <c r="X82" s="16">
        <f t="shared" si="63"/>
        <v>4.0944874331232742E-2</v>
      </c>
      <c r="Y82" s="16">
        <f t="shared" si="64"/>
        <v>9.4844676081722139E-3</v>
      </c>
      <c r="Z82" s="17"/>
      <c r="AA82" s="16"/>
      <c r="AP82" s="13"/>
    </row>
    <row r="83" spans="3:42" x14ac:dyDescent="0.25">
      <c r="C83" s="15"/>
      <c r="D83" s="16"/>
      <c r="E83" s="16"/>
      <c r="F83" s="16">
        <f t="shared" si="45"/>
        <v>2.715224465844583</v>
      </c>
      <c r="G83" s="16">
        <f t="shared" si="46"/>
        <v>10.737804616513044</v>
      </c>
      <c r="H83" s="16">
        <f t="shared" si="47"/>
        <v>23.424032977854154</v>
      </c>
      <c r="I83" s="16">
        <f t="shared" si="48"/>
        <v>39.207904417233514</v>
      </c>
      <c r="J83" s="16">
        <f t="shared" si="49"/>
        <v>55.469712981614578</v>
      </c>
      <c r="K83" s="16">
        <f t="shared" si="50"/>
        <v>68.875599449722671</v>
      </c>
      <c r="L83" s="16">
        <f t="shared" si="51"/>
        <v>76.233808110140885</v>
      </c>
      <c r="M83" s="16">
        <f t="shared" si="52"/>
        <v>75.616880820050866</v>
      </c>
      <c r="N83" s="16">
        <f t="shared" si="53"/>
        <v>67.215062121318397</v>
      </c>
      <c r="O83" s="16">
        <f t="shared" si="54"/>
        <v>53.374876142942142</v>
      </c>
      <c r="P83" s="16">
        <f t="shared" si="55"/>
        <v>37.674455415165696</v>
      </c>
      <c r="Q83" s="16">
        <f t="shared" si="56"/>
        <v>23.489578270278543</v>
      </c>
      <c r="R83" s="16">
        <f t="shared" si="57"/>
        <v>12.844993005614675</v>
      </c>
      <c r="S83" s="16">
        <f t="shared" si="58"/>
        <v>6.1133315263282153</v>
      </c>
      <c r="T83" s="16">
        <f t="shared" si="59"/>
        <v>2.5117494597581196</v>
      </c>
      <c r="U83" s="16">
        <f t="shared" si="60"/>
        <v>0.88340498205887885</v>
      </c>
      <c r="V83" s="16">
        <f t="shared" si="61"/>
        <v>0.26366646816354744</v>
      </c>
      <c r="W83" s="16">
        <f t="shared" si="62"/>
        <v>6.6192272885578426E-2</v>
      </c>
      <c r="X83" s="16">
        <f t="shared" si="63"/>
        <v>1.3851592250354872E-2</v>
      </c>
      <c r="Y83" s="16">
        <f t="shared" si="64"/>
        <v>2.3942231918299014E-3</v>
      </c>
      <c r="Z83" s="17"/>
      <c r="AA83" s="16"/>
      <c r="AP83" s="13"/>
    </row>
    <row r="84" spans="3:42" x14ac:dyDescent="0.25">
      <c r="C84" s="15"/>
      <c r="D84" s="16"/>
      <c r="E84" s="16"/>
      <c r="F84" s="16">
        <f t="shared" si="45"/>
        <v>3.6798868625423284</v>
      </c>
      <c r="G84" s="16">
        <f t="shared" si="46"/>
        <v>14.519673079449634</v>
      </c>
      <c r="H84" s="16">
        <f t="shared" si="47"/>
        <v>31.479147269375108</v>
      </c>
      <c r="I84" s="16">
        <f t="shared" si="48"/>
        <v>52.061403322620009</v>
      </c>
      <c r="J84" s="16">
        <f t="shared" si="49"/>
        <v>72.209407320009035</v>
      </c>
      <c r="K84" s="16">
        <f t="shared" si="50"/>
        <v>87.049687062409262</v>
      </c>
      <c r="L84" s="16">
        <f t="shared" si="51"/>
        <v>92.456064744311149</v>
      </c>
      <c r="M84" s="16">
        <f t="shared" si="52"/>
        <v>86.809686945459148</v>
      </c>
      <c r="N84" s="16">
        <f t="shared" si="53"/>
        <v>71.91293581385942</v>
      </c>
      <c r="O84" s="16">
        <f t="shared" si="54"/>
        <v>52.293930819559527</v>
      </c>
      <c r="P84" s="16">
        <f t="shared" si="55"/>
        <v>33.149124413941777</v>
      </c>
      <c r="Q84" s="16">
        <f t="shared" si="56"/>
        <v>18.167757051981344</v>
      </c>
      <c r="R84" s="16">
        <f t="shared" si="57"/>
        <v>8.5310992573154287</v>
      </c>
      <c r="S84" s="16">
        <f t="shared" si="58"/>
        <v>3.3993178939347377</v>
      </c>
      <c r="T84" s="16">
        <f t="shared" si="59"/>
        <v>1.1378478872593767</v>
      </c>
      <c r="U84" s="16">
        <f t="shared" si="60"/>
        <v>0.31664075184399065</v>
      </c>
      <c r="V84" s="16">
        <f t="shared" si="61"/>
        <v>7.2480240140678026E-2</v>
      </c>
      <c r="W84" s="16">
        <f t="shared" si="62"/>
        <v>1.3500259771712627E-2</v>
      </c>
      <c r="X84" s="16">
        <f t="shared" si="63"/>
        <v>2.0238142938166885E-3</v>
      </c>
      <c r="Y84" s="16">
        <f t="shared" si="64"/>
        <v>2.4148569512613943E-4</v>
      </c>
      <c r="Z84" s="17"/>
      <c r="AA84" s="16"/>
      <c r="AP84" s="13"/>
    </row>
    <row r="85" spans="3:42" x14ac:dyDescent="0.25">
      <c r="C85" s="15"/>
      <c r="D85" s="16"/>
      <c r="E85" s="16"/>
      <c r="F85" s="16">
        <f t="shared" si="45"/>
        <v>3.8182506215757699</v>
      </c>
      <c r="G85" s="16">
        <f t="shared" si="46"/>
        <v>15.021674634854579</v>
      </c>
      <c r="H85" s="16">
        <f t="shared" si="47"/>
        <v>32.310340327201168</v>
      </c>
      <c r="I85" s="16">
        <f t="shared" si="48"/>
        <v>52.617446863424135</v>
      </c>
      <c r="J85" s="16">
        <f t="shared" si="49"/>
        <v>71.146580589374636</v>
      </c>
      <c r="K85" s="16">
        <f t="shared" si="50"/>
        <v>82.572911110856552</v>
      </c>
      <c r="L85" s="16">
        <f t="shared" si="51"/>
        <v>83.174931363899475</v>
      </c>
      <c r="M85" s="16">
        <f t="shared" si="52"/>
        <v>72.778180317185246</v>
      </c>
      <c r="N85" s="16">
        <f t="shared" si="53"/>
        <v>55.070373762876727</v>
      </c>
      <c r="O85" s="16">
        <f t="shared" si="54"/>
        <v>35.764742124081565</v>
      </c>
      <c r="P85" s="16">
        <f t="shared" si="55"/>
        <v>19.74677759450644</v>
      </c>
      <c r="Q85" s="16">
        <f t="shared" si="56"/>
        <v>9.1703553346380264</v>
      </c>
      <c r="R85" s="16">
        <f t="shared" si="57"/>
        <v>3.5408179042217198</v>
      </c>
      <c r="S85" s="16">
        <f t="shared" si="58"/>
        <v>1.1229746460989616</v>
      </c>
      <c r="T85" s="16">
        <f t="shared" si="59"/>
        <v>0.28888203367812471</v>
      </c>
      <c r="U85" s="16">
        <f t="shared" si="60"/>
        <v>5.9504885715983849E-2</v>
      </c>
      <c r="V85" s="16">
        <f t="shared" si="61"/>
        <v>9.6863247684371972E-3</v>
      </c>
      <c r="W85" s="16">
        <f t="shared" si="62"/>
        <v>1.2295663305230641E-3</v>
      </c>
      <c r="X85" s="16">
        <f t="shared" si="63"/>
        <v>1.2008272515419282E-4</v>
      </c>
      <c r="Y85" s="16">
        <f t="shared" si="64"/>
        <v>8.9011001168927983E-6</v>
      </c>
      <c r="Z85" s="17"/>
      <c r="AA85" s="16"/>
      <c r="AP85" s="13"/>
    </row>
    <row r="86" spans="3:42" x14ac:dyDescent="0.25">
      <c r="C86" s="15"/>
      <c r="D86" s="16"/>
      <c r="E86" s="16"/>
      <c r="F86" s="16">
        <f t="shared" si="45"/>
        <v>3.5098268577807414</v>
      </c>
      <c r="G86" s="16">
        <f t="shared" si="46"/>
        <v>13.75569480283874</v>
      </c>
      <c r="H86" s="16">
        <f t="shared" si="47"/>
        <v>29.282484424545473</v>
      </c>
      <c r="I86" s="16">
        <f t="shared" si="48"/>
        <v>46.734467794710461</v>
      </c>
      <c r="J86" s="16">
        <f t="shared" si="49"/>
        <v>61.125339249657344</v>
      </c>
      <c r="K86" s="16">
        <f t="shared" si="50"/>
        <v>67.509173274998147</v>
      </c>
      <c r="L86" s="16">
        <f t="shared" si="51"/>
        <v>63.453189320723297</v>
      </c>
      <c r="M86" s="16">
        <f t="shared" si="52"/>
        <v>50.635548694039727</v>
      </c>
      <c r="N86" s="16">
        <f t="shared" si="53"/>
        <v>34.041040937633866</v>
      </c>
      <c r="O86" s="16">
        <f t="shared" si="54"/>
        <v>19.071602542707264</v>
      </c>
      <c r="P86" s="16">
        <f t="shared" si="55"/>
        <v>8.7916836350740883</v>
      </c>
      <c r="Q86" s="16">
        <f t="shared" si="56"/>
        <v>3.2883784956874793</v>
      </c>
      <c r="R86" s="16">
        <f t="shared" si="57"/>
        <v>0.98327451181434777</v>
      </c>
      <c r="S86" s="16">
        <f t="shared" si="58"/>
        <v>0.2314472759939363</v>
      </c>
      <c r="T86" s="16">
        <f t="shared" si="59"/>
        <v>4.221128892347574E-2</v>
      </c>
      <c r="U86" s="16">
        <f t="shared" si="60"/>
        <v>5.8692327672478384E-3</v>
      </c>
      <c r="V86" s="16">
        <f t="shared" si="61"/>
        <v>6.1204404300379764E-4</v>
      </c>
      <c r="W86" s="16">
        <f t="shared" si="62"/>
        <v>4.7078705287578474E-5</v>
      </c>
      <c r="X86" s="16">
        <f t="shared" si="63"/>
        <v>2.6268518870257958E-6</v>
      </c>
      <c r="Y86" s="16">
        <f t="shared" si="64"/>
        <v>1.0454288642147863E-7</v>
      </c>
      <c r="Z86" s="17"/>
      <c r="AA86" s="16"/>
      <c r="AP86" s="13"/>
    </row>
    <row r="87" spans="3:42" x14ac:dyDescent="0.25">
      <c r="C87" s="15"/>
      <c r="D87" s="16"/>
      <c r="E87" s="16"/>
      <c r="F87" s="16">
        <f t="shared" si="45"/>
        <v>2.937380164654221</v>
      </c>
      <c r="G87" s="16">
        <f t="shared" si="46"/>
        <v>11.453818194153694</v>
      </c>
      <c r="H87" s="16">
        <f t="shared" si="47"/>
        <v>24.048391305972508</v>
      </c>
      <c r="I87" s="16">
        <f t="shared" si="48"/>
        <v>37.36382810707709</v>
      </c>
      <c r="J87" s="16">
        <f t="shared" si="49"/>
        <v>46.752564130442586</v>
      </c>
      <c r="K87" s="16">
        <f t="shared" si="50"/>
        <v>48.334774414623645</v>
      </c>
      <c r="L87" s="16">
        <f t="shared" si="51"/>
        <v>41.429941108889018</v>
      </c>
      <c r="M87" s="16">
        <f t="shared" si="52"/>
        <v>29.244221672146963</v>
      </c>
      <c r="N87" s="16">
        <f t="shared" si="53"/>
        <v>16.794973821158372</v>
      </c>
      <c r="O87" s="16">
        <f t="shared" si="54"/>
        <v>7.7291625074826609</v>
      </c>
      <c r="P87" s="16">
        <f t="shared" si="55"/>
        <v>2.802021009767198</v>
      </c>
      <c r="Q87" s="16">
        <f t="shared" si="56"/>
        <v>0.78564994622489726</v>
      </c>
      <c r="R87" s="16">
        <f t="shared" si="57"/>
        <v>0.16713692833663416</v>
      </c>
      <c r="S87" s="16">
        <f t="shared" si="58"/>
        <v>2.6449105557107871E-2</v>
      </c>
      <c r="T87" s="16">
        <f t="shared" si="59"/>
        <v>3.0511831445091024E-3</v>
      </c>
      <c r="U87" s="16">
        <f t="shared" si="60"/>
        <v>2.5137943289330544E-4</v>
      </c>
      <c r="V87" s="16">
        <f t="shared" si="61"/>
        <v>1.448692999976562E-5</v>
      </c>
      <c r="W87" s="16">
        <f t="shared" si="62"/>
        <v>5.7188478201924929E-7</v>
      </c>
      <c r="X87" s="16">
        <f t="shared" si="63"/>
        <v>1.5141313681676257E-8</v>
      </c>
      <c r="Y87" s="16">
        <f t="shared" si="64"/>
        <v>2.632258462900293E-10</v>
      </c>
      <c r="Z87" s="17"/>
      <c r="AA87" s="16"/>
      <c r="AP87" s="13"/>
    </row>
    <row r="88" spans="3:42" x14ac:dyDescent="0.25">
      <c r="C88" s="15"/>
      <c r="D88" s="16"/>
      <c r="E88" s="16"/>
      <c r="F88" s="16">
        <f t="shared" si="45"/>
        <v>2.3370750746802651</v>
      </c>
      <c r="G88" s="16">
        <f t="shared" si="46"/>
        <v>9.0502024998453869</v>
      </c>
      <c r="H88" s="16">
        <f t="shared" si="47"/>
        <v>18.648288760080924</v>
      </c>
      <c r="I88" s="16">
        <f t="shared" si="48"/>
        <v>27.933375685207501</v>
      </c>
      <c r="J88" s="16">
        <f t="shared" si="49"/>
        <v>32.907543928226197</v>
      </c>
      <c r="K88" s="16">
        <f t="shared" si="50"/>
        <v>31.095053264301441</v>
      </c>
      <c r="L88" s="16">
        <f t="shared" si="51"/>
        <v>23.509089749162964</v>
      </c>
      <c r="M88" s="16">
        <f t="shared" si="52"/>
        <v>14.041855135701848</v>
      </c>
      <c r="N88" s="16">
        <f t="shared" si="53"/>
        <v>6.5076536168040908</v>
      </c>
      <c r="O88" s="16">
        <f t="shared" si="54"/>
        <v>2.2911877824982865</v>
      </c>
      <c r="P88" s="16">
        <f t="shared" si="55"/>
        <v>0.59886643698159259</v>
      </c>
      <c r="Q88" s="16">
        <f t="shared" si="56"/>
        <v>0.1134200731586945</v>
      </c>
      <c r="R88" s="16">
        <f t="shared" si="57"/>
        <v>1.5178614655866819E-2</v>
      </c>
      <c r="S88" s="16">
        <f t="shared" si="58"/>
        <v>1.3989137513397384E-3</v>
      </c>
      <c r="T88" s="16">
        <f t="shared" si="59"/>
        <v>8.6499684732556787E-5</v>
      </c>
      <c r="U88" s="16">
        <f t="shared" si="60"/>
        <v>3.4947255583769224E-6</v>
      </c>
      <c r="V88" s="16">
        <f t="shared" si="61"/>
        <v>8.9823978762120472E-8</v>
      </c>
      <c r="W88" s="16">
        <f t="shared" si="62"/>
        <v>1.4298065591371841E-9</v>
      </c>
      <c r="X88" s="16">
        <f t="shared" si="63"/>
        <v>1.3719240363649506E-11</v>
      </c>
      <c r="Y88" s="16">
        <f t="shared" si="64"/>
        <v>7.722580895380695E-14</v>
      </c>
      <c r="Z88" s="17"/>
      <c r="AA88" s="16"/>
      <c r="AP88" s="13"/>
    </row>
    <row r="89" spans="3:42" x14ac:dyDescent="0.25">
      <c r="C89" s="15"/>
      <c r="D89" s="16"/>
      <c r="E89" s="16"/>
      <c r="F89" s="16">
        <f t="shared" si="45"/>
        <v>3.8271793211373142</v>
      </c>
      <c r="G89" s="16">
        <f t="shared" si="46"/>
        <v>14.67798562048605</v>
      </c>
      <c r="H89" s="16">
        <f t="shared" si="47"/>
        <v>29.461347822967749</v>
      </c>
      <c r="I89" s="16">
        <f t="shared" si="48"/>
        <v>41.93220404930954</v>
      </c>
      <c r="J89" s="16">
        <f t="shared" si="49"/>
        <v>45.408513276079518</v>
      </c>
      <c r="K89" s="16">
        <f t="shared" si="50"/>
        <v>37.84071135745269</v>
      </c>
      <c r="L89" s="16">
        <f t="shared" si="51"/>
        <v>24.007134692716004</v>
      </c>
      <c r="M89" s="16">
        <f t="shared" si="52"/>
        <v>11.354750918374316</v>
      </c>
      <c r="N89" s="16">
        <f t="shared" si="53"/>
        <v>3.8997787330481577</v>
      </c>
      <c r="O89" s="16">
        <f t="shared" si="54"/>
        <v>0.94439606482755922</v>
      </c>
      <c r="P89" s="16">
        <f t="shared" si="55"/>
        <v>0.15628549099235883</v>
      </c>
      <c r="Q89" s="16">
        <f t="shared" si="56"/>
        <v>1.7107746138425042E-2</v>
      </c>
      <c r="R89" s="16">
        <f t="shared" si="57"/>
        <v>1.1980361012695678E-3</v>
      </c>
      <c r="S89" s="16">
        <f t="shared" si="58"/>
        <v>5.1878336180654495E-5</v>
      </c>
      <c r="T89" s="16">
        <f t="shared" si="59"/>
        <v>1.3421192794053516E-6</v>
      </c>
      <c r="U89" s="16">
        <f t="shared" si="60"/>
        <v>2.0035355063231348E-8</v>
      </c>
      <c r="V89" s="16">
        <f t="shared" si="61"/>
        <v>1.6665227399599773E-10</v>
      </c>
      <c r="W89" s="16">
        <f t="shared" si="62"/>
        <v>7.4569385984576546E-13</v>
      </c>
      <c r="X89" s="16">
        <f t="shared" si="63"/>
        <v>1.7326415972696717E-15</v>
      </c>
      <c r="Y89" s="16">
        <f t="shared" si="64"/>
        <v>2.0177591095026121E-18</v>
      </c>
      <c r="Z89" s="17"/>
      <c r="AA89" s="16"/>
      <c r="AP89" s="13"/>
    </row>
    <row r="90" spans="3:42" x14ac:dyDescent="0.25">
      <c r="C90" s="15"/>
      <c r="D90" s="16"/>
      <c r="E90" s="16"/>
      <c r="F90" s="16">
        <f t="shared" si="45"/>
        <v>4.3454884689191502</v>
      </c>
      <c r="G90" s="16">
        <f t="shared" si="46"/>
        <v>16.435317647693978</v>
      </c>
      <c r="H90" s="16">
        <f t="shared" si="47"/>
        <v>31.764926811660519</v>
      </c>
      <c r="I90" s="16">
        <f t="shared" si="48"/>
        <v>42.002405714656376</v>
      </c>
      <c r="J90" s="16">
        <f t="shared" si="49"/>
        <v>40.286402222893528</v>
      </c>
      <c r="K90" s="16">
        <f t="shared" si="50"/>
        <v>28.012675713233929</v>
      </c>
      <c r="L90" s="16">
        <f t="shared" si="51"/>
        <v>13.804000913803741</v>
      </c>
      <c r="M90" s="16">
        <f t="shared" si="52"/>
        <v>4.6646894257599625</v>
      </c>
      <c r="N90" s="16">
        <f t="shared" si="53"/>
        <v>1.0403813493363623</v>
      </c>
      <c r="O90" s="16">
        <f t="shared" si="54"/>
        <v>0.14694577457652827</v>
      </c>
      <c r="P90" s="16">
        <f t="shared" si="55"/>
        <v>1.2587244978043397E-2</v>
      </c>
      <c r="Q90" s="16">
        <f t="shared" si="56"/>
        <v>6.254441459424445E-4</v>
      </c>
      <c r="R90" s="16">
        <f t="shared" si="57"/>
        <v>1.7228197761675856E-5</v>
      </c>
      <c r="S90" s="16">
        <f t="shared" si="58"/>
        <v>2.5126764091375158E-7</v>
      </c>
      <c r="T90" s="16">
        <f t="shared" si="59"/>
        <v>1.8524413401941813E-9</v>
      </c>
      <c r="U90" s="16">
        <f t="shared" si="60"/>
        <v>6.5885726631787384E-12</v>
      </c>
      <c r="V90" s="16">
        <f t="shared" si="61"/>
        <v>1.0786995156135773E-14</v>
      </c>
      <c r="W90" s="16">
        <f t="shared" si="62"/>
        <v>7.7555860394210215E-18</v>
      </c>
      <c r="X90" s="16">
        <f t="shared" si="63"/>
        <v>2.3356800356198657E-21</v>
      </c>
      <c r="Y90" s="16">
        <f t="shared" si="64"/>
        <v>2.810128031959902E-25</v>
      </c>
      <c r="Z90" s="17"/>
      <c r="AA90" s="16"/>
      <c r="AP90" s="13"/>
    </row>
    <row r="91" spans="3:42" x14ac:dyDescent="0.25">
      <c r="C91" s="15"/>
      <c r="D91" s="16"/>
      <c r="E91" s="16"/>
      <c r="F91" s="16">
        <f t="shared" si="45"/>
        <v>1.9743534477770424</v>
      </c>
      <c r="G91" s="16">
        <f t="shared" si="46"/>
        <v>7.3134694590201654</v>
      </c>
      <c r="H91" s="16">
        <f t="shared" si="47"/>
        <v>13.358370531728653</v>
      </c>
      <c r="I91" s="16">
        <f t="shared" si="48"/>
        <v>15.823112286005143</v>
      </c>
      <c r="J91" s="16">
        <f t="shared" si="49"/>
        <v>12.658749369127287</v>
      </c>
      <c r="K91" s="16">
        <f t="shared" si="50"/>
        <v>6.7151319614727347</v>
      </c>
      <c r="L91" s="16">
        <f t="shared" si="51"/>
        <v>2.2681734384010248</v>
      </c>
      <c r="M91" s="16">
        <f t="shared" si="52"/>
        <v>0.46368135576606384</v>
      </c>
      <c r="N91" s="16">
        <f t="shared" si="53"/>
        <v>5.4240038155931092E-2</v>
      </c>
      <c r="O91" s="16">
        <f t="shared" si="54"/>
        <v>3.4219257539435887E-3</v>
      </c>
      <c r="P91" s="16">
        <f t="shared" si="55"/>
        <v>1.0953082355369607E-4</v>
      </c>
      <c r="Q91" s="16">
        <f t="shared" si="56"/>
        <v>1.6712566157989745E-6</v>
      </c>
      <c r="R91" s="16">
        <f t="shared" si="57"/>
        <v>1.1411710857382297E-8</v>
      </c>
      <c r="S91" s="16">
        <f t="shared" si="58"/>
        <v>3.2716117140006877E-11</v>
      </c>
      <c r="T91" s="16">
        <f t="shared" si="59"/>
        <v>3.6931124338249786E-14</v>
      </c>
      <c r="U91" s="16">
        <f t="shared" si="60"/>
        <v>1.5389392755292818E-17</v>
      </c>
      <c r="V91" s="16">
        <f t="shared" si="61"/>
        <v>2.2188223128187472E-21</v>
      </c>
      <c r="W91" s="16">
        <f t="shared" si="62"/>
        <v>1.0372632497654887E-25</v>
      </c>
      <c r="X91" s="16">
        <f t="shared" si="63"/>
        <v>1.4731639952088168E-30</v>
      </c>
      <c r="Y91" s="16">
        <f t="shared" si="64"/>
        <v>5.9550977022584775E-36</v>
      </c>
      <c r="Z91" s="17"/>
      <c r="AA91" s="16"/>
      <c r="AP91" s="13"/>
    </row>
    <row r="92" spans="3:42" ht="15.75" thickBot="1" x14ac:dyDescent="0.3">
      <c r="C92" s="51"/>
      <c r="D92" s="18"/>
      <c r="E92" s="18"/>
      <c r="F92" s="18">
        <f t="shared" si="45"/>
        <v>0.96677412505822702</v>
      </c>
      <c r="G92" s="18">
        <f t="shared" si="46"/>
        <v>3.4664428993078444</v>
      </c>
      <c r="H92" s="18">
        <f t="shared" si="47"/>
        <v>5.7960936576089352</v>
      </c>
      <c r="I92" s="18">
        <f t="shared" si="48"/>
        <v>5.7801135524227689</v>
      </c>
      <c r="J92" s="18">
        <f t="shared" si="49"/>
        <v>3.4819254495123539</v>
      </c>
      <c r="K92" s="18">
        <f t="shared" si="50"/>
        <v>1.2096771967310342</v>
      </c>
      <c r="L92" s="18">
        <f t="shared" si="51"/>
        <v>0.22633929598283367</v>
      </c>
      <c r="M92" s="18">
        <f t="shared" si="52"/>
        <v>2.1083125229246321E-2</v>
      </c>
      <c r="N92" s="18">
        <f t="shared" si="53"/>
        <v>8.9889777527628648E-4</v>
      </c>
      <c r="O92" s="18">
        <f t="shared" si="54"/>
        <v>1.6079020535943137E-5</v>
      </c>
      <c r="P92" s="18">
        <f t="shared" si="55"/>
        <v>1.1038960684807394E-7</v>
      </c>
      <c r="Q92" s="18">
        <f t="shared" si="56"/>
        <v>2.6578003258478971E-10</v>
      </c>
      <c r="R92" s="18">
        <f t="shared" si="57"/>
        <v>2.0487186108688156E-13</v>
      </c>
      <c r="S92" s="18">
        <f t="shared" si="58"/>
        <v>4.6130804585857251E-17</v>
      </c>
      <c r="T92" s="18">
        <f t="shared" si="59"/>
        <v>2.7672303907692562E-21</v>
      </c>
      <c r="U92" s="18">
        <f t="shared" si="60"/>
        <v>4.031846535142876E-26</v>
      </c>
      <c r="V92" s="18">
        <f t="shared" si="61"/>
        <v>1.3005329954309918E-31</v>
      </c>
      <c r="W92" s="18">
        <f t="shared" si="62"/>
        <v>8.4639135021669722E-38</v>
      </c>
      <c r="X92" s="18">
        <f t="shared" si="63"/>
        <v>1.0126611380936735E-44</v>
      </c>
      <c r="Y92" s="18">
        <f t="shared" si="64"/>
        <v>2.0293671360305542E-52</v>
      </c>
      <c r="Z92" s="19"/>
      <c r="AA92" s="16"/>
      <c r="AP92" s="13"/>
    </row>
    <row r="93" spans="3:42" x14ac:dyDescent="0.25">
      <c r="C93" s="1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7"/>
      <c r="AA93" s="16"/>
      <c r="AP93" s="13"/>
    </row>
    <row r="94" spans="3:42" ht="15.75" thickBot="1" x14ac:dyDescent="0.3">
      <c r="C94" s="15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7"/>
      <c r="AA94" s="16"/>
      <c r="AP94" s="13"/>
    </row>
    <row r="95" spans="3:42" x14ac:dyDescent="0.25">
      <c r="C95" s="50"/>
      <c r="D95" s="47"/>
      <c r="E95" s="47"/>
      <c r="F95" s="47"/>
      <c r="G95" s="47">
        <f t="shared" ref="G95:G106" si="65">$U3*C19/100</f>
        <v>0.45518340073342839</v>
      </c>
      <c r="H95" s="47">
        <f t="shared" ref="H95:H106" si="66">$U3*D19/100</f>
        <v>1.8059288232486432</v>
      </c>
      <c r="I95" s="47">
        <f t="shared" ref="I95:I106" si="67">$U3*E19/100</f>
        <v>3.9742839533031673</v>
      </c>
      <c r="J95" s="47">
        <f t="shared" ref="J95:J106" si="68">$U3*F19/100</f>
        <v>6.7669722766008897</v>
      </c>
      <c r="K95" s="47">
        <f t="shared" ref="K95:K106" si="69">$U3*G19/100</f>
        <v>9.8472621815628099</v>
      </c>
      <c r="L95" s="47">
        <f t="shared" ref="L95:L106" si="70">$U3*H19/100</f>
        <v>12.752134355758985</v>
      </c>
      <c r="M95" s="47">
        <f t="shared" ref="M95:M106" si="71">$U3*I19/100</f>
        <v>14.967384523544865</v>
      </c>
      <c r="N95" s="47">
        <f t="shared" ref="N95:N106" si="72">$U3*J19/100</f>
        <v>16.051831770559904</v>
      </c>
      <c r="O95" s="47">
        <f t="shared" ref="O95:O106" si="73">$U3*K19/100</f>
        <v>15.772862879893033</v>
      </c>
      <c r="P95" s="47">
        <f t="shared" ref="P95:P106" si="74">$U3*L19/100</f>
        <v>14.195583485196041</v>
      </c>
      <c r="Q95" s="47">
        <f t="shared" ref="Q95:Q106" si="75">$U3*M19/100</f>
        <v>11.6754593261282</v>
      </c>
      <c r="R95" s="47">
        <f t="shared" ref="R95:R106" si="76">$U3*N19/100</f>
        <v>8.7448997071430821</v>
      </c>
      <c r="S95" s="47">
        <f t="shared" ref="S95:S106" si="77">$U3*O19/100</f>
        <v>5.938980818873822</v>
      </c>
      <c r="T95" s="47">
        <f t="shared" ref="T95:T106" si="78">$U3*P19/100</f>
        <v>3.6391844596096417</v>
      </c>
      <c r="U95" s="47">
        <f t="shared" ref="U95:U106" si="79">$U3*Q19/100</f>
        <v>2.0012620524742863</v>
      </c>
      <c r="V95" s="47">
        <f t="shared" ref="V95:V106" si="80">$U3*R19/100</f>
        <v>0.98207866951010803</v>
      </c>
      <c r="W95" s="47">
        <f t="shared" ref="W95:W106" si="81">$U3*S19/100</f>
        <v>0.42752470365655926</v>
      </c>
      <c r="X95" s="47">
        <f t="shared" ref="X95:X106" si="82">$U3*T19/100</f>
        <v>0.16409614957076035</v>
      </c>
      <c r="Y95" s="47">
        <f t="shared" ref="Y95:Y106" si="83">$U3*U19/100</f>
        <v>5.5187955134311142E-2</v>
      </c>
      <c r="Z95" s="48">
        <f t="shared" ref="Z95:Z106" si="84">$U3*V19/100</f>
        <v>1.6159774102393068E-2</v>
      </c>
      <c r="AA95" s="16"/>
      <c r="AP95" s="13"/>
    </row>
    <row r="96" spans="3:42" x14ac:dyDescent="0.25">
      <c r="C96" s="15"/>
      <c r="D96" s="16"/>
      <c r="E96" s="16"/>
      <c r="F96" s="16"/>
      <c r="G96" s="16">
        <f t="shared" si="65"/>
        <v>1.5518490542001511</v>
      </c>
      <c r="H96" s="16">
        <f t="shared" si="66"/>
        <v>6.1480768430754482</v>
      </c>
      <c r="I96" s="16">
        <f t="shared" si="67"/>
        <v>13.477295308079617</v>
      </c>
      <c r="J96" s="16">
        <f t="shared" si="68"/>
        <v>22.77392240693624</v>
      </c>
      <c r="K96" s="16">
        <f t="shared" si="69"/>
        <v>32.727868447864104</v>
      </c>
      <c r="L96" s="16">
        <f t="shared" si="70"/>
        <v>41.597561277496695</v>
      </c>
      <c r="M96" s="16">
        <f t="shared" si="71"/>
        <v>47.566638981268326</v>
      </c>
      <c r="N96" s="16">
        <f t="shared" si="72"/>
        <v>49.272692455599547</v>
      </c>
      <c r="O96" s="16">
        <f t="shared" si="73"/>
        <v>46.305838512521142</v>
      </c>
      <c r="P96" s="16">
        <f t="shared" si="74"/>
        <v>39.418962165185846</v>
      </c>
      <c r="Q96" s="16">
        <f t="shared" si="75"/>
        <v>30.290092963024726</v>
      </c>
      <c r="R96" s="16">
        <f t="shared" si="76"/>
        <v>20.910717560227102</v>
      </c>
      <c r="S96" s="16">
        <f t="shared" si="77"/>
        <v>12.897070519285013</v>
      </c>
      <c r="T96" s="16">
        <f t="shared" si="78"/>
        <v>7.0630233955389068</v>
      </c>
      <c r="U96" s="16">
        <f t="shared" si="79"/>
        <v>3.4119694395259113</v>
      </c>
      <c r="V96" s="16">
        <f t="shared" si="80"/>
        <v>1.4438896992637624</v>
      </c>
      <c r="W96" s="16">
        <f t="shared" si="81"/>
        <v>0.53146208995465549</v>
      </c>
      <c r="X96" s="16">
        <f t="shared" si="82"/>
        <v>0.16890183615779134</v>
      </c>
      <c r="Y96" s="16">
        <f t="shared" si="83"/>
        <v>4.600145323461971E-2</v>
      </c>
      <c r="Z96" s="17">
        <f t="shared" si="84"/>
        <v>1.0655773164744838E-2</v>
      </c>
      <c r="AA96" s="16"/>
      <c r="AP96" s="13"/>
    </row>
    <row r="97" spans="1:42" x14ac:dyDescent="0.25">
      <c r="C97" s="15"/>
      <c r="D97" s="16"/>
      <c r="E97" s="16"/>
      <c r="F97" s="16"/>
      <c r="G97" s="16">
        <f t="shared" si="65"/>
        <v>3.0854952482217275</v>
      </c>
      <c r="H97" s="16">
        <f t="shared" si="66"/>
        <v>12.202101718422254</v>
      </c>
      <c r="I97" s="16">
        <f t="shared" si="67"/>
        <v>26.618330586114784</v>
      </c>
      <c r="J97" s="16">
        <f t="shared" si="68"/>
        <v>44.554623123755484</v>
      </c>
      <c r="K97" s="16">
        <f t="shared" si="69"/>
        <v>63.034028301508179</v>
      </c>
      <c r="L97" s="16">
        <f t="shared" si="70"/>
        <v>78.268053891610222</v>
      </c>
      <c r="M97" s="16">
        <f t="shared" si="71"/>
        <v>86.629689602668165</v>
      </c>
      <c r="N97" s="16">
        <f t="shared" si="72"/>
        <v>85.928632932762625</v>
      </c>
      <c r="O97" s="16">
        <f t="shared" si="73"/>
        <v>76.381071765183151</v>
      </c>
      <c r="P97" s="16">
        <f t="shared" si="74"/>
        <v>60.653521940862554</v>
      </c>
      <c r="Q97" s="16">
        <f t="shared" si="75"/>
        <v>42.812060153810073</v>
      </c>
      <c r="R97" s="16">
        <f t="shared" si="76"/>
        <v>26.69281418438181</v>
      </c>
      <c r="S97" s="16">
        <f t="shared" si="77"/>
        <v>14.596643990513446</v>
      </c>
      <c r="T97" s="16">
        <f t="shared" si="78"/>
        <v>6.9469966894329964</v>
      </c>
      <c r="U97" s="16">
        <f t="shared" si="79"/>
        <v>2.8542726836385146</v>
      </c>
      <c r="V97" s="16">
        <f t="shared" si="80"/>
        <v>1.0038734950593549</v>
      </c>
      <c r="W97" s="16">
        <f t="shared" si="81"/>
        <v>0.29962223929098813</v>
      </c>
      <c r="X97" s="16">
        <f t="shared" si="82"/>
        <v>7.5218806410511485E-2</v>
      </c>
      <c r="Y97" s="16">
        <f t="shared" si="83"/>
        <v>1.5740511551217442E-2</v>
      </c>
      <c r="Z97" s="17">
        <f t="shared" si="84"/>
        <v>2.7207195480523725E-3</v>
      </c>
      <c r="AA97" s="16"/>
      <c r="AP97" s="13"/>
    </row>
    <row r="98" spans="1:42" x14ac:dyDescent="0.25">
      <c r="A98" s="11">
        <v>2030</v>
      </c>
      <c r="C98" s="15"/>
      <c r="D98" s="16"/>
      <c r="E98" s="16"/>
      <c r="F98" s="16"/>
      <c r="G98" s="16">
        <f t="shared" si="65"/>
        <v>4.7995968189119989</v>
      </c>
      <c r="H98" s="16">
        <f t="shared" si="66"/>
        <v>18.937695458284502</v>
      </c>
      <c r="I98" s="16">
        <f t="shared" si="67"/>
        <v>41.057570718838157</v>
      </c>
      <c r="J98" s="16">
        <f t="shared" si="68"/>
        <v>67.902561983308075</v>
      </c>
      <c r="K98" s="16">
        <f t="shared" si="69"/>
        <v>94.181167686551305</v>
      </c>
      <c r="L98" s="16">
        <f t="shared" si="70"/>
        <v>113.53702347886208</v>
      </c>
      <c r="M98" s="16">
        <f t="shared" si="71"/>
        <v>120.58844492010883</v>
      </c>
      <c r="N98" s="16">
        <f t="shared" si="72"/>
        <v>113.22399651882766</v>
      </c>
      <c r="O98" s="16">
        <f t="shared" si="73"/>
        <v>93.794486315366242</v>
      </c>
      <c r="P98" s="16">
        <f t="shared" si="74"/>
        <v>68.205842566735981</v>
      </c>
      <c r="Q98" s="16">
        <f t="shared" si="75"/>
        <v>43.235685777837674</v>
      </c>
      <c r="R98" s="16">
        <f t="shared" si="76"/>
        <v>23.695812455824566</v>
      </c>
      <c r="S98" s="16">
        <f t="shared" si="77"/>
        <v>11.126928187391432</v>
      </c>
      <c r="T98" s="16">
        <f t="shared" si="78"/>
        <v>4.433656783384909</v>
      </c>
      <c r="U98" s="16">
        <f t="shared" si="79"/>
        <v>1.4840703815341891</v>
      </c>
      <c r="V98" s="16">
        <f t="shared" si="80"/>
        <v>0.41298768197410579</v>
      </c>
      <c r="W98" s="16">
        <f t="shared" si="81"/>
        <v>9.453440907496774E-2</v>
      </c>
      <c r="X98" s="16">
        <f t="shared" si="82"/>
        <v>1.7608096736439333E-2</v>
      </c>
      <c r="Y98" s="16">
        <f t="shared" si="83"/>
        <v>2.6396171973505833E-3</v>
      </c>
      <c r="Z98" s="17">
        <f t="shared" si="84"/>
        <v>3.1496456750831415E-4</v>
      </c>
      <c r="AA98" s="16"/>
      <c r="AP98" s="13"/>
    </row>
    <row r="99" spans="1:42" x14ac:dyDescent="0.25">
      <c r="C99" s="15"/>
      <c r="D99" s="16"/>
      <c r="E99" s="16"/>
      <c r="F99" s="16"/>
      <c r="G99" s="16">
        <f t="shared" si="65"/>
        <v>5.8442478934446784</v>
      </c>
      <c r="H99" s="16">
        <f t="shared" si="66"/>
        <v>22.992306959811252</v>
      </c>
      <c r="I99" s="16">
        <f t="shared" si="67"/>
        <v>49.454490317295395</v>
      </c>
      <c r="J99" s="16">
        <f t="shared" si="68"/>
        <v>80.536725706888376</v>
      </c>
      <c r="K99" s="16">
        <f t="shared" si="69"/>
        <v>108.89758031746152</v>
      </c>
      <c r="L99" s="16">
        <f t="shared" si="70"/>
        <v>126.38682204052428</v>
      </c>
      <c r="M99" s="16">
        <f t="shared" si="71"/>
        <v>127.30827952049586</v>
      </c>
      <c r="N99" s="16">
        <f t="shared" si="72"/>
        <v>111.39492117254316</v>
      </c>
      <c r="O99" s="16">
        <f t="shared" si="73"/>
        <v>84.291197135215768</v>
      </c>
      <c r="P99" s="16">
        <f t="shared" si="74"/>
        <v>54.741828008135123</v>
      </c>
      <c r="Q99" s="16">
        <f t="shared" si="75"/>
        <v>30.224590996435914</v>
      </c>
      <c r="R99" s="16">
        <f t="shared" si="76"/>
        <v>14.036226313630401</v>
      </c>
      <c r="S99" s="16">
        <f t="shared" si="77"/>
        <v>5.4196069427414741</v>
      </c>
      <c r="T99" s="16">
        <f t="shared" si="78"/>
        <v>1.718834843572199</v>
      </c>
      <c r="U99" s="16">
        <f t="shared" si="79"/>
        <v>0.4421653746973383</v>
      </c>
      <c r="V99" s="16">
        <f t="shared" si="80"/>
        <v>9.1078700028283069E-2</v>
      </c>
      <c r="W99" s="16">
        <f t="shared" si="81"/>
        <v>1.4825973654866527E-2</v>
      </c>
      <c r="X99" s="16">
        <f t="shared" si="82"/>
        <v>1.8819850107283803E-3</v>
      </c>
      <c r="Y99" s="16">
        <f t="shared" si="83"/>
        <v>1.8379967243529493E-4</v>
      </c>
      <c r="Z99" s="17">
        <f t="shared" si="84"/>
        <v>1.3624101915557989E-5</v>
      </c>
      <c r="AA99" s="16"/>
      <c r="AP99" s="13"/>
    </row>
    <row r="100" spans="1:42" x14ac:dyDescent="0.25">
      <c r="C100" s="15"/>
      <c r="D100" s="16"/>
      <c r="E100" s="16"/>
      <c r="F100" s="16"/>
      <c r="G100" s="16">
        <f t="shared" si="65"/>
        <v>5.6321172380143789</v>
      </c>
      <c r="H100" s="16">
        <f t="shared" si="66"/>
        <v>22.073364003180309</v>
      </c>
      <c r="I100" s="16">
        <f t="shared" si="67"/>
        <v>46.98875243197903</v>
      </c>
      <c r="J100" s="16">
        <f t="shared" si="68"/>
        <v>74.99344336388333</v>
      </c>
      <c r="K100" s="16">
        <f t="shared" si="69"/>
        <v>98.086056896023166</v>
      </c>
      <c r="L100" s="16">
        <f t="shared" si="70"/>
        <v>108.33000997850617</v>
      </c>
      <c r="M100" s="16">
        <f t="shared" si="71"/>
        <v>101.82149030741755</v>
      </c>
      <c r="N100" s="16">
        <f t="shared" si="72"/>
        <v>81.253394600877797</v>
      </c>
      <c r="O100" s="16">
        <f t="shared" si="73"/>
        <v>54.624669886430553</v>
      </c>
      <c r="P100" s="16">
        <f t="shared" si="74"/>
        <v>30.603646786513522</v>
      </c>
      <c r="Q100" s="16">
        <f t="shared" si="75"/>
        <v>14.107759430497508</v>
      </c>
      <c r="R100" s="16">
        <f t="shared" si="76"/>
        <v>5.2767654819268639</v>
      </c>
      <c r="S100" s="16">
        <f t="shared" si="77"/>
        <v>1.5778320561349224</v>
      </c>
      <c r="T100" s="16">
        <f t="shared" si="78"/>
        <v>0.3713967228688726</v>
      </c>
      <c r="U100" s="16">
        <f t="shared" si="79"/>
        <v>6.7735229576263226E-2</v>
      </c>
      <c r="V100" s="16">
        <f t="shared" si="80"/>
        <v>9.4181873869518384E-3</v>
      </c>
      <c r="W100" s="16">
        <f t="shared" si="81"/>
        <v>9.821293028697436E-4</v>
      </c>
      <c r="X100" s="16">
        <f t="shared" si="82"/>
        <v>7.5545831272493341E-5</v>
      </c>
      <c r="Y100" s="16">
        <f t="shared" si="83"/>
        <v>4.2152329428532766E-6</v>
      </c>
      <c r="Z100" s="17">
        <f t="shared" si="84"/>
        <v>1.6775693405528418E-7</v>
      </c>
      <c r="AA100" s="16"/>
      <c r="AP100" s="13"/>
    </row>
    <row r="101" spans="1:42" x14ac:dyDescent="0.25">
      <c r="C101" s="15"/>
      <c r="D101" s="16"/>
      <c r="E101" s="16"/>
      <c r="F101" s="16"/>
      <c r="G101" s="16">
        <f t="shared" si="65"/>
        <v>4.8469046079683844</v>
      </c>
      <c r="H101" s="16">
        <f t="shared" si="66"/>
        <v>18.899686479843432</v>
      </c>
      <c r="I101" s="16">
        <f t="shared" si="67"/>
        <v>39.681706861687779</v>
      </c>
      <c r="J101" s="16">
        <f t="shared" si="68"/>
        <v>61.65320812154696</v>
      </c>
      <c r="K101" s="16">
        <f t="shared" si="69"/>
        <v>77.145349194136344</v>
      </c>
      <c r="L101" s="16">
        <f t="shared" si="70"/>
        <v>79.756118616988658</v>
      </c>
      <c r="M101" s="16">
        <f t="shared" si="71"/>
        <v>68.362609268239311</v>
      </c>
      <c r="N101" s="16">
        <f t="shared" si="72"/>
        <v>48.255229093188774</v>
      </c>
      <c r="O101" s="16">
        <f t="shared" si="73"/>
        <v>27.713006639051592</v>
      </c>
      <c r="P101" s="16">
        <f t="shared" si="74"/>
        <v>12.753716329961037</v>
      </c>
      <c r="Q101" s="16">
        <f t="shared" si="75"/>
        <v>4.6235515263866374</v>
      </c>
      <c r="R101" s="16">
        <f t="shared" si="76"/>
        <v>1.2963832160471573</v>
      </c>
      <c r="S101" s="16">
        <f t="shared" si="77"/>
        <v>0.27578886719005119</v>
      </c>
      <c r="T101" s="16">
        <f t="shared" si="78"/>
        <v>4.364307117750256E-2</v>
      </c>
      <c r="U101" s="16">
        <f t="shared" si="79"/>
        <v>5.034688332423435E-3</v>
      </c>
      <c r="V101" s="16">
        <f t="shared" si="80"/>
        <v>4.1479551959270103E-4</v>
      </c>
      <c r="W101" s="16">
        <f t="shared" si="81"/>
        <v>2.3904555704469084E-5</v>
      </c>
      <c r="X101" s="16">
        <f t="shared" si="82"/>
        <v>9.4365415091661774E-7</v>
      </c>
      <c r="Y101" s="16">
        <f t="shared" si="83"/>
        <v>2.4984339425145688E-8</v>
      </c>
      <c r="Z101" s="17">
        <f t="shared" si="84"/>
        <v>4.3434301854139032E-10</v>
      </c>
      <c r="AA101" s="16"/>
      <c r="AP101" s="13"/>
    </row>
    <row r="102" spans="1:42" x14ac:dyDescent="0.25">
      <c r="C102" s="15"/>
      <c r="D102" s="16"/>
      <c r="E102" s="16"/>
      <c r="F102" s="16"/>
      <c r="G102" s="16">
        <f t="shared" si="65"/>
        <v>3.8811627649218359</v>
      </c>
      <c r="H102" s="16">
        <f t="shared" si="66"/>
        <v>15.029602316993573</v>
      </c>
      <c r="I102" s="16">
        <f t="shared" si="67"/>
        <v>30.969071019268981</v>
      </c>
      <c r="J102" s="16">
        <f t="shared" si="68"/>
        <v>46.38874411119739</v>
      </c>
      <c r="K102" s="16">
        <f t="shared" si="69"/>
        <v>54.649307402644929</v>
      </c>
      <c r="L102" s="16">
        <f t="shared" si="70"/>
        <v>51.639317970638515</v>
      </c>
      <c r="M102" s="16">
        <f t="shared" si="71"/>
        <v>39.04136617611217</v>
      </c>
      <c r="N102" s="16">
        <f t="shared" si="72"/>
        <v>23.319201806372622</v>
      </c>
      <c r="O102" s="16">
        <f t="shared" si="73"/>
        <v>10.807210764508453</v>
      </c>
      <c r="P102" s="16">
        <f t="shared" si="74"/>
        <v>3.8049580885170151</v>
      </c>
      <c r="Q102" s="16">
        <f t="shared" si="75"/>
        <v>0.99453292774189261</v>
      </c>
      <c r="R102" s="16">
        <f t="shared" si="76"/>
        <v>0.18835585108384234</v>
      </c>
      <c r="S102" s="16">
        <f t="shared" si="77"/>
        <v>2.5207009677901227E-2</v>
      </c>
      <c r="T102" s="16">
        <f t="shared" si="78"/>
        <v>2.3231654052789531E-3</v>
      </c>
      <c r="U102" s="16">
        <f t="shared" si="79"/>
        <v>1.4364936719348092E-4</v>
      </c>
      <c r="V102" s="16">
        <f t="shared" si="80"/>
        <v>5.8036641003707665E-6</v>
      </c>
      <c r="W102" s="16">
        <f t="shared" si="81"/>
        <v>1.4916999695286494E-7</v>
      </c>
      <c r="X102" s="16">
        <f t="shared" si="82"/>
        <v>2.3744688557441618E-9</v>
      </c>
      <c r="Y102" s="16">
        <f t="shared" si="83"/>
        <v>2.2783437913176081E-11</v>
      </c>
      <c r="Z102" s="17">
        <f t="shared" si="84"/>
        <v>1.2824831236689662E-13</v>
      </c>
      <c r="AA102" s="16"/>
      <c r="AP102" s="13"/>
    </row>
    <row r="103" spans="1:42" x14ac:dyDescent="0.25">
      <c r="C103" s="15"/>
      <c r="D103" s="16"/>
      <c r="E103" s="16"/>
      <c r="F103" s="16"/>
      <c r="G103" s="16">
        <f t="shared" si="65"/>
        <v>2.4573458717465115</v>
      </c>
      <c r="H103" s="16">
        <f t="shared" si="66"/>
        <v>9.4244048536867471</v>
      </c>
      <c r="I103" s="16">
        <f t="shared" si="67"/>
        <v>18.916469643586993</v>
      </c>
      <c r="J103" s="16">
        <f t="shared" si="68"/>
        <v>26.923726292287352</v>
      </c>
      <c r="K103" s="16">
        <f t="shared" si="69"/>
        <v>29.155786358074643</v>
      </c>
      <c r="L103" s="16">
        <f t="shared" si="70"/>
        <v>24.296670742502535</v>
      </c>
      <c r="M103" s="16">
        <f t="shared" si="71"/>
        <v>15.414441911249945</v>
      </c>
      <c r="N103" s="16">
        <f t="shared" si="72"/>
        <v>7.2906305016524016</v>
      </c>
      <c r="O103" s="16">
        <f t="shared" si="73"/>
        <v>2.5039603233257806</v>
      </c>
      <c r="P103" s="16">
        <f t="shared" si="74"/>
        <v>0.60637549915168698</v>
      </c>
      <c r="Q103" s="16">
        <f t="shared" si="75"/>
        <v>0.1003474031077862</v>
      </c>
      <c r="R103" s="16">
        <f t="shared" si="76"/>
        <v>1.0984499502273983E-2</v>
      </c>
      <c r="S103" s="16">
        <f t="shared" si="77"/>
        <v>7.6923206900668547E-4</v>
      </c>
      <c r="T103" s="16">
        <f t="shared" si="78"/>
        <v>3.3309914312749049E-5</v>
      </c>
      <c r="U103" s="16">
        <f t="shared" si="79"/>
        <v>8.6174464113117892E-7</v>
      </c>
      <c r="V103" s="16">
        <f t="shared" si="80"/>
        <v>1.2864251429686451E-8</v>
      </c>
      <c r="W103" s="16">
        <f t="shared" si="81"/>
        <v>1.0700368160422042E-10</v>
      </c>
      <c r="X103" s="16">
        <f t="shared" si="82"/>
        <v>4.787932768026597E-13</v>
      </c>
      <c r="Y103" s="16">
        <f t="shared" si="83"/>
        <v>1.1124902490854959E-15</v>
      </c>
      <c r="Z103" s="17">
        <f t="shared" si="84"/>
        <v>1.2955577990638038E-18</v>
      </c>
      <c r="AA103" s="16"/>
      <c r="AP103" s="13"/>
    </row>
    <row r="104" spans="1:42" x14ac:dyDescent="0.25">
      <c r="C104" s="15"/>
      <c r="D104" s="16"/>
      <c r="E104" s="16"/>
      <c r="F104" s="16"/>
      <c r="G104" s="16">
        <f t="shared" si="65"/>
        <v>4.332434712599377</v>
      </c>
      <c r="H104" s="16">
        <f t="shared" si="66"/>
        <v>16.385946297811088</v>
      </c>
      <c r="I104" s="16">
        <f t="shared" si="67"/>
        <v>31.669505637014534</v>
      </c>
      <c r="J104" s="16">
        <f t="shared" si="68"/>
        <v>41.87623136786776</v>
      </c>
      <c r="K104" s="16">
        <f t="shared" si="69"/>
        <v>40.165382714642753</v>
      </c>
      <c r="L104" s="16">
        <f t="shared" si="70"/>
        <v>27.928526222275476</v>
      </c>
      <c r="M104" s="16">
        <f t="shared" si="71"/>
        <v>13.762533984261632</v>
      </c>
      <c r="N104" s="16">
        <f t="shared" si="72"/>
        <v>4.6506767964533102</v>
      </c>
      <c r="O104" s="16">
        <f t="shared" si="73"/>
        <v>1.0372560655596339</v>
      </c>
      <c r="P104" s="16">
        <f t="shared" si="74"/>
        <v>0.14650435254831162</v>
      </c>
      <c r="Q104" s="16">
        <f t="shared" si="75"/>
        <v>1.254943315784047E-2</v>
      </c>
      <c r="R104" s="16">
        <f t="shared" si="76"/>
        <v>6.2356532483150227E-4</v>
      </c>
      <c r="S104" s="16">
        <f t="shared" si="77"/>
        <v>1.717644461654193E-5</v>
      </c>
      <c r="T104" s="16">
        <f t="shared" si="78"/>
        <v>2.5051283818467008E-7</v>
      </c>
      <c r="U104" s="16">
        <f t="shared" si="79"/>
        <v>1.8468766452181103E-9</v>
      </c>
      <c r="V104" s="16">
        <f t="shared" si="80"/>
        <v>6.5687807289335082E-12</v>
      </c>
      <c r="W104" s="16">
        <f t="shared" si="81"/>
        <v>1.0754591248681429E-14</v>
      </c>
      <c r="X104" s="16">
        <f t="shared" si="82"/>
        <v>7.7322884214432623E-18</v>
      </c>
      <c r="Y104" s="16">
        <f t="shared" si="83"/>
        <v>2.3286637017269061E-21</v>
      </c>
      <c r="Z104" s="17">
        <f t="shared" si="84"/>
        <v>2.8016864662259373E-25</v>
      </c>
      <c r="AA104" s="16"/>
      <c r="AP104" s="13"/>
    </row>
    <row r="105" spans="1:42" x14ac:dyDescent="0.25">
      <c r="C105" s="15"/>
      <c r="D105" s="16"/>
      <c r="E105" s="16"/>
      <c r="F105" s="16"/>
      <c r="G105" s="16">
        <f t="shared" si="65"/>
        <v>4.6176268526807398</v>
      </c>
      <c r="H105" s="16">
        <f t="shared" si="66"/>
        <v>17.104775742284236</v>
      </c>
      <c r="I105" s="16">
        <f t="shared" si="67"/>
        <v>31.242617954156248</v>
      </c>
      <c r="J105" s="16">
        <f t="shared" si="68"/>
        <v>37.007167215730917</v>
      </c>
      <c r="K105" s="16">
        <f t="shared" si="69"/>
        <v>29.60634078667686</v>
      </c>
      <c r="L105" s="16">
        <f t="shared" si="70"/>
        <v>15.70538127279266</v>
      </c>
      <c r="M105" s="16">
        <f t="shared" si="71"/>
        <v>5.3048143874594249</v>
      </c>
      <c r="N105" s="16">
        <f t="shared" si="72"/>
        <v>1.0844600706542673</v>
      </c>
      <c r="O105" s="16">
        <f t="shared" si="73"/>
        <v>0.12685684873762229</v>
      </c>
      <c r="P105" s="16">
        <f t="shared" si="74"/>
        <v>8.0032155676484935E-3</v>
      </c>
      <c r="Q105" s="16">
        <f t="shared" si="75"/>
        <v>2.5617118991902926E-4</v>
      </c>
      <c r="R105" s="16">
        <f t="shared" si="76"/>
        <v>3.9087425990126805E-6</v>
      </c>
      <c r="S105" s="16">
        <f t="shared" si="77"/>
        <v>2.6689761425142518E-8</v>
      </c>
      <c r="T105" s="16">
        <f t="shared" si="78"/>
        <v>7.6516604051436445E-11</v>
      </c>
      <c r="U105" s="16">
        <f t="shared" si="79"/>
        <v>8.6374682119860881E-14</v>
      </c>
      <c r="V105" s="16">
        <f t="shared" si="80"/>
        <v>3.5992781998228823E-17</v>
      </c>
      <c r="W105" s="16">
        <f t="shared" si="81"/>
        <v>5.1893917497572838E-21</v>
      </c>
      <c r="X105" s="16">
        <f t="shared" si="82"/>
        <v>2.4259560216073806E-25</v>
      </c>
      <c r="Y105" s="16">
        <f t="shared" si="83"/>
        <v>3.4454426740752752E-30</v>
      </c>
      <c r="Z105" s="17">
        <f t="shared" si="84"/>
        <v>1.3927809679288705E-35</v>
      </c>
      <c r="AA105" s="16"/>
      <c r="AP105" s="13"/>
    </row>
    <row r="106" spans="1:42" ht="15.75" thickBot="1" x14ac:dyDescent="0.3">
      <c r="C106" s="51"/>
      <c r="D106" s="18"/>
      <c r="E106" s="18"/>
      <c r="F106" s="18"/>
      <c r="G106" s="18">
        <f t="shared" si="65"/>
        <v>1.954841897065227</v>
      </c>
      <c r="H106" s="18">
        <f t="shared" si="66"/>
        <v>7.0092358056677462</v>
      </c>
      <c r="I106" s="18">
        <f t="shared" si="67"/>
        <v>11.719848956989376</v>
      </c>
      <c r="J106" s="18">
        <f t="shared" si="68"/>
        <v>11.687536777414293</v>
      </c>
      <c r="K106" s="18">
        <f t="shared" si="69"/>
        <v>7.0405419164010752</v>
      </c>
      <c r="L106" s="18">
        <f t="shared" si="70"/>
        <v>2.4459980928345773</v>
      </c>
      <c r="M106" s="18">
        <f t="shared" si="71"/>
        <v>0.45766381957403135</v>
      </c>
      <c r="N106" s="18">
        <f t="shared" si="72"/>
        <v>4.2630616036317043E-2</v>
      </c>
      <c r="O106" s="18">
        <f t="shared" si="73"/>
        <v>1.817594189524854E-3</v>
      </c>
      <c r="P106" s="18">
        <f t="shared" si="74"/>
        <v>3.251218893093641E-5</v>
      </c>
      <c r="Q106" s="18">
        <f t="shared" si="75"/>
        <v>2.2321059580920884E-7</v>
      </c>
      <c r="R106" s="18">
        <f t="shared" si="76"/>
        <v>5.3741399323116558E-10</v>
      </c>
      <c r="S106" s="18">
        <f t="shared" si="77"/>
        <v>4.1425611960626504E-13</v>
      </c>
      <c r="T106" s="18">
        <f t="shared" si="78"/>
        <v>9.3277661464441014E-17</v>
      </c>
      <c r="U106" s="18">
        <f t="shared" si="79"/>
        <v>5.5954103099129985E-21</v>
      </c>
      <c r="V106" s="18">
        <f t="shared" si="80"/>
        <v>8.1524963537474351E-26</v>
      </c>
      <c r="W106" s="18">
        <f t="shared" si="81"/>
        <v>2.629710831194538E-31</v>
      </c>
      <c r="X106" s="18">
        <f t="shared" si="82"/>
        <v>1.7114248611251941E-37</v>
      </c>
      <c r="Y106" s="18">
        <f t="shared" si="83"/>
        <v>2.047626605807268E-44</v>
      </c>
      <c r="Z106" s="19">
        <f t="shared" si="84"/>
        <v>4.1034320212085374E-52</v>
      </c>
      <c r="AA106" s="16"/>
      <c r="AP106" s="13"/>
    </row>
    <row r="107" spans="1:42" x14ac:dyDescent="0.25">
      <c r="C107" s="1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7"/>
      <c r="AA107" s="16"/>
      <c r="AP107" s="13"/>
    </row>
    <row r="108" spans="1:42" ht="15.75" thickBot="1" x14ac:dyDescent="0.3">
      <c r="C108" s="15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7"/>
      <c r="AA108" s="16"/>
      <c r="AP108" s="13"/>
    </row>
    <row r="109" spans="1:42" x14ac:dyDescent="0.25">
      <c r="C109" s="50"/>
      <c r="D109" s="47"/>
      <c r="E109" s="47"/>
      <c r="F109" s="47"/>
      <c r="G109" s="47"/>
      <c r="H109" s="47">
        <f t="shared" ref="H109:H120" si="85">$V3*C19/100</f>
        <v>0.50654984710876072</v>
      </c>
      <c r="I109" s="47">
        <f t="shared" ref="I109:I120" si="86">$V3*D19/100</f>
        <v>2.0097239219003056</v>
      </c>
      <c r="J109" s="47">
        <f t="shared" ref="J109:J120" si="87">$V3*E19/100</f>
        <v>4.4227731627926961</v>
      </c>
      <c r="K109" s="47">
        <f t="shared" ref="K109:K120" si="88">$V3*F19/100</f>
        <v>7.5306102256326559</v>
      </c>
      <c r="L109" s="47">
        <f t="shared" ref="L109:L120" si="89">$V3*G19/100</f>
        <v>10.958504076539796</v>
      </c>
      <c r="M109" s="47">
        <f t="shared" ref="M109:M120" si="90">$V3*H19/100</f>
        <v>14.191184691295577</v>
      </c>
      <c r="N109" s="47">
        <f t="shared" ref="N109:N120" si="91">$V3*I19/100</f>
        <v>16.65642097186187</v>
      </c>
      <c r="O109" s="47">
        <f t="shared" ref="O109:O120" si="92">$V3*J19/100</f>
        <v>17.863245707315457</v>
      </c>
      <c r="P109" s="47">
        <f t="shared" ref="P109:P120" si="93">$V3*K19/100</f>
        <v>17.55279579045181</v>
      </c>
      <c r="Q109" s="47">
        <f t="shared" ref="Q109:Q120" si="94">$V3*L19/100</f>
        <v>15.797523882591829</v>
      </c>
      <c r="R109" s="47">
        <f t="shared" ref="R109:R120" si="95">$V3*M19/100</f>
        <v>12.993009250876355</v>
      </c>
      <c r="S109" s="47">
        <f t="shared" ref="S109:S120" si="96">$V3*N19/100</f>
        <v>9.7317424196428046</v>
      </c>
      <c r="T109" s="47">
        <f t="shared" ref="T109:T120" si="97">$V3*O19/100</f>
        <v>6.6091817516522688</v>
      </c>
      <c r="U109" s="47">
        <f t="shared" ref="U109:U120" si="98">$V3*P19/100</f>
        <v>4.0498584277141045</v>
      </c>
      <c r="V109" s="47">
        <f t="shared" ref="V109:V120" si="99">$V3*Q19/100</f>
        <v>2.2271000767426843</v>
      </c>
      <c r="W109" s="47">
        <f t="shared" ref="W109:W120" si="100">$V3*R19/100</f>
        <v>1.0929040889618413</v>
      </c>
      <c r="X109" s="47">
        <f t="shared" ref="X109:X120" si="101">$V3*S19/100</f>
        <v>0.4757699268547691</v>
      </c>
      <c r="Y109" s="47">
        <f t="shared" ref="Y109:Y120" si="102">$V3*T19/100</f>
        <v>0.18261403940097698</v>
      </c>
      <c r="Z109" s="48">
        <f t="shared" ref="Z109:Z120" si="103">$V3*U19/100</f>
        <v>6.1415794579693303E-2</v>
      </c>
      <c r="AA109" s="16"/>
      <c r="AP109" s="13"/>
    </row>
    <row r="110" spans="1:42" x14ac:dyDescent="0.25">
      <c r="C110" s="15"/>
      <c r="D110" s="16"/>
      <c r="E110" s="16"/>
      <c r="F110" s="16"/>
      <c r="G110" s="16"/>
      <c r="H110" s="16">
        <f t="shared" si="85"/>
        <v>1.4270304491541361</v>
      </c>
      <c r="I110" s="16">
        <f t="shared" si="86"/>
        <v>5.6535736095351794</v>
      </c>
      <c r="J110" s="16">
        <f t="shared" si="87"/>
        <v>12.393287043490545</v>
      </c>
      <c r="K110" s="16">
        <f t="shared" si="88"/>
        <v>20.942166142648606</v>
      </c>
      <c r="L110" s="16">
        <f t="shared" si="89"/>
        <v>30.095494587316576</v>
      </c>
      <c r="M110" s="16">
        <f t="shared" si="90"/>
        <v>38.251778671952387</v>
      </c>
      <c r="N110" s="16">
        <f t="shared" si="91"/>
        <v>43.740750433474325</v>
      </c>
      <c r="O110" s="16">
        <f t="shared" si="92"/>
        <v>45.30958230482581</v>
      </c>
      <c r="P110" s="16">
        <f t="shared" si="93"/>
        <v>42.581358897074296</v>
      </c>
      <c r="Q110" s="16">
        <f t="shared" si="94"/>
        <v>36.248409039220839</v>
      </c>
      <c r="R110" s="16">
        <f t="shared" si="95"/>
        <v>27.853794703135318</v>
      </c>
      <c r="S110" s="16">
        <f t="shared" si="96"/>
        <v>19.228822926651411</v>
      </c>
      <c r="T110" s="16">
        <f t="shared" si="97"/>
        <v>11.859731000315525</v>
      </c>
      <c r="U110" s="16">
        <f t="shared" si="98"/>
        <v>6.4949290146759928</v>
      </c>
      <c r="V110" s="16">
        <f t="shared" si="99"/>
        <v>3.1375372937262922</v>
      </c>
      <c r="W110" s="16">
        <f t="shared" si="100"/>
        <v>1.3277545006665616</v>
      </c>
      <c r="X110" s="16">
        <f t="shared" si="101"/>
        <v>0.48871543458670119</v>
      </c>
      <c r="Y110" s="16">
        <f t="shared" si="102"/>
        <v>0.15531669298818573</v>
      </c>
      <c r="Z110" s="17">
        <f t="shared" si="103"/>
        <v>4.2301455991141573E-2</v>
      </c>
      <c r="AA110" s="16"/>
      <c r="AP110" s="13"/>
    </row>
    <row r="111" spans="1:42" x14ac:dyDescent="0.25">
      <c r="C111" s="15"/>
      <c r="D111" s="16"/>
      <c r="E111" s="16"/>
      <c r="F111" s="16"/>
      <c r="G111" s="16"/>
      <c r="H111" s="16">
        <f t="shared" si="85"/>
        <v>3.4693203406499178</v>
      </c>
      <c r="I111" s="16">
        <f t="shared" si="86"/>
        <v>13.720001583149264</v>
      </c>
      <c r="J111" s="16">
        <f t="shared" si="87"/>
        <v>29.929560186415706</v>
      </c>
      <c r="K111" s="16">
        <f t="shared" si="88"/>
        <v>50.097066382559596</v>
      </c>
      <c r="L111" s="16">
        <f t="shared" si="89"/>
        <v>70.875246580126927</v>
      </c>
      <c r="M111" s="16">
        <f t="shared" si="90"/>
        <v>88.004333030732397</v>
      </c>
      <c r="N111" s="16">
        <f t="shared" si="91"/>
        <v>97.406127724857129</v>
      </c>
      <c r="O111" s="16">
        <f t="shared" si="92"/>
        <v>96.617861994662491</v>
      </c>
      <c r="P111" s="16">
        <f t="shared" si="93"/>
        <v>85.882616759275095</v>
      </c>
      <c r="Q111" s="16">
        <f t="shared" si="94"/>
        <v>68.19861334181806</v>
      </c>
      <c r="R111" s="16">
        <f t="shared" si="95"/>
        <v>48.13773451841908</v>
      </c>
      <c r="S111" s="16">
        <f t="shared" si="96"/>
        <v>30.013309290440908</v>
      </c>
      <c r="T111" s="16">
        <f t="shared" si="97"/>
        <v>16.412416752448227</v>
      </c>
      <c r="U111" s="16">
        <f t="shared" si="98"/>
        <v>7.8111793997958481</v>
      </c>
      <c r="V111" s="16">
        <f t="shared" si="99"/>
        <v>3.2093344771201959</v>
      </c>
      <c r="W111" s="16">
        <f t="shared" si="100"/>
        <v>1.1287519362915801</v>
      </c>
      <c r="X111" s="16">
        <f t="shared" si="101"/>
        <v>0.33689422464104962</v>
      </c>
      <c r="Y111" s="16">
        <f t="shared" si="102"/>
        <v>8.4575769555890468E-2</v>
      </c>
      <c r="Z111" s="17">
        <f t="shared" si="103"/>
        <v>1.7698577539001736E-2</v>
      </c>
      <c r="AA111" s="16"/>
      <c r="AP111" s="13"/>
    </row>
    <row r="112" spans="1:42" x14ac:dyDescent="0.25">
      <c r="C112" s="15"/>
      <c r="D112" s="16"/>
      <c r="E112" s="16"/>
      <c r="F112" s="16"/>
      <c r="G112" s="16"/>
      <c r="H112" s="16">
        <f t="shared" si="85"/>
        <v>5.461659275339831</v>
      </c>
      <c r="I112" s="16">
        <f t="shared" si="86"/>
        <v>21.549985124947835</v>
      </c>
      <c r="J112" s="16">
        <f t="shared" si="87"/>
        <v>46.721103959372996</v>
      </c>
      <c r="K112" s="16">
        <f t="shared" si="88"/>
        <v>77.2691272763076</v>
      </c>
      <c r="L112" s="16">
        <f t="shared" si="89"/>
        <v>107.17263709125316</v>
      </c>
      <c r="M112" s="16">
        <f t="shared" si="90"/>
        <v>129.1984641156528</v>
      </c>
      <c r="N112" s="16">
        <f t="shared" si="91"/>
        <v>137.22256755016704</v>
      </c>
      <c r="O112" s="16">
        <f t="shared" si="92"/>
        <v>128.84225782078926</v>
      </c>
      <c r="P112" s="16">
        <f t="shared" si="93"/>
        <v>106.73261640259611</v>
      </c>
      <c r="Q112" s="16">
        <f t="shared" si="94"/>
        <v>77.614242767046875</v>
      </c>
      <c r="R112" s="16">
        <f t="shared" si="95"/>
        <v>49.199670964807162</v>
      </c>
      <c r="S112" s="16">
        <f t="shared" si="96"/>
        <v>26.964442799885987</v>
      </c>
      <c r="T112" s="16">
        <f t="shared" si="97"/>
        <v>12.661790736514959</v>
      </c>
      <c r="U112" s="16">
        <f t="shared" si="98"/>
        <v>5.0452410084180306</v>
      </c>
      <c r="V112" s="16">
        <f t="shared" si="99"/>
        <v>1.6887849272307678</v>
      </c>
      <c r="W112" s="16">
        <f t="shared" si="100"/>
        <v>0.46995572523241308</v>
      </c>
      <c r="X112" s="16">
        <f t="shared" si="101"/>
        <v>0.10757460504361878</v>
      </c>
      <c r="Y112" s="16">
        <f t="shared" si="102"/>
        <v>2.0036979873541784E-2</v>
      </c>
      <c r="Z112" s="17">
        <f t="shared" si="103"/>
        <v>3.0037293325243103E-3</v>
      </c>
      <c r="AA112" s="16"/>
      <c r="AP112" s="13"/>
    </row>
    <row r="113" spans="1:42" x14ac:dyDescent="0.25">
      <c r="C113" s="15"/>
      <c r="D113" s="16"/>
      <c r="E113" s="16"/>
      <c r="F113" s="16"/>
      <c r="G113" s="16"/>
      <c r="H113" s="16">
        <f t="shared" si="85"/>
        <v>7.638615018855738</v>
      </c>
      <c r="I113" s="16">
        <f t="shared" si="86"/>
        <v>30.051665237943428</v>
      </c>
      <c r="J113" s="16">
        <f t="shared" si="87"/>
        <v>64.638567592465563</v>
      </c>
      <c r="K113" s="16">
        <f t="shared" si="88"/>
        <v>105.26402263739394</v>
      </c>
      <c r="L113" s="16">
        <f t="shared" si="89"/>
        <v>142.33254777968028</v>
      </c>
      <c r="M113" s="16">
        <f t="shared" si="90"/>
        <v>165.19153441575941</v>
      </c>
      <c r="N113" s="16">
        <f t="shared" si="91"/>
        <v>166.39590819902125</v>
      </c>
      <c r="O113" s="16">
        <f t="shared" si="92"/>
        <v>145.5966504855607</v>
      </c>
      <c r="P113" s="16">
        <f t="shared" si="93"/>
        <v>110.17123437159412</v>
      </c>
      <c r="Q113" s="16">
        <f t="shared" si="94"/>
        <v>71.549283535968286</v>
      </c>
      <c r="R113" s="16">
        <f t="shared" si="95"/>
        <v>39.504486964543702</v>
      </c>
      <c r="S113" s="16">
        <f t="shared" si="96"/>
        <v>18.345787359160074</v>
      </c>
      <c r="T113" s="16">
        <f t="shared" si="97"/>
        <v>7.0835959979649559</v>
      </c>
      <c r="U113" s="16">
        <f t="shared" si="98"/>
        <v>2.2465709686562314</v>
      </c>
      <c r="V113" s="16">
        <f t="shared" si="99"/>
        <v>0.57792399185694032</v>
      </c>
      <c r="W113" s="16">
        <f t="shared" si="100"/>
        <v>0.11904271321452034</v>
      </c>
      <c r="X113" s="16">
        <f t="shared" si="101"/>
        <v>1.9378011866377543E-2</v>
      </c>
      <c r="Y113" s="16">
        <f t="shared" si="102"/>
        <v>2.459813346442072E-3</v>
      </c>
      <c r="Z113" s="17">
        <f t="shared" si="103"/>
        <v>2.4023192785846851E-4</v>
      </c>
      <c r="AA113" s="16"/>
      <c r="AP113" s="13"/>
    </row>
    <row r="114" spans="1:42" x14ac:dyDescent="0.25">
      <c r="A114" s="11">
        <v>2031</v>
      </c>
      <c r="C114" s="15"/>
      <c r="D114" s="16"/>
      <c r="E114" s="16"/>
      <c r="F114" s="16"/>
      <c r="G114" s="16"/>
      <c r="H114" s="16">
        <f t="shared" si="85"/>
        <v>8.6463155650934134</v>
      </c>
      <c r="I114" s="16">
        <f t="shared" si="86"/>
        <v>33.886594097596678</v>
      </c>
      <c r="J114" s="16">
        <f t="shared" si="87"/>
        <v>72.136208173141029</v>
      </c>
      <c r="K114" s="16">
        <f t="shared" si="88"/>
        <v>115.12845866569664</v>
      </c>
      <c r="L114" s="16">
        <f t="shared" si="89"/>
        <v>150.57978458518696</v>
      </c>
      <c r="M114" s="16">
        <f t="shared" si="90"/>
        <v>166.30609979527054</v>
      </c>
      <c r="N114" s="16">
        <f t="shared" si="91"/>
        <v>156.31434845919748</v>
      </c>
      <c r="O114" s="16">
        <f t="shared" si="92"/>
        <v>124.73861263263235</v>
      </c>
      <c r="P114" s="16">
        <f t="shared" si="93"/>
        <v>83.85871840332031</v>
      </c>
      <c r="Q114" s="16">
        <f t="shared" si="94"/>
        <v>46.982116382957535</v>
      </c>
      <c r="R114" s="16">
        <f t="shared" si="95"/>
        <v>21.657954690500816</v>
      </c>
      <c r="S114" s="16">
        <f t="shared" si="96"/>
        <v>8.1007865411226732</v>
      </c>
      <c r="T114" s="16">
        <f t="shared" si="97"/>
        <v>2.4222567268277264</v>
      </c>
      <c r="U114" s="16">
        <f t="shared" si="98"/>
        <v>0.57016094126938699</v>
      </c>
      <c r="V114" s="16">
        <f t="shared" si="99"/>
        <v>0.1039857916730613</v>
      </c>
      <c r="W114" s="16">
        <f t="shared" si="100"/>
        <v>1.4458615962241135E-2</v>
      </c>
      <c r="X114" s="16">
        <f t="shared" si="101"/>
        <v>1.5077455811858809E-3</v>
      </c>
      <c r="Y114" s="16">
        <f t="shared" si="102"/>
        <v>1.1597647371409573E-4</v>
      </c>
      <c r="Z114" s="17">
        <f t="shared" si="103"/>
        <v>6.4711426740711891E-6</v>
      </c>
      <c r="AA114" s="16"/>
      <c r="AP114" s="13"/>
    </row>
    <row r="115" spans="1:42" x14ac:dyDescent="0.25">
      <c r="C115" s="15"/>
      <c r="D115" s="16"/>
      <c r="E115" s="16"/>
      <c r="F115" s="16"/>
      <c r="G115" s="16"/>
      <c r="H115" s="16">
        <f t="shared" si="85"/>
        <v>7.8089708421922683</v>
      </c>
      <c r="I115" s="16">
        <f t="shared" si="86"/>
        <v>30.44976383587937</v>
      </c>
      <c r="J115" s="16">
        <f t="shared" si="87"/>
        <v>63.932203522616149</v>
      </c>
      <c r="K115" s="16">
        <f t="shared" si="88"/>
        <v>99.331045995265484</v>
      </c>
      <c r="L115" s="16">
        <f t="shared" si="89"/>
        <v>124.29082707288163</v>
      </c>
      <c r="M115" s="16">
        <f t="shared" si="90"/>
        <v>128.49710385110077</v>
      </c>
      <c r="N115" s="16">
        <f t="shared" si="91"/>
        <v>110.14073220962922</v>
      </c>
      <c r="O115" s="16">
        <f t="shared" si="92"/>
        <v>77.74522245651697</v>
      </c>
      <c r="P115" s="16">
        <f t="shared" si="93"/>
        <v>44.649127287971226</v>
      </c>
      <c r="Q115" s="16">
        <f t="shared" si="94"/>
        <v>20.547835578716381</v>
      </c>
      <c r="R115" s="16">
        <f t="shared" si="95"/>
        <v>7.4491210323325436</v>
      </c>
      <c r="S115" s="16">
        <f t="shared" si="96"/>
        <v>2.0886358517922221</v>
      </c>
      <c r="T115" s="16">
        <f t="shared" si="97"/>
        <v>0.44433043285971635</v>
      </c>
      <c r="U115" s="16">
        <f t="shared" si="98"/>
        <v>7.0314457959116144E-2</v>
      </c>
      <c r="V115" s="16">
        <f t="shared" si="99"/>
        <v>8.1115139594009258E-3</v>
      </c>
      <c r="W115" s="16">
        <f t="shared" si="100"/>
        <v>6.6828757319593673E-4</v>
      </c>
      <c r="X115" s="16">
        <f t="shared" si="101"/>
        <v>3.8513235475043539E-5</v>
      </c>
      <c r="Y115" s="16">
        <f t="shared" si="102"/>
        <v>1.5203451162432364E-6</v>
      </c>
      <c r="Z115" s="17">
        <f t="shared" si="103"/>
        <v>4.0252902390867534E-8</v>
      </c>
      <c r="AA115" s="16"/>
      <c r="AP115" s="13"/>
    </row>
    <row r="116" spans="1:42" x14ac:dyDescent="0.25">
      <c r="C116" s="15"/>
      <c r="D116" s="16"/>
      <c r="E116" s="16"/>
      <c r="F116" s="16"/>
      <c r="G116" s="16"/>
      <c r="H116" s="16">
        <f t="shared" si="85"/>
        <v>6.4377124162010633</v>
      </c>
      <c r="I116" s="16">
        <f t="shared" si="86"/>
        <v>24.92970877726701</v>
      </c>
      <c r="J116" s="16">
        <f t="shared" si="87"/>
        <v>51.368619430464832</v>
      </c>
      <c r="K116" s="16">
        <f t="shared" si="88"/>
        <v>76.945341389887247</v>
      </c>
      <c r="L116" s="16">
        <f t="shared" si="89"/>
        <v>90.647196758284196</v>
      </c>
      <c r="M116" s="16">
        <f t="shared" si="90"/>
        <v>85.65450577552096</v>
      </c>
      <c r="N116" s="16">
        <f t="shared" si="91"/>
        <v>64.758193098472461</v>
      </c>
      <c r="O116" s="16">
        <f t="shared" si="92"/>
        <v>38.679726694689819</v>
      </c>
      <c r="P116" s="16">
        <f t="shared" si="93"/>
        <v>17.925997732429295</v>
      </c>
      <c r="Q116" s="16">
        <f t="shared" si="94"/>
        <v>6.3113111748262307</v>
      </c>
      <c r="R116" s="16">
        <f t="shared" si="95"/>
        <v>1.6496388750070159</v>
      </c>
      <c r="S116" s="16">
        <f t="shared" si="96"/>
        <v>0.31242719634073135</v>
      </c>
      <c r="T116" s="16">
        <f t="shared" si="97"/>
        <v>4.1811047103043418E-2</v>
      </c>
      <c r="U116" s="16">
        <f t="shared" si="98"/>
        <v>3.8534510610132304E-3</v>
      </c>
      <c r="V116" s="16">
        <f t="shared" si="99"/>
        <v>2.3827223200197897E-4</v>
      </c>
      <c r="W116" s="16">
        <f t="shared" si="100"/>
        <v>9.6265791211077217E-6</v>
      </c>
      <c r="X116" s="16">
        <f t="shared" si="101"/>
        <v>2.474293400388926E-7</v>
      </c>
      <c r="Y116" s="16">
        <f t="shared" si="102"/>
        <v>3.9385484609571063E-9</v>
      </c>
      <c r="Z116" s="17">
        <f t="shared" si="103"/>
        <v>3.7791051296029219E-11</v>
      </c>
      <c r="AA116" s="16"/>
      <c r="AP116" s="13"/>
    </row>
    <row r="117" spans="1:42" x14ac:dyDescent="0.25">
      <c r="C117" s="15"/>
      <c r="D117" s="16"/>
      <c r="E117" s="16"/>
      <c r="F117" s="16"/>
      <c r="G117" s="16"/>
      <c r="H117" s="16">
        <f t="shared" si="85"/>
        <v>4.1079314091531884</v>
      </c>
      <c r="I117" s="16">
        <f t="shared" si="86"/>
        <v>15.754725110600621</v>
      </c>
      <c r="J117" s="16">
        <f t="shared" si="87"/>
        <v>31.622556959779804</v>
      </c>
      <c r="K117" s="16">
        <f t="shared" si="88"/>
        <v>45.008243308022116</v>
      </c>
      <c r="L117" s="16">
        <f t="shared" si="89"/>
        <v>48.739565689941173</v>
      </c>
      <c r="M117" s="16">
        <f t="shared" si="90"/>
        <v>40.616609175183832</v>
      </c>
      <c r="N117" s="16">
        <f t="shared" si="91"/>
        <v>25.768236701977333</v>
      </c>
      <c r="O117" s="16">
        <f t="shared" si="92"/>
        <v>12.187706409021779</v>
      </c>
      <c r="P117" s="16">
        <f t="shared" si="93"/>
        <v>4.1858565282683218</v>
      </c>
      <c r="Q117" s="16">
        <f t="shared" si="94"/>
        <v>1.01367454510413</v>
      </c>
      <c r="R117" s="16">
        <f t="shared" si="95"/>
        <v>0.16775019495340859</v>
      </c>
      <c r="S117" s="16">
        <f t="shared" si="96"/>
        <v>1.8362726646675966E-2</v>
      </c>
      <c r="T117" s="16">
        <f t="shared" si="97"/>
        <v>1.2859209660032839E-3</v>
      </c>
      <c r="U117" s="16">
        <f t="shared" si="98"/>
        <v>5.5683998257962114E-5</v>
      </c>
      <c r="V117" s="16">
        <f t="shared" si="99"/>
        <v>1.4405737176330958E-6</v>
      </c>
      <c r="W117" s="16">
        <f t="shared" si="100"/>
        <v>2.1505097475632876E-8</v>
      </c>
      <c r="X117" s="16">
        <f t="shared" si="101"/>
        <v>1.7887745864793249E-10</v>
      </c>
      <c r="Y117" s="16">
        <f t="shared" si="102"/>
        <v>8.0039605449237039E-13</v>
      </c>
      <c r="Z117" s="17">
        <f t="shared" si="103"/>
        <v>1.8597437540800464E-15</v>
      </c>
      <c r="AA117" s="16"/>
      <c r="AP117" s="13"/>
    </row>
    <row r="118" spans="1:42" x14ac:dyDescent="0.25">
      <c r="C118" s="15"/>
      <c r="D118" s="16"/>
      <c r="E118" s="16"/>
      <c r="F118" s="16"/>
      <c r="G118" s="16"/>
      <c r="H118" s="16">
        <f t="shared" si="85"/>
        <v>2.8046395594379692</v>
      </c>
      <c r="I118" s="16">
        <f t="shared" si="86"/>
        <v>10.607585862059995</v>
      </c>
      <c r="J118" s="16">
        <f t="shared" si="87"/>
        <v>20.501531870545723</v>
      </c>
      <c r="K118" s="16">
        <f t="shared" si="88"/>
        <v>27.108945174163445</v>
      </c>
      <c r="L118" s="16">
        <f t="shared" si="89"/>
        <v>26.001412313000696</v>
      </c>
      <c r="M118" s="16">
        <f t="shared" si="90"/>
        <v>18.079776078794804</v>
      </c>
      <c r="N118" s="16">
        <f t="shared" si="91"/>
        <v>8.9092969221481937</v>
      </c>
      <c r="O118" s="16">
        <f t="shared" si="92"/>
        <v>3.0106563599356275</v>
      </c>
      <c r="P118" s="16">
        <f t="shared" si="93"/>
        <v>0.67147679947151728</v>
      </c>
      <c r="Q118" s="16">
        <f t="shared" si="94"/>
        <v>9.4840875868690097E-2</v>
      </c>
      <c r="R118" s="16">
        <f t="shared" si="95"/>
        <v>8.1239854764908002E-3</v>
      </c>
      <c r="S118" s="16">
        <f t="shared" si="96"/>
        <v>4.0367047490184259E-4</v>
      </c>
      <c r="T118" s="16">
        <f t="shared" si="97"/>
        <v>1.1119321872745665E-5</v>
      </c>
      <c r="U118" s="16">
        <f t="shared" si="98"/>
        <v>1.6217168006630223E-7</v>
      </c>
      <c r="V118" s="16">
        <f t="shared" si="99"/>
        <v>1.1955917732625222E-9</v>
      </c>
      <c r="W118" s="16">
        <f t="shared" si="100"/>
        <v>4.2523577414943229E-12</v>
      </c>
      <c r="X118" s="16">
        <f t="shared" si="101"/>
        <v>6.9620788453936683E-15</v>
      </c>
      <c r="Y118" s="16">
        <f t="shared" si="102"/>
        <v>5.0055646375228559E-18</v>
      </c>
      <c r="Z118" s="17">
        <f t="shared" si="103"/>
        <v>1.5074808443153733E-21</v>
      </c>
      <c r="AA118" s="16"/>
      <c r="AP118" s="13"/>
    </row>
    <row r="119" spans="1:42" x14ac:dyDescent="0.25">
      <c r="C119" s="15"/>
      <c r="D119" s="16"/>
      <c r="E119" s="16"/>
      <c r="F119" s="16"/>
      <c r="G119" s="16"/>
      <c r="H119" s="16">
        <f t="shared" si="85"/>
        <v>4.6500279224563394</v>
      </c>
      <c r="I119" s="16">
        <f t="shared" si="86"/>
        <v>17.224796924160376</v>
      </c>
      <c r="J119" s="16">
        <f t="shared" si="87"/>
        <v>31.461841870813213</v>
      </c>
      <c r="K119" s="16">
        <f t="shared" si="88"/>
        <v>37.266839953569857</v>
      </c>
      <c r="L119" s="16">
        <f t="shared" si="89"/>
        <v>29.814083236258384</v>
      </c>
      <c r="M119" s="16">
        <f t="shared" si="90"/>
        <v>15.815583151529731</v>
      </c>
      <c r="N119" s="16">
        <f t="shared" si="91"/>
        <v>5.3420373304555424</v>
      </c>
      <c r="O119" s="16">
        <f t="shared" si="92"/>
        <v>1.0920695348962126</v>
      </c>
      <c r="P119" s="16">
        <f t="shared" si="93"/>
        <v>0.12774698077699967</v>
      </c>
      <c r="Q119" s="16">
        <f t="shared" si="94"/>
        <v>8.0593727137994436E-3</v>
      </c>
      <c r="R119" s="16">
        <f t="shared" si="95"/>
        <v>2.5796869778700398E-4</v>
      </c>
      <c r="S119" s="16">
        <f t="shared" si="96"/>
        <v>3.9361695535341234E-6</v>
      </c>
      <c r="T119" s="16">
        <f t="shared" si="97"/>
        <v>2.6877038753913274E-8</v>
      </c>
      <c r="U119" s="16">
        <f t="shared" si="98"/>
        <v>7.705350750984891E-11</v>
      </c>
      <c r="V119" s="16">
        <f t="shared" si="99"/>
        <v>8.6980757966068809E-14</v>
      </c>
      <c r="W119" s="16">
        <f t="shared" si="100"/>
        <v>3.6245336974659102E-17</v>
      </c>
      <c r="X119" s="16">
        <f t="shared" si="101"/>
        <v>5.2258047925476937E-21</v>
      </c>
      <c r="Y119" s="16">
        <f t="shared" si="102"/>
        <v>2.4429785253384921E-25</v>
      </c>
      <c r="Z119" s="17">
        <f t="shared" si="103"/>
        <v>3.4696187350806663E-30</v>
      </c>
      <c r="AA119" s="16"/>
      <c r="AP119" s="13"/>
    </row>
    <row r="120" spans="1:42" ht="15.75" thickBot="1" x14ac:dyDescent="0.3">
      <c r="C120" s="51"/>
      <c r="D120" s="18"/>
      <c r="E120" s="18"/>
      <c r="F120" s="18"/>
      <c r="G120" s="18"/>
      <c r="H120" s="18">
        <f t="shared" si="85"/>
        <v>4.627431347563058</v>
      </c>
      <c r="I120" s="18">
        <f t="shared" si="86"/>
        <v>16.59201060622965</v>
      </c>
      <c r="J120" s="18">
        <f t="shared" si="87"/>
        <v>27.742804435333461</v>
      </c>
      <c r="K120" s="18">
        <f t="shared" si="88"/>
        <v>27.666316207360492</v>
      </c>
      <c r="L120" s="18">
        <f t="shared" si="89"/>
        <v>16.666117304267569</v>
      </c>
      <c r="M120" s="18">
        <f t="shared" si="90"/>
        <v>5.7900786083287574</v>
      </c>
      <c r="N120" s="18">
        <f t="shared" si="91"/>
        <v>1.0833653138505714</v>
      </c>
      <c r="O120" s="18">
        <f t="shared" si="92"/>
        <v>0.10091365921128279</v>
      </c>
      <c r="P120" s="18">
        <f t="shared" si="93"/>
        <v>4.3025435163747856E-3</v>
      </c>
      <c r="Q120" s="18">
        <f t="shared" si="94"/>
        <v>7.6961682918077866E-5</v>
      </c>
      <c r="R120" s="18">
        <f t="shared" si="95"/>
        <v>5.2837608489281111E-7</v>
      </c>
      <c r="S120" s="18">
        <f t="shared" si="96"/>
        <v>1.2721470532376042E-9</v>
      </c>
      <c r="T120" s="18">
        <f t="shared" si="97"/>
        <v>9.8061216953848633E-13</v>
      </c>
      <c r="U120" s="18">
        <f t="shared" si="98"/>
        <v>2.2080352141824726E-16</v>
      </c>
      <c r="V120" s="18">
        <f t="shared" si="99"/>
        <v>1.3245253802591783E-20</v>
      </c>
      <c r="W120" s="18">
        <f t="shared" si="100"/>
        <v>1.9298295808402982E-25</v>
      </c>
      <c r="X120" s="18">
        <f t="shared" si="101"/>
        <v>6.2249567873312632E-31</v>
      </c>
      <c r="Y120" s="18">
        <f t="shared" si="102"/>
        <v>4.0512233051986948E-37</v>
      </c>
      <c r="Z120" s="19">
        <f t="shared" si="103"/>
        <v>4.8470679690473894E-44</v>
      </c>
      <c r="AA120" s="16"/>
      <c r="AP120" s="13"/>
    </row>
    <row r="121" spans="1:42" x14ac:dyDescent="0.25">
      <c r="C121" s="15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7"/>
      <c r="AA121" s="16"/>
      <c r="AP121" s="13"/>
    </row>
    <row r="122" spans="1:42" ht="15.75" thickBot="1" x14ac:dyDescent="0.3">
      <c r="C122" s="1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7"/>
      <c r="AA122" s="16"/>
      <c r="AP122" s="13"/>
    </row>
    <row r="123" spans="1:42" x14ac:dyDescent="0.25">
      <c r="C123" s="50"/>
      <c r="D123" s="47"/>
      <c r="E123" s="47"/>
      <c r="F123" s="47"/>
      <c r="G123" s="47"/>
      <c r="H123" s="47"/>
      <c r="I123" s="47">
        <f t="shared" ref="I123:I134" si="104">$W3*C19/100</f>
        <v>0.50558869329767164</v>
      </c>
      <c r="J123" s="47">
        <f t="shared" ref="J123:J134" si="105">$W3*D19/100</f>
        <v>2.0059105680560658</v>
      </c>
      <c r="K123" s="47">
        <f t="shared" ref="K123:K134" si="106">$W3*E19/100</f>
        <v>4.4143811648377786</v>
      </c>
      <c r="L123" s="47">
        <f t="shared" ref="L123:L134" si="107">$W3*F19/100</f>
        <v>7.5163212573119562</v>
      </c>
      <c r="M123" s="47">
        <f t="shared" ref="M123:M134" si="108">$W3*G19/100</f>
        <v>10.937710845592992</v>
      </c>
      <c r="N123" s="47">
        <f t="shared" ref="N123:N134" si="109">$W3*H19/100</f>
        <v>14.164257605387329</v>
      </c>
      <c r="O123" s="47">
        <f t="shared" ref="O123:O134" si="110">$W3*I19/100</f>
        <v>16.624816219461717</v>
      </c>
      <c r="P123" s="47">
        <f t="shared" ref="P123:P134" si="111">$W3*J19/100</f>
        <v>17.829351063406268</v>
      </c>
      <c r="Q123" s="47">
        <f t="shared" ref="Q123:Q134" si="112">$W3*K19/100</f>
        <v>17.519490210229936</v>
      </c>
      <c r="R123" s="47">
        <f t="shared" ref="R123:R134" si="113">$W3*L19/100</f>
        <v>15.767548845836439</v>
      </c>
      <c r="S123" s="47">
        <f t="shared" ref="S123:S134" si="114">$W3*M19/100</f>
        <v>12.968355644858557</v>
      </c>
      <c r="T123" s="47">
        <f t="shared" ref="T123:T134" si="115">$W3*N19/100</f>
        <v>9.7132769095482612</v>
      </c>
      <c r="U123" s="47">
        <f t="shared" ref="U123:U134" si="116">$W3*O19/100</f>
        <v>6.5966411492514609</v>
      </c>
      <c r="V123" s="47">
        <f t="shared" ref="V123:V134" si="117">$W3*P19/100</f>
        <v>4.0421740174149292</v>
      </c>
      <c r="W123" s="47">
        <f t="shared" ref="W123:W134" si="118">$W3*Q19/100</f>
        <v>2.2228742621685491</v>
      </c>
      <c r="X123" s="47">
        <f t="shared" ref="X123:X134" si="119">$W3*R19/100</f>
        <v>1.0908303563642379</v>
      </c>
      <c r="Y123" s="47">
        <f t="shared" ref="Y123:Y134" si="120">$W3*S19/100</f>
        <v>0.47486717645220144</v>
      </c>
      <c r="Z123" s="48">
        <f t="shared" ref="Z123:Z134" si="121">$W3*T19/100</f>
        <v>0.18226753810217997</v>
      </c>
      <c r="AA123" s="16"/>
      <c r="AP123" s="13"/>
    </row>
    <row r="124" spans="1:42" x14ac:dyDescent="0.25">
      <c r="C124" s="15"/>
      <c r="D124" s="16"/>
      <c r="E124" s="16"/>
      <c r="F124" s="16"/>
      <c r="G124" s="16"/>
      <c r="H124" s="16"/>
      <c r="I124" s="16">
        <f t="shared" si="104"/>
        <v>1.5880676990282161</v>
      </c>
      <c r="J124" s="16">
        <f t="shared" si="105"/>
        <v>6.2915669660048152</v>
      </c>
      <c r="K124" s="16">
        <f t="shared" si="106"/>
        <v>13.791842248508608</v>
      </c>
      <c r="L124" s="16">
        <f t="shared" si="107"/>
        <v>23.305443565367376</v>
      </c>
      <c r="M124" s="16">
        <f t="shared" si="108"/>
        <v>33.491705007924246</v>
      </c>
      <c r="N124" s="16">
        <f t="shared" si="109"/>
        <v>42.568407825713237</v>
      </c>
      <c r="O124" s="16">
        <f t="shared" si="110"/>
        <v>48.676797986916782</v>
      </c>
      <c r="P124" s="16">
        <f t="shared" si="111"/>
        <v>50.422669086987597</v>
      </c>
      <c r="Q124" s="16">
        <f t="shared" si="112"/>
        <v>47.386571663732909</v>
      </c>
      <c r="R124" s="16">
        <f t="shared" si="113"/>
        <v>40.338962332913276</v>
      </c>
      <c r="S124" s="16">
        <f t="shared" si="114"/>
        <v>30.997034218598266</v>
      </c>
      <c r="T124" s="16">
        <f t="shared" si="115"/>
        <v>21.398753333013136</v>
      </c>
      <c r="U124" s="16">
        <f t="shared" si="116"/>
        <v>13.198075578505316</v>
      </c>
      <c r="V124" s="16">
        <f t="shared" si="117"/>
        <v>7.2278674794934421</v>
      </c>
      <c r="W124" s="16">
        <f t="shared" si="118"/>
        <v>3.4916014816758452</v>
      </c>
      <c r="X124" s="16">
        <f t="shared" si="119"/>
        <v>1.4775886779414855</v>
      </c>
      <c r="Y124" s="16">
        <f t="shared" si="120"/>
        <v>0.54386589728601342</v>
      </c>
      <c r="Z124" s="17">
        <f t="shared" si="121"/>
        <v>0.17284384043845896</v>
      </c>
      <c r="AA124" s="16"/>
      <c r="AP124" s="13"/>
    </row>
    <row r="125" spans="1:42" x14ac:dyDescent="0.25">
      <c r="C125" s="15"/>
      <c r="D125" s="16"/>
      <c r="E125" s="16"/>
      <c r="F125" s="16"/>
      <c r="G125" s="16"/>
      <c r="H125" s="16"/>
      <c r="I125" s="16">
        <f t="shared" si="104"/>
        <v>3.205388121660893</v>
      </c>
      <c r="J125" s="16">
        <f t="shared" si="105"/>
        <v>12.676237932977038</v>
      </c>
      <c r="K125" s="16">
        <f t="shared" si="106"/>
        <v>27.652637199279138</v>
      </c>
      <c r="L125" s="16">
        <f t="shared" si="107"/>
        <v>46.285879003791194</v>
      </c>
      <c r="M125" s="16">
        <f t="shared" si="108"/>
        <v>65.48333713835342</v>
      </c>
      <c r="N125" s="16">
        <f t="shared" si="109"/>
        <v>81.309310197211332</v>
      </c>
      <c r="O125" s="16">
        <f t="shared" si="110"/>
        <v>89.995853403306924</v>
      </c>
      <c r="P125" s="16">
        <f t="shared" si="111"/>
        <v>89.26755582332477</v>
      </c>
      <c r="Q125" s="16">
        <f t="shared" si="112"/>
        <v>79.349005738041711</v>
      </c>
      <c r="R125" s="16">
        <f t="shared" si="113"/>
        <v>63.010331608252756</v>
      </c>
      <c r="S125" s="16">
        <f t="shared" si="114"/>
        <v>44.47560538618368</v>
      </c>
      <c r="T125" s="16">
        <f t="shared" si="115"/>
        <v>27.730015001523778</v>
      </c>
      <c r="U125" s="16">
        <f t="shared" si="116"/>
        <v>15.16382476695437</v>
      </c>
      <c r="V125" s="16">
        <f t="shared" si="117"/>
        <v>7.2169356547736552</v>
      </c>
      <c r="W125" s="16">
        <f t="shared" si="118"/>
        <v>2.9651809580290078</v>
      </c>
      <c r="X125" s="16">
        <f t="shared" si="119"/>
        <v>1.0428809373691266</v>
      </c>
      <c r="Y125" s="16">
        <f t="shared" si="120"/>
        <v>0.31126463972429846</v>
      </c>
      <c r="Z125" s="17">
        <f t="shared" si="121"/>
        <v>7.8141578319629798E-2</v>
      </c>
      <c r="AA125" s="16"/>
      <c r="AP125" s="13"/>
    </row>
    <row r="126" spans="1:42" x14ac:dyDescent="0.25">
      <c r="C126" s="15"/>
      <c r="D126" s="16"/>
      <c r="E126" s="16"/>
      <c r="F126" s="16"/>
      <c r="G126" s="16"/>
      <c r="H126" s="16"/>
      <c r="I126" s="16">
        <f t="shared" si="104"/>
        <v>6.1491964955323954</v>
      </c>
      <c r="J126" s="16">
        <f t="shared" si="105"/>
        <v>24.26279017576746</v>
      </c>
      <c r="K126" s="16">
        <f t="shared" si="106"/>
        <v>52.602557986648698</v>
      </c>
      <c r="L126" s="16">
        <f t="shared" si="107"/>
        <v>86.996098201448746</v>
      </c>
      <c r="M126" s="16">
        <f t="shared" si="108"/>
        <v>120.66399077549448</v>
      </c>
      <c r="N126" s="16">
        <f t="shared" si="109"/>
        <v>145.46252388084159</v>
      </c>
      <c r="O126" s="16">
        <f t="shared" si="110"/>
        <v>154.49673605553539</v>
      </c>
      <c r="P126" s="16">
        <f t="shared" si="111"/>
        <v>145.06147680162312</v>
      </c>
      <c r="Q126" s="16">
        <f t="shared" si="112"/>
        <v>120.16857838518504</v>
      </c>
      <c r="R126" s="16">
        <f t="shared" si="113"/>
        <v>87.384658318296346</v>
      </c>
      <c r="S126" s="16">
        <f t="shared" si="114"/>
        <v>55.393137694279716</v>
      </c>
      <c r="T126" s="16">
        <f t="shared" si="115"/>
        <v>30.358843129906848</v>
      </c>
      <c r="U126" s="16">
        <f t="shared" si="116"/>
        <v>14.255711551925362</v>
      </c>
      <c r="V126" s="16">
        <f t="shared" si="117"/>
        <v>5.6803577015796396</v>
      </c>
      <c r="W126" s="16">
        <f t="shared" si="118"/>
        <v>1.9013764558920097</v>
      </c>
      <c r="X126" s="16">
        <f t="shared" si="119"/>
        <v>0.52911577836842083</v>
      </c>
      <c r="Y126" s="16">
        <f t="shared" si="120"/>
        <v>0.12111656018698513</v>
      </c>
      <c r="Z126" s="17">
        <f t="shared" si="121"/>
        <v>2.2559321299252949E-2</v>
      </c>
      <c r="AA126" s="16"/>
      <c r="AP126" s="13"/>
    </row>
    <row r="127" spans="1:42" x14ac:dyDescent="0.25">
      <c r="C127" s="15"/>
      <c r="D127" s="16"/>
      <c r="E127" s="16"/>
      <c r="F127" s="16"/>
      <c r="G127" s="16"/>
      <c r="H127" s="16"/>
      <c r="I127" s="16">
        <f t="shared" si="104"/>
        <v>8.7098230072961016</v>
      </c>
      <c r="J127" s="16">
        <f t="shared" si="105"/>
        <v>34.265987309334179</v>
      </c>
      <c r="K127" s="16">
        <f t="shared" si="106"/>
        <v>73.703214756312789</v>
      </c>
      <c r="L127" s="16">
        <f t="shared" si="107"/>
        <v>120.0258167147495</v>
      </c>
      <c r="M127" s="16">
        <f t="shared" si="108"/>
        <v>162.29267953397087</v>
      </c>
      <c r="N127" s="16">
        <f t="shared" si="109"/>
        <v>188.35731654407391</v>
      </c>
      <c r="O127" s="16">
        <f t="shared" si="110"/>
        <v>189.73058675875865</v>
      </c>
      <c r="P127" s="16">
        <f t="shared" si="111"/>
        <v>166.01452659337582</v>
      </c>
      <c r="Q127" s="16">
        <f t="shared" si="112"/>
        <v>125.62119566220333</v>
      </c>
      <c r="R127" s="16">
        <f t="shared" si="113"/>
        <v>81.58306111236395</v>
      </c>
      <c r="S127" s="16">
        <f t="shared" si="114"/>
        <v>45.044433919744044</v>
      </c>
      <c r="T127" s="16">
        <f t="shared" si="115"/>
        <v>20.918525208213818</v>
      </c>
      <c r="U127" s="16">
        <f t="shared" si="116"/>
        <v>8.0769703991061892</v>
      </c>
      <c r="V127" s="16">
        <f t="shared" si="117"/>
        <v>2.5616208516889882</v>
      </c>
      <c r="W127" s="16">
        <f t="shared" si="118"/>
        <v>0.65896967818362684</v>
      </c>
      <c r="X127" s="16">
        <f t="shared" si="119"/>
        <v>0.1357367742512699</v>
      </c>
      <c r="Y127" s="16">
        <f t="shared" si="120"/>
        <v>2.2095504639624456E-2</v>
      </c>
      <c r="Z127" s="17">
        <f t="shared" si="121"/>
        <v>2.8047674644695684E-3</v>
      </c>
      <c r="AA127" s="16"/>
      <c r="AP127" s="13"/>
    </row>
    <row r="128" spans="1:42" x14ac:dyDescent="0.25">
      <c r="C128" s="15"/>
      <c r="D128" s="16"/>
      <c r="E128" s="16"/>
      <c r="F128" s="16"/>
      <c r="G128" s="16"/>
      <c r="H128" s="16"/>
      <c r="I128" s="16">
        <f t="shared" si="104"/>
        <v>11.333231469764508</v>
      </c>
      <c r="J128" s="16">
        <f t="shared" si="105"/>
        <v>44.417140658209334</v>
      </c>
      <c r="K128" s="16">
        <f t="shared" si="106"/>
        <v>94.55314676205586</v>
      </c>
      <c r="L128" s="16">
        <f t="shared" si="107"/>
        <v>150.90560377915824</v>
      </c>
      <c r="M128" s="16">
        <f t="shared" si="108"/>
        <v>197.37372994583319</v>
      </c>
      <c r="N128" s="16">
        <f t="shared" si="109"/>
        <v>217.98713100673118</v>
      </c>
      <c r="O128" s="16">
        <f t="shared" si="110"/>
        <v>204.89035818742667</v>
      </c>
      <c r="P128" s="16">
        <f t="shared" si="111"/>
        <v>163.50219460994657</v>
      </c>
      <c r="Q128" s="16">
        <f t="shared" si="112"/>
        <v>109.91852648306181</v>
      </c>
      <c r="R128" s="16">
        <f t="shared" si="113"/>
        <v>61.582207577190182</v>
      </c>
      <c r="S128" s="16">
        <f t="shared" si="114"/>
        <v>28.388347825293117</v>
      </c>
      <c r="T128" s="16">
        <f t="shared" si="115"/>
        <v>10.618174674116743</v>
      </c>
      <c r="U128" s="16">
        <f t="shared" si="116"/>
        <v>3.1749935516072241</v>
      </c>
      <c r="V128" s="16">
        <f t="shared" si="117"/>
        <v>0.747343290188479</v>
      </c>
      <c r="W128" s="16">
        <f t="shared" si="118"/>
        <v>0.13630025850031324</v>
      </c>
      <c r="X128" s="16">
        <f t="shared" si="119"/>
        <v>1.8951753518464176E-2</v>
      </c>
      <c r="Y128" s="16">
        <f t="shared" si="120"/>
        <v>1.9762903100691525E-3</v>
      </c>
      <c r="Z128" s="17">
        <f t="shared" si="121"/>
        <v>1.520171466971788E-4</v>
      </c>
      <c r="AA128" s="16"/>
      <c r="AP128" s="13"/>
    </row>
    <row r="129" spans="1:42" x14ac:dyDescent="0.25">
      <c r="A129" s="11">
        <v>2032</v>
      </c>
      <c r="C129" s="15"/>
      <c r="D129" s="16"/>
      <c r="E129" s="16"/>
      <c r="F129" s="16"/>
      <c r="G129" s="16"/>
      <c r="H129" s="16"/>
      <c r="I129" s="16">
        <f t="shared" si="104"/>
        <v>12.03418662181137</v>
      </c>
      <c r="J129" s="16">
        <f t="shared" si="105"/>
        <v>46.925279655440789</v>
      </c>
      <c r="K129" s="16">
        <f t="shared" si="106"/>
        <v>98.524131269364247</v>
      </c>
      <c r="L129" s="16">
        <f t="shared" si="107"/>
        <v>153.07629763298866</v>
      </c>
      <c r="M129" s="16">
        <f t="shared" si="108"/>
        <v>191.54111836258733</v>
      </c>
      <c r="N129" s="16">
        <f t="shared" si="109"/>
        <v>198.02329389570409</v>
      </c>
      <c r="O129" s="16">
        <f t="shared" si="110"/>
        <v>169.73480281321227</v>
      </c>
      <c r="P129" s="16">
        <f t="shared" si="111"/>
        <v>119.81098852884277</v>
      </c>
      <c r="Q129" s="16">
        <f t="shared" si="112"/>
        <v>68.807521649499691</v>
      </c>
      <c r="R129" s="16">
        <f t="shared" si="113"/>
        <v>31.66569488165084</v>
      </c>
      <c r="S129" s="16">
        <f t="shared" si="114"/>
        <v>11.479632141433832</v>
      </c>
      <c r="T129" s="16">
        <f t="shared" si="115"/>
        <v>3.2187383117974635</v>
      </c>
      <c r="U129" s="16">
        <f t="shared" si="116"/>
        <v>0.68474520635844871</v>
      </c>
      <c r="V129" s="16">
        <f t="shared" si="117"/>
        <v>0.10835964513013345</v>
      </c>
      <c r="W129" s="16">
        <f t="shared" si="118"/>
        <v>1.2500427360470783E-2</v>
      </c>
      <c r="X129" s="16">
        <f t="shared" si="119"/>
        <v>1.0298792933665965E-3</v>
      </c>
      <c r="Y129" s="16">
        <f t="shared" si="120"/>
        <v>5.9351670339484226E-5</v>
      </c>
      <c r="Z129" s="17">
        <f t="shared" si="121"/>
        <v>2.3429613489623699E-6</v>
      </c>
      <c r="AA129" s="16"/>
      <c r="AP129" s="13"/>
    </row>
    <row r="130" spans="1:42" x14ac:dyDescent="0.25">
      <c r="C130" s="15"/>
      <c r="D130" s="16"/>
      <c r="E130" s="16"/>
      <c r="F130" s="16"/>
      <c r="G130" s="16"/>
      <c r="H130" s="16"/>
      <c r="I130" s="16">
        <f t="shared" si="104"/>
        <v>10.423684179849101</v>
      </c>
      <c r="J130" s="16">
        <f t="shared" si="105"/>
        <v>40.365178527683931</v>
      </c>
      <c r="K130" s="16">
        <f t="shared" si="106"/>
        <v>83.173995835930512</v>
      </c>
      <c r="L130" s="16">
        <f t="shared" si="107"/>
        <v>124.58679200090042</v>
      </c>
      <c r="M130" s="16">
        <f t="shared" si="108"/>
        <v>146.77228333765402</v>
      </c>
      <c r="N130" s="16">
        <f t="shared" si="109"/>
        <v>138.68831955559136</v>
      </c>
      <c r="O130" s="16">
        <f t="shared" si="110"/>
        <v>104.85385324411457</v>
      </c>
      <c r="P130" s="16">
        <f t="shared" si="111"/>
        <v>62.628652720440648</v>
      </c>
      <c r="Q130" s="16">
        <f t="shared" si="112"/>
        <v>29.025052206634363</v>
      </c>
      <c r="R130" s="16">
        <f t="shared" si="113"/>
        <v>10.219020390159402</v>
      </c>
      <c r="S130" s="16">
        <f t="shared" si="114"/>
        <v>2.6710287027735493</v>
      </c>
      <c r="T130" s="16">
        <f t="shared" si="115"/>
        <v>0.50586950974322287</v>
      </c>
      <c r="U130" s="16">
        <f t="shared" si="116"/>
        <v>6.769876037552211E-2</v>
      </c>
      <c r="V130" s="16">
        <f t="shared" si="117"/>
        <v>6.2393524695856552E-3</v>
      </c>
      <c r="W130" s="16">
        <f t="shared" si="118"/>
        <v>3.8580078367060638E-4</v>
      </c>
      <c r="X130" s="16">
        <f t="shared" si="119"/>
        <v>1.5586968476291479E-5</v>
      </c>
      <c r="Y130" s="16">
        <f t="shared" si="120"/>
        <v>4.0062760351073085E-7</v>
      </c>
      <c r="Z130" s="17">
        <f t="shared" si="121"/>
        <v>6.3771387458581059E-9</v>
      </c>
      <c r="AA130" s="16"/>
      <c r="AP130" s="13"/>
    </row>
    <row r="131" spans="1:42" x14ac:dyDescent="0.25">
      <c r="C131" s="15"/>
      <c r="D131" s="16"/>
      <c r="E131" s="16"/>
      <c r="F131" s="16"/>
      <c r="G131" s="16"/>
      <c r="H131" s="16"/>
      <c r="I131" s="16">
        <f t="shared" si="104"/>
        <v>6.8568686086584227</v>
      </c>
      <c r="J131" s="16">
        <f t="shared" si="105"/>
        <v>26.297440071227719</v>
      </c>
      <c r="K131" s="16">
        <f t="shared" si="106"/>
        <v>52.783675418700547</v>
      </c>
      <c r="L131" s="16">
        <f t="shared" si="107"/>
        <v>75.126768178745138</v>
      </c>
      <c r="M131" s="16">
        <f t="shared" si="108"/>
        <v>81.355009296003587</v>
      </c>
      <c r="N131" s="16">
        <f t="shared" si="109"/>
        <v>67.796349233804861</v>
      </c>
      <c r="O131" s="16">
        <f t="shared" si="110"/>
        <v>43.01177301757604</v>
      </c>
      <c r="P131" s="16">
        <f t="shared" si="111"/>
        <v>20.343451037512228</v>
      </c>
      <c r="Q131" s="16">
        <f t="shared" si="112"/>
        <v>6.9869395007614337</v>
      </c>
      <c r="R131" s="16">
        <f t="shared" si="113"/>
        <v>1.6920032190005394</v>
      </c>
      <c r="S131" s="16">
        <f t="shared" si="114"/>
        <v>0.28000492980710928</v>
      </c>
      <c r="T131" s="16">
        <f t="shared" si="115"/>
        <v>3.0650658779846407E-2</v>
      </c>
      <c r="U131" s="16">
        <f t="shared" si="116"/>
        <v>2.1464309470593753E-3</v>
      </c>
      <c r="V131" s="16">
        <f t="shared" si="117"/>
        <v>9.2946503149700588E-5</v>
      </c>
      <c r="W131" s="16">
        <f t="shared" si="118"/>
        <v>2.4045739130130603E-6</v>
      </c>
      <c r="X131" s="16">
        <f t="shared" si="119"/>
        <v>3.5895834939757081E-8</v>
      </c>
      <c r="Y131" s="16">
        <f t="shared" si="120"/>
        <v>2.9857831322759184E-10</v>
      </c>
      <c r="Z131" s="17">
        <f t="shared" si="121"/>
        <v>1.3360034610884934E-12</v>
      </c>
      <c r="AA131" s="16"/>
      <c r="AP131" s="13"/>
    </row>
    <row r="132" spans="1:42" x14ac:dyDescent="0.25">
      <c r="C132" s="15"/>
      <c r="D132" s="16"/>
      <c r="E132" s="16"/>
      <c r="F132" s="16"/>
      <c r="G132" s="16"/>
      <c r="H132" s="16"/>
      <c r="I132" s="16">
        <f t="shared" si="104"/>
        <v>4.7252199826832255</v>
      </c>
      <c r="J132" s="16">
        <f t="shared" si="105"/>
        <v>17.871521677273321</v>
      </c>
      <c r="K132" s="16">
        <f t="shared" si="106"/>
        <v>34.540712279524648</v>
      </c>
      <c r="L132" s="16">
        <f t="shared" si="107"/>
        <v>45.672795641551403</v>
      </c>
      <c r="M132" s="16">
        <f t="shared" si="108"/>
        <v>43.80683878822466</v>
      </c>
      <c r="N132" s="16">
        <f t="shared" si="109"/>
        <v>30.460569852005925</v>
      </c>
      <c r="O132" s="16">
        <f t="shared" si="110"/>
        <v>15.010266722697525</v>
      </c>
      <c r="P132" s="16">
        <f t="shared" si="111"/>
        <v>5.0723143888803186</v>
      </c>
      <c r="Q132" s="16">
        <f t="shared" si="112"/>
        <v>1.131295313900091</v>
      </c>
      <c r="R132" s="16">
        <f t="shared" si="113"/>
        <v>0.15978666503574485</v>
      </c>
      <c r="S132" s="16">
        <f t="shared" si="114"/>
        <v>1.3687184288392216E-2</v>
      </c>
      <c r="T132" s="16">
        <f t="shared" si="115"/>
        <v>6.8009872712757806E-4</v>
      </c>
      <c r="U132" s="16">
        <f t="shared" si="116"/>
        <v>1.8733687803189012E-5</v>
      </c>
      <c r="V132" s="16">
        <f t="shared" si="117"/>
        <v>2.7322472176359198E-7</v>
      </c>
      <c r="W132" s="16">
        <f t="shared" si="118"/>
        <v>2.014317354663517E-9</v>
      </c>
      <c r="X132" s="16">
        <f t="shared" si="119"/>
        <v>7.1643166074621207E-12</v>
      </c>
      <c r="Y132" s="16">
        <f t="shared" si="120"/>
        <v>1.1729619219898164E-14</v>
      </c>
      <c r="Z132" s="17">
        <f t="shared" si="121"/>
        <v>8.4333097171942107E-18</v>
      </c>
      <c r="AA132" s="16"/>
      <c r="AP132" s="13"/>
    </row>
    <row r="133" spans="1:42" x14ac:dyDescent="0.25">
      <c r="C133" s="15"/>
      <c r="D133" s="16"/>
      <c r="E133" s="16"/>
      <c r="F133" s="16"/>
      <c r="G133" s="16"/>
      <c r="H133" s="16"/>
      <c r="I133" s="16">
        <f t="shared" si="104"/>
        <v>3.0390240236586319</v>
      </c>
      <c r="J133" s="16">
        <f t="shared" si="105"/>
        <v>11.257259639747071</v>
      </c>
      <c r="K133" s="16">
        <f t="shared" si="106"/>
        <v>20.561875082987335</v>
      </c>
      <c r="L133" s="16">
        <f t="shared" si="107"/>
        <v>24.355729426440554</v>
      </c>
      <c r="M133" s="16">
        <f t="shared" si="108"/>
        <v>19.484983038657877</v>
      </c>
      <c r="N133" s="16">
        <f t="shared" si="109"/>
        <v>10.336268501433031</v>
      </c>
      <c r="O133" s="16">
        <f t="shared" si="110"/>
        <v>3.4912865155355526</v>
      </c>
      <c r="P133" s="16">
        <f t="shared" si="111"/>
        <v>0.71372163939655564</v>
      </c>
      <c r="Q133" s="16">
        <f t="shared" si="112"/>
        <v>8.3488991895360923E-2</v>
      </c>
      <c r="R133" s="16">
        <f t="shared" si="113"/>
        <v>5.2672000472455951E-3</v>
      </c>
      <c r="S133" s="16">
        <f t="shared" si="114"/>
        <v>1.6859534673772689E-4</v>
      </c>
      <c r="T133" s="16">
        <f t="shared" si="115"/>
        <v>2.5724821514759809E-6</v>
      </c>
      <c r="U133" s="16">
        <f t="shared" si="116"/>
        <v>1.7565478706803055E-8</v>
      </c>
      <c r="V133" s="16">
        <f t="shared" si="117"/>
        <v>5.0358291247828588E-11</v>
      </c>
      <c r="W133" s="16">
        <f t="shared" si="118"/>
        <v>5.6846242100689651E-14</v>
      </c>
      <c r="X133" s="16">
        <f t="shared" si="119"/>
        <v>2.3688126533529583E-17</v>
      </c>
      <c r="Y133" s="16">
        <f t="shared" si="120"/>
        <v>3.4153227835057085E-21</v>
      </c>
      <c r="Z133" s="17">
        <f t="shared" si="121"/>
        <v>1.5966077089412407E-25</v>
      </c>
      <c r="AA133" s="16"/>
      <c r="AP133" s="13"/>
    </row>
    <row r="134" spans="1:42" ht="15.75" thickBot="1" x14ac:dyDescent="0.3">
      <c r="C134" s="51"/>
      <c r="D134" s="18"/>
      <c r="E134" s="18"/>
      <c r="F134" s="18"/>
      <c r="G134" s="18"/>
      <c r="H134" s="18"/>
      <c r="I134" s="18">
        <f t="shared" si="104"/>
        <v>4.7136224575041314</v>
      </c>
      <c r="J134" s="18">
        <f t="shared" si="105"/>
        <v>16.901055452688176</v>
      </c>
      <c r="K134" s="18">
        <f t="shared" si="106"/>
        <v>28.259545350013649</v>
      </c>
      <c r="L134" s="18">
        <f t="shared" si="107"/>
        <v>28.181632442824238</v>
      </c>
      <c r="M134" s="18">
        <f t="shared" si="108"/>
        <v>16.97654247127074</v>
      </c>
      <c r="N134" s="18">
        <f t="shared" si="109"/>
        <v>5.8979253302819075</v>
      </c>
      <c r="O134" s="18">
        <f t="shared" si="110"/>
        <v>1.1035442104908457</v>
      </c>
      <c r="P134" s="18">
        <f t="shared" si="111"/>
        <v>0.10279328953799012</v>
      </c>
      <c r="Q134" s="18">
        <f t="shared" si="112"/>
        <v>4.382683225295894E-3</v>
      </c>
      <c r="R134" s="18">
        <f t="shared" si="113"/>
        <v>7.8395180765028201E-5</v>
      </c>
      <c r="S134" s="18">
        <f t="shared" si="114"/>
        <v>5.3821768335265949E-7</v>
      </c>
      <c r="T134" s="18">
        <f t="shared" si="115"/>
        <v>1.2958422219589208E-9</v>
      </c>
      <c r="U134" s="18">
        <f t="shared" si="116"/>
        <v>9.9887717337452534E-13</v>
      </c>
      <c r="V134" s="18">
        <f t="shared" si="117"/>
        <v>2.2491623518113405E-16</v>
      </c>
      <c r="W134" s="18">
        <f t="shared" si="118"/>
        <v>1.3491961541929251E-20</v>
      </c>
      <c r="X134" s="18">
        <f t="shared" si="119"/>
        <v>1.9657748258534605E-25</v>
      </c>
      <c r="Y134" s="18">
        <f t="shared" si="120"/>
        <v>6.3409036041582404E-31</v>
      </c>
      <c r="Z134" s="19">
        <f t="shared" si="121"/>
        <v>4.1266818927103415E-37</v>
      </c>
      <c r="AA134" s="16"/>
      <c r="AP134" s="13"/>
    </row>
    <row r="135" spans="1:42" x14ac:dyDescent="0.25"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7"/>
      <c r="AA135" s="16"/>
      <c r="AP135" s="13"/>
    </row>
    <row r="136" spans="1:42" ht="15.75" thickBot="1" x14ac:dyDescent="0.3">
      <c r="C136" s="15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7"/>
      <c r="AA136" s="16"/>
      <c r="AP136" s="13"/>
    </row>
    <row r="137" spans="1:42" x14ac:dyDescent="0.25">
      <c r="C137" s="50"/>
      <c r="D137" s="47"/>
      <c r="E137" s="47"/>
      <c r="F137" s="47"/>
      <c r="G137" s="47"/>
      <c r="H137" s="47"/>
      <c r="I137" s="47"/>
      <c r="J137" s="47">
        <f t="shared" ref="J137:J148" si="122">$X3*C19/100</f>
        <v>0.50460137187517751</v>
      </c>
      <c r="K137" s="47">
        <f t="shared" ref="K137:K148" si="123">$X3*D19/100</f>
        <v>2.001993394864293</v>
      </c>
      <c r="L137" s="47">
        <f t="shared" ref="L137:L148" si="124">$X3*E19/100</f>
        <v>4.4057606930019242</v>
      </c>
      <c r="M137" s="47">
        <f t="shared" ref="M137:M148" si="125">$X3*F19/100</f>
        <v>7.501643268871808</v>
      </c>
      <c r="N137" s="47">
        <f t="shared" ref="N137:N148" si="126">$X3*G19/100</f>
        <v>10.916351514630771</v>
      </c>
      <c r="O137" s="47">
        <f t="shared" ref="O137:O148" si="127">$X3*H19/100</f>
        <v>14.13659742399302</v>
      </c>
      <c r="P137" s="47">
        <f t="shared" ref="P137:P148" si="128">$X3*I19/100</f>
        <v>16.592351021137276</v>
      </c>
      <c r="Q137" s="47">
        <f t="shared" ref="Q137:Q148" si="129">$X3*J19/100</f>
        <v>17.794533630802597</v>
      </c>
      <c r="R137" s="47">
        <f t="shared" ref="R137:R148" si="130">$X3*K19/100</f>
        <v>17.485277878694362</v>
      </c>
      <c r="S137" s="47">
        <f t="shared" ref="S137:S148" si="131">$X3*L19/100</f>
        <v>15.736757732502438</v>
      </c>
      <c r="T137" s="47">
        <f t="shared" ref="T137:T148" si="132">$X3*M19/100</f>
        <v>12.943030839315183</v>
      </c>
      <c r="U137" s="47">
        <f t="shared" ref="U137:U148" si="133">$X3*N19/100</f>
        <v>9.6943086721201954</v>
      </c>
      <c r="V137" s="47">
        <f t="shared" ref="V137:V148" si="134">$X3*O19/100</f>
        <v>6.5837591263551785</v>
      </c>
      <c r="W137" s="47">
        <f t="shared" ref="W137:W148" si="135">$X3*P19/100</f>
        <v>4.03428039745517</v>
      </c>
      <c r="X137" s="47">
        <f t="shared" ref="X137:X148" si="136">$X3*Q19/100</f>
        <v>2.2185333989181562</v>
      </c>
      <c r="Y137" s="47">
        <f t="shared" ref="Y137:Y148" si="137">$X3*R19/100</f>
        <v>1.0887001659675328</v>
      </c>
      <c r="Z137" s="48">
        <f t="shared" ref="Z137:Z148" si="138">$X3*S19/100</f>
        <v>0.47393984848311149</v>
      </c>
      <c r="AA137" s="16"/>
      <c r="AP137" s="13"/>
    </row>
    <row r="138" spans="1:42" x14ac:dyDescent="0.25">
      <c r="C138" s="15"/>
      <c r="D138" s="16"/>
      <c r="E138" s="16"/>
      <c r="F138" s="16"/>
      <c r="G138" s="16"/>
      <c r="H138" s="16"/>
      <c r="I138" s="16"/>
      <c r="J138" s="16">
        <f t="shared" si="122"/>
        <v>1.5850544174530647</v>
      </c>
      <c r="K138" s="16">
        <f t="shared" si="123"/>
        <v>6.279629022282962</v>
      </c>
      <c r="L138" s="16">
        <f t="shared" si="124"/>
        <v>13.765672895552022</v>
      </c>
      <c r="M138" s="16">
        <f t="shared" si="125"/>
        <v>23.261222614497829</v>
      </c>
      <c r="N138" s="16">
        <f t="shared" si="126"/>
        <v>33.428156119118981</v>
      </c>
      <c r="O138" s="16">
        <f t="shared" si="127"/>
        <v>42.487636332745254</v>
      </c>
      <c r="P138" s="16">
        <f t="shared" si="128"/>
        <v>48.584436119345845</v>
      </c>
      <c r="Q138" s="16">
        <f t="shared" si="129"/>
        <v>50.326994513527836</v>
      </c>
      <c r="R138" s="16">
        <f t="shared" si="130"/>
        <v>47.29665793814597</v>
      </c>
      <c r="S138" s="16">
        <f t="shared" si="131"/>
        <v>40.262421104832846</v>
      </c>
      <c r="T138" s="16">
        <f t="shared" si="132"/>
        <v>30.938218846840254</v>
      </c>
      <c r="U138" s="16">
        <f t="shared" si="133"/>
        <v>21.358150234550127</v>
      </c>
      <c r="V138" s="16">
        <f t="shared" si="134"/>
        <v>13.173032869058799</v>
      </c>
      <c r="W138" s="16">
        <f t="shared" si="135"/>
        <v>7.214152950876735</v>
      </c>
      <c r="X138" s="16">
        <f t="shared" si="136"/>
        <v>3.4849763369046602</v>
      </c>
      <c r="Y138" s="16">
        <f t="shared" si="137"/>
        <v>1.4747850249601817</v>
      </c>
      <c r="Z138" s="17">
        <f t="shared" si="138"/>
        <v>0.54283393807630986</v>
      </c>
      <c r="AA138" s="16"/>
      <c r="AP138" s="13"/>
    </row>
    <row r="139" spans="1:42" x14ac:dyDescent="0.25">
      <c r="C139" s="15"/>
      <c r="D139" s="16"/>
      <c r="E139" s="16"/>
      <c r="F139" s="16"/>
      <c r="G139" s="16"/>
      <c r="H139" s="16"/>
      <c r="I139" s="16"/>
      <c r="J139" s="16">
        <f t="shared" si="122"/>
        <v>3.5671091264210073</v>
      </c>
      <c r="K139" s="16">
        <f t="shared" si="123"/>
        <v>14.106723524007068</v>
      </c>
      <c r="L139" s="16">
        <f t="shared" si="124"/>
        <v>30.773176532533821</v>
      </c>
      <c r="M139" s="16">
        <f t="shared" si="125"/>
        <v>51.509138722736289</v>
      </c>
      <c r="N139" s="16">
        <f t="shared" si="126"/>
        <v>72.872987815806198</v>
      </c>
      <c r="O139" s="16">
        <f t="shared" si="127"/>
        <v>90.484887152194048</v>
      </c>
      <c r="P139" s="16">
        <f t="shared" si="128"/>
        <v>100.15168766790148</v>
      </c>
      <c r="Q139" s="16">
        <f t="shared" si="129"/>
        <v>99.341203306663317</v>
      </c>
      <c r="R139" s="16">
        <f t="shared" si="130"/>
        <v>88.303366643144287</v>
      </c>
      <c r="S139" s="16">
        <f t="shared" si="131"/>
        <v>70.120909046779985</v>
      </c>
      <c r="T139" s="16">
        <f t="shared" si="132"/>
        <v>49.494579705982652</v>
      </c>
      <c r="U139" s="16">
        <f t="shared" si="133"/>
        <v>30.859286249701622</v>
      </c>
      <c r="V139" s="16">
        <f t="shared" si="134"/>
        <v>16.875029065005773</v>
      </c>
      <c r="W139" s="16">
        <f t="shared" si="135"/>
        <v>8.0313509821072948</v>
      </c>
      <c r="X139" s="16">
        <f t="shared" si="136"/>
        <v>3.2997951122981179</v>
      </c>
      <c r="Y139" s="16">
        <f t="shared" si="137"/>
        <v>1.160567759118146</v>
      </c>
      <c r="Z139" s="17">
        <f t="shared" si="138"/>
        <v>0.34639017022293539</v>
      </c>
      <c r="AA139" s="16"/>
      <c r="AP139" s="13"/>
    </row>
    <row r="140" spans="1:42" x14ac:dyDescent="0.25">
      <c r="C140" s="15"/>
      <c r="D140" s="16"/>
      <c r="E140" s="16"/>
      <c r="F140" s="16"/>
      <c r="G140" s="16"/>
      <c r="H140" s="16"/>
      <c r="I140" s="16"/>
      <c r="J140" s="16">
        <f t="shared" si="122"/>
        <v>5.7259320177706128</v>
      </c>
      <c r="K140" s="16">
        <f t="shared" si="123"/>
        <v>22.592722026172446</v>
      </c>
      <c r="L140" s="16">
        <f t="shared" si="124"/>
        <v>48.981793184071819</v>
      </c>
      <c r="M140" s="16">
        <f t="shared" si="125"/>
        <v>81.007940545517329</v>
      </c>
      <c r="N140" s="16">
        <f t="shared" si="126"/>
        <v>112.3583883968181</v>
      </c>
      <c r="O140" s="16">
        <f t="shared" si="127"/>
        <v>135.44997683521257</v>
      </c>
      <c r="P140" s="16">
        <f t="shared" si="128"/>
        <v>143.86234173264191</v>
      </c>
      <c r="Q140" s="16">
        <f t="shared" si="129"/>
        <v>135.07653482320356</v>
      </c>
      <c r="R140" s="16">
        <f t="shared" si="130"/>
        <v>111.89707647261238</v>
      </c>
      <c r="S140" s="16">
        <f t="shared" si="131"/>
        <v>81.369755103810078</v>
      </c>
      <c r="T140" s="16">
        <f t="shared" si="132"/>
        <v>51.580290354828101</v>
      </c>
      <c r="U140" s="16">
        <f t="shared" si="133"/>
        <v>28.269168504585029</v>
      </c>
      <c r="V140" s="16">
        <f t="shared" si="134"/>
        <v>13.274455495214186</v>
      </c>
      <c r="W140" s="16">
        <f t="shared" si="135"/>
        <v>5.2893645632393653</v>
      </c>
      <c r="X140" s="16">
        <f t="shared" si="136"/>
        <v>1.7704999888257213</v>
      </c>
      <c r="Y140" s="16">
        <f t="shared" si="137"/>
        <v>0.49269542429950453</v>
      </c>
      <c r="Z140" s="17">
        <f t="shared" si="138"/>
        <v>0.1127798063309174</v>
      </c>
      <c r="AA140" s="16"/>
      <c r="AP140" s="13"/>
    </row>
    <row r="141" spans="1:42" x14ac:dyDescent="0.25">
      <c r="C141" s="15"/>
      <c r="D141" s="16"/>
      <c r="E141" s="16"/>
      <c r="F141" s="16"/>
      <c r="G141" s="16"/>
      <c r="H141" s="16"/>
      <c r="I141" s="16"/>
      <c r="J141" s="16">
        <f t="shared" si="122"/>
        <v>9.8251554135533095</v>
      </c>
      <c r="K141" s="16">
        <f t="shared" si="123"/>
        <v>38.653902660367592</v>
      </c>
      <c r="L141" s="16">
        <f t="shared" si="124"/>
        <v>83.141246251808084</v>
      </c>
      <c r="M141" s="16">
        <f t="shared" si="125"/>
        <v>135.39566784229916</v>
      </c>
      <c r="N141" s="16">
        <f t="shared" si="126"/>
        <v>183.07499447090169</v>
      </c>
      <c r="O141" s="16">
        <f t="shared" si="127"/>
        <v>212.47732666612464</v>
      </c>
      <c r="P141" s="16">
        <f t="shared" si="128"/>
        <v>214.02645037079449</v>
      </c>
      <c r="Q141" s="16">
        <f t="shared" si="129"/>
        <v>187.27344095523296</v>
      </c>
      <c r="R141" s="16">
        <f t="shared" si="130"/>
        <v>141.7075604847106</v>
      </c>
      <c r="S141" s="16">
        <f t="shared" si="131"/>
        <v>92.030142733202695</v>
      </c>
      <c r="T141" s="16">
        <f t="shared" si="132"/>
        <v>50.812578327514082</v>
      </c>
      <c r="U141" s="16">
        <f t="shared" si="133"/>
        <v>23.597237397460948</v>
      </c>
      <c r="V141" s="16">
        <f t="shared" si="134"/>
        <v>9.1112631537301407</v>
      </c>
      <c r="W141" s="16">
        <f t="shared" si="135"/>
        <v>2.8896480396168713</v>
      </c>
      <c r="X141" s="16">
        <f t="shared" si="136"/>
        <v>0.74335373928376713</v>
      </c>
      <c r="Y141" s="16">
        <f t="shared" si="137"/>
        <v>0.15311848486886126</v>
      </c>
      <c r="Z141" s="17">
        <f t="shared" si="138"/>
        <v>2.4924934392276814E-2</v>
      </c>
      <c r="AA141" s="16"/>
      <c r="AP141" s="13"/>
    </row>
    <row r="142" spans="1:42" x14ac:dyDescent="0.25">
      <c r="C142" s="15"/>
      <c r="D142" s="16"/>
      <c r="E142" s="16"/>
      <c r="F142" s="16"/>
      <c r="G142" s="16"/>
      <c r="H142" s="16"/>
      <c r="I142" s="16"/>
      <c r="J142" s="16">
        <f t="shared" si="122"/>
        <v>12.957761766624529</v>
      </c>
      <c r="K142" s="16">
        <f t="shared" si="123"/>
        <v>50.783991180203792</v>
      </c>
      <c r="L142" s="16">
        <f t="shared" si="124"/>
        <v>108.10660254280181</v>
      </c>
      <c r="M142" s="16">
        <f t="shared" si="125"/>
        <v>172.53674454948705</v>
      </c>
      <c r="N142" s="16">
        <f t="shared" si="126"/>
        <v>225.66571400675136</v>
      </c>
      <c r="O142" s="16">
        <f t="shared" si="127"/>
        <v>249.23388526131342</v>
      </c>
      <c r="P142" s="16">
        <f t="shared" si="128"/>
        <v>234.2597922537806</v>
      </c>
      <c r="Q142" s="16">
        <f t="shared" si="129"/>
        <v>186.93895838341962</v>
      </c>
      <c r="R142" s="16">
        <f t="shared" si="130"/>
        <v>125.67448954922999</v>
      </c>
      <c r="S142" s="16">
        <f t="shared" si="131"/>
        <v>70.409536501298618</v>
      </c>
      <c r="T142" s="16">
        <f t="shared" si="132"/>
        <v>32.457595968951409</v>
      </c>
      <c r="U142" s="16">
        <f t="shared" si="133"/>
        <v>12.140207158979846</v>
      </c>
      <c r="V142" s="16">
        <f t="shared" si="134"/>
        <v>3.6301041024401108</v>
      </c>
      <c r="W142" s="16">
        <f t="shared" si="135"/>
        <v>0.85446911924308155</v>
      </c>
      <c r="X142" s="16">
        <f t="shared" si="136"/>
        <v>0.15583783699187939</v>
      </c>
      <c r="Y142" s="16">
        <f t="shared" si="137"/>
        <v>2.1668339502921113E-2</v>
      </c>
      <c r="Z142" s="17">
        <f t="shared" si="138"/>
        <v>2.2595761048280006E-3</v>
      </c>
      <c r="AA142" s="16"/>
      <c r="AP142" s="13"/>
    </row>
    <row r="143" spans="1:42" x14ac:dyDescent="0.25">
      <c r="A143" s="11">
        <v>2033</v>
      </c>
      <c r="C143" s="15"/>
      <c r="D143" s="16"/>
      <c r="E143" s="16"/>
      <c r="F143" s="16"/>
      <c r="G143" s="16"/>
      <c r="H143" s="16"/>
      <c r="I143" s="16"/>
      <c r="J143" s="16">
        <f t="shared" si="122"/>
        <v>15.831709384506826</v>
      </c>
      <c r="K143" s="16">
        <f t="shared" si="123"/>
        <v>61.733078739627175</v>
      </c>
      <c r="L143" s="16">
        <f t="shared" si="124"/>
        <v>129.61452756520379</v>
      </c>
      <c r="M143" s="16">
        <f t="shared" si="125"/>
        <v>201.38124278290198</v>
      </c>
      <c r="N143" s="16">
        <f t="shared" si="126"/>
        <v>251.98406975040496</v>
      </c>
      <c r="O143" s="16">
        <f t="shared" si="127"/>
        <v>260.51176858413123</v>
      </c>
      <c r="P143" s="16">
        <f t="shared" si="128"/>
        <v>223.29652638965607</v>
      </c>
      <c r="Q143" s="16">
        <f t="shared" si="129"/>
        <v>157.61869173785624</v>
      </c>
      <c r="R143" s="16">
        <f t="shared" si="130"/>
        <v>90.520507987524852</v>
      </c>
      <c r="S143" s="16">
        <f t="shared" si="131"/>
        <v>41.658160586951489</v>
      </c>
      <c r="T143" s="16">
        <f t="shared" si="132"/>
        <v>15.102159008804588</v>
      </c>
      <c r="U143" s="16">
        <f t="shared" si="133"/>
        <v>4.2344473406118253</v>
      </c>
      <c r="V143" s="16">
        <f t="shared" si="134"/>
        <v>0.90082424763572344</v>
      </c>
      <c r="W143" s="16">
        <f t="shared" si="135"/>
        <v>0.14255374830229661</v>
      </c>
      <c r="X143" s="16">
        <f t="shared" si="136"/>
        <v>1.6445077625306351E-2</v>
      </c>
      <c r="Y143" s="16">
        <f t="shared" si="137"/>
        <v>1.3548692725231343E-3</v>
      </c>
      <c r="Z143" s="17">
        <f t="shared" si="138"/>
        <v>7.8080756583641451E-5</v>
      </c>
      <c r="AA143" s="16"/>
      <c r="AP143" s="13"/>
    </row>
    <row r="144" spans="1:42" x14ac:dyDescent="0.25">
      <c r="C144" s="15"/>
      <c r="D144" s="16"/>
      <c r="E144" s="16"/>
      <c r="F144" s="16"/>
      <c r="G144" s="16"/>
      <c r="H144" s="16"/>
      <c r="I144" s="16"/>
      <c r="J144" s="16">
        <f t="shared" si="122"/>
        <v>16.140078896705358</v>
      </c>
      <c r="K144" s="16">
        <f t="shared" si="123"/>
        <v>62.501621775521507</v>
      </c>
      <c r="L144" s="16">
        <f t="shared" si="124"/>
        <v>128.78698469599979</v>
      </c>
      <c r="M144" s="16">
        <f t="shared" si="125"/>
        <v>192.91074227567998</v>
      </c>
      <c r="N144" s="16">
        <f t="shared" si="126"/>
        <v>227.26285563206909</v>
      </c>
      <c r="O144" s="16">
        <f t="shared" si="127"/>
        <v>214.74561019471847</v>
      </c>
      <c r="P144" s="16">
        <f t="shared" si="128"/>
        <v>162.35617223085069</v>
      </c>
      <c r="Q144" s="16">
        <f t="shared" si="129"/>
        <v>96.974484132625165</v>
      </c>
      <c r="R144" s="16">
        <f t="shared" si="130"/>
        <v>44.942519795611489</v>
      </c>
      <c r="S144" s="16">
        <f t="shared" si="131"/>
        <v>15.823176575424716</v>
      </c>
      <c r="T144" s="16">
        <f t="shared" si="132"/>
        <v>4.1358327108058779</v>
      </c>
      <c r="U144" s="16">
        <f t="shared" si="133"/>
        <v>0.7832905964742567</v>
      </c>
      <c r="V144" s="16">
        <f t="shared" si="134"/>
        <v>0.104825061352338</v>
      </c>
      <c r="W144" s="16">
        <f t="shared" si="135"/>
        <v>9.6610410854680862E-3</v>
      </c>
      <c r="X144" s="16">
        <f t="shared" si="136"/>
        <v>5.9737564755578431E-4</v>
      </c>
      <c r="Y144" s="16">
        <f t="shared" si="137"/>
        <v>2.4134931241887036E-5</v>
      </c>
      <c r="Z144" s="17">
        <f t="shared" si="138"/>
        <v>6.2033356127207556E-7</v>
      </c>
      <c r="AA144" s="16"/>
      <c r="AP144" s="13"/>
    </row>
    <row r="145" spans="3:42" x14ac:dyDescent="0.25">
      <c r="C145" s="15"/>
      <c r="D145" s="16"/>
      <c r="E145" s="16"/>
      <c r="F145" s="16"/>
      <c r="G145" s="16"/>
      <c r="H145" s="16"/>
      <c r="I145" s="16"/>
      <c r="J145" s="16">
        <f t="shared" si="122"/>
        <v>11.169190262608302</v>
      </c>
      <c r="K145" s="16">
        <f t="shared" si="123"/>
        <v>42.83604198047334</v>
      </c>
      <c r="L145" s="16">
        <f t="shared" si="124"/>
        <v>85.979613604784504</v>
      </c>
      <c r="M145" s="16">
        <f t="shared" si="125"/>
        <v>122.37439792031338</v>
      </c>
      <c r="N145" s="16">
        <f t="shared" si="126"/>
        <v>132.51961347136219</v>
      </c>
      <c r="O145" s="16">
        <f t="shared" si="127"/>
        <v>110.43383896060401</v>
      </c>
      <c r="P145" s="16">
        <f t="shared" si="128"/>
        <v>70.062109073929392</v>
      </c>
      <c r="Q145" s="16">
        <f t="shared" si="129"/>
        <v>33.137557127624028</v>
      </c>
      <c r="R145" s="16">
        <f t="shared" si="130"/>
        <v>11.381063440357579</v>
      </c>
      <c r="S145" s="16">
        <f t="shared" si="131"/>
        <v>2.7561131700991228</v>
      </c>
      <c r="T145" s="16">
        <f t="shared" si="132"/>
        <v>0.45610154051001744</v>
      </c>
      <c r="U145" s="16">
        <f t="shared" si="133"/>
        <v>4.9927023416213759E-2</v>
      </c>
      <c r="V145" s="16">
        <f t="shared" si="134"/>
        <v>3.4963329475183411E-3</v>
      </c>
      <c r="W145" s="16">
        <f t="shared" si="135"/>
        <v>1.5140106033419297E-4</v>
      </c>
      <c r="X145" s="16">
        <f t="shared" si="136"/>
        <v>3.9168234171840341E-6</v>
      </c>
      <c r="Y145" s="16">
        <f t="shared" si="137"/>
        <v>5.8470919155584188E-8</v>
      </c>
      <c r="Z145" s="17">
        <f t="shared" si="138"/>
        <v>4.8635582494851315E-10</v>
      </c>
      <c r="AA145" s="16"/>
      <c r="AP145" s="13"/>
    </row>
    <row r="146" spans="3:42" x14ac:dyDescent="0.25">
      <c r="C146" s="15"/>
      <c r="D146" s="16"/>
      <c r="E146" s="16"/>
      <c r="F146" s="16"/>
      <c r="G146" s="16"/>
      <c r="H146" s="16"/>
      <c r="I146" s="16"/>
      <c r="J146" s="16">
        <f t="shared" si="122"/>
        <v>7.9460908351028001</v>
      </c>
      <c r="K146" s="16">
        <f t="shared" si="123"/>
        <v>30.05335944771879</v>
      </c>
      <c r="L146" s="16">
        <f t="shared" si="124"/>
        <v>58.084838015604682</v>
      </c>
      <c r="M146" s="16">
        <f t="shared" si="125"/>
        <v>76.804928488169494</v>
      </c>
      <c r="N146" s="16">
        <f t="shared" si="126"/>
        <v>73.66707190048588</v>
      </c>
      <c r="O146" s="16">
        <f t="shared" si="127"/>
        <v>51.223531564680428</v>
      </c>
      <c r="P146" s="16">
        <f t="shared" si="128"/>
        <v>25.241775679181387</v>
      </c>
      <c r="Q146" s="16">
        <f t="shared" si="129"/>
        <v>8.5297766084859923</v>
      </c>
      <c r="R146" s="16">
        <f t="shared" si="130"/>
        <v>1.9024247248847923</v>
      </c>
      <c r="S146" s="16">
        <f t="shared" si="131"/>
        <v>0.26870269728504431</v>
      </c>
      <c r="T146" s="16">
        <f t="shared" si="132"/>
        <v>2.301683520152157E-2</v>
      </c>
      <c r="U146" s="16">
        <f t="shared" si="133"/>
        <v>1.1436771795595396E-3</v>
      </c>
      <c r="V146" s="16">
        <f t="shared" si="134"/>
        <v>3.1503207365187494E-5</v>
      </c>
      <c r="W146" s="16">
        <f t="shared" si="135"/>
        <v>4.5946399648812646E-7</v>
      </c>
      <c r="X146" s="16">
        <f t="shared" si="136"/>
        <v>3.3873446589869197E-9</v>
      </c>
      <c r="Y146" s="16">
        <f t="shared" si="137"/>
        <v>1.2047758780111371E-11</v>
      </c>
      <c r="Z146" s="17">
        <f t="shared" si="138"/>
        <v>1.972492711959455E-14</v>
      </c>
      <c r="AA146" s="16"/>
      <c r="AP146" s="13"/>
    </row>
    <row r="147" spans="3:42" x14ac:dyDescent="0.25">
      <c r="C147" s="15"/>
      <c r="D147" s="16"/>
      <c r="E147" s="16"/>
      <c r="F147" s="16"/>
      <c r="G147" s="16"/>
      <c r="H147" s="16"/>
      <c r="I147" s="16"/>
      <c r="J147" s="16">
        <f t="shared" si="122"/>
        <v>5.166729719218214</v>
      </c>
      <c r="K147" s="16">
        <f t="shared" si="123"/>
        <v>19.138781886829303</v>
      </c>
      <c r="L147" s="16">
        <f t="shared" si="124"/>
        <v>34.957818775721748</v>
      </c>
      <c r="M147" s="16">
        <f t="shared" si="125"/>
        <v>41.407856628040712</v>
      </c>
      <c r="N147" s="16">
        <f t="shared" si="126"/>
        <v>33.126964499312223</v>
      </c>
      <c r="O147" s="16">
        <f t="shared" si="127"/>
        <v>17.572979100007277</v>
      </c>
      <c r="P147" s="16">
        <f t="shared" si="128"/>
        <v>5.9356338277336302</v>
      </c>
      <c r="Q147" s="16">
        <f t="shared" si="129"/>
        <v>1.2134181160831627</v>
      </c>
      <c r="R147" s="16">
        <f t="shared" si="130"/>
        <v>0.14194196962418762</v>
      </c>
      <c r="S147" s="16">
        <f t="shared" si="131"/>
        <v>8.9549140807411807E-3</v>
      </c>
      <c r="T147" s="16">
        <f t="shared" si="132"/>
        <v>2.8663366321896532E-4</v>
      </c>
      <c r="U147" s="16">
        <f t="shared" si="133"/>
        <v>4.3735488369677845E-6</v>
      </c>
      <c r="V147" s="16">
        <f t="shared" si="134"/>
        <v>2.9863561511920625E-8</v>
      </c>
      <c r="W147" s="16">
        <f t="shared" si="135"/>
        <v>8.5615539059137379E-11</v>
      </c>
      <c r="X147" s="16">
        <f t="shared" si="136"/>
        <v>9.6645885718901034E-14</v>
      </c>
      <c r="Y147" s="16">
        <f t="shared" si="137"/>
        <v>4.0272846282421072E-17</v>
      </c>
      <c r="Z147" s="17">
        <f t="shared" si="138"/>
        <v>5.8064857628266542E-21</v>
      </c>
      <c r="AA147" s="16"/>
      <c r="AP147" s="13"/>
    </row>
    <row r="148" spans="3:42" ht="15.75" thickBot="1" x14ac:dyDescent="0.3">
      <c r="C148" s="51"/>
      <c r="D148" s="18"/>
      <c r="E148" s="18"/>
      <c r="F148" s="18"/>
      <c r="G148" s="18"/>
      <c r="H148" s="18"/>
      <c r="I148" s="18"/>
      <c r="J148" s="18">
        <f t="shared" si="122"/>
        <v>3.1143759547431813</v>
      </c>
      <c r="K148" s="18">
        <f t="shared" si="123"/>
        <v>11.166834252462412</v>
      </c>
      <c r="L148" s="18">
        <f t="shared" si="124"/>
        <v>18.671594792226706</v>
      </c>
      <c r="M148" s="18">
        <f t="shared" si="125"/>
        <v>18.620116319586508</v>
      </c>
      <c r="N148" s="18">
        <f t="shared" si="126"/>
        <v>11.216709896447117</v>
      </c>
      <c r="O148" s="18">
        <f t="shared" si="127"/>
        <v>3.8968663691463261</v>
      </c>
      <c r="P148" s="18">
        <f t="shared" si="128"/>
        <v>0.72913169969250247</v>
      </c>
      <c r="Q148" s="18">
        <f t="shared" si="129"/>
        <v>6.7917393073433197E-2</v>
      </c>
      <c r="R148" s="18">
        <f t="shared" si="130"/>
        <v>2.8957183943291794E-3</v>
      </c>
      <c r="S148" s="18">
        <f t="shared" si="131"/>
        <v>5.1797119549457457E-5</v>
      </c>
      <c r="T148" s="18">
        <f t="shared" si="132"/>
        <v>3.5561019716005388E-7</v>
      </c>
      <c r="U148" s="18">
        <f t="shared" si="133"/>
        <v>8.5618648790696059E-10</v>
      </c>
      <c r="V148" s="18">
        <f t="shared" si="134"/>
        <v>6.5997628756773012E-13</v>
      </c>
      <c r="W148" s="18">
        <f t="shared" si="135"/>
        <v>1.4860624095260866E-16</v>
      </c>
      <c r="X148" s="18">
        <f t="shared" si="136"/>
        <v>8.9143839981518855E-21</v>
      </c>
      <c r="Y148" s="18">
        <f t="shared" si="137"/>
        <v>1.2988231249473411E-25</v>
      </c>
      <c r="Z148" s="19">
        <f t="shared" si="138"/>
        <v>4.1895501589644421E-31</v>
      </c>
      <c r="AA148" s="16"/>
      <c r="AP148" s="13"/>
    </row>
    <row r="149" spans="3:42" x14ac:dyDescent="0.25">
      <c r="C149" s="15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7"/>
      <c r="AA149" s="16"/>
      <c r="AP149" s="13"/>
    </row>
    <row r="150" spans="3:42" ht="15.75" thickBot="1" x14ac:dyDescent="0.3">
      <c r="C150" s="15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7"/>
      <c r="AA150" s="16"/>
      <c r="AP150" s="13"/>
    </row>
    <row r="151" spans="3:42" x14ac:dyDescent="0.25">
      <c r="C151" s="50"/>
      <c r="D151" s="47"/>
      <c r="E151" s="47"/>
      <c r="F151" s="47"/>
      <c r="G151" s="47"/>
      <c r="H151" s="47"/>
      <c r="I151" s="47"/>
      <c r="J151" s="47"/>
      <c r="K151" s="47">
        <f t="shared" ref="K151:K162" si="139">$Y3*C19/100</f>
        <v>0.50358788284127809</v>
      </c>
      <c r="L151" s="47">
        <f t="shared" ref="L151:L162" si="140">$Y3*D19/100</f>
        <v>1.9979724023249861</v>
      </c>
      <c r="M151" s="47">
        <f t="shared" ref="M151:M162" si="141">$Y3*E19/100</f>
        <v>4.3969117472851309</v>
      </c>
      <c r="N151" s="47">
        <f t="shared" ref="N151:N162" si="142">$Y3*F19/100</f>
        <v>7.4865762603122121</v>
      </c>
      <c r="O151" s="47">
        <f t="shared" ref="O151:O162" si="143">$Y3*G19/100</f>
        <v>10.894426083653137</v>
      </c>
      <c r="P151" s="47">
        <f t="shared" ref="P151:P162" si="144">$Y3*H19/100</f>
        <v>14.108204147112646</v>
      </c>
      <c r="Q151" s="47">
        <f t="shared" ref="Q151:Q162" si="145">$Y3*I19/100</f>
        <v>16.559025376888545</v>
      </c>
      <c r="R151" s="47">
        <f t="shared" ref="R151:R162" si="146">$Y3*J19/100</f>
        <v>17.758793409504438</v>
      </c>
      <c r="S151" s="47">
        <f t="shared" ref="S151:S162" si="147">$Y3*K19/100</f>
        <v>17.450158795845088</v>
      </c>
      <c r="T151" s="47">
        <f t="shared" ref="T151:T162" si="148">$Y3*L19/100</f>
        <v>15.705150542589825</v>
      </c>
      <c r="U151" s="47">
        <f t="shared" ref="U151:U162" si="149">$Y3*M19/100</f>
        <v>12.917034834246229</v>
      </c>
      <c r="V151" s="47">
        <f t="shared" ref="V151:V162" si="150">$Y3*N19/100</f>
        <v>9.6748377073586092</v>
      </c>
      <c r="W151" s="47">
        <f t="shared" ref="W151:W162" si="151">$Y3*O19/100</f>
        <v>6.5705356829634169</v>
      </c>
      <c r="X151" s="47">
        <f t="shared" ref="X151:X162" si="152">$Y3*P19/100</f>
        <v>4.0261775678348259</v>
      </c>
      <c r="Y151" s="47">
        <f t="shared" ref="Y151:Y162" si="153">$Y3*Q19/100</f>
        <v>2.214077486991505</v>
      </c>
      <c r="Z151" s="48">
        <f t="shared" ref="Z151:Z162" si="154">$Y3*R19/100</f>
        <v>1.0865135177717258</v>
      </c>
      <c r="AA151" s="16"/>
      <c r="AP151" s="13"/>
    </row>
    <row r="152" spans="3:42" x14ac:dyDescent="0.25">
      <c r="C152" s="15"/>
      <c r="D152" s="16"/>
      <c r="E152" s="16"/>
      <c r="F152" s="16"/>
      <c r="G152" s="16"/>
      <c r="H152" s="16"/>
      <c r="I152" s="16"/>
      <c r="J152" s="16"/>
      <c r="K152" s="16">
        <f t="shared" si="139"/>
        <v>1.5819590986634711</v>
      </c>
      <c r="L152" s="16">
        <f t="shared" si="140"/>
        <v>6.2673660655728805</v>
      </c>
      <c r="M152" s="16">
        <f t="shared" si="141"/>
        <v>13.738791076545789</v>
      </c>
      <c r="N152" s="16">
        <f t="shared" si="142"/>
        <v>23.215797739089911</v>
      </c>
      <c r="O152" s="16">
        <f t="shared" si="143"/>
        <v>33.362877098665379</v>
      </c>
      <c r="P152" s="16">
        <f t="shared" si="144"/>
        <v>42.40466581916661</v>
      </c>
      <c r="Q152" s="16">
        <f t="shared" si="145"/>
        <v>48.489559680817209</v>
      </c>
      <c r="R152" s="16">
        <f t="shared" si="146"/>
        <v>50.228715180007022</v>
      </c>
      <c r="S152" s="16">
        <f t="shared" si="147"/>
        <v>47.204296292773464</v>
      </c>
      <c r="T152" s="16">
        <f t="shared" si="148"/>
        <v>40.183796025978722</v>
      </c>
      <c r="U152" s="16">
        <f t="shared" si="149"/>
        <v>30.877802214415066</v>
      </c>
      <c r="V152" s="16">
        <f t="shared" si="150"/>
        <v>21.31644170832918</v>
      </c>
      <c r="W152" s="16">
        <f t="shared" si="151"/>
        <v>13.147308366665341</v>
      </c>
      <c r="X152" s="16">
        <f t="shared" si="152"/>
        <v>7.2000650413803955</v>
      </c>
      <c r="Y152" s="16">
        <f t="shared" si="153"/>
        <v>3.4781708211960933</v>
      </c>
      <c r="Z152" s="17">
        <f t="shared" si="154"/>
        <v>1.4719050419462822</v>
      </c>
      <c r="AA152" s="16"/>
      <c r="AP152" s="13"/>
    </row>
    <row r="153" spans="3:42" x14ac:dyDescent="0.25">
      <c r="C153" s="15"/>
      <c r="D153" s="16"/>
      <c r="E153" s="16"/>
      <c r="F153" s="16"/>
      <c r="G153" s="16"/>
      <c r="H153" s="16"/>
      <c r="I153" s="16"/>
      <c r="J153" s="16"/>
      <c r="K153" s="16">
        <f t="shared" si="139"/>
        <v>3.5603407095495005</v>
      </c>
      <c r="L153" s="16">
        <f t="shared" si="140"/>
        <v>14.079956699074698</v>
      </c>
      <c r="M153" s="16">
        <f t="shared" si="141"/>
        <v>30.714785919897409</v>
      </c>
      <c r="N153" s="16">
        <f t="shared" si="142"/>
        <v>51.411402625742383</v>
      </c>
      <c r="O153" s="16">
        <f t="shared" si="143"/>
        <v>72.734714849454747</v>
      </c>
      <c r="P153" s="16">
        <f t="shared" si="144"/>
        <v>90.3131964595037</v>
      </c>
      <c r="Q153" s="16">
        <f t="shared" si="145"/>
        <v>99.96165468923526</v>
      </c>
      <c r="R153" s="16">
        <f t="shared" si="146"/>
        <v>99.152708182834246</v>
      </c>
      <c r="S153" s="16">
        <f t="shared" si="147"/>
        <v>88.135815280005048</v>
      </c>
      <c r="T153" s="16">
        <f t="shared" si="148"/>
        <v>69.987858016655267</v>
      </c>
      <c r="U153" s="16">
        <f t="shared" si="149"/>
        <v>49.400666137191386</v>
      </c>
      <c r="V153" s="16">
        <f t="shared" si="150"/>
        <v>30.800732248045751</v>
      </c>
      <c r="W153" s="16">
        <f t="shared" si="151"/>
        <v>16.84300951433244</v>
      </c>
      <c r="X153" s="16">
        <f t="shared" si="152"/>
        <v>8.0161118824437452</v>
      </c>
      <c r="Y153" s="16">
        <f t="shared" si="153"/>
        <v>3.2935339108268296</v>
      </c>
      <c r="Z153" s="17">
        <f t="shared" si="154"/>
        <v>1.1583656379822493</v>
      </c>
      <c r="AA153" s="16"/>
      <c r="AP153" s="13"/>
    </row>
    <row r="154" spans="3:42" x14ac:dyDescent="0.25">
      <c r="C154" s="15"/>
      <c r="D154" s="16"/>
      <c r="E154" s="16"/>
      <c r="F154" s="16"/>
      <c r="G154" s="16"/>
      <c r="H154" s="16"/>
      <c r="I154" s="16"/>
      <c r="J154" s="16"/>
      <c r="K154" s="16">
        <f t="shared" si="139"/>
        <v>6.3720908615810448</v>
      </c>
      <c r="L154" s="16">
        <f t="shared" si="140"/>
        <v>25.142261052771996</v>
      </c>
      <c r="M154" s="16">
        <f t="shared" si="141"/>
        <v>54.50928089320891</v>
      </c>
      <c r="N154" s="16">
        <f t="shared" si="142"/>
        <v>90.149508597653551</v>
      </c>
      <c r="O154" s="16">
        <f t="shared" si="143"/>
        <v>125.03778558727912</v>
      </c>
      <c r="P154" s="16">
        <f t="shared" si="144"/>
        <v>150.73520903048885</v>
      </c>
      <c r="Q154" s="16">
        <f t="shared" si="145"/>
        <v>160.09689081798334</v>
      </c>
      <c r="R154" s="16">
        <f t="shared" si="146"/>
        <v>150.31962490817168</v>
      </c>
      <c r="S154" s="16">
        <f t="shared" si="147"/>
        <v>124.52441562629343</v>
      </c>
      <c r="T154" s="16">
        <f t="shared" si="148"/>
        <v>90.552153133657285</v>
      </c>
      <c r="U154" s="16">
        <f t="shared" si="149"/>
        <v>57.40101275873446</v>
      </c>
      <c r="V154" s="16">
        <f t="shared" si="150"/>
        <v>31.459282040637266</v>
      </c>
      <c r="W154" s="16">
        <f t="shared" si="151"/>
        <v>14.772448623386227</v>
      </c>
      <c r="X154" s="16">
        <f t="shared" si="152"/>
        <v>5.8862577292894445</v>
      </c>
      <c r="Y154" s="16">
        <f t="shared" si="153"/>
        <v>1.9702970213778883</v>
      </c>
      <c r="Z154" s="17">
        <f t="shared" si="154"/>
        <v>0.54829502009072584</v>
      </c>
      <c r="AA154" s="16"/>
      <c r="AP154" s="13"/>
    </row>
    <row r="155" spans="3:42" x14ac:dyDescent="0.25">
      <c r="C155" s="15"/>
      <c r="D155" s="16"/>
      <c r="E155" s="16"/>
      <c r="F155" s="16"/>
      <c r="G155" s="16"/>
      <c r="H155" s="16"/>
      <c r="I155" s="16"/>
      <c r="J155" s="16"/>
      <c r="K155" s="16">
        <f t="shared" si="139"/>
        <v>9.2535153636018723</v>
      </c>
      <c r="L155" s="16">
        <f t="shared" si="140"/>
        <v>36.404969394934454</v>
      </c>
      <c r="M155" s="16">
        <f t="shared" si="141"/>
        <v>78.303982701264388</v>
      </c>
      <c r="N155" s="16">
        <f t="shared" si="142"/>
        <v>127.51817552072082</v>
      </c>
      <c r="O155" s="16">
        <f t="shared" si="143"/>
        <v>172.42345822753177</v>
      </c>
      <c r="P155" s="16">
        <f t="shared" si="144"/>
        <v>200.11512530476779</v>
      </c>
      <c r="Q155" s="16">
        <f t="shared" si="145"/>
        <v>201.57411902017589</v>
      </c>
      <c r="R155" s="16">
        <f t="shared" si="146"/>
        <v>176.37763375053953</v>
      </c>
      <c r="S155" s="16">
        <f t="shared" si="147"/>
        <v>133.46283421379249</v>
      </c>
      <c r="T155" s="16">
        <f t="shared" si="148"/>
        <v>86.675711869292343</v>
      </c>
      <c r="U155" s="16">
        <f t="shared" si="149"/>
        <v>47.856237833069251</v>
      </c>
      <c r="V155" s="16">
        <f t="shared" si="150"/>
        <v>22.224320085029134</v>
      </c>
      <c r="W155" s="16">
        <f t="shared" si="151"/>
        <v>8.5811582642813367</v>
      </c>
      <c r="X155" s="16">
        <f t="shared" si="152"/>
        <v>2.7215246379829359</v>
      </c>
      <c r="Y155" s="16">
        <f t="shared" si="153"/>
        <v>0.70010447239994877</v>
      </c>
      <c r="Z155" s="17">
        <f t="shared" si="154"/>
        <v>0.14420985649050677</v>
      </c>
      <c r="AA155" s="16"/>
      <c r="AP155" s="13"/>
    </row>
    <row r="156" spans="3:42" x14ac:dyDescent="0.25">
      <c r="C156" s="15"/>
      <c r="D156" s="16"/>
      <c r="E156" s="16"/>
      <c r="F156" s="16"/>
      <c r="G156" s="16"/>
      <c r="H156" s="16"/>
      <c r="I156" s="16"/>
      <c r="J156" s="16"/>
      <c r="K156" s="16">
        <f t="shared" si="139"/>
        <v>14.655126762046441</v>
      </c>
      <c r="L156" s="16">
        <f t="shared" si="140"/>
        <v>57.436295066444146</v>
      </c>
      <c r="M156" s="16">
        <f t="shared" si="141"/>
        <v>122.26771819186207</v>
      </c>
      <c r="N156" s="16">
        <f t="shared" si="142"/>
        <v>195.13770263907546</v>
      </c>
      <c r="O156" s="16">
        <f t="shared" si="143"/>
        <v>255.22614971475659</v>
      </c>
      <c r="P156" s="16">
        <f t="shared" si="144"/>
        <v>281.88156625242306</v>
      </c>
      <c r="Q156" s="16">
        <f t="shared" si="145"/>
        <v>264.94598469718107</v>
      </c>
      <c r="R156" s="16">
        <f t="shared" si="146"/>
        <v>211.42649334165085</v>
      </c>
      <c r="S156" s="16">
        <f t="shared" si="147"/>
        <v>142.13686038304323</v>
      </c>
      <c r="T156" s="16">
        <f t="shared" si="148"/>
        <v>79.632632646576653</v>
      </c>
      <c r="U156" s="16">
        <f t="shared" si="149"/>
        <v>36.709286054437293</v>
      </c>
      <c r="V156" s="16">
        <f t="shared" si="150"/>
        <v>13.730478923498547</v>
      </c>
      <c r="W156" s="16">
        <f t="shared" si="151"/>
        <v>4.1056192218097136</v>
      </c>
      <c r="X156" s="16">
        <f t="shared" si="152"/>
        <v>0.96639786116577031</v>
      </c>
      <c r="Y156" s="16">
        <f t="shared" si="153"/>
        <v>0.17625136937781918</v>
      </c>
      <c r="Z156" s="17">
        <f t="shared" si="154"/>
        <v>2.4506721751613822E-2</v>
      </c>
      <c r="AA156" s="16"/>
      <c r="AP156" s="13"/>
    </row>
    <row r="157" spans="3:42" x14ac:dyDescent="0.25">
      <c r="C157" s="15"/>
      <c r="D157" s="16"/>
      <c r="E157" s="16"/>
      <c r="F157" s="16"/>
      <c r="G157" s="16"/>
      <c r="H157" s="16"/>
      <c r="I157" s="16"/>
      <c r="J157" s="16"/>
      <c r="K157" s="16">
        <f t="shared" si="139"/>
        <v>18.164422118663207</v>
      </c>
      <c r="L157" s="16">
        <f t="shared" si="140"/>
        <v>70.829098341624999</v>
      </c>
      <c r="M157" s="16">
        <f t="shared" si="141"/>
        <v>148.7124942875403</v>
      </c>
      <c r="N157" s="16">
        <f t="shared" si="142"/>
        <v>231.0536286289707</v>
      </c>
      <c r="O157" s="16">
        <f t="shared" si="143"/>
        <v>289.11249562250674</v>
      </c>
      <c r="P157" s="16">
        <f t="shared" si="144"/>
        <v>298.89670259312129</v>
      </c>
      <c r="Q157" s="16">
        <f t="shared" si="145"/>
        <v>256.19800518459817</v>
      </c>
      <c r="R157" s="16">
        <f t="shared" si="146"/>
        <v>180.84291348347412</v>
      </c>
      <c r="S157" s="16">
        <f t="shared" si="147"/>
        <v>103.85819228657134</v>
      </c>
      <c r="T157" s="16">
        <f t="shared" si="148"/>
        <v>47.796254669060644</v>
      </c>
      <c r="U157" s="16">
        <f t="shared" si="149"/>
        <v>17.327376626023398</v>
      </c>
      <c r="V157" s="16">
        <f t="shared" si="150"/>
        <v>4.8583691796032831</v>
      </c>
      <c r="W157" s="16">
        <f t="shared" si="151"/>
        <v>1.0335555998012149</v>
      </c>
      <c r="X157" s="16">
        <f t="shared" si="152"/>
        <v>0.16355823593468816</v>
      </c>
      <c r="Y157" s="16">
        <f t="shared" si="153"/>
        <v>1.8868166696678748E-2</v>
      </c>
      <c r="Z157" s="17">
        <f t="shared" si="154"/>
        <v>1.5545015881734483E-3</v>
      </c>
      <c r="AA157" s="16"/>
      <c r="AP157" s="13"/>
    </row>
    <row r="158" spans="3:42" x14ac:dyDescent="0.25">
      <c r="C158" s="15"/>
      <c r="D158" s="16"/>
      <c r="E158" s="16"/>
      <c r="F158" s="16"/>
      <c r="G158" s="16"/>
      <c r="H158" s="16"/>
      <c r="I158" s="16"/>
      <c r="J158" s="16"/>
      <c r="K158" s="16">
        <f t="shared" si="139"/>
        <v>21.329715156138032</v>
      </c>
      <c r="L158" s="16">
        <f t="shared" si="140"/>
        <v>82.598220107875662</v>
      </c>
      <c r="M158" s="16">
        <f t="shared" si="141"/>
        <v>170.19679500726113</v>
      </c>
      <c r="N158" s="16">
        <f t="shared" si="142"/>
        <v>254.93872797234846</v>
      </c>
      <c r="O158" s="16">
        <f t="shared" si="143"/>
        <v>300.33632469987828</v>
      </c>
      <c r="P158" s="16">
        <f t="shared" si="144"/>
        <v>283.79431883814379</v>
      </c>
      <c r="Q158" s="16">
        <f t="shared" si="145"/>
        <v>214.55972611334823</v>
      </c>
      <c r="R158" s="16">
        <f t="shared" si="146"/>
        <v>128.15539113532762</v>
      </c>
      <c r="S158" s="16">
        <f t="shared" si="147"/>
        <v>59.393213117140789</v>
      </c>
      <c r="T158" s="16">
        <f t="shared" si="148"/>
        <v>20.91091694031179</v>
      </c>
      <c r="U158" s="16">
        <f t="shared" si="149"/>
        <v>5.4656569041267185</v>
      </c>
      <c r="V158" s="16">
        <f t="shared" si="150"/>
        <v>1.0351476851013284</v>
      </c>
      <c r="W158" s="16">
        <f t="shared" si="151"/>
        <v>0.13853022120768388</v>
      </c>
      <c r="X158" s="16">
        <f t="shared" si="152"/>
        <v>1.2767425474409854E-2</v>
      </c>
      <c r="Y158" s="16">
        <f t="shared" si="153"/>
        <v>7.8945415850348506E-4</v>
      </c>
      <c r="Z158" s="17">
        <f t="shared" si="154"/>
        <v>3.1895210178155362E-5</v>
      </c>
      <c r="AA158" s="16"/>
      <c r="AP158" s="13"/>
    </row>
    <row r="159" spans="3:42" x14ac:dyDescent="0.25">
      <c r="C159" s="15"/>
      <c r="D159" s="16"/>
      <c r="E159" s="16"/>
      <c r="F159" s="16"/>
      <c r="G159" s="16"/>
      <c r="H159" s="16"/>
      <c r="I159" s="16"/>
      <c r="J159" s="16"/>
      <c r="K159" s="16">
        <f t="shared" si="139"/>
        <v>17.393741262670673</v>
      </c>
      <c r="L159" s="16">
        <f t="shared" si="140"/>
        <v>66.708419626406894</v>
      </c>
      <c r="M159" s="16">
        <f t="shared" si="141"/>
        <v>133.89575410068986</v>
      </c>
      <c r="N159" s="16">
        <f t="shared" si="142"/>
        <v>190.57322550291687</v>
      </c>
      <c r="O159" s="16">
        <f t="shared" si="143"/>
        <v>206.37233449828614</v>
      </c>
      <c r="P159" s="16">
        <f t="shared" si="144"/>
        <v>171.97823444325633</v>
      </c>
      <c r="Q159" s="16">
        <f t="shared" si="145"/>
        <v>109.10747949461054</v>
      </c>
      <c r="R159" s="16">
        <f t="shared" si="146"/>
        <v>51.605002798140113</v>
      </c>
      <c r="S159" s="16">
        <f t="shared" si="147"/>
        <v>17.723690627631186</v>
      </c>
      <c r="T159" s="16">
        <f t="shared" si="148"/>
        <v>4.2920854819558008</v>
      </c>
      <c r="U159" s="16">
        <f t="shared" si="149"/>
        <v>0.71028534733583382</v>
      </c>
      <c r="V159" s="16">
        <f t="shared" si="150"/>
        <v>7.7751180425690389E-2</v>
      </c>
      <c r="W159" s="16">
        <f t="shared" si="151"/>
        <v>5.4448271743454931E-3</v>
      </c>
      <c r="X159" s="16">
        <f t="shared" si="152"/>
        <v>2.3577634621938729E-4</v>
      </c>
      <c r="Y159" s="16">
        <f t="shared" si="153"/>
        <v>6.0996555245499906E-6</v>
      </c>
      <c r="Z159" s="17">
        <f t="shared" si="154"/>
        <v>9.1056559631500339E-8</v>
      </c>
      <c r="AA159" s="16"/>
      <c r="AP159" s="13"/>
    </row>
    <row r="160" spans="3:42" x14ac:dyDescent="0.25">
      <c r="C160" s="15"/>
      <c r="D160" s="16"/>
      <c r="E160" s="16"/>
      <c r="F160" s="16"/>
      <c r="G160" s="16"/>
      <c r="H160" s="16"/>
      <c r="I160" s="16"/>
      <c r="J160" s="16"/>
      <c r="K160" s="16">
        <f t="shared" si="139"/>
        <v>13.035524153884712</v>
      </c>
      <c r="L160" s="16">
        <f t="shared" si="140"/>
        <v>49.302392977370154</v>
      </c>
      <c r="M160" s="16">
        <f t="shared" si="141"/>
        <v>95.287900005122466</v>
      </c>
      <c r="N160" s="16">
        <f t="shared" si="142"/>
        <v>125.99811922889614</v>
      </c>
      <c r="O160" s="16">
        <f t="shared" si="143"/>
        <v>120.85048044788957</v>
      </c>
      <c r="P160" s="16">
        <f t="shared" si="144"/>
        <v>84.031959464761044</v>
      </c>
      <c r="Q160" s="16">
        <f t="shared" si="145"/>
        <v>41.409012731057182</v>
      </c>
      <c r="R160" s="16">
        <f t="shared" si="146"/>
        <v>13.993057884005612</v>
      </c>
      <c r="S160" s="16">
        <f t="shared" si="147"/>
        <v>3.1209186966036437</v>
      </c>
      <c r="T160" s="16">
        <f t="shared" si="148"/>
        <v>0.44080549459611762</v>
      </c>
      <c r="U160" s="16">
        <f t="shared" si="149"/>
        <v>3.7759008478731634E-2</v>
      </c>
      <c r="V160" s="16">
        <f t="shared" si="150"/>
        <v>1.876196963736603E-3</v>
      </c>
      <c r="W160" s="16">
        <f t="shared" si="151"/>
        <v>5.1680861577821057E-5</v>
      </c>
      <c r="X160" s="16">
        <f t="shared" si="152"/>
        <v>7.5374849700971074E-7</v>
      </c>
      <c r="Y160" s="16">
        <f t="shared" si="153"/>
        <v>5.5569227732324444E-9</v>
      </c>
      <c r="Z160" s="17">
        <f t="shared" si="154"/>
        <v>1.9764290874266935E-11</v>
      </c>
      <c r="AA160" s="16"/>
      <c r="AP160" s="13"/>
    </row>
    <row r="161" spans="3:42" x14ac:dyDescent="0.25">
      <c r="C161" s="15"/>
      <c r="D161" s="16"/>
      <c r="E161" s="16"/>
      <c r="F161" s="16"/>
      <c r="G161" s="16"/>
      <c r="H161" s="16"/>
      <c r="I161" s="16"/>
      <c r="J161" s="16"/>
      <c r="K161" s="16">
        <f t="shared" si="139"/>
        <v>8.7639291640254413</v>
      </c>
      <c r="L161" s="16">
        <f t="shared" si="140"/>
        <v>32.463654546900671</v>
      </c>
      <c r="M161" s="16">
        <f t="shared" si="141"/>
        <v>59.296279102755342</v>
      </c>
      <c r="N161" s="16">
        <f t="shared" si="142"/>
        <v>70.236985877631781</v>
      </c>
      <c r="O161" s="16">
        <f t="shared" si="143"/>
        <v>56.190740771918492</v>
      </c>
      <c r="P161" s="16">
        <f t="shared" si="144"/>
        <v>29.807702822253802</v>
      </c>
      <c r="Q161" s="16">
        <f t="shared" si="145"/>
        <v>10.068162500615937</v>
      </c>
      <c r="R161" s="16">
        <f t="shared" si="146"/>
        <v>2.0582285108010514</v>
      </c>
      <c r="S161" s="16">
        <f t="shared" si="147"/>
        <v>0.24076532638460876</v>
      </c>
      <c r="T161" s="16">
        <f t="shared" si="148"/>
        <v>1.5189537084092852E-2</v>
      </c>
      <c r="U161" s="16">
        <f t="shared" si="149"/>
        <v>4.8619479961034946E-4</v>
      </c>
      <c r="V161" s="16">
        <f t="shared" si="150"/>
        <v>7.4185169895806367E-6</v>
      </c>
      <c r="W161" s="16">
        <f t="shared" si="151"/>
        <v>5.0655279431878335E-8</v>
      </c>
      <c r="X161" s="16">
        <f t="shared" si="152"/>
        <v>1.452231025097374E-10</v>
      </c>
      <c r="Y161" s="16">
        <f t="shared" si="153"/>
        <v>1.6393303742683624E-13</v>
      </c>
      <c r="Z161" s="17">
        <f t="shared" si="154"/>
        <v>6.8311754481755387E-17</v>
      </c>
      <c r="AA161" s="16"/>
      <c r="AP161" s="13"/>
    </row>
    <row r="162" spans="3:42" ht="15.75" thickBot="1" x14ac:dyDescent="0.3">
      <c r="C162" s="51"/>
      <c r="D162" s="18"/>
      <c r="E162" s="18"/>
      <c r="F162" s="18"/>
      <c r="G162" s="18"/>
      <c r="H162" s="18"/>
      <c r="I162" s="18"/>
      <c r="J162" s="18"/>
      <c r="K162" s="18">
        <f t="shared" si="139"/>
        <v>5.3501336333628338</v>
      </c>
      <c r="L162" s="18">
        <f t="shared" si="140"/>
        <v>19.183315174681251</v>
      </c>
      <c r="M162" s="18">
        <f t="shared" si="141"/>
        <v>32.075616026470399</v>
      </c>
      <c r="N162" s="18">
        <f t="shared" si="142"/>
        <v>31.987182031388009</v>
      </c>
      <c r="O162" s="18">
        <f t="shared" si="143"/>
        <v>19.268995697600069</v>
      </c>
      <c r="P162" s="18">
        <f t="shared" si="144"/>
        <v>6.6943606453606552</v>
      </c>
      <c r="Q162" s="18">
        <f t="shared" si="145"/>
        <v>1.2525629809512027</v>
      </c>
      <c r="R162" s="18">
        <f t="shared" si="146"/>
        <v>0.11667413769332902</v>
      </c>
      <c r="S162" s="18">
        <f t="shared" si="147"/>
        <v>4.974505518722935E-3</v>
      </c>
      <c r="T162" s="18">
        <f t="shared" si="148"/>
        <v>8.8981393203608922E-5</v>
      </c>
      <c r="U162" s="18">
        <f t="shared" si="149"/>
        <v>6.1089672661234069E-7</v>
      </c>
      <c r="V162" s="18">
        <f t="shared" si="150"/>
        <v>1.4708282467970595E-9</v>
      </c>
      <c r="W162" s="18">
        <f t="shared" si="151"/>
        <v>1.1337620713261722E-12</v>
      </c>
      <c r="X162" s="18">
        <f t="shared" si="152"/>
        <v>2.5528814099572498E-16</v>
      </c>
      <c r="Y162" s="18">
        <f t="shared" si="153"/>
        <v>1.5313869083977288E-20</v>
      </c>
      <c r="Z162" s="19">
        <f t="shared" si="154"/>
        <v>2.2312262185260831E-25</v>
      </c>
      <c r="AA162" s="16"/>
      <c r="AP162" s="13"/>
    </row>
    <row r="163" spans="3:42" x14ac:dyDescent="0.25">
      <c r="C163" s="15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7"/>
      <c r="AA163" s="16"/>
      <c r="AP163" s="13"/>
    </row>
    <row r="164" spans="3:42" ht="15.75" thickBot="1" x14ac:dyDescent="0.3">
      <c r="C164" s="15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7"/>
      <c r="AA164" s="16"/>
      <c r="AP164" s="13"/>
    </row>
    <row r="165" spans="3:42" x14ac:dyDescent="0.25">
      <c r="C165" s="50"/>
      <c r="D165" s="47"/>
      <c r="E165" s="47"/>
      <c r="F165" s="47"/>
      <c r="G165" s="47"/>
      <c r="H165" s="47"/>
      <c r="I165" s="47"/>
      <c r="J165" s="47"/>
      <c r="K165" s="47"/>
      <c r="L165" s="47">
        <f t="shared" ref="L165:L176" si="155">$Z3*C19/100</f>
        <v>0.50254822619597339</v>
      </c>
      <c r="M165" s="47">
        <f t="shared" ref="M165:M176" si="156">$Z3*D19/100</f>
        <v>1.9938475904381454</v>
      </c>
      <c r="N165" s="47">
        <f t="shared" ref="N165:N176" si="157">$Z3*E19/100</f>
        <v>4.3878343276873997</v>
      </c>
      <c r="O165" s="47">
        <f t="shared" ref="O165:O176" si="158">$Z3*F19/100</f>
        <v>7.4711202316331677</v>
      </c>
      <c r="P165" s="47">
        <f t="shared" ref="P165:P176" si="159">$Z3*G19/100</f>
        <v>10.871934552660083</v>
      </c>
      <c r="Q165" s="47">
        <f t="shared" ref="Q165:Q176" si="160">$Z3*H19/100</f>
        <v>14.079077774746208</v>
      </c>
      <c r="R165" s="47">
        <f t="shared" ref="R165:R176" si="161">$Z3*I19/100</f>
        <v>16.52483928671553</v>
      </c>
      <c r="S165" s="47">
        <f t="shared" ref="S165:S176" si="162">$Z3*J19/100</f>
        <v>17.722130399511791</v>
      </c>
      <c r="T165" s="47">
        <f t="shared" ref="T165:T176" si="163">$Z3*K19/100</f>
        <v>17.414132961682114</v>
      </c>
      <c r="U165" s="47">
        <f t="shared" ref="U165:U176" si="164">$Z3*L19/100</f>
        <v>15.672727276098602</v>
      </c>
      <c r="V165" s="47">
        <f t="shared" ref="V165:V176" si="165">$Z3*M19/100</f>
        <v>12.890367629651696</v>
      </c>
      <c r="W165" s="47">
        <f t="shared" ref="W165:W176" si="166">$Z3*N19/100</f>
        <v>9.6548640152634988</v>
      </c>
      <c r="X165" s="47">
        <f t="shared" ref="X165:X176" si="167">$Z3*O19/100</f>
        <v>6.5569708190761791</v>
      </c>
      <c r="Y165" s="47">
        <f t="shared" ref="Y165:Y176" si="168">$Z3*P19/100</f>
        <v>4.017865528553898</v>
      </c>
      <c r="Z165" s="48">
        <f t="shared" ref="Z165:Z176" si="169">$Z3*Q19/100</f>
        <v>2.2095065263885956</v>
      </c>
      <c r="AA165" s="16"/>
      <c r="AP165" s="13"/>
    </row>
    <row r="166" spans="3:42" x14ac:dyDescent="0.25">
      <c r="C166" s="15"/>
      <c r="D166" s="16"/>
      <c r="E166" s="16"/>
      <c r="F166" s="16"/>
      <c r="G166" s="16"/>
      <c r="H166" s="16"/>
      <c r="I166" s="16"/>
      <c r="J166" s="16"/>
      <c r="K166" s="16"/>
      <c r="L166" s="16">
        <f t="shared" si="155"/>
        <v>1.5787817426594342</v>
      </c>
      <c r="M166" s="16">
        <f t="shared" si="156"/>
        <v>6.2547780958745678</v>
      </c>
      <c r="N166" s="16">
        <f t="shared" si="157"/>
        <v>13.711196791489904</v>
      </c>
      <c r="O166" s="16">
        <f t="shared" si="158"/>
        <v>23.169168939143614</v>
      </c>
      <c r="P166" s="16">
        <f t="shared" si="159"/>
        <v>33.29586794656344</v>
      </c>
      <c r="Q166" s="16">
        <f t="shared" si="160"/>
        <v>42.319496284977305</v>
      </c>
      <c r="R166" s="16">
        <f t="shared" si="161"/>
        <v>48.392168671330857</v>
      </c>
      <c r="S166" s="16">
        <f t="shared" si="162"/>
        <v>50.127831086425147</v>
      </c>
      <c r="T166" s="16">
        <f t="shared" si="163"/>
        <v>47.109486727615355</v>
      </c>
      <c r="U166" s="16">
        <f t="shared" si="164"/>
        <v>40.10308709635089</v>
      </c>
      <c r="V166" s="16">
        <f t="shared" si="165"/>
        <v>30.815784321322681</v>
      </c>
      <c r="W166" s="16">
        <f t="shared" si="166"/>
        <v>21.27362775435029</v>
      </c>
      <c r="X166" s="16">
        <f t="shared" si="167"/>
        <v>13.120902071324936</v>
      </c>
      <c r="Y166" s="16">
        <f t="shared" si="168"/>
        <v>7.1856037510044208</v>
      </c>
      <c r="Z166" s="17">
        <f t="shared" si="169"/>
        <v>3.4711849345501422</v>
      </c>
      <c r="AA166" s="16"/>
      <c r="AP166" s="13"/>
    </row>
    <row r="167" spans="3:42" x14ac:dyDescent="0.25">
      <c r="C167" s="15"/>
      <c r="D167" s="16"/>
      <c r="E167" s="16"/>
      <c r="F167" s="16"/>
      <c r="G167" s="16"/>
      <c r="H167" s="16"/>
      <c r="I167" s="16"/>
      <c r="J167" s="16"/>
      <c r="K167" s="16"/>
      <c r="L167" s="16">
        <f t="shared" si="155"/>
        <v>3.5533880211280313</v>
      </c>
      <c r="M167" s="16">
        <f t="shared" si="156"/>
        <v>14.052461141794499</v>
      </c>
      <c r="N167" s="16">
        <f t="shared" si="157"/>
        <v>30.654805610748795</v>
      </c>
      <c r="O167" s="16">
        <f t="shared" si="158"/>
        <v>51.311005643282606</v>
      </c>
      <c r="P167" s="16">
        <f t="shared" si="159"/>
        <v>72.592677372980575</v>
      </c>
      <c r="Q167" s="16">
        <f t="shared" si="160"/>
        <v>90.136831452175699</v>
      </c>
      <c r="R167" s="16">
        <f t="shared" si="161"/>
        <v>99.766448023399988</v>
      </c>
      <c r="S167" s="16">
        <f t="shared" si="162"/>
        <v>98.959081240252303</v>
      </c>
      <c r="T167" s="16">
        <f t="shared" si="163"/>
        <v>87.963702296331761</v>
      </c>
      <c r="U167" s="16">
        <f t="shared" si="164"/>
        <v>69.851184644702229</v>
      </c>
      <c r="V167" s="16">
        <f t="shared" si="165"/>
        <v>49.304195752055584</v>
      </c>
      <c r="W167" s="16">
        <f t="shared" si="166"/>
        <v>30.740584101577809</v>
      </c>
      <c r="X167" s="16">
        <f t="shared" si="167"/>
        <v>16.810118224765993</v>
      </c>
      <c r="Y167" s="16">
        <f t="shared" si="168"/>
        <v>8.0004578951383216</v>
      </c>
      <c r="Z167" s="17">
        <f t="shared" si="169"/>
        <v>3.2871022468498112</v>
      </c>
      <c r="AA167" s="16"/>
      <c r="AP167" s="13"/>
    </row>
    <row r="168" spans="3:42" x14ac:dyDescent="0.25">
      <c r="C168" s="15"/>
      <c r="D168" s="16"/>
      <c r="E168" s="16"/>
      <c r="F168" s="16"/>
      <c r="G168" s="16"/>
      <c r="H168" s="16"/>
      <c r="I168" s="16"/>
      <c r="J168" s="16"/>
      <c r="K168" s="16"/>
      <c r="L168" s="16">
        <f t="shared" si="155"/>
        <v>6.3600001276657725</v>
      </c>
      <c r="M168" s="16">
        <f t="shared" si="156"/>
        <v>25.094554829646675</v>
      </c>
      <c r="N168" s="16">
        <f t="shared" si="157"/>
        <v>54.405852171693617</v>
      </c>
      <c r="O168" s="16">
        <f t="shared" si="158"/>
        <v>89.978454269533628</v>
      </c>
      <c r="P168" s="16">
        <f t="shared" si="159"/>
        <v>124.80053244263146</v>
      </c>
      <c r="Q168" s="16">
        <f t="shared" si="160"/>
        <v>150.44919626895734</v>
      </c>
      <c r="R168" s="16">
        <f t="shared" si="161"/>
        <v>159.7931147184909</v>
      </c>
      <c r="S168" s="16">
        <f t="shared" si="162"/>
        <v>150.03440069739241</v>
      </c>
      <c r="T168" s="16">
        <f t="shared" si="163"/>
        <v>124.28813657629279</v>
      </c>
      <c r="U168" s="16">
        <f t="shared" si="164"/>
        <v>90.380334807023701</v>
      </c>
      <c r="V168" s="16">
        <f t="shared" si="165"/>
        <v>57.2920971160029</v>
      </c>
      <c r="W168" s="16">
        <f t="shared" si="166"/>
        <v>31.399589576015934</v>
      </c>
      <c r="X168" s="16">
        <f t="shared" si="167"/>
        <v>14.744418617307801</v>
      </c>
      <c r="Y168" s="16">
        <f t="shared" si="168"/>
        <v>5.8750888402218626</v>
      </c>
      <c r="Z168" s="17">
        <f t="shared" si="169"/>
        <v>1.9665584781685999</v>
      </c>
      <c r="AA168" s="16"/>
      <c r="AP168" s="13"/>
    </row>
    <row r="169" spans="3:42" x14ac:dyDescent="0.25">
      <c r="C169" s="15"/>
      <c r="D169" s="16"/>
      <c r="E169" s="16"/>
      <c r="F169" s="16"/>
      <c r="G169" s="16"/>
      <c r="H169" s="16"/>
      <c r="I169" s="16"/>
      <c r="J169" s="16"/>
      <c r="K169" s="16"/>
      <c r="L169" s="16">
        <f t="shared" si="155"/>
        <v>10.297754235102666</v>
      </c>
      <c r="M169" s="16">
        <f t="shared" si="156"/>
        <v>40.513190180682415</v>
      </c>
      <c r="N169" s="16">
        <f t="shared" si="157"/>
        <v>87.140415053407636</v>
      </c>
      <c r="O169" s="16">
        <f t="shared" si="158"/>
        <v>141.90832137008871</v>
      </c>
      <c r="P169" s="16">
        <f t="shared" si="159"/>
        <v>191.88106653799099</v>
      </c>
      <c r="Q169" s="16">
        <f t="shared" si="160"/>
        <v>222.69767738442971</v>
      </c>
      <c r="R169" s="16">
        <f t="shared" si="161"/>
        <v>224.3213153340601</v>
      </c>
      <c r="S169" s="16">
        <f t="shared" si="162"/>
        <v>196.28146207832356</v>
      </c>
      <c r="T169" s="16">
        <f t="shared" si="163"/>
        <v>148.52382173156332</v>
      </c>
      <c r="U169" s="16">
        <f t="shared" si="164"/>
        <v>96.456875458746538</v>
      </c>
      <c r="V169" s="16">
        <f t="shared" si="165"/>
        <v>53.256709094579762</v>
      </c>
      <c r="W169" s="16">
        <f t="shared" si="166"/>
        <v>24.732285762240682</v>
      </c>
      <c r="X169" s="16">
        <f t="shared" si="167"/>
        <v>9.5495231148233817</v>
      </c>
      <c r="Y169" s="16">
        <f t="shared" si="168"/>
        <v>3.0286427120402211</v>
      </c>
      <c r="Z169" s="17">
        <f t="shared" si="169"/>
        <v>0.77910972342781482</v>
      </c>
      <c r="AA169" s="16"/>
      <c r="AP169" s="13"/>
    </row>
    <row r="170" spans="3:42" x14ac:dyDescent="0.25">
      <c r="C170" s="15"/>
      <c r="D170" s="16"/>
      <c r="E170" s="16"/>
      <c r="F170" s="16"/>
      <c r="G170" s="16"/>
      <c r="H170" s="16"/>
      <c r="I170" s="16"/>
      <c r="J170" s="16"/>
      <c r="K170" s="16"/>
      <c r="L170" s="16">
        <f t="shared" si="155"/>
        <v>14.01612120548312</v>
      </c>
      <c r="M170" s="16">
        <f t="shared" si="156"/>
        <v>54.931907878820581</v>
      </c>
      <c r="N170" s="16">
        <f t="shared" si="157"/>
        <v>116.93649502460454</v>
      </c>
      <c r="O170" s="16">
        <f t="shared" si="158"/>
        <v>186.62913916459902</v>
      </c>
      <c r="P170" s="16">
        <f t="shared" si="159"/>
        <v>244.09755761889284</v>
      </c>
      <c r="Q170" s="16">
        <f t="shared" si="160"/>
        <v>269.59072154990213</v>
      </c>
      <c r="R170" s="16">
        <f t="shared" si="161"/>
        <v>253.39357992036986</v>
      </c>
      <c r="S170" s="16">
        <f t="shared" si="162"/>
        <v>202.20769187758577</v>
      </c>
      <c r="T170" s="16">
        <f t="shared" si="163"/>
        <v>135.93928563313048</v>
      </c>
      <c r="U170" s="16">
        <f t="shared" si="164"/>
        <v>76.160421483128303</v>
      </c>
      <c r="V170" s="16">
        <f t="shared" si="165"/>
        <v>35.108655903150748</v>
      </c>
      <c r="W170" s="16">
        <f t="shared" si="166"/>
        <v>13.13179066451238</v>
      </c>
      <c r="X170" s="16">
        <f t="shared" si="167"/>
        <v>3.9266024491493834</v>
      </c>
      <c r="Y170" s="16">
        <f t="shared" si="168"/>
        <v>0.92426014286673019</v>
      </c>
      <c r="Z170" s="17">
        <f t="shared" si="169"/>
        <v>0.16856630419803537</v>
      </c>
      <c r="AA170" s="16"/>
      <c r="AP170" s="13"/>
    </row>
    <row r="171" spans="3:42" x14ac:dyDescent="0.25">
      <c r="C171" s="15"/>
      <c r="D171" s="16"/>
      <c r="E171" s="16"/>
      <c r="F171" s="16"/>
      <c r="G171" s="16"/>
      <c r="H171" s="16"/>
      <c r="I171" s="16"/>
      <c r="J171" s="16"/>
      <c r="K171" s="16"/>
      <c r="L171" s="16">
        <f t="shared" si="155"/>
        <v>20.612557710145889</v>
      </c>
      <c r="M171" s="16">
        <f t="shared" si="156"/>
        <v>80.37518989521196</v>
      </c>
      <c r="N171" s="16">
        <f t="shared" si="157"/>
        <v>168.75543029646661</v>
      </c>
      <c r="O171" s="16">
        <f t="shared" si="158"/>
        <v>262.19420706810649</v>
      </c>
      <c r="P171" s="16">
        <f t="shared" si="159"/>
        <v>328.07803968727598</v>
      </c>
      <c r="Q171" s="16">
        <f t="shared" si="160"/>
        <v>339.18092694194888</v>
      </c>
      <c r="R171" s="16">
        <f t="shared" si="161"/>
        <v>290.72745241181542</v>
      </c>
      <c r="S171" s="16">
        <f t="shared" si="162"/>
        <v>205.2162720232667</v>
      </c>
      <c r="T171" s="16">
        <f t="shared" si="163"/>
        <v>117.85582652689031</v>
      </c>
      <c r="U171" s="16">
        <f t="shared" si="164"/>
        <v>54.238062254817685</v>
      </c>
      <c r="V171" s="16">
        <f t="shared" si="165"/>
        <v>19.66269823152652</v>
      </c>
      <c r="W171" s="16">
        <f t="shared" si="166"/>
        <v>5.5131627330369906</v>
      </c>
      <c r="X171" s="16">
        <f t="shared" si="167"/>
        <v>1.1728545124294247</v>
      </c>
      <c r="Y171" s="16">
        <f t="shared" si="168"/>
        <v>0.18560202769729117</v>
      </c>
      <c r="Z171" s="17">
        <f t="shared" si="169"/>
        <v>2.1411150455501838E-2</v>
      </c>
      <c r="AA171" s="16"/>
      <c r="AP171" s="13"/>
    </row>
    <row r="172" spans="3:42" x14ac:dyDescent="0.25">
      <c r="C172" s="15"/>
      <c r="D172" s="16"/>
      <c r="E172" s="16"/>
      <c r="F172" s="16"/>
      <c r="G172" s="16"/>
      <c r="H172" s="16"/>
      <c r="I172" s="16"/>
      <c r="J172" s="16"/>
      <c r="K172" s="16"/>
      <c r="L172" s="16">
        <f t="shared" si="155"/>
        <v>24.578726441849994</v>
      </c>
      <c r="M172" s="16">
        <f t="shared" si="156"/>
        <v>95.179848476831268</v>
      </c>
      <c r="N172" s="16">
        <f t="shared" si="157"/>
        <v>196.12172197992484</v>
      </c>
      <c r="O172" s="16">
        <f t="shared" si="158"/>
        <v>293.77182059847541</v>
      </c>
      <c r="P172" s="16">
        <f t="shared" si="159"/>
        <v>346.0845262729477</v>
      </c>
      <c r="Q172" s="16">
        <f t="shared" si="160"/>
        <v>327.02278850951353</v>
      </c>
      <c r="R172" s="16">
        <f t="shared" si="161"/>
        <v>247.24215841488459</v>
      </c>
      <c r="S172" s="16">
        <f t="shared" si="162"/>
        <v>147.67643532534763</v>
      </c>
      <c r="T172" s="16">
        <f t="shared" si="163"/>
        <v>68.440179675283304</v>
      </c>
      <c r="U172" s="16">
        <f t="shared" si="164"/>
        <v>24.096135525572993</v>
      </c>
      <c r="V172" s="16">
        <f t="shared" si="165"/>
        <v>6.2982034634851072</v>
      </c>
      <c r="W172" s="16">
        <f t="shared" si="166"/>
        <v>1.1928247326686983</v>
      </c>
      <c r="X172" s="16">
        <f t="shared" si="167"/>
        <v>0.15963159311167849</v>
      </c>
      <c r="Y172" s="16">
        <f t="shared" si="168"/>
        <v>1.4712201068091749E-2</v>
      </c>
      <c r="Z172" s="17">
        <f t="shared" si="169"/>
        <v>9.0970637245731036E-4</v>
      </c>
      <c r="AA172" s="16"/>
      <c r="AP172" s="13"/>
    </row>
    <row r="173" spans="3:42" x14ac:dyDescent="0.25">
      <c r="C173" s="15"/>
      <c r="D173" s="16"/>
      <c r="E173" s="16"/>
      <c r="F173" s="16"/>
      <c r="G173" s="16"/>
      <c r="H173" s="16"/>
      <c r="I173" s="16"/>
      <c r="J173" s="16"/>
      <c r="K173" s="16"/>
      <c r="L173" s="16">
        <f t="shared" si="155"/>
        <v>23.11250204937129</v>
      </c>
      <c r="M173" s="16">
        <f t="shared" si="156"/>
        <v>88.640992299601351</v>
      </c>
      <c r="N173" s="16">
        <f t="shared" si="157"/>
        <v>177.91835835202869</v>
      </c>
      <c r="O173" s="16">
        <f t="shared" si="158"/>
        <v>253.23040043399885</v>
      </c>
      <c r="P173" s="16">
        <f t="shared" si="159"/>
        <v>274.2239827530247</v>
      </c>
      <c r="Q173" s="16">
        <f t="shared" si="160"/>
        <v>228.52169846561875</v>
      </c>
      <c r="R173" s="16">
        <f t="shared" si="161"/>
        <v>144.9801285036321</v>
      </c>
      <c r="S173" s="16">
        <f t="shared" si="162"/>
        <v>68.571833679598583</v>
      </c>
      <c r="T173" s="16">
        <f t="shared" si="163"/>
        <v>23.550933049273823</v>
      </c>
      <c r="U173" s="16">
        <f t="shared" si="164"/>
        <v>5.7032488295475945</v>
      </c>
      <c r="V173" s="16">
        <f t="shared" si="165"/>
        <v>0.94381486409538762</v>
      </c>
      <c r="W173" s="16">
        <f t="shared" si="166"/>
        <v>0.10331442153773229</v>
      </c>
      <c r="X173" s="16">
        <f t="shared" si="167"/>
        <v>7.2349920195495885E-3</v>
      </c>
      <c r="Y173" s="16">
        <f t="shared" si="168"/>
        <v>3.1329552411383599E-4</v>
      </c>
      <c r="Z173" s="17">
        <f t="shared" si="169"/>
        <v>8.1051165866298761E-6</v>
      </c>
      <c r="AA173" s="16"/>
      <c r="AP173" s="13"/>
    </row>
    <row r="174" spans="3:42" x14ac:dyDescent="0.25">
      <c r="C174" s="15"/>
      <c r="D174" s="16"/>
      <c r="E174" s="16"/>
      <c r="F174" s="16"/>
      <c r="G174" s="16"/>
      <c r="H174" s="16"/>
      <c r="I174" s="16"/>
      <c r="J174" s="16"/>
      <c r="K174" s="16"/>
      <c r="L174" s="16">
        <f t="shared" si="155"/>
        <v>20.437981455154876</v>
      </c>
      <c r="M174" s="16">
        <f t="shared" si="156"/>
        <v>77.299645297804332</v>
      </c>
      <c r="N174" s="16">
        <f t="shared" si="157"/>
        <v>149.39885118658415</v>
      </c>
      <c r="O174" s="16">
        <f t="shared" si="158"/>
        <v>197.54842181909146</v>
      </c>
      <c r="P174" s="16">
        <f t="shared" si="159"/>
        <v>189.4776035917557</v>
      </c>
      <c r="Q174" s="16">
        <f t="shared" si="160"/>
        <v>131.75102196940026</v>
      </c>
      <c r="R174" s="16">
        <f t="shared" si="161"/>
        <v>64.923866833648447</v>
      </c>
      <c r="S174" s="16">
        <f t="shared" si="162"/>
        <v>21.939267969442383</v>
      </c>
      <c r="T174" s="16">
        <f t="shared" si="163"/>
        <v>4.8931886199008554</v>
      </c>
      <c r="U174" s="16">
        <f t="shared" si="164"/>
        <v>0.69112483836724015</v>
      </c>
      <c r="V174" s="16">
        <f t="shared" si="165"/>
        <v>5.9201141890667552E-2</v>
      </c>
      <c r="W174" s="16">
        <f t="shared" si="166"/>
        <v>2.9416292201521637E-3</v>
      </c>
      <c r="X174" s="16">
        <f t="shared" si="167"/>
        <v>8.1028770154912376E-5</v>
      </c>
      <c r="Y174" s="16">
        <f t="shared" si="168"/>
        <v>1.1817781641825628E-6</v>
      </c>
      <c r="Z174" s="17">
        <f t="shared" si="169"/>
        <v>8.7125215101693383E-9</v>
      </c>
      <c r="AA174" s="16"/>
      <c r="AP174" s="13"/>
    </row>
    <row r="175" spans="3:42" x14ac:dyDescent="0.25">
      <c r="C175" s="15"/>
      <c r="D175" s="16"/>
      <c r="E175" s="16"/>
      <c r="F175" s="16"/>
      <c r="G175" s="16"/>
      <c r="H175" s="16"/>
      <c r="I175" s="16"/>
      <c r="J175" s="16"/>
      <c r="K175" s="16"/>
      <c r="L175" s="16">
        <f t="shared" si="155"/>
        <v>14.496109896951012</v>
      </c>
      <c r="M175" s="16">
        <f t="shared" si="156"/>
        <v>53.696999959818413</v>
      </c>
      <c r="N175" s="16">
        <f t="shared" si="157"/>
        <v>98.079909395229095</v>
      </c>
      <c r="O175" s="16">
        <f t="shared" si="158"/>
        <v>116.17655129986066</v>
      </c>
      <c r="P175" s="16">
        <f t="shared" si="159"/>
        <v>92.943146638428459</v>
      </c>
      <c r="Q175" s="16">
        <f t="shared" si="160"/>
        <v>49.303882744823333</v>
      </c>
      <c r="R175" s="16">
        <f t="shared" si="161"/>
        <v>16.653396819817797</v>
      </c>
      <c r="S175" s="16">
        <f t="shared" si="162"/>
        <v>3.4044440715111248</v>
      </c>
      <c r="T175" s="16">
        <f t="shared" si="163"/>
        <v>0.39824153816454055</v>
      </c>
      <c r="U175" s="16">
        <f t="shared" si="164"/>
        <v>2.5124484090841927E-2</v>
      </c>
      <c r="V175" s="16">
        <f t="shared" si="165"/>
        <v>8.0419787912120106E-4</v>
      </c>
      <c r="W175" s="16">
        <f t="shared" si="166"/>
        <v>1.2270710493050592E-5</v>
      </c>
      <c r="X175" s="16">
        <f t="shared" si="167"/>
        <v>8.3787132890059822E-8</v>
      </c>
      <c r="Y175" s="16">
        <f t="shared" si="168"/>
        <v>2.4020847432208027E-10</v>
      </c>
      <c r="Z175" s="17">
        <f t="shared" si="169"/>
        <v>2.7115592581865177E-13</v>
      </c>
      <c r="AA175" s="16"/>
      <c r="AP175" s="13"/>
    </row>
    <row r="176" spans="3:42" ht="15.75" thickBot="1" x14ac:dyDescent="0.3">
      <c r="C176" s="51"/>
      <c r="D176" s="18"/>
      <c r="E176" s="18"/>
      <c r="F176" s="18"/>
      <c r="G176" s="18"/>
      <c r="H176" s="18"/>
      <c r="I176" s="18"/>
      <c r="J176" s="18"/>
      <c r="K176" s="18"/>
      <c r="L176" s="18">
        <f t="shared" si="155"/>
        <v>9.1653208938956716</v>
      </c>
      <c r="M176" s="18">
        <f t="shared" si="156"/>
        <v>32.862962204960709</v>
      </c>
      <c r="N176" s="18">
        <f t="shared" si="157"/>
        <v>54.948779581642036</v>
      </c>
      <c r="O176" s="18">
        <f t="shared" si="158"/>
        <v>54.797283189513635</v>
      </c>
      <c r="P176" s="18">
        <f t="shared" si="159"/>
        <v>33.009741620340321</v>
      </c>
      <c r="Q176" s="18">
        <f t="shared" si="160"/>
        <v>11.468117938510545</v>
      </c>
      <c r="R176" s="18">
        <f t="shared" si="161"/>
        <v>2.1457672736702178</v>
      </c>
      <c r="S176" s="18">
        <f t="shared" si="162"/>
        <v>0.19987461720760488</v>
      </c>
      <c r="T176" s="18">
        <f t="shared" si="163"/>
        <v>8.5218318815885596E-3</v>
      </c>
      <c r="U176" s="18">
        <f t="shared" si="164"/>
        <v>1.5243414056264839E-4</v>
      </c>
      <c r="V176" s="18">
        <f t="shared" si="165"/>
        <v>1.046527977827959E-6</v>
      </c>
      <c r="W176" s="18">
        <f t="shared" si="166"/>
        <v>2.5196777848010069E-9</v>
      </c>
      <c r="X176" s="18">
        <f t="shared" si="167"/>
        <v>1.9422492806970765E-12</v>
      </c>
      <c r="Y176" s="18">
        <f t="shared" si="168"/>
        <v>4.3733444675871006E-16</v>
      </c>
      <c r="Z176" s="19">
        <f t="shared" si="169"/>
        <v>2.6234209068445027E-20</v>
      </c>
      <c r="AA176" s="16"/>
      <c r="AP176" s="13"/>
    </row>
    <row r="177" spans="3:42" x14ac:dyDescent="0.25">
      <c r="C177" s="15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7"/>
      <c r="AA177" s="16"/>
      <c r="AP177" s="13"/>
    </row>
    <row r="178" spans="3:42" ht="15.75" thickBot="1" x14ac:dyDescent="0.3">
      <c r="C178" s="15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7"/>
      <c r="AA178" s="16"/>
      <c r="AP178" s="13"/>
    </row>
    <row r="179" spans="3:42" x14ac:dyDescent="0.25">
      <c r="C179" s="50"/>
      <c r="D179" s="47"/>
      <c r="E179" s="47"/>
      <c r="F179" s="47"/>
      <c r="G179" s="47"/>
      <c r="H179" s="47"/>
      <c r="I179" s="47"/>
      <c r="J179" s="47"/>
      <c r="K179" s="47"/>
      <c r="L179" s="47"/>
      <c r="M179" s="47">
        <f t="shared" ref="M179:M190" si="170">$AA3*C19/100</f>
        <v>0.5014824019392633</v>
      </c>
      <c r="N179" s="47">
        <f t="shared" ref="N179:N190" si="171">$AA3*D19/100</f>
        <v>1.9896189592037712</v>
      </c>
      <c r="O179" s="47">
        <f t="shared" ref="O179:O190" si="172">$AA3*E19/100</f>
        <v>4.3785284342087305</v>
      </c>
      <c r="P179" s="47">
        <f t="shared" ref="P179:P190" si="173">$AA3*F19/100</f>
        <v>7.4552751828346739</v>
      </c>
      <c r="Q179" s="47">
        <f t="shared" ref="Q179:Q190" si="174">$AA3*G19/100</f>
        <v>10.848876921651611</v>
      </c>
      <c r="R179" s="47">
        <f t="shared" ref="R179:R190" si="175">$AA3*H19/100</f>
        <v>14.049218306893707</v>
      </c>
      <c r="S179" s="47">
        <f t="shared" ref="S179:S190" si="176">$AA3*I19/100</f>
        <v>16.489792750618218</v>
      </c>
      <c r="T179" s="47">
        <f t="shared" ref="T179:T190" si="177">$AA3*J19/100</f>
        <v>17.684544600824662</v>
      </c>
      <c r="U179" s="47">
        <f t="shared" ref="U179:U190" si="178">$AA3*K19/100</f>
        <v>17.37720037620544</v>
      </c>
      <c r="V179" s="47">
        <f t="shared" ref="V179:V190" si="179">$AA3*L19/100</f>
        <v>15.639487933028763</v>
      </c>
      <c r="W179" s="47">
        <f t="shared" ref="W179:W190" si="180">$AA3*M19/100</f>
        <v>12.863029225531582</v>
      </c>
      <c r="X179" s="47">
        <f t="shared" ref="X179:X190" si="181">$AA3*N19/100</f>
        <v>9.6343875958348661</v>
      </c>
      <c r="Y179" s="47">
        <f t="shared" ref="Y179:Y190" si="182">$AA3*O19/100</f>
        <v>6.5430645346934622</v>
      </c>
      <c r="Z179" s="48">
        <f t="shared" ref="Z179:Z190" si="183">$AA3*P19/100</f>
        <v>4.0093442796123853</v>
      </c>
      <c r="AA179" s="16"/>
      <c r="AP179" s="13"/>
    </row>
    <row r="180" spans="3:42" x14ac:dyDescent="0.25">
      <c r="C180" s="15"/>
      <c r="D180" s="16"/>
      <c r="E180" s="16"/>
      <c r="F180" s="16"/>
      <c r="G180" s="16"/>
      <c r="H180" s="16"/>
      <c r="I180" s="16"/>
      <c r="J180" s="16"/>
      <c r="K180" s="16"/>
      <c r="L180" s="16"/>
      <c r="M180" s="16">
        <f t="shared" si="170"/>
        <v>1.575522349440954</v>
      </c>
      <c r="N180" s="16">
        <f t="shared" si="171"/>
        <v>6.2418651131880241</v>
      </c>
      <c r="O180" s="16">
        <f t="shared" si="172"/>
        <v>13.682890040384367</v>
      </c>
      <c r="P180" s="16">
        <f t="shared" si="173"/>
        <v>23.121336214658935</v>
      </c>
      <c r="Q180" s="16">
        <f t="shared" si="174"/>
        <v>33.227128662813151</v>
      </c>
      <c r="R180" s="16">
        <f t="shared" si="175"/>
        <v>42.232127730177325</v>
      </c>
      <c r="S180" s="16">
        <f t="shared" si="176"/>
        <v>48.292263090886799</v>
      </c>
      <c r="T180" s="16">
        <f t="shared" si="177"/>
        <v>50.024342232782217</v>
      </c>
      <c r="U180" s="16">
        <f t="shared" si="178"/>
        <v>47.012229242671673</v>
      </c>
      <c r="V180" s="16">
        <f t="shared" si="179"/>
        <v>40.02029431594935</v>
      </c>
      <c r="W180" s="16">
        <f t="shared" si="180"/>
        <v>30.752165167563103</v>
      </c>
      <c r="X180" s="16">
        <f t="shared" si="181"/>
        <v>21.229708372613459</v>
      </c>
      <c r="Y180" s="16">
        <f t="shared" si="182"/>
        <v>13.093813983037583</v>
      </c>
      <c r="Z180" s="17">
        <f t="shared" si="183"/>
        <v>7.1707690797488137</v>
      </c>
      <c r="AA180" s="16"/>
      <c r="AP180" s="13"/>
    </row>
    <row r="181" spans="3:42" x14ac:dyDescent="0.25">
      <c r="C181" s="15"/>
      <c r="D181" s="16"/>
      <c r="E181" s="16"/>
      <c r="F181" s="16"/>
      <c r="G181" s="16"/>
      <c r="H181" s="16"/>
      <c r="I181" s="16"/>
      <c r="J181" s="16"/>
      <c r="K181" s="16"/>
      <c r="L181" s="16"/>
      <c r="M181" s="16">
        <f t="shared" si="170"/>
        <v>3.5462510611565987</v>
      </c>
      <c r="N181" s="16">
        <f t="shared" si="171"/>
        <v>14.024236852166466</v>
      </c>
      <c r="O181" s="16">
        <f t="shared" si="172"/>
        <v>30.593235605087969</v>
      </c>
      <c r="P181" s="16">
        <f t="shared" si="173"/>
        <v>51.207947775356935</v>
      </c>
      <c r="Q181" s="16">
        <f t="shared" si="174"/>
        <v>72.446875386383667</v>
      </c>
      <c r="R181" s="16">
        <f t="shared" si="175"/>
        <v>89.955792130210043</v>
      </c>
      <c r="S181" s="16">
        <f t="shared" si="176"/>
        <v>99.566067670395654</v>
      </c>
      <c r="T181" s="16">
        <f t="shared" si="177"/>
        <v>98.760322478917473</v>
      </c>
      <c r="U181" s="16">
        <f t="shared" si="178"/>
        <v>87.787027692124411</v>
      </c>
      <c r="V181" s="16">
        <f t="shared" si="179"/>
        <v>69.710888930920831</v>
      </c>
      <c r="W181" s="16">
        <f t="shared" si="180"/>
        <v>49.205168550575237</v>
      </c>
      <c r="X181" s="16">
        <f t="shared" si="181"/>
        <v>30.67884181029779</v>
      </c>
      <c r="Y181" s="16">
        <f t="shared" si="182"/>
        <v>16.776355196306437</v>
      </c>
      <c r="Z181" s="17">
        <f t="shared" si="183"/>
        <v>7.9843890201910241</v>
      </c>
      <c r="AA181" s="16"/>
      <c r="AP181" s="13"/>
    </row>
    <row r="182" spans="3:42" x14ac:dyDescent="0.25">
      <c r="C182" s="15"/>
      <c r="D182" s="16"/>
      <c r="E182" s="16"/>
      <c r="F182" s="16"/>
      <c r="G182" s="16"/>
      <c r="H182" s="16"/>
      <c r="I182" s="16"/>
      <c r="J182" s="16"/>
      <c r="K182" s="16"/>
      <c r="L182" s="16"/>
      <c r="M182" s="16">
        <f t="shared" si="170"/>
        <v>6.3475802210176369</v>
      </c>
      <c r="N182" s="16">
        <f t="shared" si="171"/>
        <v>25.045549794724593</v>
      </c>
      <c r="O182" s="16">
        <f t="shared" si="172"/>
        <v>54.299607581831836</v>
      </c>
      <c r="P182" s="16">
        <f t="shared" si="173"/>
        <v>89.802742951933183</v>
      </c>
      <c r="Q182" s="16">
        <f t="shared" si="174"/>
        <v>124.55682003202433</v>
      </c>
      <c r="R182" s="16">
        <f t="shared" si="175"/>
        <v>150.15539675080652</v>
      </c>
      <c r="S182" s="16">
        <f t="shared" si="176"/>
        <v>159.48106825182722</v>
      </c>
      <c r="T182" s="16">
        <f t="shared" si="177"/>
        <v>149.74141119845123</v>
      </c>
      <c r="U182" s="16">
        <f t="shared" si="178"/>
        <v>124.04542478026096</v>
      </c>
      <c r="V182" s="16">
        <f t="shared" si="179"/>
        <v>90.203838690891928</v>
      </c>
      <c r="W182" s="16">
        <f t="shared" si="180"/>
        <v>57.180216222359284</v>
      </c>
      <c r="X182" s="16">
        <f t="shared" si="181"/>
        <v>31.338271971692706</v>
      </c>
      <c r="Y182" s="16">
        <f t="shared" si="182"/>
        <v>14.715625488513444</v>
      </c>
      <c r="Z182" s="17">
        <f t="shared" si="183"/>
        <v>5.8636158758381587</v>
      </c>
      <c r="AA182" s="16"/>
      <c r="AP182" s="13"/>
    </row>
    <row r="183" spans="3:42" x14ac:dyDescent="0.25"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>
        <f t="shared" si="170"/>
        <v>10.278214744990844</v>
      </c>
      <c r="N183" s="16">
        <f t="shared" si="171"/>
        <v>40.436318363695811</v>
      </c>
      <c r="O183" s="16">
        <f t="shared" si="172"/>
        <v>86.97507033460748</v>
      </c>
      <c r="P183" s="16">
        <f t="shared" si="173"/>
        <v>141.63905720055317</v>
      </c>
      <c r="Q183" s="16">
        <f t="shared" si="174"/>
        <v>191.51698150384982</v>
      </c>
      <c r="R183" s="16">
        <f t="shared" si="175"/>
        <v>222.27511932314425</v>
      </c>
      <c r="S183" s="16">
        <f t="shared" si="176"/>
        <v>223.89567649837107</v>
      </c>
      <c r="T183" s="16">
        <f t="shared" si="177"/>
        <v>195.90902750668269</v>
      </c>
      <c r="U183" s="16">
        <f t="shared" si="178"/>
        <v>148.24200497037072</v>
      </c>
      <c r="V183" s="16">
        <f t="shared" si="179"/>
        <v>96.273853207368774</v>
      </c>
      <c r="W183" s="16">
        <f t="shared" si="180"/>
        <v>53.155657067411113</v>
      </c>
      <c r="X183" s="16">
        <f t="shared" si="181"/>
        <v>24.685357447380852</v>
      </c>
      <c r="Y183" s="16">
        <f t="shared" si="182"/>
        <v>9.5314033570378793</v>
      </c>
      <c r="Z183" s="17">
        <f t="shared" si="183"/>
        <v>3.0228960091210131</v>
      </c>
      <c r="AA183" s="16"/>
      <c r="AP183" s="13"/>
    </row>
    <row r="184" spans="3:42" x14ac:dyDescent="0.25">
      <c r="C184" s="15"/>
      <c r="D184" s="16"/>
      <c r="E184" s="16"/>
      <c r="F184" s="16"/>
      <c r="G184" s="16"/>
      <c r="H184" s="16"/>
      <c r="I184" s="16"/>
      <c r="J184" s="16"/>
      <c r="K184" s="16"/>
      <c r="L184" s="16"/>
      <c r="M184" s="16">
        <f t="shared" si="170"/>
        <v>15.597809679033679</v>
      </c>
      <c r="N184" s="16">
        <f t="shared" si="171"/>
        <v>61.130852954158691</v>
      </c>
      <c r="O184" s="16">
        <f t="shared" si="172"/>
        <v>130.13252148629519</v>
      </c>
      <c r="P184" s="16">
        <f t="shared" si="173"/>
        <v>207.68982734770569</v>
      </c>
      <c r="Q184" s="16">
        <f t="shared" si="174"/>
        <v>271.64343052106267</v>
      </c>
      <c r="R184" s="16">
        <f t="shared" si="175"/>
        <v>300.01344197307077</v>
      </c>
      <c r="S184" s="16">
        <f t="shared" si="176"/>
        <v>281.98848850855836</v>
      </c>
      <c r="T184" s="16">
        <f t="shared" si="177"/>
        <v>225.02638549596875</v>
      </c>
      <c r="U184" s="16">
        <f t="shared" si="178"/>
        <v>151.27973525085395</v>
      </c>
      <c r="V184" s="16">
        <f t="shared" si="179"/>
        <v>84.754957662901873</v>
      </c>
      <c r="W184" s="16">
        <f t="shared" si="180"/>
        <v>39.070590560375493</v>
      </c>
      <c r="X184" s="16">
        <f t="shared" si="181"/>
        <v>14.613684380087031</v>
      </c>
      <c r="Y184" s="16">
        <f t="shared" si="182"/>
        <v>4.3697109056890815</v>
      </c>
      <c r="Z184" s="17">
        <f t="shared" si="183"/>
        <v>1.0285608686597267</v>
      </c>
      <c r="AA184" s="16"/>
      <c r="AP184" s="13"/>
    </row>
    <row r="185" spans="3:42" x14ac:dyDescent="0.25">
      <c r="C185" s="15"/>
      <c r="D185" s="16"/>
      <c r="E185" s="16"/>
      <c r="F185" s="16"/>
      <c r="G185" s="16"/>
      <c r="H185" s="16"/>
      <c r="I185" s="16"/>
      <c r="J185" s="16"/>
      <c r="K185" s="16"/>
      <c r="L185" s="16"/>
      <c r="M185" s="16">
        <f t="shared" si="170"/>
        <v>20.10658325326882</v>
      </c>
      <c r="N185" s="16">
        <f t="shared" si="171"/>
        <v>78.402227896730622</v>
      </c>
      <c r="O185" s="16">
        <f t="shared" si="172"/>
        <v>164.61300710037375</v>
      </c>
      <c r="P185" s="16">
        <f t="shared" si="173"/>
        <v>255.75815127226025</v>
      </c>
      <c r="Q185" s="16">
        <f t="shared" si="174"/>
        <v>320.02473983587731</v>
      </c>
      <c r="R185" s="16">
        <f t="shared" si="175"/>
        <v>330.85508559291333</v>
      </c>
      <c r="S185" s="16">
        <f t="shared" si="176"/>
        <v>283.59099380721841</v>
      </c>
      <c r="T185" s="16">
        <f t="shared" si="177"/>
        <v>200.17884807814411</v>
      </c>
      <c r="U185" s="16">
        <f t="shared" si="178"/>
        <v>114.96283097266128</v>
      </c>
      <c r="V185" s="16">
        <f t="shared" si="179"/>
        <v>52.906685795993361</v>
      </c>
      <c r="W185" s="16">
        <f t="shared" si="180"/>
        <v>19.180039883235406</v>
      </c>
      <c r="X185" s="16">
        <f t="shared" si="181"/>
        <v>5.3778316616217126</v>
      </c>
      <c r="Y185" s="16">
        <f t="shared" si="182"/>
        <v>1.1440645663554254</v>
      </c>
      <c r="Z185" s="17">
        <f t="shared" si="183"/>
        <v>0.18104607270713508</v>
      </c>
      <c r="AA185" s="16"/>
      <c r="AP185" s="13"/>
    </row>
    <row r="186" spans="3:42" x14ac:dyDescent="0.25">
      <c r="C186" s="15"/>
      <c r="D186" s="16"/>
      <c r="E186" s="16"/>
      <c r="F186" s="16"/>
      <c r="G186" s="16"/>
      <c r="H186" s="16"/>
      <c r="I186" s="16"/>
      <c r="J186" s="16"/>
      <c r="K186" s="16"/>
      <c r="L186" s="16"/>
      <c r="M186" s="16">
        <f t="shared" si="170"/>
        <v>28.00705197378517</v>
      </c>
      <c r="N186" s="16">
        <f t="shared" si="171"/>
        <v>108.45586200140677</v>
      </c>
      <c r="O186" s="16">
        <f t="shared" si="172"/>
        <v>223.47745615197826</v>
      </c>
      <c r="P186" s="16">
        <f t="shared" si="173"/>
        <v>334.74812730434178</v>
      </c>
      <c r="Q186" s="16">
        <f t="shared" si="174"/>
        <v>394.35758958386884</v>
      </c>
      <c r="R186" s="16">
        <f t="shared" si="175"/>
        <v>372.63705489651579</v>
      </c>
      <c r="S186" s="16">
        <f t="shared" si="176"/>
        <v>281.72834736653277</v>
      </c>
      <c r="T186" s="16">
        <f t="shared" si="177"/>
        <v>168.27485383530831</v>
      </c>
      <c r="U186" s="16">
        <f t="shared" si="178"/>
        <v>77.986451974872139</v>
      </c>
      <c r="V186" s="16">
        <f t="shared" si="179"/>
        <v>27.457147612132282</v>
      </c>
      <c r="W186" s="16">
        <f t="shared" si="180"/>
        <v>7.1766986039991227</v>
      </c>
      <c r="X186" s="16">
        <f t="shared" si="181"/>
        <v>1.3592040402299264</v>
      </c>
      <c r="Y186" s="16">
        <f t="shared" si="182"/>
        <v>0.18189755826097215</v>
      </c>
      <c r="Z186" s="17">
        <f t="shared" si="183"/>
        <v>1.6764309612935721E-2</v>
      </c>
      <c r="AA186" s="16"/>
      <c r="AP186" s="13"/>
    </row>
    <row r="187" spans="3:42" x14ac:dyDescent="0.25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>
        <f t="shared" si="170"/>
        <v>26.772561656337089</v>
      </c>
      <c r="N187" s="16">
        <f t="shared" si="171"/>
        <v>102.67804093865003</v>
      </c>
      <c r="O187" s="16">
        <f t="shared" si="172"/>
        <v>206.09323078041817</v>
      </c>
      <c r="P187" s="16">
        <f t="shared" si="173"/>
        <v>293.33156983160052</v>
      </c>
      <c r="Q187" s="16">
        <f t="shared" si="174"/>
        <v>317.64966294946765</v>
      </c>
      <c r="R187" s="16">
        <f t="shared" si="175"/>
        <v>264.71003653834509</v>
      </c>
      <c r="S187" s="16">
        <f t="shared" si="176"/>
        <v>167.93895446783742</v>
      </c>
      <c r="T187" s="16">
        <f t="shared" si="177"/>
        <v>79.430761808199989</v>
      </c>
      <c r="U187" s="16">
        <f t="shared" si="178"/>
        <v>27.28042190235746</v>
      </c>
      <c r="V187" s="16">
        <f t="shared" si="179"/>
        <v>6.6064063771342667</v>
      </c>
      <c r="W187" s="16">
        <f t="shared" si="180"/>
        <v>1.0932759070041285</v>
      </c>
      <c r="X187" s="16">
        <f t="shared" si="181"/>
        <v>0.1196751314374888</v>
      </c>
      <c r="Y187" s="16">
        <f t="shared" si="182"/>
        <v>8.3807140184447137E-3</v>
      </c>
      <c r="Z187" s="17">
        <f t="shared" si="183"/>
        <v>3.6290851237459517E-4</v>
      </c>
      <c r="AA187" s="16"/>
      <c r="AP187" s="13"/>
    </row>
    <row r="188" spans="3:42" x14ac:dyDescent="0.25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>
        <f t="shared" si="170"/>
        <v>27.333635756262932</v>
      </c>
      <c r="N188" s="16">
        <f t="shared" si="171"/>
        <v>103.38008933487876</v>
      </c>
      <c r="O188" s="16">
        <f t="shared" si="172"/>
        <v>199.80514170142035</v>
      </c>
      <c r="P188" s="16">
        <f t="shared" si="173"/>
        <v>264.20009324676789</v>
      </c>
      <c r="Q188" s="16">
        <f t="shared" si="174"/>
        <v>253.40622859016977</v>
      </c>
      <c r="R188" s="16">
        <f t="shared" si="175"/>
        <v>176.2030390784349</v>
      </c>
      <c r="S188" s="16">
        <f t="shared" si="176"/>
        <v>86.828796268991368</v>
      </c>
      <c r="T188" s="16">
        <f t="shared" si="177"/>
        <v>29.341447478637033</v>
      </c>
      <c r="U188" s="16">
        <f t="shared" si="178"/>
        <v>6.5441215766113121</v>
      </c>
      <c r="V188" s="16">
        <f t="shared" si="179"/>
        <v>0.92430627924224629</v>
      </c>
      <c r="W188" s="16">
        <f t="shared" si="180"/>
        <v>7.9175257710501892E-2</v>
      </c>
      <c r="X188" s="16">
        <f t="shared" si="181"/>
        <v>3.9341175551042074E-3</v>
      </c>
      <c r="Y188" s="16">
        <f t="shared" si="182"/>
        <v>1.0836739890639754E-4</v>
      </c>
      <c r="Z188" s="17">
        <f t="shared" si="183"/>
        <v>1.580503140946141E-6</v>
      </c>
      <c r="AA188" s="16"/>
      <c r="AP188" s="13"/>
    </row>
    <row r="189" spans="3:42" x14ac:dyDescent="0.25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6">
        <f t="shared" si="170"/>
        <v>22.907351107124413</v>
      </c>
      <c r="N189" s="16">
        <f t="shared" si="171"/>
        <v>84.85421538764173</v>
      </c>
      <c r="O189" s="16">
        <f t="shared" si="172"/>
        <v>154.98992054027033</v>
      </c>
      <c r="P189" s="16">
        <f t="shared" si="173"/>
        <v>183.58698091827475</v>
      </c>
      <c r="Q189" s="16">
        <f t="shared" si="174"/>
        <v>146.87259604007582</v>
      </c>
      <c r="R189" s="16">
        <f t="shared" si="175"/>
        <v>77.91203026252677</v>
      </c>
      <c r="S189" s="16">
        <f t="shared" si="176"/>
        <v>26.316384932903535</v>
      </c>
      <c r="T189" s="16">
        <f t="shared" si="177"/>
        <v>5.3798430216838096</v>
      </c>
      <c r="U189" s="16">
        <f t="shared" si="178"/>
        <v>0.62931771385750879</v>
      </c>
      <c r="V189" s="16">
        <f t="shared" si="179"/>
        <v>3.9702746636553224E-2</v>
      </c>
      <c r="W189" s="16">
        <f t="shared" si="180"/>
        <v>1.2708266774735812E-3</v>
      </c>
      <c r="X189" s="16">
        <f t="shared" si="181"/>
        <v>1.9390683127844364E-5</v>
      </c>
      <c r="Y189" s="16">
        <f t="shared" si="182"/>
        <v>1.3240388525031741E-7</v>
      </c>
      <c r="Z189" s="17">
        <f t="shared" si="183"/>
        <v>3.7958734441989357E-10</v>
      </c>
      <c r="AA189" s="16"/>
      <c r="AP189" s="13"/>
    </row>
    <row r="190" spans="3:42" ht="15.75" thickBot="1" x14ac:dyDescent="0.3">
      <c r="C190" s="51"/>
      <c r="D190" s="18"/>
      <c r="E190" s="18"/>
      <c r="F190" s="18"/>
      <c r="G190" s="18"/>
      <c r="H190" s="18"/>
      <c r="I190" s="18"/>
      <c r="J190" s="18"/>
      <c r="K190" s="18"/>
      <c r="L190" s="18"/>
      <c r="M190" s="18">
        <f t="shared" si="170"/>
        <v>15.303853879779775</v>
      </c>
      <c r="N190" s="18">
        <f t="shared" si="171"/>
        <v>54.873143828101838</v>
      </c>
      <c r="O190" s="18">
        <f t="shared" si="172"/>
        <v>91.751080330395723</v>
      </c>
      <c r="P190" s="18">
        <f t="shared" si="173"/>
        <v>91.498118249167234</v>
      </c>
      <c r="Q190" s="18">
        <f t="shared" si="174"/>
        <v>55.118229706876157</v>
      </c>
      <c r="R190" s="18">
        <f t="shared" si="175"/>
        <v>19.148964148537146</v>
      </c>
      <c r="S190" s="18">
        <f t="shared" si="176"/>
        <v>3.5829087924388636</v>
      </c>
      <c r="T190" s="18">
        <f t="shared" si="177"/>
        <v>0.33374193565436122</v>
      </c>
      <c r="U190" s="18">
        <f t="shared" si="178"/>
        <v>1.4229383936872403E-2</v>
      </c>
      <c r="V190" s="18">
        <f t="shared" si="179"/>
        <v>2.5452789274561067E-4</v>
      </c>
      <c r="W190" s="18">
        <f t="shared" si="180"/>
        <v>1.7474468640206023E-6</v>
      </c>
      <c r="X190" s="18">
        <f t="shared" si="181"/>
        <v>4.2072482883173492E-9</v>
      </c>
      <c r="Y190" s="18">
        <f t="shared" si="182"/>
        <v>3.2430833065203726E-12</v>
      </c>
      <c r="Z190" s="19">
        <f t="shared" si="183"/>
        <v>7.3024202286766237E-16</v>
      </c>
      <c r="AA190" s="16"/>
      <c r="AP190" s="13"/>
    </row>
    <row r="191" spans="3:42" x14ac:dyDescent="0.25">
      <c r="C191" s="15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7"/>
      <c r="AA191" s="16"/>
      <c r="AP191" s="13"/>
    </row>
    <row r="192" spans="3:42" ht="15.75" thickBot="1" x14ac:dyDescent="0.3">
      <c r="C192" s="15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7"/>
      <c r="AA192" s="16"/>
      <c r="AP192" s="13"/>
    </row>
    <row r="193" spans="3:42" x14ac:dyDescent="0.25">
      <c r="C193" s="50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>
        <f t="shared" ref="N193:N204" si="184">$AB3*C19/100</f>
        <v>0.58905615384795218</v>
      </c>
      <c r="O193" s="47">
        <f t="shared" ref="O193:O204" si="185">$AB3*D19/100</f>
        <v>2.3370656421827634</v>
      </c>
      <c r="P193" s="47">
        <f t="shared" ref="P193:P204" si="186">$AB3*E19/100</f>
        <v>5.1431498074408379</v>
      </c>
      <c r="Q193" s="47">
        <f t="shared" ref="Q193:Q204" si="187">$AB3*F19/100</f>
        <v>8.7571881048989724</v>
      </c>
      <c r="R193" s="47">
        <f t="shared" ref="R193:R204" si="188">$AB3*G19/100</f>
        <v>12.743413703701412</v>
      </c>
      <c r="S193" s="47">
        <f t="shared" ref="S193:S204" si="189">$AB3*H19/100</f>
        <v>16.502629939607253</v>
      </c>
      <c r="T193" s="47">
        <f t="shared" ref="T193:T204" si="190">$AB3*I19/100</f>
        <v>19.369401314715418</v>
      </c>
      <c r="U193" s="47">
        <f t="shared" ref="U193:U204" si="191">$AB3*J19/100</f>
        <v>20.772792394768842</v>
      </c>
      <c r="V193" s="47">
        <f t="shared" ref="V193:V204" si="192">$AB3*K19/100</f>
        <v>20.411776721713373</v>
      </c>
      <c r="W193" s="47">
        <f t="shared" ref="W193:W204" si="193">$AB3*L19/100</f>
        <v>18.370607970201817</v>
      </c>
      <c r="X193" s="47">
        <f t="shared" ref="X193:X204" si="194">$AB3*M19/100</f>
        <v>15.109296942673422</v>
      </c>
      <c r="Y193" s="47">
        <f t="shared" ref="Y193:Y204" si="195">$AB3*N19/100</f>
        <v>11.31683839739256</v>
      </c>
      <c r="Z193" s="48">
        <f t="shared" ref="Z193:Z204" si="196">$AB3*O19/100</f>
        <v>7.6856783294506794</v>
      </c>
      <c r="AA193" s="16"/>
      <c r="AP193" s="13"/>
    </row>
    <row r="194" spans="3:42" x14ac:dyDescent="0.25">
      <c r="C194" s="15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>
        <f t="shared" si="184"/>
        <v>1.5721809190080307</v>
      </c>
      <c r="O194" s="16">
        <f t="shared" si="185"/>
        <v>6.2286271175132519</v>
      </c>
      <c r="P194" s="16">
        <f t="shared" si="186"/>
        <v>13.653870823229175</v>
      </c>
      <c r="Q194" s="16">
        <f t="shared" si="187"/>
        <v>23.07229956563588</v>
      </c>
      <c r="R194" s="16">
        <f t="shared" si="188"/>
        <v>33.156659247414524</v>
      </c>
      <c r="S194" s="16">
        <f t="shared" si="189"/>
        <v>42.14256015476667</v>
      </c>
      <c r="T194" s="16">
        <f t="shared" si="190"/>
        <v>48.189842939485018</v>
      </c>
      <c r="U194" s="16">
        <f t="shared" si="191"/>
        <v>49.918248619078234</v>
      </c>
      <c r="V194" s="16">
        <f t="shared" si="192"/>
        <v>46.912523837942402</v>
      </c>
      <c r="W194" s="16">
        <f t="shared" si="193"/>
        <v>39.935417684774102</v>
      </c>
      <c r="X194" s="16">
        <f t="shared" si="194"/>
        <v>30.686944753136331</v>
      </c>
      <c r="Y194" s="16">
        <f t="shared" si="195"/>
        <v>21.184683563118682</v>
      </c>
      <c r="Z194" s="17">
        <f t="shared" si="196"/>
        <v>13.066044101803284</v>
      </c>
      <c r="AA194" s="16"/>
      <c r="AP194" s="13"/>
    </row>
    <row r="195" spans="3:42" x14ac:dyDescent="0.25">
      <c r="C195" s="1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>
        <f t="shared" si="184"/>
        <v>3.5389298296352028</v>
      </c>
      <c r="O195" s="16">
        <f t="shared" si="185"/>
        <v>13.995283830190601</v>
      </c>
      <c r="P195" s="16">
        <f t="shared" si="186"/>
        <v>30.530075902914938</v>
      </c>
      <c r="Q195" s="16">
        <f t="shared" si="187"/>
        <v>51.102229021965385</v>
      </c>
      <c r="R195" s="16">
        <f t="shared" si="188"/>
        <v>72.297308889664052</v>
      </c>
      <c r="S195" s="16">
        <f t="shared" si="189"/>
        <v>89.770078493606704</v>
      </c>
      <c r="T195" s="16">
        <f t="shared" si="190"/>
        <v>99.360513630222243</v>
      </c>
      <c r="U195" s="16">
        <f t="shared" si="191"/>
        <v>98.556431898829757</v>
      </c>
      <c r="V195" s="16">
        <f t="shared" si="192"/>
        <v>87.605791467382986</v>
      </c>
      <c r="W195" s="16">
        <f t="shared" si="193"/>
        <v>69.566970875311114</v>
      </c>
      <c r="X195" s="16">
        <f t="shared" si="194"/>
        <v>49.103584532750347</v>
      </c>
      <c r="Y195" s="16">
        <f t="shared" si="195"/>
        <v>30.615505374205696</v>
      </c>
      <c r="Z195" s="17">
        <f t="shared" si="196"/>
        <v>16.741720428953762</v>
      </c>
      <c r="AA195" s="16"/>
      <c r="AP195" s="13"/>
    </row>
    <row r="196" spans="3:42" x14ac:dyDescent="0.25">
      <c r="C196" s="15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>
        <f t="shared" si="184"/>
        <v>6.3348311416366343</v>
      </c>
      <c r="O196" s="16">
        <f t="shared" si="185"/>
        <v>24.995245948005721</v>
      </c>
      <c r="P196" s="16">
        <f t="shared" si="186"/>
        <v>54.190547123623546</v>
      </c>
      <c r="Q196" s="16">
        <f t="shared" si="187"/>
        <v>89.622374644852158</v>
      </c>
      <c r="R196" s="16">
        <f t="shared" si="188"/>
        <v>124.30664835545765</v>
      </c>
      <c r="S196" s="16">
        <f t="shared" si="189"/>
        <v>149.85381047603627</v>
      </c>
      <c r="T196" s="16">
        <f t="shared" si="190"/>
        <v>159.16075141799232</v>
      </c>
      <c r="U196" s="16">
        <f t="shared" si="191"/>
        <v>149.44065641134807</v>
      </c>
      <c r="V196" s="16">
        <f t="shared" si="192"/>
        <v>123.79628023819794</v>
      </c>
      <c r="W196" s="16">
        <f t="shared" si="193"/>
        <v>90.022664785261966</v>
      </c>
      <c r="X196" s="16">
        <f t="shared" si="194"/>
        <v>57.065370077803621</v>
      </c>
      <c r="Y196" s="16">
        <f t="shared" si="195"/>
        <v>31.275329227667566</v>
      </c>
      <c r="Z196" s="17">
        <f t="shared" si="196"/>
        <v>14.686069237003153</v>
      </c>
      <c r="AA196" s="16"/>
      <c r="AP196" s="13"/>
    </row>
    <row r="197" spans="3:42" x14ac:dyDescent="0.25">
      <c r="C197" s="15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>
        <f t="shared" si="184"/>
        <v>10.258143288217282</v>
      </c>
      <c r="O197" s="16">
        <f t="shared" si="185"/>
        <v>40.357353695584123</v>
      </c>
      <c r="P197" s="16">
        <f t="shared" si="186"/>
        <v>86.805224071622035</v>
      </c>
      <c r="Q197" s="16">
        <f t="shared" si="187"/>
        <v>141.36246225828128</v>
      </c>
      <c r="R197" s="16">
        <f t="shared" si="188"/>
        <v>191.14298417931141</v>
      </c>
      <c r="S197" s="16">
        <f t="shared" si="189"/>
        <v>221.84105703119741</v>
      </c>
      <c r="T197" s="16">
        <f t="shared" si="190"/>
        <v>223.45844955729999</v>
      </c>
      <c r="U197" s="16">
        <f t="shared" si="191"/>
        <v>195.52645332675837</v>
      </c>
      <c r="V197" s="16">
        <f t="shared" si="192"/>
        <v>147.95251568953634</v>
      </c>
      <c r="W197" s="16">
        <f t="shared" si="193"/>
        <v>96.085848137323154</v>
      </c>
      <c r="X197" s="16">
        <f t="shared" si="194"/>
        <v>53.051853877891375</v>
      </c>
      <c r="Y197" s="16">
        <f t="shared" si="195"/>
        <v>24.637151499437756</v>
      </c>
      <c r="Z197" s="17">
        <f t="shared" si="196"/>
        <v>9.5127902850970152</v>
      </c>
      <c r="AA197" s="16"/>
      <c r="AP197" s="13"/>
    </row>
    <row r="198" spans="3:42" x14ac:dyDescent="0.25">
      <c r="C198" s="15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>
        <f t="shared" si="184"/>
        <v>15.568213590310693</v>
      </c>
      <c r="O198" s="16">
        <f t="shared" si="185"/>
        <v>61.014860120230544</v>
      </c>
      <c r="P198" s="16">
        <f t="shared" si="186"/>
        <v>129.88560132693263</v>
      </c>
      <c r="Q198" s="16">
        <f t="shared" si="187"/>
        <v>207.29574595528391</v>
      </c>
      <c r="R198" s="16">
        <f t="shared" si="188"/>
        <v>271.12800026283071</v>
      </c>
      <c r="S198" s="16">
        <f t="shared" si="189"/>
        <v>299.44418099159731</v>
      </c>
      <c r="T198" s="16">
        <f t="shared" si="190"/>
        <v>281.45342900363454</v>
      </c>
      <c r="U198" s="16">
        <f t="shared" si="191"/>
        <v>224.59940882378231</v>
      </c>
      <c r="V198" s="16">
        <f t="shared" si="192"/>
        <v>150.99268927718163</v>
      </c>
      <c r="W198" s="16">
        <f t="shared" si="193"/>
        <v>84.59413923401209</v>
      </c>
      <c r="X198" s="16">
        <f t="shared" si="194"/>
        <v>38.996456006327264</v>
      </c>
      <c r="Y198" s="16">
        <f t="shared" si="195"/>
        <v>14.585955621473948</v>
      </c>
      <c r="Z198" s="17">
        <f t="shared" si="196"/>
        <v>4.3614195907980937</v>
      </c>
      <c r="AA198" s="16"/>
      <c r="AP198" s="13"/>
    </row>
    <row r="199" spans="3:42" x14ac:dyDescent="0.25">
      <c r="C199" s="1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>
        <f t="shared" si="184"/>
        <v>22.375566983356624</v>
      </c>
      <c r="O199" s="16">
        <f t="shared" si="185"/>
        <v>87.249747003259927</v>
      </c>
      <c r="P199" s="16">
        <f t="shared" si="186"/>
        <v>183.18922316686306</v>
      </c>
      <c r="Q199" s="16">
        <f t="shared" si="187"/>
        <v>284.61989654067878</v>
      </c>
      <c r="R199" s="16">
        <f t="shared" si="188"/>
        <v>356.13882837924723</v>
      </c>
      <c r="S199" s="16">
        <f t="shared" si="189"/>
        <v>368.19135485214133</v>
      </c>
      <c r="T199" s="16">
        <f t="shared" si="190"/>
        <v>315.59361418496957</v>
      </c>
      <c r="U199" s="16">
        <f t="shared" si="191"/>
        <v>222.76859113273224</v>
      </c>
      <c r="V199" s="16">
        <f t="shared" si="192"/>
        <v>127.93613378378885</v>
      </c>
      <c r="W199" s="16">
        <f t="shared" si="193"/>
        <v>58.877089010296828</v>
      </c>
      <c r="X199" s="16">
        <f t="shared" si="194"/>
        <v>21.344465230362506</v>
      </c>
      <c r="Y199" s="16">
        <f t="shared" si="195"/>
        <v>5.9847081452921529</v>
      </c>
      <c r="Z199" s="17">
        <f t="shared" si="196"/>
        <v>1.2731697382552012</v>
      </c>
      <c r="AA199" s="16"/>
      <c r="AP199" s="13"/>
    </row>
    <row r="200" spans="3:42" x14ac:dyDescent="0.25">
      <c r="C200" s="15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>
        <f t="shared" si="184"/>
        <v>27.995706043075515</v>
      </c>
      <c r="O200" s="16">
        <f t="shared" si="185"/>
        <v>108.41192547083313</v>
      </c>
      <c r="P200" s="16">
        <f t="shared" si="186"/>
        <v>223.38692324851365</v>
      </c>
      <c r="Q200" s="16">
        <f t="shared" si="187"/>
        <v>334.61251756358303</v>
      </c>
      <c r="R200" s="16">
        <f t="shared" si="188"/>
        <v>394.197831466862</v>
      </c>
      <c r="S200" s="16">
        <f t="shared" si="189"/>
        <v>372.4860959805734</v>
      </c>
      <c r="T200" s="16">
        <f t="shared" si="190"/>
        <v>281.61421645724755</v>
      </c>
      <c r="U200" s="16">
        <f t="shared" si="191"/>
        <v>168.20668404601452</v>
      </c>
      <c r="V200" s="16">
        <f t="shared" si="192"/>
        <v>77.954858900341236</v>
      </c>
      <c r="W200" s="16">
        <f t="shared" si="193"/>
        <v>27.446024453058499</v>
      </c>
      <c r="X200" s="16">
        <f t="shared" si="194"/>
        <v>7.1737912531947154</v>
      </c>
      <c r="Y200" s="16">
        <f t="shared" si="195"/>
        <v>1.3586534133779762</v>
      </c>
      <c r="Z200" s="17">
        <f t="shared" si="196"/>
        <v>0.18182386978086307</v>
      </c>
      <c r="AA200" s="16"/>
      <c r="AP200" s="13"/>
    </row>
    <row r="201" spans="3:42" x14ac:dyDescent="0.25">
      <c r="C201" s="15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>
        <f t="shared" si="184"/>
        <v>30.659613806025408</v>
      </c>
      <c r="O201" s="16">
        <f t="shared" si="185"/>
        <v>117.58565063545667</v>
      </c>
      <c r="P201" s="16">
        <f t="shared" si="186"/>
        <v>236.01547527925996</v>
      </c>
      <c r="Q201" s="16">
        <f t="shared" si="187"/>
        <v>335.91976604985393</v>
      </c>
      <c r="R201" s="16">
        <f t="shared" si="188"/>
        <v>363.76855217138262</v>
      </c>
      <c r="S201" s="16">
        <f t="shared" si="189"/>
        <v>303.14273228775971</v>
      </c>
      <c r="T201" s="16">
        <f t="shared" si="190"/>
        <v>192.32165950593003</v>
      </c>
      <c r="U201" s="16">
        <f t="shared" si="191"/>
        <v>90.963147741275733</v>
      </c>
      <c r="V201" s="16">
        <f t="shared" si="192"/>
        <v>31.241209217413019</v>
      </c>
      <c r="W201" s="16">
        <f t="shared" si="193"/>
        <v>7.565576681402705</v>
      </c>
      <c r="X201" s="16">
        <f t="shared" si="194"/>
        <v>1.25200634599135</v>
      </c>
      <c r="Y201" s="16">
        <f t="shared" si="195"/>
        <v>0.13705051310210487</v>
      </c>
      <c r="Z201" s="17">
        <f t="shared" si="196"/>
        <v>9.5974923327308143E-3</v>
      </c>
      <c r="AA201" s="16"/>
      <c r="AP201" s="13"/>
    </row>
    <row r="202" spans="3:42" x14ac:dyDescent="0.25">
      <c r="C202" s="15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>
        <f t="shared" si="184"/>
        <v>31.858159599742784</v>
      </c>
      <c r="O202" s="16">
        <f t="shared" si="185"/>
        <v>120.49254679599649</v>
      </c>
      <c r="P202" s="16">
        <f t="shared" si="186"/>
        <v>232.87879263242795</v>
      </c>
      <c r="Q202" s="16">
        <f t="shared" si="187"/>
        <v>307.93301015558802</v>
      </c>
      <c r="R202" s="16">
        <f t="shared" si="188"/>
        <v>295.35244216989173</v>
      </c>
      <c r="S202" s="16">
        <f t="shared" si="189"/>
        <v>205.36984508671799</v>
      </c>
      <c r="T202" s="16">
        <f t="shared" si="190"/>
        <v>101.20152599008932</v>
      </c>
      <c r="U202" s="16">
        <f t="shared" si="191"/>
        <v>34.198323450172829</v>
      </c>
      <c r="V202" s="16">
        <f t="shared" si="192"/>
        <v>7.6273669367249797</v>
      </c>
      <c r="W202" s="16">
        <f t="shared" si="193"/>
        <v>1.0773062619888321</v>
      </c>
      <c r="X202" s="16">
        <f t="shared" si="194"/>
        <v>9.2281100801381119E-2</v>
      </c>
      <c r="Y202" s="16">
        <f t="shared" si="195"/>
        <v>4.5853301797197654E-3</v>
      </c>
      <c r="Z202" s="17">
        <f t="shared" si="196"/>
        <v>1.263054033702034E-4</v>
      </c>
      <c r="AA202" s="16"/>
      <c r="AP202" s="13"/>
    </row>
    <row r="203" spans="3:42" x14ac:dyDescent="0.25">
      <c r="C203" s="15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>
        <f t="shared" si="184"/>
        <v>30.866965726605354</v>
      </c>
      <c r="O203" s="16">
        <f t="shared" si="185"/>
        <v>114.33849971914607</v>
      </c>
      <c r="P203" s="16">
        <f t="shared" si="186"/>
        <v>208.8442501672713</v>
      </c>
      <c r="Q203" s="16">
        <f t="shared" si="187"/>
        <v>247.37792778200856</v>
      </c>
      <c r="R203" s="16">
        <f t="shared" si="188"/>
        <v>197.90639986901871</v>
      </c>
      <c r="S203" s="16">
        <f t="shared" si="189"/>
        <v>104.98411433767662</v>
      </c>
      <c r="T203" s="16">
        <f t="shared" si="190"/>
        <v>35.46053613852591</v>
      </c>
      <c r="U203" s="16">
        <f t="shared" si="191"/>
        <v>7.2491764494405029</v>
      </c>
      <c r="V203" s="16">
        <f t="shared" si="192"/>
        <v>0.84798666654844912</v>
      </c>
      <c r="W203" s="16">
        <f t="shared" si="193"/>
        <v>5.3498255383244216E-2</v>
      </c>
      <c r="X203" s="16">
        <f t="shared" si="194"/>
        <v>1.7124006749882545E-3</v>
      </c>
      <c r="Y203" s="16">
        <f t="shared" si="195"/>
        <v>2.6128361534410991E-5</v>
      </c>
      <c r="Z203" s="17">
        <f t="shared" si="196"/>
        <v>1.7841024782738265E-7</v>
      </c>
      <c r="AA203" s="16"/>
      <c r="AP203" s="13"/>
    </row>
    <row r="204" spans="3:42" ht="15.75" thickBot="1" x14ac:dyDescent="0.3">
      <c r="C204" s="51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>
        <f t="shared" si="184"/>
        <v>24.402653689350881</v>
      </c>
      <c r="O204" s="18">
        <f t="shared" si="185"/>
        <v>87.497589574632045</v>
      </c>
      <c r="P204" s="18">
        <f t="shared" si="186"/>
        <v>146.30104655433888</v>
      </c>
      <c r="Q204" s="18">
        <f t="shared" si="187"/>
        <v>145.89768762832924</v>
      </c>
      <c r="R204" s="18">
        <f t="shared" si="188"/>
        <v>87.888389556836643</v>
      </c>
      <c r="S204" s="18">
        <f t="shared" si="189"/>
        <v>30.533847506473453</v>
      </c>
      <c r="T204" s="18">
        <f t="shared" si="190"/>
        <v>5.7131022779782397</v>
      </c>
      <c r="U204" s="18">
        <f t="shared" si="191"/>
        <v>0.53216588065751969</v>
      </c>
      <c r="V204" s="18">
        <f t="shared" si="192"/>
        <v>2.2689365120186725E-2</v>
      </c>
      <c r="W204" s="18">
        <f t="shared" si="193"/>
        <v>4.0585567986622473E-4</v>
      </c>
      <c r="X204" s="18">
        <f t="shared" si="194"/>
        <v>2.7863792348134082E-6</v>
      </c>
      <c r="Y204" s="18">
        <f t="shared" si="195"/>
        <v>6.7086384757353653E-9</v>
      </c>
      <c r="Z204" s="19">
        <f t="shared" si="196"/>
        <v>5.1712359145884935E-12</v>
      </c>
      <c r="AA204" s="16"/>
      <c r="AP204" s="13"/>
    </row>
    <row r="205" spans="3:42" x14ac:dyDescent="0.25">
      <c r="C205" s="15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7"/>
      <c r="AA205" s="16"/>
      <c r="AP205" s="13"/>
    </row>
    <row r="206" spans="3:42" ht="15.75" thickBot="1" x14ac:dyDescent="0.3">
      <c r="C206" s="1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7"/>
      <c r="AA206" s="16"/>
      <c r="AP206" s="13"/>
    </row>
    <row r="207" spans="3:42" x14ac:dyDescent="0.25">
      <c r="C207" s="50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>
        <f t="shared" ref="O207:O218" si="197">$AC3*C19/100</f>
        <v>0.67735228086173327</v>
      </c>
      <c r="P207" s="47">
        <f t="shared" ref="P207:P218" si="198">$AC3*D19/100</f>
        <v>2.6873783304277237</v>
      </c>
      <c r="Q207" s="47">
        <f t="shared" ref="Q207:Q218" si="199">$AC3*E19/100</f>
        <v>5.9140783609958829</v>
      </c>
      <c r="R207" s="47">
        <f t="shared" ref="R207:R218" si="200">$AC3*F19/100</f>
        <v>10.069840197815257</v>
      </c>
      <c r="S207" s="47">
        <f t="shared" ref="S207:S218" si="201">$AC3*G19/100</f>
        <v>14.653578070240931</v>
      </c>
      <c r="T207" s="47">
        <f t="shared" ref="T207:T218" si="202">$AC3*H19/100</f>
        <v>18.976279182876343</v>
      </c>
      <c r="U207" s="47">
        <f t="shared" ref="U207:U218" si="203">$AC3*I19/100</f>
        <v>22.272763086751944</v>
      </c>
      <c r="V207" s="47">
        <f t="shared" ref="V207:V218" si="204">$AC3*J19/100</f>
        <v>23.886514412165592</v>
      </c>
      <c r="W207" s="47">
        <f t="shared" ref="W207:W218" si="205">$AC3*K19/100</f>
        <v>23.471384567627755</v>
      </c>
      <c r="X207" s="47">
        <f t="shared" ref="X207:X218" si="206">$AC3*L19/100</f>
        <v>21.124256368680317</v>
      </c>
      <c r="Y207" s="47">
        <f t="shared" ref="Y207:Y218" si="207">$AC3*M19/100</f>
        <v>17.374093589350309</v>
      </c>
      <c r="Z207" s="48">
        <f t="shared" ref="Z207:Z218" si="208">$AC3*N19/100</f>
        <v>13.013167336498306</v>
      </c>
      <c r="AA207" s="16"/>
      <c r="AP207" s="13"/>
    </row>
    <row r="208" spans="3:42" x14ac:dyDescent="0.25">
      <c r="C208" s="15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>
        <f t="shared" si="197"/>
        <v>1.8467304968683098</v>
      </c>
      <c r="P208" s="16">
        <f t="shared" si="198"/>
        <v>7.3163307813138001</v>
      </c>
      <c r="Q208" s="16">
        <f t="shared" si="199"/>
        <v>16.038243019427547</v>
      </c>
      <c r="R208" s="16">
        <f t="shared" si="200"/>
        <v>27.101409720469704</v>
      </c>
      <c r="S208" s="16">
        <f t="shared" si="201"/>
        <v>38.946798721552405</v>
      </c>
      <c r="T208" s="16">
        <f t="shared" si="202"/>
        <v>49.501905355154207</v>
      </c>
      <c r="U208" s="16">
        <f t="shared" si="203"/>
        <v>56.605223686210117</v>
      </c>
      <c r="V208" s="16">
        <f t="shared" si="204"/>
        <v>58.635460436239576</v>
      </c>
      <c r="W208" s="16">
        <f t="shared" si="205"/>
        <v>55.104846655467682</v>
      </c>
      <c r="X208" s="16">
        <f t="shared" si="206"/>
        <v>46.909330123519737</v>
      </c>
      <c r="Y208" s="16">
        <f t="shared" si="207"/>
        <v>36.045798575831938</v>
      </c>
      <c r="Z208" s="17">
        <f t="shared" si="208"/>
        <v>24.884159786903155</v>
      </c>
      <c r="AA208" s="16"/>
      <c r="AP208" s="13"/>
    </row>
    <row r="209" spans="3:42" x14ac:dyDescent="0.25">
      <c r="C209" s="15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>
        <f t="shared" si="197"/>
        <v>3.5314243265638452</v>
      </c>
      <c r="P209" s="16">
        <f t="shared" si="198"/>
        <v>13.96560207586691</v>
      </c>
      <c r="Q209" s="16">
        <f t="shared" si="199"/>
        <v>30.465326504229708</v>
      </c>
      <c r="R209" s="16">
        <f t="shared" si="200"/>
        <v>50.993849383107978</v>
      </c>
      <c r="S209" s="16">
        <f t="shared" si="201"/>
        <v>72.14397788282173</v>
      </c>
      <c r="T209" s="16">
        <f t="shared" si="202"/>
        <v>89.579690542365753</v>
      </c>
      <c r="U209" s="16">
        <f t="shared" si="203"/>
        <v>99.149785902879842</v>
      </c>
      <c r="V209" s="16">
        <f t="shared" si="204"/>
        <v>98.347409499989226</v>
      </c>
      <c r="W209" s="16">
        <f t="shared" si="205"/>
        <v>87.419993622107583</v>
      </c>
      <c r="X209" s="16">
        <f t="shared" si="206"/>
        <v>69.419430477873078</v>
      </c>
      <c r="Y209" s="16">
        <f t="shared" si="207"/>
        <v>48.999443698580933</v>
      </c>
      <c r="Z209" s="17">
        <f t="shared" si="208"/>
        <v>30.550574793301539</v>
      </c>
      <c r="AA209" s="16"/>
      <c r="AP209" s="13"/>
    </row>
    <row r="210" spans="3:42" x14ac:dyDescent="0.25">
      <c r="C210" s="15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>
        <f t="shared" si="197"/>
        <v>6.3217528895227701</v>
      </c>
      <c r="P210" s="16">
        <f t="shared" si="198"/>
        <v>24.94364328949009</v>
      </c>
      <c r="Q210" s="16">
        <f t="shared" si="199"/>
        <v>54.078670797068789</v>
      </c>
      <c r="R210" s="16">
        <f t="shared" si="200"/>
        <v>89.437349348290624</v>
      </c>
      <c r="S210" s="16">
        <f t="shared" si="201"/>
        <v>124.0500174129315</v>
      </c>
      <c r="T210" s="16">
        <f t="shared" si="202"/>
        <v>149.54443744464675</v>
      </c>
      <c r="U210" s="16">
        <f t="shared" si="203"/>
        <v>158.83216421698623</v>
      </c>
      <c r="V210" s="16">
        <f t="shared" si="204"/>
        <v>149.13213633608305</v>
      </c>
      <c r="W210" s="16">
        <f t="shared" si="205"/>
        <v>123.54070295010381</v>
      </c>
      <c r="X210" s="16">
        <f t="shared" si="206"/>
        <v>89.836813090133859</v>
      </c>
      <c r="Y210" s="16">
        <f t="shared" si="207"/>
        <v>56.947558682335909</v>
      </c>
      <c r="Z210" s="17">
        <f t="shared" si="208"/>
        <v>31.21076134394054</v>
      </c>
      <c r="AA210" s="16"/>
      <c r="AP210" s="13"/>
    </row>
    <row r="211" spans="3:42" x14ac:dyDescent="0.25">
      <c r="C211" s="15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>
        <f t="shared" si="197"/>
        <v>10.237539864781981</v>
      </c>
      <c r="P211" s="16">
        <f t="shared" si="198"/>
        <v>40.276296176347344</v>
      </c>
      <c r="Q211" s="16">
        <f t="shared" si="199"/>
        <v>86.630876264451302</v>
      </c>
      <c r="R211" s="16">
        <f t="shared" si="200"/>
        <v>141.07853654327303</v>
      </c>
      <c r="S211" s="16">
        <f t="shared" si="201"/>
        <v>190.75907456437585</v>
      </c>
      <c r="T211" s="16">
        <f t="shared" si="202"/>
        <v>221.39549050858909</v>
      </c>
      <c r="U211" s="16">
        <f t="shared" si="203"/>
        <v>223.00963451084672</v>
      </c>
      <c r="V211" s="16">
        <f t="shared" si="204"/>
        <v>195.13373953855063</v>
      </c>
      <c r="W211" s="16">
        <f t="shared" si="205"/>
        <v>147.65535388906011</v>
      </c>
      <c r="X211" s="16">
        <f t="shared" si="206"/>
        <v>95.892860248609679</v>
      </c>
      <c r="Y211" s="16">
        <f t="shared" si="207"/>
        <v>52.945299526020563</v>
      </c>
      <c r="Z211" s="17">
        <f t="shared" si="208"/>
        <v>24.587667918411384</v>
      </c>
      <c r="AA211" s="16"/>
      <c r="AP211" s="13"/>
    </row>
    <row r="212" spans="3:42" x14ac:dyDescent="0.25">
      <c r="C212" s="15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>
        <f t="shared" si="197"/>
        <v>15.537811741947701</v>
      </c>
      <c r="P212" s="16">
        <f t="shared" si="198"/>
        <v>60.895709357395496</v>
      </c>
      <c r="Q212" s="16">
        <f t="shared" si="199"/>
        <v>129.63195871513452</v>
      </c>
      <c r="R212" s="16">
        <f t="shared" si="200"/>
        <v>206.89093561540341</v>
      </c>
      <c r="S212" s="16">
        <f t="shared" si="201"/>
        <v>270.59853730915682</v>
      </c>
      <c r="T212" s="16">
        <f t="shared" si="202"/>
        <v>298.8594217621021</v>
      </c>
      <c r="U212" s="16">
        <f t="shared" si="203"/>
        <v>280.90380239296564</v>
      </c>
      <c r="V212" s="16">
        <f t="shared" si="204"/>
        <v>224.16080762333837</v>
      </c>
      <c r="W212" s="16">
        <f t="shared" si="205"/>
        <v>150.69782841747565</v>
      </c>
      <c r="X212" s="16">
        <f t="shared" si="206"/>
        <v>84.428942490116512</v>
      </c>
      <c r="Y212" s="16">
        <f t="shared" si="207"/>
        <v>38.920303123703896</v>
      </c>
      <c r="Z212" s="17">
        <f t="shared" si="208"/>
        <v>14.557471941669519</v>
      </c>
      <c r="AA212" s="16"/>
      <c r="AP212" s="13"/>
    </row>
    <row r="213" spans="3:42" x14ac:dyDescent="0.25">
      <c r="C213" s="15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>
        <f t="shared" si="197"/>
        <v>22.333110428282957</v>
      </c>
      <c r="P213" s="16">
        <f t="shared" si="198"/>
        <v>87.084194832378046</v>
      </c>
      <c r="Q213" s="16">
        <f t="shared" si="199"/>
        <v>182.84163048471689</v>
      </c>
      <c r="R213" s="16">
        <f t="shared" si="200"/>
        <v>284.07984406640941</v>
      </c>
      <c r="S213" s="16">
        <f t="shared" si="201"/>
        <v>355.46307219428877</v>
      </c>
      <c r="T213" s="16">
        <f t="shared" si="202"/>
        <v>367.49272958170428</v>
      </c>
      <c r="U213" s="16">
        <f t="shared" si="203"/>
        <v>314.99479058101309</v>
      </c>
      <c r="V213" s="16">
        <f t="shared" si="204"/>
        <v>222.34589851604258</v>
      </c>
      <c r="W213" s="16">
        <f t="shared" si="205"/>
        <v>127.69338116375718</v>
      </c>
      <c r="X213" s="16">
        <f t="shared" si="206"/>
        <v>58.765372584339794</v>
      </c>
      <c r="Y213" s="16">
        <f t="shared" si="207"/>
        <v>21.303965140946001</v>
      </c>
      <c r="Z213" s="17">
        <f t="shared" si="208"/>
        <v>5.9733524513265239</v>
      </c>
      <c r="AA213" s="16"/>
      <c r="AP213" s="13"/>
    </row>
    <row r="214" spans="3:42" x14ac:dyDescent="0.25">
      <c r="C214" s="15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>
        <f t="shared" si="197"/>
        <v>31.154959941359412</v>
      </c>
      <c r="P214" s="16">
        <f t="shared" si="198"/>
        <v>120.64597299359268</v>
      </c>
      <c r="Q214" s="16">
        <f t="shared" si="199"/>
        <v>248.59564657960718</v>
      </c>
      <c r="R214" s="16">
        <f t="shared" si="200"/>
        <v>372.37280476265545</v>
      </c>
      <c r="S214" s="16">
        <f t="shared" si="201"/>
        <v>438.68219038392431</v>
      </c>
      <c r="T214" s="16">
        <f t="shared" si="202"/>
        <v>414.52033326583887</v>
      </c>
      <c r="U214" s="16">
        <f t="shared" si="203"/>
        <v>313.39376185559559</v>
      </c>
      <c r="V214" s="16">
        <f t="shared" si="204"/>
        <v>187.18843865767286</v>
      </c>
      <c r="W214" s="16">
        <f t="shared" si="205"/>
        <v>86.751893398851024</v>
      </c>
      <c r="X214" s="16">
        <f t="shared" si="206"/>
        <v>30.543247991993567</v>
      </c>
      <c r="Y214" s="16">
        <f t="shared" si="207"/>
        <v>7.9833378296324984</v>
      </c>
      <c r="Z214" s="17">
        <f t="shared" si="208"/>
        <v>1.5119744650430675</v>
      </c>
      <c r="AA214" s="16"/>
      <c r="AP214" s="13"/>
    </row>
    <row r="215" spans="3:42" x14ac:dyDescent="0.25">
      <c r="C215" s="15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>
        <f t="shared" si="197"/>
        <v>31.564548353496683</v>
      </c>
      <c r="P215" s="16">
        <f t="shared" si="198"/>
        <v>121.05625265347689</v>
      </c>
      <c r="Q215" s="16">
        <f t="shared" si="199"/>
        <v>242.98159555296283</v>
      </c>
      <c r="R215" s="16">
        <f t="shared" si="200"/>
        <v>345.83461375146589</v>
      </c>
      <c r="S215" s="16">
        <f t="shared" si="201"/>
        <v>374.50537137028579</v>
      </c>
      <c r="T215" s="16">
        <f t="shared" si="202"/>
        <v>312.09014868372617</v>
      </c>
      <c r="U215" s="16">
        <f t="shared" si="203"/>
        <v>197.99813393952911</v>
      </c>
      <c r="V215" s="16">
        <f t="shared" si="204"/>
        <v>93.647972653246313</v>
      </c>
      <c r="W215" s="16">
        <f t="shared" si="205"/>
        <v>32.163309857834626</v>
      </c>
      <c r="X215" s="16">
        <f t="shared" si="206"/>
        <v>7.7888786366673504</v>
      </c>
      <c r="Y215" s="16">
        <f t="shared" si="207"/>
        <v>1.28895996854214</v>
      </c>
      <c r="Z215" s="17">
        <f t="shared" si="208"/>
        <v>0.14109563072294018</v>
      </c>
      <c r="AA215" s="16"/>
      <c r="AP215" s="13"/>
    </row>
    <row r="216" spans="3:42" x14ac:dyDescent="0.25">
      <c r="C216" s="15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>
        <f t="shared" si="197"/>
        <v>36.69946293752102</v>
      </c>
      <c r="P216" s="16">
        <f t="shared" si="198"/>
        <v>138.80311389434098</v>
      </c>
      <c r="Q216" s="16">
        <f t="shared" si="199"/>
        <v>268.2680583726322</v>
      </c>
      <c r="R216" s="16">
        <f t="shared" si="200"/>
        <v>354.72783850123989</v>
      </c>
      <c r="S216" s="16">
        <f t="shared" si="201"/>
        <v>340.23547314414776</v>
      </c>
      <c r="T216" s="16">
        <f t="shared" si="202"/>
        <v>236.57873251113003</v>
      </c>
      <c r="U216" s="16">
        <f t="shared" si="203"/>
        <v>116.58054636413583</v>
      </c>
      <c r="V216" s="16">
        <f t="shared" si="204"/>
        <v>39.395248179844842</v>
      </c>
      <c r="W216" s="16">
        <f t="shared" si="205"/>
        <v>8.7864545134450136</v>
      </c>
      <c r="X216" s="16">
        <f t="shared" si="206"/>
        <v>1.2410183680082278</v>
      </c>
      <c r="Y216" s="16">
        <f t="shared" si="207"/>
        <v>0.10630453488974519</v>
      </c>
      <c r="Z216" s="17">
        <f t="shared" si="208"/>
        <v>5.2821367304682829E-3</v>
      </c>
      <c r="AA216" s="16"/>
      <c r="AP216" s="13"/>
    </row>
    <row r="217" spans="3:42" x14ac:dyDescent="0.25">
      <c r="C217" s="15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>
        <f t="shared" si="197"/>
        <v>36.235269677546796</v>
      </c>
      <c r="P217" s="16">
        <f t="shared" si="198"/>
        <v>134.22395996242324</v>
      </c>
      <c r="Q217" s="16">
        <f t="shared" si="199"/>
        <v>245.16590948534341</v>
      </c>
      <c r="R217" s="16">
        <f t="shared" si="200"/>
        <v>290.40126602815218</v>
      </c>
      <c r="S217" s="16">
        <f t="shared" si="201"/>
        <v>232.32577616092649</v>
      </c>
      <c r="T217" s="16">
        <f t="shared" si="202"/>
        <v>123.24268373438484</v>
      </c>
      <c r="U217" s="16">
        <f t="shared" si="203"/>
        <v>41.627742139304601</v>
      </c>
      <c r="V217" s="16">
        <f t="shared" si="204"/>
        <v>8.5099347280250495</v>
      </c>
      <c r="W217" s="16">
        <f t="shared" si="205"/>
        <v>0.99546634474869267</v>
      </c>
      <c r="X217" s="16">
        <f t="shared" si="206"/>
        <v>6.2802535508672971E-2</v>
      </c>
      <c r="Y217" s="16">
        <f t="shared" si="207"/>
        <v>2.0102170327914682E-3</v>
      </c>
      <c r="Z217" s="17">
        <f t="shared" si="208"/>
        <v>3.0672539530368191E-5</v>
      </c>
      <c r="AA217" s="16"/>
      <c r="AP217" s="13"/>
    </row>
    <row r="218" spans="3:42" ht="15.75" thickBot="1" x14ac:dyDescent="0.3">
      <c r="C218" s="51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>
        <f t="shared" si="197"/>
        <v>33.165931303593197</v>
      </c>
      <c r="P218" s="18">
        <f t="shared" si="198"/>
        <v>118.91899471280129</v>
      </c>
      <c r="Q218" s="18">
        <f t="shared" si="199"/>
        <v>198.8394590782747</v>
      </c>
      <c r="R218" s="18">
        <f t="shared" si="200"/>
        <v>198.29124925646482</v>
      </c>
      <c r="S218" s="18">
        <f t="shared" si="201"/>
        <v>119.45013552757668</v>
      </c>
      <c r="T218" s="18">
        <f t="shared" si="202"/>
        <v>41.498908345202466</v>
      </c>
      <c r="U218" s="18">
        <f t="shared" si="203"/>
        <v>7.764743953421581</v>
      </c>
      <c r="V218" s="18">
        <f t="shared" si="204"/>
        <v>0.72327285649698381</v>
      </c>
      <c r="W218" s="18">
        <f t="shared" si="205"/>
        <v>3.0837380822506501E-2</v>
      </c>
      <c r="X218" s="18">
        <f t="shared" si="206"/>
        <v>5.5160318910276601E-4</v>
      </c>
      <c r="Y218" s="18">
        <f t="shared" si="207"/>
        <v>3.7870005231401655E-6</v>
      </c>
      <c r="Z218" s="19">
        <f t="shared" si="208"/>
        <v>9.1177888134345694E-9</v>
      </c>
      <c r="AA218" s="16"/>
      <c r="AP218" s="13"/>
    </row>
    <row r="219" spans="3:42" x14ac:dyDescent="0.25">
      <c r="C219" s="50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8"/>
      <c r="AA219" s="16"/>
      <c r="AP219" s="13"/>
    </row>
    <row r="220" spans="3:42" ht="15.75" thickBot="1" x14ac:dyDescent="0.3">
      <c r="C220" s="15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7"/>
      <c r="AA220" s="16"/>
      <c r="AP220" s="13"/>
    </row>
    <row r="221" spans="3:42" x14ac:dyDescent="0.25">
      <c r="C221" s="50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>
        <f t="shared" ref="P221:P232" si="209">$AD3*C19/100</f>
        <v>0.76637078298060657</v>
      </c>
      <c r="Q221" s="47">
        <f t="shared" ref="Q221:Q232" si="210">$AD3*D19/100</f>
        <v>3.0405570239386521</v>
      </c>
      <c r="R221" s="47">
        <f t="shared" ref="R221:R232" si="211">$AD3*E19/100</f>
        <v>6.6913140948738654</v>
      </c>
      <c r="S221" s="47">
        <f t="shared" ref="S221:S232" si="212">$AD3*F19/100</f>
        <v>11.393231461583532</v>
      </c>
      <c r="T221" s="47">
        <f t="shared" ref="T221:T232" si="213">$AD3*G19/100</f>
        <v>16.579370021270162</v>
      </c>
      <c r="U221" s="47">
        <f t="shared" ref="U221:U232" si="214">$AD3*H19/100</f>
        <v>21.470166036700981</v>
      </c>
      <c r="V221" s="47">
        <f t="shared" ref="V221:V232" si="215">$AD3*I19/100</f>
        <v>25.199878066727791</v>
      </c>
      <c r="W221" s="47">
        <f t="shared" ref="W221:W232" si="216">$AD3*J19/100</f>
        <v>27.025710653014904</v>
      </c>
      <c r="X221" s="47">
        <f t="shared" ref="X221:X232" si="217">$AD3*K19/100</f>
        <v>26.556023913948582</v>
      </c>
      <c r="Y221" s="47">
        <f t="shared" ref="Y221:Y232" si="218">$AD3*L19/100</f>
        <v>23.900433128464265</v>
      </c>
      <c r="Z221" s="48">
        <f t="shared" ref="Z221:Z232" si="219">$AD3*M19/100</f>
        <v>19.657419165562242</v>
      </c>
      <c r="AA221" s="16"/>
      <c r="AP221" s="13"/>
    </row>
    <row r="222" spans="3:42" x14ac:dyDescent="0.25">
      <c r="C222" s="15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>
        <f t="shared" si="209"/>
        <v>2.1235447690672156</v>
      </c>
      <c r="Q222" s="16">
        <f t="shared" si="210"/>
        <v>8.4130066546100277</v>
      </c>
      <c r="R222" s="16">
        <f t="shared" si="211"/>
        <v>18.442283336247314</v>
      </c>
      <c r="S222" s="16">
        <f t="shared" si="212"/>
        <v>31.163755049178025</v>
      </c>
      <c r="T222" s="16">
        <f t="shared" si="213"/>
        <v>44.784699682665199</v>
      </c>
      <c r="U222" s="16">
        <f t="shared" si="214"/>
        <v>56.921956048302675</v>
      </c>
      <c r="V222" s="16">
        <f t="shared" si="215"/>
        <v>65.090020912403261</v>
      </c>
      <c r="W222" s="16">
        <f t="shared" si="216"/>
        <v>67.424578465768079</v>
      </c>
      <c r="X222" s="16">
        <f t="shared" si="217"/>
        <v>63.364746000517236</v>
      </c>
      <c r="Y222" s="16">
        <f t="shared" si="218"/>
        <v>53.940768711608591</v>
      </c>
      <c r="Z222" s="17">
        <f t="shared" si="219"/>
        <v>41.448856312474064</v>
      </c>
      <c r="AA222" s="16"/>
      <c r="AP222" s="13"/>
    </row>
    <row r="223" spans="3:42" x14ac:dyDescent="0.25">
      <c r="C223" s="15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>
        <f t="shared" si="209"/>
        <v>4.1481161120839003</v>
      </c>
      <c r="Q223" s="16">
        <f t="shared" si="210"/>
        <v>16.40441182615514</v>
      </c>
      <c r="R223" s="16">
        <f t="shared" si="211"/>
        <v>35.78547918512426</v>
      </c>
      <c r="S223" s="16">
        <f t="shared" si="212"/>
        <v>59.89889310443521</v>
      </c>
      <c r="T223" s="16">
        <f t="shared" si="213"/>
        <v>84.742463485475753</v>
      </c>
      <c r="U223" s="16">
        <f t="shared" si="214"/>
        <v>105.22297047657243</v>
      </c>
      <c r="V223" s="16">
        <f t="shared" si="215"/>
        <v>116.46428930096722</v>
      </c>
      <c r="W223" s="16">
        <f t="shared" si="216"/>
        <v>115.52179409874805</v>
      </c>
      <c r="X223" s="16">
        <f t="shared" si="217"/>
        <v>102.68612619967469</v>
      </c>
      <c r="Y223" s="16">
        <f t="shared" si="218"/>
        <v>81.542129018844037</v>
      </c>
      <c r="Z223" s="17">
        <f t="shared" si="219"/>
        <v>57.556204832230833</v>
      </c>
      <c r="AA223" s="16"/>
      <c r="AP223" s="13"/>
    </row>
    <row r="224" spans="3:42" x14ac:dyDescent="0.25">
      <c r="C224" s="15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>
        <f t="shared" si="209"/>
        <v>6.3083454646760408</v>
      </c>
      <c r="Q224" s="16">
        <f t="shared" si="210"/>
        <v>24.890741819177688</v>
      </c>
      <c r="R224" s="16">
        <f t="shared" si="211"/>
        <v>53.963978602167536</v>
      </c>
      <c r="S224" s="16">
        <f t="shared" si="212"/>
        <v>89.247667062248553</v>
      </c>
      <c r="T224" s="16">
        <f t="shared" si="213"/>
        <v>123.78692720444587</v>
      </c>
      <c r="U224" s="16">
        <f t="shared" si="214"/>
        <v>149.22727765663788</v>
      </c>
      <c r="V224" s="16">
        <f t="shared" si="215"/>
        <v>158.49530664880893</v>
      </c>
      <c r="W224" s="16">
        <f t="shared" si="216"/>
        <v>148.81585097265611</v>
      </c>
      <c r="X224" s="16">
        <f t="shared" si="217"/>
        <v>123.27869291597852</v>
      </c>
      <c r="Y224" s="16">
        <f t="shared" si="218"/>
        <v>89.646283605507563</v>
      </c>
      <c r="Z224" s="17">
        <f t="shared" si="219"/>
        <v>56.826782035956157</v>
      </c>
      <c r="AA224" s="16"/>
      <c r="AP224" s="13"/>
    </row>
    <row r="225" spans="3:42" x14ac:dyDescent="0.25">
      <c r="C225" s="15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>
        <f t="shared" si="209"/>
        <v>10.216404474684941</v>
      </c>
      <c r="Q225" s="16">
        <f t="shared" si="210"/>
        <v>40.193145805985473</v>
      </c>
      <c r="R225" s="16">
        <f t="shared" si="211"/>
        <v>86.452026913095281</v>
      </c>
      <c r="S225" s="16">
        <f t="shared" si="212"/>
        <v>140.78728005552844</v>
      </c>
      <c r="T225" s="16">
        <f t="shared" si="213"/>
        <v>190.36525265904311</v>
      </c>
      <c r="U225" s="16">
        <f t="shared" si="214"/>
        <v>220.93841975531942</v>
      </c>
      <c r="V225" s="16">
        <f t="shared" si="215"/>
        <v>222.54923135901146</v>
      </c>
      <c r="W225" s="16">
        <f t="shared" si="216"/>
        <v>194.73088614205943</v>
      </c>
      <c r="X225" s="16">
        <f t="shared" si="217"/>
        <v>147.35051956894213</v>
      </c>
      <c r="Y225" s="16">
        <f t="shared" si="218"/>
        <v>95.694889541228392</v>
      </c>
      <c r="Z225" s="17">
        <f t="shared" si="219"/>
        <v>52.835994011798675</v>
      </c>
      <c r="AA225" s="16"/>
      <c r="AP225" s="13"/>
    </row>
    <row r="226" spans="3:42" x14ac:dyDescent="0.25">
      <c r="C226" s="15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>
        <f t="shared" si="209"/>
        <v>15.506604133944698</v>
      </c>
      <c r="Q226" s="16">
        <f t="shared" si="210"/>
        <v>60.773400665653547</v>
      </c>
      <c r="R226" s="16">
        <f t="shared" si="211"/>
        <v>129.37159365090082</v>
      </c>
      <c r="S226" s="16">
        <f t="shared" si="212"/>
        <v>206.47539632806416</v>
      </c>
      <c r="T226" s="16">
        <f t="shared" si="213"/>
        <v>270.05504166004096</v>
      </c>
      <c r="U226" s="16">
        <f t="shared" si="214"/>
        <v>298.2591642845851</v>
      </c>
      <c r="V226" s="16">
        <f t="shared" si="215"/>
        <v>280.33960867655151</v>
      </c>
      <c r="W226" s="16">
        <f t="shared" si="216"/>
        <v>223.71058189463685</v>
      </c>
      <c r="X226" s="16">
        <f t="shared" si="217"/>
        <v>150.39515267173599</v>
      </c>
      <c r="Y226" s="16">
        <f t="shared" si="218"/>
        <v>84.259367431215125</v>
      </c>
      <c r="Z226" s="17">
        <f t="shared" si="219"/>
        <v>38.84213191250538</v>
      </c>
      <c r="AA226" s="16"/>
      <c r="AP226" s="13"/>
    </row>
    <row r="227" spans="3:42" x14ac:dyDescent="0.25">
      <c r="C227" s="15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>
        <f t="shared" si="209"/>
        <v>22.289497984711581</v>
      </c>
      <c r="Q227" s="16">
        <f t="shared" si="210"/>
        <v>86.914135469385073</v>
      </c>
      <c r="R227" s="16">
        <f t="shared" si="211"/>
        <v>182.48457451986954</v>
      </c>
      <c r="S227" s="16">
        <f t="shared" si="212"/>
        <v>283.52508855177132</v>
      </c>
      <c r="T227" s="16">
        <f t="shared" si="213"/>
        <v>354.76891840735595</v>
      </c>
      <c r="U227" s="16">
        <f t="shared" si="214"/>
        <v>366.77508409370836</v>
      </c>
      <c r="V227" s="16">
        <f t="shared" si="215"/>
        <v>314.3796638805203</v>
      </c>
      <c r="W227" s="16">
        <f t="shared" si="216"/>
        <v>221.91169800539282</v>
      </c>
      <c r="X227" s="16">
        <f t="shared" si="217"/>
        <v>127.44401955341071</v>
      </c>
      <c r="Y227" s="16">
        <f t="shared" si="218"/>
        <v>58.650614655567821</v>
      </c>
      <c r="Z227" s="17">
        <f t="shared" si="219"/>
        <v>21.262362428214175</v>
      </c>
      <c r="AA227" s="16"/>
      <c r="AP227" s="13"/>
    </row>
    <row r="228" spans="3:42" x14ac:dyDescent="0.25">
      <c r="C228" s="15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>
        <f t="shared" si="209"/>
        <v>31.095844913188195</v>
      </c>
      <c r="Q228" s="16">
        <f t="shared" si="210"/>
        <v>120.41705310071899</v>
      </c>
      <c r="R228" s="16">
        <f t="shared" si="211"/>
        <v>248.12394837558261</v>
      </c>
      <c r="S228" s="16">
        <f t="shared" si="212"/>
        <v>371.66624539345156</v>
      </c>
      <c r="T228" s="16">
        <f t="shared" si="213"/>
        <v>437.84981216576688</v>
      </c>
      <c r="U228" s="16">
        <f t="shared" si="214"/>
        <v>413.73380100180526</v>
      </c>
      <c r="V228" s="16">
        <f t="shared" si="215"/>
        <v>312.79911236493189</v>
      </c>
      <c r="W228" s="16">
        <f t="shared" si="216"/>
        <v>186.8332576577485</v>
      </c>
      <c r="X228" s="16">
        <f t="shared" si="217"/>
        <v>86.587285881080746</v>
      </c>
      <c r="Y228" s="16">
        <f t="shared" si="218"/>
        <v>30.485293657631217</v>
      </c>
      <c r="Z228" s="17">
        <f t="shared" si="219"/>
        <v>7.9681898326012925</v>
      </c>
      <c r="AA228" s="16"/>
      <c r="AP228" s="13"/>
    </row>
    <row r="229" spans="3:42" x14ac:dyDescent="0.25">
      <c r="C229" s="15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>
        <f t="shared" si="209"/>
        <v>35.126538262946383</v>
      </c>
      <c r="Q229" s="16">
        <f t="shared" si="210"/>
        <v>134.71718470922451</v>
      </c>
      <c r="R229" s="16">
        <f t="shared" si="211"/>
        <v>270.40153458864251</v>
      </c>
      <c r="S229" s="16">
        <f t="shared" si="212"/>
        <v>384.86128984153237</v>
      </c>
      <c r="T229" s="16">
        <f t="shared" si="213"/>
        <v>416.76747944533747</v>
      </c>
      <c r="U229" s="16">
        <f t="shared" si="214"/>
        <v>347.30883605413931</v>
      </c>
      <c r="V229" s="16">
        <f t="shared" si="215"/>
        <v>220.34178819632584</v>
      </c>
      <c r="W229" s="16">
        <f t="shared" si="216"/>
        <v>104.2159405486061</v>
      </c>
      <c r="X229" s="16">
        <f t="shared" si="217"/>
        <v>35.792868687096934</v>
      </c>
      <c r="Y229" s="16">
        <f t="shared" si="218"/>
        <v>8.6678364724972425</v>
      </c>
      <c r="Z229" s="17">
        <f t="shared" si="219"/>
        <v>1.4344162681290493</v>
      </c>
      <c r="AA229" s="16"/>
      <c r="AP229" s="13"/>
    </row>
    <row r="230" spans="3:42" x14ac:dyDescent="0.25">
      <c r="C230" s="15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>
        <f t="shared" si="209"/>
        <v>39.122427726379364</v>
      </c>
      <c r="Q230" s="16">
        <f t="shared" si="210"/>
        <v>147.96714602534087</v>
      </c>
      <c r="R230" s="16">
        <f t="shared" si="211"/>
        <v>285.97959983357629</v>
      </c>
      <c r="S230" s="16">
        <f t="shared" si="212"/>
        <v>378.14761071369924</v>
      </c>
      <c r="T230" s="16">
        <f t="shared" si="213"/>
        <v>362.69843323575168</v>
      </c>
      <c r="U230" s="16">
        <f t="shared" si="214"/>
        <v>252.1980874767078</v>
      </c>
      <c r="V230" s="16">
        <f t="shared" si="215"/>
        <v>124.27740447312399</v>
      </c>
      <c r="W230" s="16">
        <f t="shared" si="216"/>
        <v>41.996193576528285</v>
      </c>
      <c r="X230" s="16">
        <f t="shared" si="217"/>
        <v>9.3665521007374135</v>
      </c>
      <c r="Y230" s="16">
        <f t="shared" si="218"/>
        <v>1.3229526408102457</v>
      </c>
      <c r="Z230" s="17">
        <f t="shared" si="219"/>
        <v>0.11332295217209941</v>
      </c>
      <c r="AA230" s="16"/>
      <c r="AP230" s="13"/>
    </row>
    <row r="231" spans="3:42" x14ac:dyDescent="0.25">
      <c r="C231" s="15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>
        <f t="shared" si="209"/>
        <v>42.028863329782098</v>
      </c>
      <c r="Q231" s="16">
        <f t="shared" si="210"/>
        <v>155.68479327031068</v>
      </c>
      <c r="R231" s="16">
        <f t="shared" si="211"/>
        <v>284.36505632704399</v>
      </c>
      <c r="S231" s="16">
        <f t="shared" si="212"/>
        <v>336.83301460995835</v>
      </c>
      <c r="T231" s="16">
        <f t="shared" si="213"/>
        <v>269.4719366281862</v>
      </c>
      <c r="U231" s="16">
        <f t="shared" si="214"/>
        <v>142.94774006546595</v>
      </c>
      <c r="V231" s="16">
        <f t="shared" si="215"/>
        <v>48.283528746147674</v>
      </c>
      <c r="W231" s="16">
        <f t="shared" si="216"/>
        <v>9.8705732512088105</v>
      </c>
      <c r="X231" s="16">
        <f t="shared" si="217"/>
        <v>1.1546297109185222</v>
      </c>
      <c r="Y231" s="16">
        <f t="shared" si="218"/>
        <v>7.2843922651785381E-2</v>
      </c>
      <c r="Z231" s="17">
        <f t="shared" si="219"/>
        <v>2.3316271049238311E-3</v>
      </c>
      <c r="AA231" s="16"/>
      <c r="AP231" s="13"/>
    </row>
    <row r="232" spans="3:42" ht="15.75" thickBot="1" x14ac:dyDescent="0.3">
      <c r="C232" s="51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>
        <f t="shared" si="209"/>
        <v>39.255380484695124</v>
      </c>
      <c r="Q232" s="18">
        <f t="shared" si="210"/>
        <v>140.75318258295701</v>
      </c>
      <c r="R232" s="18">
        <f t="shared" si="211"/>
        <v>235.34748806052642</v>
      </c>
      <c r="S232" s="18">
        <f t="shared" si="212"/>
        <v>234.69862387083722</v>
      </c>
      <c r="T232" s="18">
        <f t="shared" si="213"/>
        <v>141.38184380112398</v>
      </c>
      <c r="U232" s="18">
        <f t="shared" si="214"/>
        <v>49.118338390030992</v>
      </c>
      <c r="V232" s="18">
        <f t="shared" si="215"/>
        <v>9.1903940663586052</v>
      </c>
      <c r="W232" s="18">
        <f t="shared" si="216"/>
        <v>0.856069769793118</v>
      </c>
      <c r="X232" s="18">
        <f t="shared" si="217"/>
        <v>3.6499295203201013E-2</v>
      </c>
      <c r="Y232" s="18">
        <f t="shared" si="218"/>
        <v>6.5288059806281953E-4</v>
      </c>
      <c r="Z232" s="19">
        <f t="shared" si="219"/>
        <v>4.4823148510682963E-6</v>
      </c>
      <c r="AA232" s="16"/>
      <c r="AP232" s="13"/>
    </row>
    <row r="233" spans="3:42" x14ac:dyDescent="0.25">
      <c r="C233" s="1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7"/>
      <c r="AA233" s="16"/>
      <c r="AP233" s="13"/>
    </row>
    <row r="234" spans="3:42" ht="15.75" thickBot="1" x14ac:dyDescent="0.3">
      <c r="C234" s="15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7"/>
      <c r="AA234" s="16"/>
      <c r="AP234" s="13"/>
    </row>
    <row r="235" spans="3:42" x14ac:dyDescent="0.25">
      <c r="C235" s="50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>
        <f t="shared" ref="Q235:Q246" si="220">$AE3*C19/100</f>
        <v>0.8561116602045723</v>
      </c>
      <c r="R235" s="47">
        <f t="shared" ref="R235:R246" si="221">$AE3*D19/100</f>
        <v>3.3966017227155501</v>
      </c>
      <c r="S235" s="47">
        <f t="shared" ref="S235:S246" si="222">$AE3*E19/100</f>
        <v>7.4748570090747872</v>
      </c>
      <c r="T235" s="47">
        <f t="shared" ref="T235:T246" si="223">$AE3*F19/100</f>
        <v>12.727361896203801</v>
      </c>
      <c r="U235" s="47">
        <f t="shared" ref="U235:U246" si="224">$AE3*G19/100</f>
        <v>18.520789556789115</v>
      </c>
      <c r="V235" s="47">
        <f t="shared" ref="V235:V246" si="225">$AE3*H19/100</f>
        <v>23.984290501081169</v>
      </c>
      <c r="W235" s="47">
        <f t="shared" ref="W235:W246" si="226">$AE3*I19/100</f>
        <v>28.150746254642982</v>
      </c>
      <c r="X235" s="47">
        <f t="shared" ref="X235:X246" si="227">$AE3*J19/100</f>
        <v>30.19038111731679</v>
      </c>
      <c r="Y235" s="47">
        <f t="shared" ref="Y235:Y246" si="228">$AE3*K19/100</f>
        <v>29.665694760675873</v>
      </c>
      <c r="Z235" s="48">
        <f t="shared" ref="Z235:Z246" si="229">$AE3*L19/100</f>
        <v>26.699138249553663</v>
      </c>
      <c r="AA235" s="16"/>
      <c r="AP235" s="13"/>
    </row>
    <row r="236" spans="3:42" x14ac:dyDescent="0.25">
      <c r="C236" s="15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>
        <f t="shared" si="220"/>
        <v>2.4026237356047466</v>
      </c>
      <c r="R236" s="16">
        <f t="shared" si="221"/>
        <v>9.5186547374019295</v>
      </c>
      <c r="S236" s="16">
        <f t="shared" si="222"/>
        <v>20.86599177368846</v>
      </c>
      <c r="T236" s="16">
        <f t="shared" si="223"/>
        <v>35.25933555176082</v>
      </c>
      <c r="U236" s="16">
        <f t="shared" si="224"/>
        <v>50.670362130752856</v>
      </c>
      <c r="V236" s="16">
        <f t="shared" si="225"/>
        <v>64.402712234212046</v>
      </c>
      <c r="W236" s="16">
        <f t="shared" si="226"/>
        <v>73.644234618064388</v>
      </c>
      <c r="X236" s="16">
        <f t="shared" si="227"/>
        <v>76.285602707663699</v>
      </c>
      <c r="Y236" s="16">
        <f t="shared" si="228"/>
        <v>71.692221873091015</v>
      </c>
      <c r="Z236" s="17">
        <f t="shared" si="229"/>
        <v>61.029733449040606</v>
      </c>
      <c r="AA236" s="16"/>
      <c r="AP236" s="13"/>
    </row>
    <row r="237" spans="3:42" x14ac:dyDescent="0.25">
      <c r="C237" s="15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>
        <f t="shared" si="220"/>
        <v>4.7698948418499807</v>
      </c>
      <c r="R237" s="16">
        <f t="shared" si="221"/>
        <v>18.863338739534679</v>
      </c>
      <c r="S237" s="16">
        <f t="shared" si="222"/>
        <v>41.149516543427353</v>
      </c>
      <c r="T237" s="16">
        <f t="shared" si="223"/>
        <v>68.877392418949242</v>
      </c>
      <c r="U237" s="16">
        <f t="shared" si="224"/>
        <v>97.444871007230702</v>
      </c>
      <c r="V237" s="16">
        <f t="shared" si="225"/>
        <v>120.99528811602949</v>
      </c>
      <c r="W237" s="16">
        <f t="shared" si="226"/>
        <v>133.92161593020791</v>
      </c>
      <c r="X237" s="16">
        <f t="shared" si="227"/>
        <v>132.83784612192375</v>
      </c>
      <c r="Y237" s="16">
        <f t="shared" si="228"/>
        <v>118.07818548341484</v>
      </c>
      <c r="Z237" s="17">
        <f t="shared" si="229"/>
        <v>93.764824824311205</v>
      </c>
      <c r="AA237" s="16"/>
      <c r="AP237" s="13"/>
    </row>
    <row r="238" spans="3:42" x14ac:dyDescent="0.25">
      <c r="C238" s="15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>
        <f t="shared" si="220"/>
        <v>7.4099703243750081</v>
      </c>
      <c r="R238" s="16">
        <f t="shared" si="221"/>
        <v>29.237406109821919</v>
      </c>
      <c r="S238" s="16">
        <f t="shared" si="222"/>
        <v>63.387695278639022</v>
      </c>
      <c r="T238" s="16">
        <f t="shared" si="223"/>
        <v>104.83296581553402</v>
      </c>
      <c r="U238" s="16">
        <f t="shared" si="224"/>
        <v>145.40380869544185</v>
      </c>
      <c r="V238" s="16">
        <f t="shared" si="225"/>
        <v>175.28680146240885</v>
      </c>
      <c r="W238" s="16">
        <f t="shared" si="226"/>
        <v>186.17330414080348</v>
      </c>
      <c r="X238" s="16">
        <f t="shared" si="227"/>
        <v>174.80352743500623</v>
      </c>
      <c r="Y238" s="16">
        <f t="shared" si="228"/>
        <v>144.80682157473629</v>
      </c>
      <c r="Z238" s="17">
        <f t="shared" si="229"/>
        <v>105.30119267040332</v>
      </c>
      <c r="AA238" s="16"/>
      <c r="AP238" s="13"/>
    </row>
    <row r="239" spans="3:42" x14ac:dyDescent="0.25">
      <c r="C239" s="1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>
        <f t="shared" si="220"/>
        <v>10.194737117926167</v>
      </c>
      <c r="R239" s="16">
        <f t="shared" si="221"/>
        <v>40.107902584498532</v>
      </c>
      <c r="S239" s="16">
        <f t="shared" si="222"/>
        <v>86.268676017554029</v>
      </c>
      <c r="T239" s="16">
        <f t="shared" si="223"/>
        <v>140.48869279504757</v>
      </c>
      <c r="U239" s="16">
        <f t="shared" si="224"/>
        <v>189.96151846331327</v>
      </c>
      <c r="V239" s="16">
        <f t="shared" si="225"/>
        <v>220.46984477138835</v>
      </c>
      <c r="W239" s="16">
        <f t="shared" si="226"/>
        <v>222.07724010179416</v>
      </c>
      <c r="X239" s="16">
        <f t="shared" si="227"/>
        <v>194.31789313728484</v>
      </c>
      <c r="Y239" s="16">
        <f t="shared" si="228"/>
        <v>147.03801272918238</v>
      </c>
      <c r="Z239" s="17">
        <f t="shared" si="229"/>
        <v>95.491936015179249</v>
      </c>
      <c r="AA239" s="16"/>
      <c r="AP239" s="13"/>
    </row>
    <row r="240" spans="3:42" x14ac:dyDescent="0.25">
      <c r="C240" s="15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>
        <f t="shared" si="220"/>
        <v>15.474590766301683</v>
      </c>
      <c r="R240" s="16">
        <f t="shared" si="221"/>
        <v>60.647934045004675</v>
      </c>
      <c r="S240" s="16">
        <f t="shared" si="222"/>
        <v>129.10450613423151</v>
      </c>
      <c r="T240" s="16">
        <f t="shared" si="223"/>
        <v>206.04912809326618</v>
      </c>
      <c r="U240" s="16">
        <f t="shared" si="224"/>
        <v>269.4975133154831</v>
      </c>
      <c r="V240" s="16">
        <f t="shared" si="225"/>
        <v>297.64340855904624</v>
      </c>
      <c r="W240" s="16">
        <f t="shared" si="226"/>
        <v>279.76084785439218</v>
      </c>
      <c r="X240" s="16">
        <f t="shared" si="227"/>
        <v>223.24873163767771</v>
      </c>
      <c r="Y240" s="16">
        <f t="shared" si="228"/>
        <v>150.08466203996267</v>
      </c>
      <c r="Z240" s="17">
        <f t="shared" si="229"/>
        <v>84.085414057307901</v>
      </c>
      <c r="AA240" s="16"/>
      <c r="AP240" s="13"/>
    </row>
    <row r="241" spans="3:42" x14ac:dyDescent="0.25">
      <c r="C241" s="15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>
        <f t="shared" si="220"/>
        <v>22.244729652642487</v>
      </c>
      <c r="R241" s="16">
        <f t="shared" si="221"/>
        <v>86.739568914280923</v>
      </c>
      <c r="S241" s="16">
        <f t="shared" si="222"/>
        <v>182.1180552723209</v>
      </c>
      <c r="T241" s="16">
        <f t="shared" si="223"/>
        <v>282.95562999676434</v>
      </c>
      <c r="U241" s="16">
        <f t="shared" si="224"/>
        <v>354.05636701844855</v>
      </c>
      <c r="V241" s="16">
        <f t="shared" si="225"/>
        <v>366.03841838815316</v>
      </c>
      <c r="W241" s="16">
        <f t="shared" si="226"/>
        <v>313.74823408349084</v>
      </c>
      <c r="X241" s="16">
        <f t="shared" si="227"/>
        <v>221.46598960078285</v>
      </c>
      <c r="Y241" s="16">
        <f t="shared" si="228"/>
        <v>127.1880489527493</v>
      </c>
      <c r="Z241" s="17">
        <f t="shared" si="229"/>
        <v>58.53281522398089</v>
      </c>
      <c r="AA241" s="16"/>
      <c r="AP241" s="13"/>
    </row>
    <row r="242" spans="3:42" x14ac:dyDescent="0.25">
      <c r="C242" s="15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>
        <f t="shared" si="220"/>
        <v>31.035120466141919</v>
      </c>
      <c r="R242" s="16">
        <f t="shared" si="221"/>
        <v>120.18190081638978</v>
      </c>
      <c r="S242" s="16">
        <f t="shared" si="222"/>
        <v>247.63940809034168</v>
      </c>
      <c r="T242" s="16">
        <f t="shared" si="223"/>
        <v>370.94044979920778</v>
      </c>
      <c r="U242" s="16">
        <f t="shared" si="224"/>
        <v>436.99477227837008</v>
      </c>
      <c r="V242" s="16">
        <f t="shared" si="225"/>
        <v>412.92585523412066</v>
      </c>
      <c r="W242" s="16">
        <f t="shared" si="226"/>
        <v>312.18827341882985</v>
      </c>
      <c r="X242" s="16">
        <f t="shared" si="227"/>
        <v>186.46840678160112</v>
      </c>
      <c r="Y242" s="16">
        <f t="shared" si="228"/>
        <v>86.418196889575768</v>
      </c>
      <c r="Z242" s="17">
        <f t="shared" si="229"/>
        <v>30.425761504522953</v>
      </c>
      <c r="AA242" s="16"/>
      <c r="AP242" s="13"/>
    </row>
    <row r="243" spans="3:42" x14ac:dyDescent="0.25">
      <c r="C243" s="15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>
        <f t="shared" si="220"/>
        <v>35.059887357187556</v>
      </c>
      <c r="R243" s="16">
        <f t="shared" si="221"/>
        <v>134.46156537335557</v>
      </c>
      <c r="S243" s="16">
        <f t="shared" si="222"/>
        <v>269.88846076781795</v>
      </c>
      <c r="T243" s="16">
        <f t="shared" si="223"/>
        <v>384.1310341765012</v>
      </c>
      <c r="U243" s="16">
        <f t="shared" si="224"/>
        <v>415.97668333022017</v>
      </c>
      <c r="V243" s="16">
        <f t="shared" si="225"/>
        <v>346.64983435212781</v>
      </c>
      <c r="W243" s="16">
        <f t="shared" si="226"/>
        <v>219.92370032071824</v>
      </c>
      <c r="X243" s="16">
        <f t="shared" si="227"/>
        <v>104.01819584686304</v>
      </c>
      <c r="Y243" s="16">
        <f t="shared" si="228"/>
        <v>35.724953451617601</v>
      </c>
      <c r="Z243" s="17">
        <f t="shared" si="229"/>
        <v>8.6513896724301045</v>
      </c>
      <c r="AA243" s="16"/>
      <c r="AP243" s="13"/>
    </row>
    <row r="244" spans="3:42" x14ac:dyDescent="0.25">
      <c r="C244" s="15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>
        <f t="shared" si="220"/>
        <v>43.537307712428685</v>
      </c>
      <c r="R244" s="16">
        <f t="shared" si="221"/>
        <v>164.66491325361639</v>
      </c>
      <c r="S244" s="16">
        <f t="shared" si="222"/>
        <v>318.25176915174796</v>
      </c>
      <c r="T244" s="16">
        <f t="shared" si="223"/>
        <v>420.82073749377867</v>
      </c>
      <c r="U244" s="16">
        <f t="shared" si="224"/>
        <v>403.62815429148935</v>
      </c>
      <c r="V244" s="16">
        <f t="shared" si="225"/>
        <v>280.65808737007012</v>
      </c>
      <c r="W244" s="16">
        <f t="shared" si="226"/>
        <v>138.30183643230419</v>
      </c>
      <c r="X244" s="16">
        <f t="shared" si="227"/>
        <v>46.735371722833641</v>
      </c>
      <c r="Y244" s="16">
        <f t="shared" si="228"/>
        <v>10.423546919592965</v>
      </c>
      <c r="Z244" s="17">
        <f t="shared" si="229"/>
        <v>1.4722449387538625</v>
      </c>
      <c r="AA244" s="16"/>
      <c r="AP244" s="13"/>
    </row>
    <row r="245" spans="3:42" x14ac:dyDescent="0.25">
      <c r="C245" s="15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>
        <f t="shared" si="220"/>
        <v>46.654881045374438</v>
      </c>
      <c r="R245" s="16">
        <f t="shared" si="221"/>
        <v>172.82065074201265</v>
      </c>
      <c r="S245" s="16">
        <f t="shared" si="222"/>
        <v>315.66444641385988</v>
      </c>
      <c r="T245" s="16">
        <f t="shared" si="223"/>
        <v>373.90742893697842</v>
      </c>
      <c r="U245" s="16">
        <f t="shared" si="224"/>
        <v>299.13207620692248</v>
      </c>
      <c r="V245" s="16">
        <f t="shared" si="225"/>
        <v>158.68166017550959</v>
      </c>
      <c r="W245" s="16">
        <f t="shared" si="226"/>
        <v>53.597982710757172</v>
      </c>
      <c r="X245" s="16">
        <f t="shared" si="227"/>
        <v>10.957003934923916</v>
      </c>
      <c r="Y245" s="16">
        <f t="shared" si="228"/>
        <v>1.2817170759930239</v>
      </c>
      <c r="Z245" s="17">
        <f t="shared" si="229"/>
        <v>8.0861681162556515E-2</v>
      </c>
      <c r="AA245" s="16"/>
      <c r="AP245" s="13"/>
    </row>
    <row r="246" spans="3:42" ht="15.75" thickBot="1" x14ac:dyDescent="0.3">
      <c r="C246" s="51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>
        <f t="shared" si="220"/>
        <v>45.891005430440607</v>
      </c>
      <c r="R246" s="18">
        <f t="shared" si="221"/>
        <v>164.54572561803678</v>
      </c>
      <c r="S246" s="18">
        <f t="shared" si="222"/>
        <v>275.13000050622372</v>
      </c>
      <c r="T246" s="18">
        <f t="shared" si="223"/>
        <v>274.37145404240192</v>
      </c>
      <c r="U246" s="18">
        <f t="shared" si="224"/>
        <v>165.28065405384842</v>
      </c>
      <c r="V246" s="18">
        <f t="shared" si="225"/>
        <v>57.421171466417348</v>
      </c>
      <c r="W246" s="18">
        <f t="shared" si="226"/>
        <v>10.743913797284074</v>
      </c>
      <c r="X246" s="18">
        <f t="shared" si="227"/>
        <v>1.000777523216946</v>
      </c>
      <c r="Y246" s="18">
        <f t="shared" si="228"/>
        <v>4.2669038834826659E-2</v>
      </c>
      <c r="Z246" s="19">
        <f t="shared" si="229"/>
        <v>7.6324179516770924E-4</v>
      </c>
      <c r="AA246" s="16"/>
      <c r="AP246" s="13"/>
    </row>
    <row r="247" spans="3:42" ht="15.75" thickBot="1" x14ac:dyDescent="0.3">
      <c r="C247" s="15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7"/>
      <c r="AA247" s="16"/>
      <c r="AP247" s="13"/>
    </row>
    <row r="248" spans="3:42" x14ac:dyDescent="0.25">
      <c r="C248" s="50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>
        <f t="shared" ref="R248:R259" si="230">$AF3*C19/100</f>
        <v>0.94657491253363035</v>
      </c>
      <c r="S248" s="47">
        <f t="shared" ref="S248:S259" si="231">$AF3*D19/100</f>
        <v>3.7555124267584161</v>
      </c>
      <c r="T248" s="47">
        <f t="shared" ref="T248:T259" si="232">$AF3*E19/100</f>
        <v>8.2647071035986475</v>
      </c>
      <c r="U248" s="47">
        <f t="shared" ref="U248:U259" si="233">$AF3*F19/100</f>
        <v>14.072231501676058</v>
      </c>
      <c r="V248" s="47">
        <f t="shared" ref="V248:V259" si="234">$AF3*G19/100</f>
        <v>20.477836676797779</v>
      </c>
      <c r="W248" s="47">
        <f t="shared" ref="W248:W259" si="235">$AF3*H19/100</f>
        <v>26.518652576016898</v>
      </c>
      <c r="X248" s="47">
        <f t="shared" ref="X248:X259" si="236">$AF3*I19/100</f>
        <v>31.125367650497495</v>
      </c>
      <c r="Y248" s="47">
        <f t="shared" ref="Y248:Y259" si="237">$AF3*J19/100</f>
        <v>33.380525805071237</v>
      </c>
      <c r="Z248" s="48">
        <f t="shared" ref="Z248:Z259" si="238">$AF3*K19/100</f>
        <v>32.800397107809616</v>
      </c>
      <c r="AA248" s="16"/>
      <c r="AP248" s="13"/>
    </row>
    <row r="249" spans="3:42" x14ac:dyDescent="0.25">
      <c r="C249" s="15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>
        <f t="shared" si="230"/>
        <v>2.683967396480905</v>
      </c>
      <c r="S249" s="16">
        <f t="shared" si="231"/>
        <v>10.633275029689512</v>
      </c>
      <c r="T249" s="16">
        <f t="shared" si="232"/>
        <v>23.309368331751017</v>
      </c>
      <c r="U249" s="16">
        <f t="shared" si="233"/>
        <v>39.388151228218113</v>
      </c>
      <c r="V249" s="16">
        <f t="shared" si="234"/>
        <v>56.603786065815427</v>
      </c>
      <c r="W249" s="16">
        <f t="shared" si="235"/>
        <v>71.944173912882391</v>
      </c>
      <c r="X249" s="16">
        <f t="shared" si="236"/>
        <v>82.267864803193589</v>
      </c>
      <c r="Y249" s="16">
        <f t="shared" si="237"/>
        <v>85.218533161926473</v>
      </c>
      <c r="Z249" s="17">
        <f t="shared" si="238"/>
        <v>80.087274273189081</v>
      </c>
      <c r="AA249" s="16"/>
      <c r="AP249" s="13"/>
    </row>
    <row r="250" spans="3:42" x14ac:dyDescent="0.25">
      <c r="C250" s="15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>
        <f t="shared" si="230"/>
        <v>5.3967605158620824</v>
      </c>
      <c r="S250" s="16">
        <f t="shared" si="231"/>
        <v>21.342382816005514</v>
      </c>
      <c r="T250" s="16">
        <f t="shared" si="232"/>
        <v>46.557438579138982</v>
      </c>
      <c r="U250" s="16">
        <f t="shared" si="233"/>
        <v>77.929347326650046</v>
      </c>
      <c r="V250" s="16">
        <f t="shared" si="234"/>
        <v>110.25120044808658</v>
      </c>
      <c r="W250" s="16">
        <f t="shared" si="235"/>
        <v>136.89664346073684</v>
      </c>
      <c r="X250" s="16">
        <f t="shared" si="236"/>
        <v>151.52176579060185</v>
      </c>
      <c r="Y250" s="16">
        <f t="shared" si="237"/>
        <v>150.29556556951627</v>
      </c>
      <c r="Z250" s="17">
        <f t="shared" si="238"/>
        <v>133.59617147332796</v>
      </c>
      <c r="AA250" s="16"/>
      <c r="AP250" s="13"/>
    </row>
    <row r="251" spans="3:42" x14ac:dyDescent="0.25">
      <c r="C251" s="15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>
        <f t="shared" si="230"/>
        <v>8.5206822262122053</v>
      </c>
      <c r="S251" s="16">
        <f t="shared" si="231"/>
        <v>33.619925003076162</v>
      </c>
      <c r="T251" s="16">
        <f t="shared" si="232"/>
        <v>72.889145958463729</v>
      </c>
      <c r="U251" s="16">
        <f t="shared" si="233"/>
        <v>120.54682400106282</v>
      </c>
      <c r="V251" s="16">
        <f t="shared" si="234"/>
        <v>167.1990027138616</v>
      </c>
      <c r="W251" s="16">
        <f t="shared" si="235"/>
        <v>201.56128409816657</v>
      </c>
      <c r="X251" s="16">
        <f t="shared" si="236"/>
        <v>214.07961086828527</v>
      </c>
      <c r="Y251" s="16">
        <f t="shared" si="237"/>
        <v>201.00557007565098</v>
      </c>
      <c r="Z251" s="17">
        <f t="shared" si="238"/>
        <v>166.51253065985881</v>
      </c>
      <c r="AA251" s="16"/>
      <c r="AP251" s="13"/>
    </row>
    <row r="252" spans="3:42" x14ac:dyDescent="0.25">
      <c r="C252" s="15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>
        <f t="shared" si="230"/>
        <v>11.975041622505165</v>
      </c>
      <c r="S252" s="16">
        <f t="shared" si="231"/>
        <v>47.111936020028992</v>
      </c>
      <c r="T252" s="16">
        <f t="shared" si="232"/>
        <v>101.33375427720414</v>
      </c>
      <c r="U252" s="16">
        <f t="shared" si="233"/>
        <v>165.02219961648842</v>
      </c>
      <c r="V252" s="16">
        <f t="shared" si="234"/>
        <v>223.13445299854902</v>
      </c>
      <c r="W252" s="16">
        <f t="shared" si="235"/>
        <v>258.97044103297975</v>
      </c>
      <c r="X252" s="16">
        <f t="shared" si="236"/>
        <v>260.8585354254858</v>
      </c>
      <c r="Y252" s="16">
        <f t="shared" si="237"/>
        <v>228.25158033990112</v>
      </c>
      <c r="Z252" s="17">
        <f t="shared" si="238"/>
        <v>172.71522572428876</v>
      </c>
      <c r="AA252" s="16"/>
      <c r="AP252" s="13"/>
    </row>
    <row r="253" spans="3:42" x14ac:dyDescent="0.25">
      <c r="C253" s="15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>
        <f t="shared" si="230"/>
        <v>15.441771639018659</v>
      </c>
      <c r="S253" s="16">
        <f t="shared" si="231"/>
        <v>60.519309495448908</v>
      </c>
      <c r="T253" s="16">
        <f t="shared" si="232"/>
        <v>128.83069616512665</v>
      </c>
      <c r="U253" s="16">
        <f t="shared" si="233"/>
        <v>205.61213091100953</v>
      </c>
      <c r="V253" s="16">
        <f t="shared" si="234"/>
        <v>268.92595227548327</v>
      </c>
      <c r="W253" s="16">
        <f t="shared" si="235"/>
        <v>297.01215458548563</v>
      </c>
      <c r="X253" s="16">
        <f t="shared" si="236"/>
        <v>279.16751992648767</v>
      </c>
      <c r="Y253" s="16">
        <f t="shared" si="237"/>
        <v>222.77525685246107</v>
      </c>
      <c r="Z253" s="17">
        <f t="shared" si="238"/>
        <v>149.76635652215566</v>
      </c>
      <c r="AA253" s="16"/>
      <c r="AP253" s="13"/>
    </row>
    <row r="254" spans="3:42" x14ac:dyDescent="0.25">
      <c r="C254" s="15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>
        <f t="shared" si="230"/>
        <v>22.19880543207567</v>
      </c>
      <c r="S254" s="16">
        <f t="shared" si="231"/>
        <v>86.560495167065639</v>
      </c>
      <c r="T254" s="16">
        <f t="shared" si="232"/>
        <v>181.742072742071</v>
      </c>
      <c r="U254" s="16">
        <f t="shared" si="233"/>
        <v>282.37146840138843</v>
      </c>
      <c r="V254" s="16">
        <f t="shared" si="234"/>
        <v>353.32541802756663</v>
      </c>
      <c r="W254" s="16">
        <f t="shared" si="235"/>
        <v>365.28273246503886</v>
      </c>
      <c r="X254" s="16">
        <f t="shared" si="236"/>
        <v>313.1005011899249</v>
      </c>
      <c r="Y254" s="16">
        <f t="shared" si="237"/>
        <v>221.00877330221275</v>
      </c>
      <c r="Z254" s="17">
        <f t="shared" si="238"/>
        <v>126.92546936177303</v>
      </c>
      <c r="AA254" s="16"/>
      <c r="AP254" s="13"/>
    </row>
    <row r="255" spans="3:42" x14ac:dyDescent="0.25">
      <c r="C255" s="15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>
        <f t="shared" si="230"/>
        <v>30.972786600220584</v>
      </c>
      <c r="S255" s="16">
        <f t="shared" si="231"/>
        <v>119.94051614060506</v>
      </c>
      <c r="T255" s="16">
        <f t="shared" si="232"/>
        <v>247.14202572388419</v>
      </c>
      <c r="U255" s="16">
        <f t="shared" si="233"/>
        <v>370.19541797992389</v>
      </c>
      <c r="V255" s="16">
        <f t="shared" si="234"/>
        <v>436.11707072173385</v>
      </c>
      <c r="W255" s="16">
        <f t="shared" si="235"/>
        <v>412.0964959627849</v>
      </c>
      <c r="X255" s="16">
        <f t="shared" si="236"/>
        <v>311.56124501728931</v>
      </c>
      <c r="Y255" s="16">
        <f t="shared" si="237"/>
        <v>186.09388602923056</v>
      </c>
      <c r="Z255" s="17">
        <f t="shared" si="238"/>
        <v>86.244626424336076</v>
      </c>
      <c r="AA255" s="16"/>
      <c r="AP255" s="13"/>
    </row>
    <row r="256" spans="3:42" x14ac:dyDescent="0.25">
      <c r="C256" s="15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>
        <f t="shared" si="230"/>
        <v>34.991421866726903</v>
      </c>
      <c r="S256" s="16">
        <f t="shared" si="231"/>
        <v>134.19898674817051</v>
      </c>
      <c r="T256" s="16">
        <f t="shared" si="232"/>
        <v>269.36141840604745</v>
      </c>
      <c r="U256" s="16">
        <f t="shared" si="233"/>
        <v>383.38089714987268</v>
      </c>
      <c r="V256" s="16">
        <f t="shared" si="234"/>
        <v>415.16435762722386</v>
      </c>
      <c r="W256" s="16">
        <f t="shared" si="235"/>
        <v>345.97289119240725</v>
      </c>
      <c r="X256" s="16">
        <f t="shared" si="236"/>
        <v>219.49422991617931</v>
      </c>
      <c r="Y256" s="16">
        <f t="shared" si="237"/>
        <v>103.81506750469431</v>
      </c>
      <c r="Z256" s="17">
        <f t="shared" si="238"/>
        <v>35.655189209798166</v>
      </c>
      <c r="AA256" s="16"/>
      <c r="AP256" s="13"/>
    </row>
    <row r="257" spans="3:42" x14ac:dyDescent="0.25">
      <c r="C257" s="15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>
        <f t="shared" si="230"/>
        <v>43.454697778833406</v>
      </c>
      <c r="S257" s="16">
        <f t="shared" si="231"/>
        <v>164.3524695527058</v>
      </c>
      <c r="T257" s="16">
        <f t="shared" si="232"/>
        <v>317.64790182743241</v>
      </c>
      <c r="U257" s="16">
        <f t="shared" si="233"/>
        <v>420.0222505177465</v>
      </c>
      <c r="V257" s="16">
        <f t="shared" si="234"/>
        <v>402.86228940973211</v>
      </c>
      <c r="W257" s="16">
        <f t="shared" si="235"/>
        <v>280.12555223689742</v>
      </c>
      <c r="X257" s="16">
        <f t="shared" si="236"/>
        <v>138.03941539333584</v>
      </c>
      <c r="Y257" s="16">
        <f t="shared" si="237"/>
        <v>46.646693617607774</v>
      </c>
      <c r="Z257" s="17">
        <f t="shared" si="238"/>
        <v>10.403768743952376</v>
      </c>
      <c r="AA257" s="16"/>
      <c r="AP257" s="13"/>
    </row>
    <row r="258" spans="3:42" x14ac:dyDescent="0.25">
      <c r="C258" s="15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>
        <f t="shared" si="230"/>
        <v>51.91978183372327</v>
      </c>
      <c r="S258" s="16">
        <f t="shared" si="231"/>
        <v>192.32308135478539</v>
      </c>
      <c r="T258" s="16">
        <f t="shared" si="232"/>
        <v>351.28648542756343</v>
      </c>
      <c r="U258" s="16">
        <f t="shared" si="233"/>
        <v>416.10206052258297</v>
      </c>
      <c r="V258" s="16">
        <f t="shared" si="234"/>
        <v>332.88847357744771</v>
      </c>
      <c r="W258" s="16">
        <f t="shared" si="235"/>
        <v>176.58853677738171</v>
      </c>
      <c r="X258" s="16">
        <f t="shared" si="236"/>
        <v>59.646397262566424</v>
      </c>
      <c r="Y258" s="16">
        <f t="shared" si="237"/>
        <v>12.193477747788595</v>
      </c>
      <c r="Z258" s="17">
        <f t="shared" si="238"/>
        <v>1.4263560310741206</v>
      </c>
      <c r="AA258" s="16"/>
      <c r="AP258" s="13"/>
    </row>
    <row r="259" spans="3:42" ht="15.75" thickBot="1" x14ac:dyDescent="0.3">
      <c r="C259" s="51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>
        <f t="shared" si="230"/>
        <v>53.361768709076777</v>
      </c>
      <c r="S259" s="18">
        <f t="shared" si="231"/>
        <v>191.33272130648507</v>
      </c>
      <c r="T259" s="18">
        <f t="shared" si="232"/>
        <v>319.91941153249923</v>
      </c>
      <c r="U259" s="18">
        <f t="shared" si="233"/>
        <v>319.03737853762618</v>
      </c>
      <c r="V259" s="18">
        <f t="shared" si="234"/>
        <v>192.18729140887578</v>
      </c>
      <c r="W259" s="18">
        <f t="shared" si="235"/>
        <v>66.76897230851938</v>
      </c>
      <c r="X259" s="18">
        <f t="shared" si="236"/>
        <v>12.492954506083633</v>
      </c>
      <c r="Y259" s="18">
        <f t="shared" si="237"/>
        <v>1.1636977273050051</v>
      </c>
      <c r="Z259" s="19">
        <f t="shared" si="238"/>
        <v>4.9615286481222202E-2</v>
      </c>
      <c r="AA259" s="16"/>
      <c r="AP259" s="13"/>
    </row>
    <row r="260" spans="3:42" ht="15.75" thickBot="1" x14ac:dyDescent="0.3">
      <c r="C260" s="15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7"/>
      <c r="AA260" s="16"/>
      <c r="AP260" s="13"/>
    </row>
    <row r="261" spans="3:42" x14ac:dyDescent="0.25">
      <c r="C261" s="50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>
        <f t="shared" ref="S261:S272" si="239">$AG3*C19/100</f>
        <v>1.059078366911107</v>
      </c>
      <c r="T261" s="47">
        <f t="shared" ref="T261:T272" si="240">$AG3*D19/100</f>
        <v>4.2018670843490806</v>
      </c>
      <c r="U261" s="47">
        <f t="shared" ref="U261:U272" si="241">$AG3*E19/100</f>
        <v>9.2469939635833125</v>
      </c>
      <c r="V261" s="47">
        <f t="shared" ref="V261:V272" si="242">$AG3*F19/100</f>
        <v>15.744761201940912</v>
      </c>
      <c r="W261" s="47">
        <f t="shared" ref="W261:W272" si="243">$AG3*G19/100</f>
        <v>22.911693029646859</v>
      </c>
      <c r="X261" s="47">
        <f t="shared" ref="X261:X272" si="244">$AG3*H19/100</f>
        <v>29.670479209846132</v>
      </c>
      <c r="Y261" s="47">
        <f t="shared" ref="Y261:Y272" si="245">$AG3*I19/100</f>
        <v>34.824717097734748</v>
      </c>
      <c r="Z261" s="48">
        <f t="shared" ref="Z261:Z272" si="246">$AG3*J19/100</f>
        <v>37.34790800829817</v>
      </c>
      <c r="AA261" s="16"/>
      <c r="AP261" s="13"/>
    </row>
    <row r="262" spans="3:42" x14ac:dyDescent="0.25">
      <c r="C262" s="15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>
        <f t="shared" si="239"/>
        <v>2.9675757516956884</v>
      </c>
      <c r="T262" s="16">
        <f t="shared" si="240"/>
        <v>11.75686753147277</v>
      </c>
      <c r="U262" s="16">
        <f t="shared" si="241"/>
        <v>25.772413010434949</v>
      </c>
      <c r="V262" s="16">
        <f t="shared" si="242"/>
        <v>43.55020207854988</v>
      </c>
      <c r="W262" s="16">
        <f t="shared" si="243"/>
        <v>62.584971487852883</v>
      </c>
      <c r="X262" s="16">
        <f t="shared" si="244"/>
        <v>79.546341084313624</v>
      </c>
      <c r="Y262" s="16">
        <f t="shared" si="245"/>
        <v>90.96091146779078</v>
      </c>
      <c r="Z262" s="17">
        <f t="shared" si="246"/>
        <v>94.223369828556386</v>
      </c>
      <c r="AA262" s="16"/>
      <c r="AP262" s="13"/>
    </row>
    <row r="263" spans="3:42" x14ac:dyDescent="0.25">
      <c r="C263" s="15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>
        <f t="shared" si="239"/>
        <v>6.0287131341202098</v>
      </c>
      <c r="T263" s="16">
        <f t="shared" si="240"/>
        <v>23.84154405556767</v>
      </c>
      <c r="U263" s="16">
        <f t="shared" si="241"/>
        <v>52.009245292259166</v>
      </c>
      <c r="V263" s="16">
        <f t="shared" si="242"/>
        <v>87.054757827537657</v>
      </c>
      <c r="W263" s="16">
        <f t="shared" si="243"/>
        <v>123.16145180804344</v>
      </c>
      <c r="X263" s="16">
        <f t="shared" si="244"/>
        <v>152.92703651069462</v>
      </c>
      <c r="Y263" s="16">
        <f t="shared" si="245"/>
        <v>169.26473888214912</v>
      </c>
      <c r="Z263" s="17">
        <f t="shared" si="246"/>
        <v>167.89495244152567</v>
      </c>
      <c r="AA263" s="16"/>
      <c r="AP263" s="13"/>
    </row>
    <row r="264" spans="3:42" x14ac:dyDescent="0.25">
      <c r="C264" s="15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>
        <f t="shared" si="239"/>
        <v>9.6404811701876341</v>
      </c>
      <c r="T264" s="16">
        <f t="shared" si="240"/>
        <v>38.038298498940442</v>
      </c>
      <c r="U264" s="16">
        <f t="shared" si="241"/>
        <v>82.4683306416417</v>
      </c>
      <c r="V264" s="16">
        <f t="shared" si="242"/>
        <v>136.38924161883494</v>
      </c>
      <c r="W264" s="16">
        <f t="shared" si="243"/>
        <v>189.17250925970521</v>
      </c>
      <c r="X264" s="16">
        <f t="shared" si="244"/>
        <v>228.05072556391116</v>
      </c>
      <c r="Y264" s="16">
        <f t="shared" si="245"/>
        <v>242.21422683125434</v>
      </c>
      <c r="Z264" s="17">
        <f t="shared" si="246"/>
        <v>227.42197889459047</v>
      </c>
      <c r="AA264" s="16"/>
      <c r="AP264" s="13"/>
    </row>
    <row r="265" spans="3:42" x14ac:dyDescent="0.25">
      <c r="C265" s="15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>
        <f t="shared" si="239"/>
        <v>13.770031436615406</v>
      </c>
      <c r="T265" s="16">
        <f t="shared" si="240"/>
        <v>54.173744065859779</v>
      </c>
      <c r="U265" s="16">
        <f t="shared" si="241"/>
        <v>116.52310079365323</v>
      </c>
      <c r="V265" s="16">
        <f t="shared" si="242"/>
        <v>189.75807751581692</v>
      </c>
      <c r="W265" s="16">
        <f t="shared" si="243"/>
        <v>256.58102320142297</v>
      </c>
      <c r="X265" s="16">
        <f t="shared" si="244"/>
        <v>297.78861957995252</v>
      </c>
      <c r="Y265" s="16">
        <f t="shared" si="245"/>
        <v>299.95972845453417</v>
      </c>
      <c r="Z265" s="17">
        <f t="shared" si="246"/>
        <v>262.46517847844171</v>
      </c>
      <c r="AA265" s="16"/>
      <c r="AP265" s="13"/>
    </row>
    <row r="266" spans="3:42" x14ac:dyDescent="0.25">
      <c r="C266" s="15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>
        <f t="shared" si="239"/>
        <v>18.138364527057487</v>
      </c>
      <c r="T266" s="16">
        <f t="shared" si="240"/>
        <v>71.087782037943995</v>
      </c>
      <c r="U266" s="16">
        <f t="shared" si="241"/>
        <v>151.32836982338375</v>
      </c>
      <c r="V266" s="16">
        <f t="shared" si="242"/>
        <v>241.51812815475404</v>
      </c>
      <c r="W266" s="16">
        <f t="shared" si="243"/>
        <v>315.88842700103379</v>
      </c>
      <c r="X266" s="16">
        <f t="shared" si="244"/>
        <v>348.8793161029194</v>
      </c>
      <c r="Y266" s="16">
        <f t="shared" si="245"/>
        <v>327.91847716140796</v>
      </c>
      <c r="Z266" s="17">
        <f t="shared" si="246"/>
        <v>261.67844667437362</v>
      </c>
      <c r="AA266" s="16"/>
      <c r="AP266" s="13"/>
    </row>
    <row r="267" spans="3:42" x14ac:dyDescent="0.25">
      <c r="C267" s="15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>
        <f t="shared" si="239"/>
        <v>22.151725323011142</v>
      </c>
      <c r="T267" s="16">
        <f t="shared" si="240"/>
        <v>86.376914227739221</v>
      </c>
      <c r="U267" s="16">
        <f t="shared" si="241"/>
        <v>181.3566269291199</v>
      </c>
      <c r="V267" s="16">
        <f t="shared" si="242"/>
        <v>281.77260376564368</v>
      </c>
      <c r="W267" s="16">
        <f t="shared" si="243"/>
        <v>352.57607143471023</v>
      </c>
      <c r="X267" s="16">
        <f t="shared" si="244"/>
        <v>364.50802632436552</v>
      </c>
      <c r="Y267" s="16">
        <f t="shared" si="245"/>
        <v>312.43646519982246</v>
      </c>
      <c r="Z267" s="17">
        <f t="shared" si="246"/>
        <v>220.54004910968251</v>
      </c>
      <c r="AA267" s="16"/>
      <c r="AP267" s="13"/>
    </row>
    <row r="268" spans="3:42" x14ac:dyDescent="0.25">
      <c r="C268" s="15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>
        <f t="shared" si="239"/>
        <v>30.908843315424214</v>
      </c>
      <c r="T268" s="16">
        <f t="shared" si="240"/>
        <v>119.69289907336488</v>
      </c>
      <c r="U268" s="16">
        <f t="shared" si="241"/>
        <v>246.63180127621047</v>
      </c>
      <c r="V268" s="16">
        <f t="shared" si="242"/>
        <v>369.43114993560033</v>
      </c>
      <c r="W268" s="16">
        <f t="shared" si="243"/>
        <v>435.21670749585866</v>
      </c>
      <c r="X268" s="16">
        <f t="shared" si="244"/>
        <v>411.24572318779843</v>
      </c>
      <c r="Y268" s="16">
        <f t="shared" si="245"/>
        <v>310.9180271603106</v>
      </c>
      <c r="Z268" s="17">
        <f t="shared" si="246"/>
        <v>185.70969540063709</v>
      </c>
      <c r="AA268" s="16"/>
      <c r="AP268" s="13"/>
    </row>
    <row r="269" spans="3:42" x14ac:dyDescent="0.25">
      <c r="C269" s="15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>
        <f t="shared" si="239"/>
        <v>34.921141791564423</v>
      </c>
      <c r="T269" s="16">
        <f t="shared" si="240"/>
        <v>133.92944883366926</v>
      </c>
      <c r="U269" s="16">
        <f t="shared" si="241"/>
        <v>268.82040750333101</v>
      </c>
      <c r="V269" s="16">
        <f t="shared" si="242"/>
        <v>382.61087876164669</v>
      </c>
      <c r="W269" s="16">
        <f t="shared" si="243"/>
        <v>414.33050233634845</v>
      </c>
      <c r="X269" s="16">
        <f t="shared" si="244"/>
        <v>345.2780065749775</v>
      </c>
      <c r="Y269" s="16">
        <f t="shared" si="245"/>
        <v>219.05337698270912</v>
      </c>
      <c r="Z269" s="17">
        <f t="shared" si="246"/>
        <v>103.60655552209991</v>
      </c>
      <c r="AA269" s="16"/>
      <c r="AP269" s="13"/>
    </row>
    <row r="270" spans="3:42" x14ac:dyDescent="0.25">
      <c r="C270" s="15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>
        <f t="shared" si="239"/>
        <v>43.36983877270093</v>
      </c>
      <c r="T270" s="16">
        <f t="shared" si="240"/>
        <v>164.03151950738177</v>
      </c>
      <c r="U270" s="16">
        <f t="shared" si="241"/>
        <v>317.02759409024986</v>
      </c>
      <c r="V270" s="16">
        <f t="shared" si="242"/>
        <v>419.20202456855526</v>
      </c>
      <c r="W270" s="16">
        <f t="shared" si="243"/>
        <v>402.07557369808325</v>
      </c>
      <c r="X270" s="16">
        <f t="shared" si="244"/>
        <v>279.57851872452284</v>
      </c>
      <c r="Y270" s="16">
        <f t="shared" si="245"/>
        <v>137.76984988727702</v>
      </c>
      <c r="Z270" s="17">
        <f t="shared" si="246"/>
        <v>46.555601232616326</v>
      </c>
      <c r="AA270" s="16"/>
      <c r="AP270" s="13"/>
    </row>
    <row r="271" spans="3:42" x14ac:dyDescent="0.25">
      <c r="C271" s="15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>
        <f t="shared" si="239"/>
        <v>51.821266561306899</v>
      </c>
      <c r="T271" s="16">
        <f t="shared" si="240"/>
        <v>191.95815761892879</v>
      </c>
      <c r="U271" s="16">
        <f t="shared" si="241"/>
        <v>350.61993632843746</v>
      </c>
      <c r="V271" s="16">
        <f t="shared" si="242"/>
        <v>415.31252700765651</v>
      </c>
      <c r="W271" s="16">
        <f t="shared" si="243"/>
        <v>332.25683381509714</v>
      </c>
      <c r="X271" s="16">
        <f t="shared" si="244"/>
        <v>176.25346857809794</v>
      </c>
      <c r="Y271" s="16">
        <f t="shared" si="245"/>
        <v>59.533221111445549</v>
      </c>
      <c r="Z271" s="17">
        <f t="shared" si="246"/>
        <v>12.170341214089872</v>
      </c>
      <c r="AA271" s="16"/>
      <c r="AP271" s="13"/>
    </row>
    <row r="272" spans="3:42" ht="15.75" thickBot="1" x14ac:dyDescent="0.3">
      <c r="C272" s="51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>
        <f t="shared" si="239"/>
        <v>59.383527029945135</v>
      </c>
      <c r="T272" s="18">
        <f t="shared" si="240"/>
        <v>212.92419839681872</v>
      </c>
      <c r="U272" s="18">
        <f t="shared" si="241"/>
        <v>356.02161400832233</v>
      </c>
      <c r="V272" s="18">
        <f t="shared" si="242"/>
        <v>355.04004552850108</v>
      </c>
      <c r="W272" s="18">
        <f t="shared" si="243"/>
        <v>213.87520485709877</v>
      </c>
      <c r="X272" s="18">
        <f t="shared" si="244"/>
        <v>74.303704089369518</v>
      </c>
      <c r="Y272" s="18">
        <f t="shared" si="245"/>
        <v>13.902756965207191</v>
      </c>
      <c r="Z272" s="19">
        <f t="shared" si="246"/>
        <v>1.2950184582683801</v>
      </c>
      <c r="AA272" s="16"/>
      <c r="AP272" s="13"/>
    </row>
    <row r="273" spans="3:42" ht="15.75" thickBot="1" x14ac:dyDescent="0.3">
      <c r="C273" s="15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7"/>
      <c r="AA273" s="16"/>
      <c r="AP273" s="13"/>
    </row>
    <row r="274" spans="3:42" x14ac:dyDescent="0.25">
      <c r="C274" s="50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>
        <f t="shared" ref="T274:T285" si="247">$AH3*C19/100</f>
        <v>1.1725013849022949</v>
      </c>
      <c r="U274" s="47">
        <f t="shared" ref="U274:U285" si="248">$AH3*D19/100</f>
        <v>4.6518700877101233</v>
      </c>
      <c r="V274" s="47">
        <f t="shared" ref="V274:V285" si="249">$AH3*E19/100</f>
        <v>10.237309690411815</v>
      </c>
      <c r="W274" s="47">
        <f t="shared" ref="W274:W285" si="250">$AH3*F19/100</f>
        <v>17.430961570930787</v>
      </c>
      <c r="X274" s="47">
        <f t="shared" ref="X274:X285" si="251">$AH3*G19/100</f>
        <v>25.365442867149046</v>
      </c>
      <c r="Y274" s="47">
        <f t="shared" ref="Y274:Y285" si="252">$AH3*H19/100</f>
        <v>32.848067764544659</v>
      </c>
      <c r="Z274" s="48">
        <f t="shared" ref="Z274:Z285" si="253">$AH3*I19/100</f>
        <v>38.554303724487113</v>
      </c>
      <c r="AA274" s="16"/>
      <c r="AP274" s="13"/>
    </row>
    <row r="275" spans="3:42" x14ac:dyDescent="0.25">
      <c r="C275" s="15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>
        <f t="shared" si="247"/>
        <v>3.3202816165690523</v>
      </c>
      <c r="U275" s="16">
        <f t="shared" si="248"/>
        <v>13.154208822093647</v>
      </c>
      <c r="V275" s="16">
        <f t="shared" si="249"/>
        <v>28.835546686306532</v>
      </c>
      <c r="W275" s="16">
        <f t="shared" si="250"/>
        <v>48.726282817431674</v>
      </c>
      <c r="X275" s="16">
        <f t="shared" si="251"/>
        <v>70.023395421626006</v>
      </c>
      <c r="Y275" s="16">
        <f t="shared" si="252"/>
        <v>89.000678016950587</v>
      </c>
      <c r="Z275" s="17">
        <f t="shared" si="253"/>
        <v>101.7719065807494</v>
      </c>
      <c r="AA275" s="16"/>
      <c r="AP275" s="13"/>
    </row>
    <row r="276" spans="3:42" x14ac:dyDescent="0.25">
      <c r="C276" s="15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>
        <f t="shared" si="247"/>
        <v>6.6657526966243594</v>
      </c>
      <c r="U276" s="16">
        <f t="shared" si="248"/>
        <v>26.360822458221119</v>
      </c>
      <c r="V276" s="16">
        <f t="shared" si="249"/>
        <v>57.504936682787871</v>
      </c>
      <c r="W276" s="16">
        <f t="shared" si="250"/>
        <v>96.253623921612032</v>
      </c>
      <c r="X276" s="16">
        <f t="shared" si="251"/>
        <v>136.17562508710122</v>
      </c>
      <c r="Y276" s="16">
        <f t="shared" si="252"/>
        <v>169.08646726590268</v>
      </c>
      <c r="Z276" s="17">
        <f t="shared" si="253"/>
        <v>187.15053520484958</v>
      </c>
      <c r="AA276" s="16"/>
      <c r="AP276" s="13"/>
    </row>
    <row r="277" spans="3:42" x14ac:dyDescent="0.25">
      <c r="C277" s="15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>
        <f t="shared" si="247"/>
        <v>10.769367156301298</v>
      </c>
      <c r="U277" s="16">
        <f t="shared" si="248"/>
        <v>42.492526597414752</v>
      </c>
      <c r="V277" s="16">
        <f t="shared" si="249"/>
        <v>92.125249328172927</v>
      </c>
      <c r="W277" s="16">
        <f t="shared" si="250"/>
        <v>152.36021866885045</v>
      </c>
      <c r="X277" s="16">
        <f t="shared" si="251"/>
        <v>211.32432833297273</v>
      </c>
      <c r="Y277" s="16">
        <f t="shared" si="252"/>
        <v>254.75512585964265</v>
      </c>
      <c r="Z277" s="17">
        <f t="shared" si="253"/>
        <v>270.57715202971076</v>
      </c>
      <c r="AA277" s="16"/>
      <c r="AP277" s="13"/>
    </row>
    <row r="278" spans="3:42" x14ac:dyDescent="0.25">
      <c r="C278" s="15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>
        <f t="shared" si="247"/>
        <v>15.579706560256893</v>
      </c>
      <c r="U278" s="16">
        <f t="shared" si="248"/>
        <v>61.29332672199088</v>
      </c>
      <c r="V278" s="16">
        <f t="shared" si="249"/>
        <v>131.83671556690129</v>
      </c>
      <c r="W278" s="16">
        <f t="shared" si="250"/>
        <v>214.69632649303298</v>
      </c>
      <c r="X278" s="16">
        <f t="shared" si="251"/>
        <v>290.30122907193504</v>
      </c>
      <c r="Y278" s="16">
        <f t="shared" si="252"/>
        <v>336.92438041230662</v>
      </c>
      <c r="Z278" s="17">
        <f t="shared" si="253"/>
        <v>339.38081918893926</v>
      </c>
      <c r="AA278" s="16"/>
      <c r="AP278" s="13"/>
    </row>
    <row r="279" spans="3:42" x14ac:dyDescent="0.25">
      <c r="C279" s="15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>
        <f t="shared" si="247"/>
        <v>20.857200970139143</v>
      </c>
      <c r="U279" s="16">
        <f t="shared" si="248"/>
        <v>81.743431403370124</v>
      </c>
      <c r="V279" s="16">
        <f t="shared" si="249"/>
        <v>174.01162145470931</v>
      </c>
      <c r="W279" s="16">
        <f t="shared" si="250"/>
        <v>277.72030545207713</v>
      </c>
      <c r="X279" s="16">
        <f t="shared" si="251"/>
        <v>363.23828404007293</v>
      </c>
      <c r="Y279" s="16">
        <f t="shared" si="252"/>
        <v>401.17431753168944</v>
      </c>
      <c r="Z279" s="17">
        <f t="shared" si="253"/>
        <v>377.07156947776957</v>
      </c>
      <c r="AA279" s="16"/>
      <c r="AP279" s="13"/>
    </row>
    <row r="280" spans="3:42" x14ac:dyDescent="0.25">
      <c r="C280" s="15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>
        <f t="shared" si="247"/>
        <v>26.020075818033597</v>
      </c>
      <c r="U280" s="16">
        <f t="shared" si="248"/>
        <v>101.46089410014615</v>
      </c>
      <c r="V280" s="16">
        <f t="shared" si="249"/>
        <v>213.02689131381291</v>
      </c>
      <c r="W280" s="16">
        <f t="shared" si="250"/>
        <v>330.97848616832539</v>
      </c>
      <c r="X280" s="16">
        <f t="shared" si="251"/>
        <v>414.14634646203422</v>
      </c>
      <c r="Y280" s="16">
        <f t="shared" si="252"/>
        <v>428.16197578024673</v>
      </c>
      <c r="Z280" s="17">
        <f t="shared" si="253"/>
        <v>366.99717039073118</v>
      </c>
      <c r="AA280" s="16"/>
      <c r="AP280" s="13"/>
    </row>
    <row r="281" spans="3:42" x14ac:dyDescent="0.25">
      <c r="C281" s="15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>
        <f t="shared" si="247"/>
        <v>30.843290611752792</v>
      </c>
      <c r="U281" s="16">
        <f t="shared" si="248"/>
        <v>119.4390496146692</v>
      </c>
      <c r="V281" s="16">
        <f t="shared" si="249"/>
        <v>246.10873474732031</v>
      </c>
      <c r="W281" s="16">
        <f t="shared" si="250"/>
        <v>368.64764566623688</v>
      </c>
      <c r="X281" s="16">
        <f t="shared" si="251"/>
        <v>434.29368260074421</v>
      </c>
      <c r="Y281" s="16">
        <f t="shared" si="252"/>
        <v>410.37353690916092</v>
      </c>
      <c r="Z281" s="17">
        <f t="shared" si="253"/>
        <v>310.25861984789356</v>
      </c>
      <c r="AA281" s="16"/>
      <c r="AP281" s="13"/>
    </row>
    <row r="282" spans="3:42" x14ac:dyDescent="0.25">
      <c r="C282" s="15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>
        <f t="shared" si="247"/>
        <v>34.849047131700111</v>
      </c>
      <c r="U282" s="16">
        <f t="shared" si="248"/>
        <v>133.65295162985188</v>
      </c>
      <c r="V282" s="16">
        <f t="shared" si="249"/>
        <v>268.26542805966869</v>
      </c>
      <c r="W282" s="16">
        <f t="shared" si="250"/>
        <v>381.82097901182328</v>
      </c>
      <c r="X282" s="16">
        <f t="shared" si="251"/>
        <v>413.47511745759397</v>
      </c>
      <c r="Y282" s="16">
        <f t="shared" si="252"/>
        <v>344.56518049983862</v>
      </c>
      <c r="Z282" s="17">
        <f t="shared" si="253"/>
        <v>218.60114152030764</v>
      </c>
      <c r="AA282" s="16"/>
      <c r="AP282" s="13"/>
    </row>
    <row r="283" spans="3:42" x14ac:dyDescent="0.25">
      <c r="C283" s="15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>
        <f t="shared" si="247"/>
        <v>43.282730694031279</v>
      </c>
      <c r="U283" s="16">
        <f t="shared" si="248"/>
        <v>163.70206311764426</v>
      </c>
      <c r="V283" s="16">
        <f t="shared" si="249"/>
        <v>316.39084594020028</v>
      </c>
      <c r="W283" s="16">
        <f t="shared" si="250"/>
        <v>418.36005964620512</v>
      </c>
      <c r="X283" s="16">
        <f t="shared" si="251"/>
        <v>401.26800715654275</v>
      </c>
      <c r="Y283" s="16">
        <f t="shared" si="252"/>
        <v>279.01698683294632</v>
      </c>
      <c r="Z283" s="17">
        <f t="shared" si="253"/>
        <v>137.49313991412762</v>
      </c>
      <c r="AA283" s="16"/>
      <c r="AP283" s="13"/>
    </row>
    <row r="284" spans="3:42" x14ac:dyDescent="0.25">
      <c r="C284" s="15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>
        <f t="shared" si="247"/>
        <v>51.720069190212534</v>
      </c>
      <c r="U284" s="16">
        <f t="shared" si="248"/>
        <v>191.58329875884723</v>
      </c>
      <c r="V284" s="16">
        <f t="shared" si="249"/>
        <v>349.93524029215405</v>
      </c>
      <c r="W284" s="16">
        <f t="shared" si="250"/>
        <v>414.50149827940243</v>
      </c>
      <c r="X284" s="16">
        <f t="shared" si="251"/>
        <v>331.60799752950675</v>
      </c>
      <c r="Y284" s="16">
        <f t="shared" si="252"/>
        <v>175.90927807775063</v>
      </c>
      <c r="Z284" s="17">
        <f t="shared" si="253"/>
        <v>59.416963716190054</v>
      </c>
      <c r="AA284" s="16"/>
      <c r="AP284" s="13"/>
    </row>
    <row r="285" spans="3:42" ht="15.75" thickBot="1" x14ac:dyDescent="0.3">
      <c r="C285" s="51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>
        <f t="shared" si="247"/>
        <v>59.270849662364206</v>
      </c>
      <c r="U285" s="18">
        <f t="shared" si="248"/>
        <v>212.52018503874493</v>
      </c>
      <c r="V285" s="18">
        <f t="shared" si="249"/>
        <v>355.34608023195813</v>
      </c>
      <c r="W285" s="18">
        <f t="shared" si="250"/>
        <v>354.36637423080612</v>
      </c>
      <c r="X285" s="18">
        <f t="shared" si="251"/>
        <v>213.46938701030805</v>
      </c>
      <c r="Y285" s="18">
        <f t="shared" si="252"/>
        <v>74.162716408154822</v>
      </c>
      <c r="Z285" s="19">
        <f t="shared" si="253"/>
        <v>13.876377156945432</v>
      </c>
      <c r="AA285" s="16"/>
      <c r="AP285" s="13"/>
    </row>
    <row r="286" spans="3:42" ht="15.75" thickBot="1" x14ac:dyDescent="0.3">
      <c r="C286" s="15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7"/>
      <c r="AA286" s="16"/>
      <c r="AP286" s="13"/>
    </row>
    <row r="287" spans="3:42" x14ac:dyDescent="0.25">
      <c r="C287" s="50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>
        <f t="shared" ref="U287:U298" si="254">$AI3*C19/100</f>
        <v>1.2868439665071929</v>
      </c>
      <c r="V287" s="47">
        <f t="shared" ref="V287:V298" si="255">$AI3*D19/100</f>
        <v>5.1055214368415385</v>
      </c>
      <c r="W287" s="47">
        <f t="shared" ref="W287:W298" si="256">$AI3*E19/100</f>
        <v>11.235654284084143</v>
      </c>
      <c r="X287" s="47">
        <f t="shared" ref="X287:X298" si="257">$AI3*F19/100</f>
        <v>19.130832608645662</v>
      </c>
      <c r="Y287" s="47">
        <f t="shared" ref="Y287:Y298" si="258">$AI3*G19/100</f>
        <v>27.839086189304318</v>
      </c>
      <c r="Z287" s="48">
        <f t="shared" ref="Z287:Z298" si="259">$AI3*H19/100</f>
        <v>36.051418240112454</v>
      </c>
      <c r="AA287" s="16"/>
      <c r="AP287" s="13"/>
    </row>
    <row r="288" spans="3:42" x14ac:dyDescent="0.25">
      <c r="C288" s="15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>
        <f t="shared" si="254"/>
        <v>3.6758703749631048</v>
      </c>
      <c r="V288" s="16">
        <f t="shared" si="255"/>
        <v>14.562971488297171</v>
      </c>
      <c r="W288" s="16">
        <f t="shared" si="256"/>
        <v>31.923717338045652</v>
      </c>
      <c r="X288" s="16">
        <f t="shared" si="257"/>
        <v>53.944671017319372</v>
      </c>
      <c r="Y288" s="16">
        <f t="shared" si="258"/>
        <v>77.522618412909864</v>
      </c>
      <c r="Z288" s="17">
        <f t="shared" si="259"/>
        <v>98.532291369970551</v>
      </c>
      <c r="AA288" s="16"/>
      <c r="AP288" s="13"/>
    </row>
    <row r="289" spans="3:42" x14ac:dyDescent="0.25">
      <c r="C289" s="15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>
        <f t="shared" si="254"/>
        <v>7.4579987137821169</v>
      </c>
      <c r="V289" s="16">
        <f t="shared" si="255"/>
        <v>29.493890477996974</v>
      </c>
      <c r="W289" s="16">
        <f t="shared" si="256"/>
        <v>64.339582240058405</v>
      </c>
      <c r="X289" s="16">
        <f t="shared" si="257"/>
        <v>107.69367482951856</v>
      </c>
      <c r="Y289" s="16">
        <f t="shared" si="258"/>
        <v>152.36053345669291</v>
      </c>
      <c r="Z289" s="17">
        <f t="shared" si="259"/>
        <v>189.18293443824848</v>
      </c>
      <c r="AA289" s="16"/>
      <c r="AP289" s="13"/>
    </row>
    <row r="290" spans="3:42" x14ac:dyDescent="0.25">
      <c r="C290" s="15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>
        <f t="shared" si="254"/>
        <v>11.90734018455319</v>
      </c>
      <c r="V290" s="16">
        <f t="shared" si="255"/>
        <v>46.982609298499071</v>
      </c>
      <c r="W290" s="16">
        <f t="shared" si="256"/>
        <v>101.85990201805734</v>
      </c>
      <c r="X290" s="16">
        <f t="shared" si="257"/>
        <v>168.45975515110925</v>
      </c>
      <c r="Y290" s="16">
        <f t="shared" si="258"/>
        <v>233.65445993366396</v>
      </c>
      <c r="Z290" s="17">
        <f t="shared" si="259"/>
        <v>281.67448498536089</v>
      </c>
      <c r="AA290" s="16"/>
      <c r="AP290" s="13"/>
    </row>
    <row r="291" spans="3:42" x14ac:dyDescent="0.25">
      <c r="C291" s="15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>
        <f t="shared" si="254"/>
        <v>17.40406699342963</v>
      </c>
      <c r="V291" s="16">
        <f t="shared" si="255"/>
        <v>68.470683988422323</v>
      </c>
      <c r="W291" s="16">
        <f t="shared" si="256"/>
        <v>147.27459859694835</v>
      </c>
      <c r="X291" s="16">
        <f t="shared" si="257"/>
        <v>239.83694654813667</v>
      </c>
      <c r="Y291" s="16">
        <f t="shared" si="258"/>
        <v>324.2950706100853</v>
      </c>
      <c r="Z291" s="17">
        <f t="shared" si="259"/>
        <v>376.37772353004226</v>
      </c>
      <c r="AA291" s="16"/>
      <c r="AP291" s="13"/>
    </row>
    <row r="292" spans="3:42" x14ac:dyDescent="0.25">
      <c r="C292" s="15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>
        <f t="shared" si="254"/>
        <v>23.598280968263634</v>
      </c>
      <c r="V292" s="16">
        <f t="shared" si="255"/>
        <v>92.486257591727281</v>
      </c>
      <c r="W292" s="16">
        <f t="shared" si="256"/>
        <v>196.88045105910334</v>
      </c>
      <c r="X292" s="16">
        <f t="shared" si="257"/>
        <v>314.21866280297888</v>
      </c>
      <c r="Y292" s="16">
        <f t="shared" si="258"/>
        <v>410.97552339260056</v>
      </c>
      <c r="Z292" s="17">
        <f t="shared" si="259"/>
        <v>453.89715887179568</v>
      </c>
      <c r="AA292" s="16"/>
      <c r="AP292" s="13"/>
    </row>
    <row r="293" spans="3:42" x14ac:dyDescent="0.25">
      <c r="C293" s="15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>
        <f t="shared" si="254"/>
        <v>29.920335418632447</v>
      </c>
      <c r="V293" s="16">
        <f t="shared" si="255"/>
        <v>116.66929814427179</v>
      </c>
      <c r="W293" s="16">
        <f t="shared" si="256"/>
        <v>244.95839619653842</v>
      </c>
      <c r="X293" s="16">
        <f t="shared" si="257"/>
        <v>380.59025622223925</v>
      </c>
      <c r="Y293" s="16">
        <f t="shared" si="258"/>
        <v>476.22450008224763</v>
      </c>
      <c r="Z293" s="17">
        <f t="shared" si="259"/>
        <v>492.34099156508557</v>
      </c>
      <c r="AA293" s="16"/>
      <c r="AP293" s="13"/>
    </row>
    <row r="294" spans="3:42" x14ac:dyDescent="0.25">
      <c r="C294" s="15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>
        <f t="shared" si="254"/>
        <v>36.229447074344598</v>
      </c>
      <c r="V294" s="16">
        <f t="shared" si="255"/>
        <v>140.29666228206528</v>
      </c>
      <c r="W294" s="16">
        <f t="shared" si="256"/>
        <v>289.08664423323165</v>
      </c>
      <c r="X294" s="16">
        <f t="shared" si="257"/>
        <v>433.02449585769625</v>
      </c>
      <c r="Y294" s="16">
        <f t="shared" si="258"/>
        <v>510.13428452119734</v>
      </c>
      <c r="Z294" s="17">
        <f t="shared" si="259"/>
        <v>482.03696950858944</v>
      </c>
      <c r="AA294" s="16"/>
      <c r="AP294" s="13"/>
    </row>
    <row r="295" spans="3:42" x14ac:dyDescent="0.25">
      <c r="C295" s="15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>
        <f t="shared" si="254"/>
        <v>34.77513788713398</v>
      </c>
      <c r="V295" s="16">
        <f t="shared" si="255"/>
        <v>133.36949513671837</v>
      </c>
      <c r="W295" s="16">
        <f t="shared" si="256"/>
        <v>267.69648007506038</v>
      </c>
      <c r="X295" s="16">
        <f t="shared" si="257"/>
        <v>381.01119790040246</v>
      </c>
      <c r="Y295" s="16">
        <f t="shared" si="258"/>
        <v>412.59820299096032</v>
      </c>
      <c r="Z295" s="17">
        <f t="shared" si="259"/>
        <v>343.83441296699061</v>
      </c>
      <c r="AA295" s="16"/>
      <c r="AP295" s="13"/>
    </row>
    <row r="296" spans="3:42" x14ac:dyDescent="0.25">
      <c r="C296" s="15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>
        <f t="shared" si="254"/>
        <v>43.193373542824432</v>
      </c>
      <c r="V296" s="16">
        <f t="shared" si="255"/>
        <v>163.36410038349322</v>
      </c>
      <c r="W296" s="16">
        <f t="shared" si="256"/>
        <v>315.73765737728365</v>
      </c>
      <c r="X296" s="16">
        <f t="shared" si="257"/>
        <v>417.4963557506959</v>
      </c>
      <c r="Y296" s="16">
        <f t="shared" si="258"/>
        <v>400.43958978511051</v>
      </c>
      <c r="Z296" s="17">
        <f t="shared" si="259"/>
        <v>278.44095656216791</v>
      </c>
      <c r="AA296" s="16"/>
      <c r="AP296" s="13"/>
    </row>
    <row r="297" spans="3:42" x14ac:dyDescent="0.25">
      <c r="C297" s="15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>
        <f t="shared" si="254"/>
        <v>51.616189720440161</v>
      </c>
      <c r="V297" s="16">
        <f t="shared" si="255"/>
        <v>191.19850477454071</v>
      </c>
      <c r="W297" s="16">
        <f t="shared" si="256"/>
        <v>349.2323973187132</v>
      </c>
      <c r="X297" s="16">
        <f t="shared" si="257"/>
        <v>413.66897433782071</v>
      </c>
      <c r="Y297" s="16">
        <f t="shared" si="258"/>
        <v>330.94196472067665</v>
      </c>
      <c r="Z297" s="17">
        <f t="shared" si="259"/>
        <v>175.55596527633978</v>
      </c>
      <c r="AA297" s="16"/>
      <c r="AP297" s="13"/>
    </row>
    <row r="298" spans="3:42" ht="15.75" thickBot="1" x14ac:dyDescent="0.3">
      <c r="C298" s="51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>
        <f t="shared" si="254"/>
        <v>59.155104630133756</v>
      </c>
      <c r="V298" s="18">
        <f t="shared" si="255"/>
        <v>212.10517233339226</v>
      </c>
      <c r="W298" s="18">
        <f t="shared" si="256"/>
        <v>354.65215490873925</v>
      </c>
      <c r="X298" s="18">
        <f t="shared" si="257"/>
        <v>353.67436209262382</v>
      </c>
      <c r="Y298" s="18">
        <f t="shared" si="258"/>
        <v>213.05252068865971</v>
      </c>
      <c r="Z298" s="19">
        <f t="shared" si="259"/>
        <v>74.017890308143464</v>
      </c>
      <c r="AA298" s="16"/>
      <c r="AP298" s="13"/>
    </row>
    <row r="299" spans="3:42" x14ac:dyDescent="0.25">
      <c r="C299" s="15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7"/>
      <c r="AA299" s="16"/>
      <c r="AP299" s="13"/>
    </row>
    <row r="300" spans="3:42" ht="15.75" thickBot="1" x14ac:dyDescent="0.3">
      <c r="C300" s="15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7"/>
      <c r="AA300" s="16"/>
      <c r="AP300" s="13"/>
    </row>
    <row r="301" spans="3:42" x14ac:dyDescent="0.25">
      <c r="C301" s="50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>
        <f t="shared" ref="V301:V312" si="260">$AJ3*C19/100</f>
        <v>1.4021061117258022</v>
      </c>
      <c r="W301" s="47">
        <f t="shared" ref="W301:W312" si="261">$AJ3*D19/100</f>
        <v>5.5628211317433314</v>
      </c>
      <c r="X301" s="47">
        <f t="shared" ref="X301:X312" si="262">$AJ3*E19/100</f>
        <v>12.242027744600314</v>
      </c>
      <c r="Y301" s="47">
        <f t="shared" ref="Y301:Y312" si="263">$AJ3*F19/100</f>
        <v>20.844374315085567</v>
      </c>
      <c r="Z301" s="48">
        <f t="shared" ref="Z301:Z312" si="264">$AJ3*G19/100</f>
        <v>30.332622996112701</v>
      </c>
      <c r="AA301" s="16"/>
      <c r="AP301" s="13"/>
    </row>
    <row r="302" spans="3:42" x14ac:dyDescent="0.25">
      <c r="C302" s="15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>
        <f t="shared" si="260"/>
        <v>4.0343420268778454</v>
      </c>
      <c r="W302" s="16">
        <f t="shared" si="261"/>
        <v>15.983155530083344</v>
      </c>
      <c r="X302" s="16">
        <f t="shared" si="262"/>
        <v>35.036924965652311</v>
      </c>
      <c r="Y302" s="16">
        <f t="shared" si="263"/>
        <v>59.205366678212968</v>
      </c>
      <c r="Z302" s="17">
        <f t="shared" si="264"/>
        <v>85.082640461704443</v>
      </c>
      <c r="AA302" s="16"/>
      <c r="AP302" s="13"/>
    </row>
    <row r="303" spans="3:42" x14ac:dyDescent="0.25">
      <c r="C303" s="15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>
        <f t="shared" si="260"/>
        <v>8.2567202708645535</v>
      </c>
      <c r="W303" s="16">
        <f t="shared" si="261"/>
        <v>32.652567092337407</v>
      </c>
      <c r="X303" s="16">
        <f t="shared" si="262"/>
        <v>71.230091783033657</v>
      </c>
      <c r="Y303" s="16">
        <f t="shared" si="263"/>
        <v>119.22723268449722</v>
      </c>
      <c r="Z303" s="17">
        <f t="shared" si="264"/>
        <v>168.67773156716655</v>
      </c>
      <c r="AA303" s="16"/>
      <c r="AP303" s="13"/>
    </row>
    <row r="304" spans="3:42" x14ac:dyDescent="0.25">
      <c r="C304" s="15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>
        <f t="shared" si="260"/>
        <v>13.322565631025586</v>
      </c>
      <c r="W304" s="16">
        <f t="shared" si="261"/>
        <v>52.566642608235369</v>
      </c>
      <c r="X304" s="16">
        <f t="shared" si="262"/>
        <v>113.96627699994833</v>
      </c>
      <c r="Y304" s="16">
        <f t="shared" si="263"/>
        <v>188.48173558513048</v>
      </c>
      <c r="Z304" s="17">
        <f t="shared" si="264"/>
        <v>261.42503944636263</v>
      </c>
      <c r="AA304" s="16"/>
      <c r="AP304" s="13"/>
    </row>
    <row r="305" spans="3:42" x14ac:dyDescent="0.25">
      <c r="C305" s="1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>
        <f t="shared" si="260"/>
        <v>19.243112736133604</v>
      </c>
      <c r="W305" s="16">
        <f t="shared" si="261"/>
        <v>75.705815865154051</v>
      </c>
      <c r="X305" s="16">
        <f t="shared" si="262"/>
        <v>162.83674988379434</v>
      </c>
      <c r="Y305" s="16">
        <f t="shared" si="263"/>
        <v>265.1799376811278</v>
      </c>
      <c r="Z305" s="17">
        <f t="shared" si="264"/>
        <v>358.56254781587353</v>
      </c>
      <c r="AA305" s="16"/>
      <c r="AP305" s="13"/>
    </row>
    <row r="306" spans="3:42" x14ac:dyDescent="0.25">
      <c r="C306" s="15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>
        <f t="shared" si="260"/>
        <v>26.361604521430955</v>
      </c>
      <c r="W306" s="16">
        <f t="shared" si="261"/>
        <v>103.31626060301546</v>
      </c>
      <c r="X306" s="16">
        <f t="shared" si="262"/>
        <v>219.93485863656588</v>
      </c>
      <c r="Y306" s="16">
        <f t="shared" si="263"/>
        <v>351.01320020745925</v>
      </c>
      <c r="Z306" s="17">
        <f t="shared" si="264"/>
        <v>459.10014505861699</v>
      </c>
      <c r="AA306" s="16"/>
      <c r="AP306" s="13"/>
    </row>
    <row r="307" spans="3:42" x14ac:dyDescent="0.25">
      <c r="C307" s="15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>
        <f t="shared" si="260"/>
        <v>33.852504124807695</v>
      </c>
      <c r="W307" s="16">
        <f t="shared" si="261"/>
        <v>132.00212636011616</v>
      </c>
      <c r="X307" s="16">
        <f t="shared" si="262"/>
        <v>277.1511415772963</v>
      </c>
      <c r="Y307" s="16">
        <f t="shared" si="263"/>
        <v>430.60791392738503</v>
      </c>
      <c r="Z307" s="17">
        <f t="shared" si="264"/>
        <v>538.81053229535019</v>
      </c>
      <c r="AA307" s="16"/>
      <c r="AP307" s="13"/>
    </row>
    <row r="308" spans="3:42" x14ac:dyDescent="0.25">
      <c r="C308" s="15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>
        <f t="shared" si="260"/>
        <v>41.660032663882639</v>
      </c>
      <c r="W308" s="16">
        <f t="shared" si="261"/>
        <v>161.32632444847448</v>
      </c>
      <c r="X308" s="16">
        <f t="shared" si="262"/>
        <v>332.41906829919566</v>
      </c>
      <c r="Y308" s="16">
        <f t="shared" si="263"/>
        <v>497.93237541479328</v>
      </c>
      <c r="Z308" s="17">
        <f t="shared" si="264"/>
        <v>586.6004775758488</v>
      </c>
      <c r="AA308" s="16"/>
      <c r="AP308" s="13"/>
    </row>
    <row r="309" spans="3:42" x14ac:dyDescent="0.25">
      <c r="C309" s="15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>
        <f t="shared" si="260"/>
        <v>40.847911899026734</v>
      </c>
      <c r="W309" s="16">
        <f t="shared" si="261"/>
        <v>156.6597781738181</v>
      </c>
      <c r="X309" s="16">
        <f t="shared" si="262"/>
        <v>314.44425236430988</v>
      </c>
      <c r="Y309" s="16">
        <f t="shared" si="263"/>
        <v>447.54709226146389</v>
      </c>
      <c r="Z309" s="17">
        <f t="shared" si="264"/>
        <v>484.65012849616954</v>
      </c>
      <c r="AA309" s="16"/>
      <c r="AP309" s="13"/>
    </row>
    <row r="310" spans="3:42" x14ac:dyDescent="0.25">
      <c r="C310" s="15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>
        <f t="shared" si="260"/>
        <v>43.101767319080402</v>
      </c>
      <c r="W310" s="16">
        <f t="shared" si="261"/>
        <v>163.01763130492878</v>
      </c>
      <c r="X310" s="16">
        <f t="shared" si="262"/>
        <v>315.0680284015001</v>
      </c>
      <c r="Y310" s="16">
        <f t="shared" si="263"/>
        <v>416.61091288202761</v>
      </c>
      <c r="Z310" s="17">
        <f t="shared" si="264"/>
        <v>399.5903215837867</v>
      </c>
      <c r="AA310" s="16"/>
      <c r="AP310" s="13"/>
    </row>
    <row r="311" spans="3:42" x14ac:dyDescent="0.25">
      <c r="C311" s="15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>
        <f t="shared" si="260"/>
        <v>51.509628151989801</v>
      </c>
      <c r="W311" s="16">
        <f t="shared" si="261"/>
        <v>190.80377566600927</v>
      </c>
      <c r="X311" s="16">
        <f t="shared" si="262"/>
        <v>348.51140740811496</v>
      </c>
      <c r="Y311" s="16">
        <f t="shared" si="263"/>
        <v>412.81495518291138</v>
      </c>
      <c r="Z311" s="17">
        <f t="shared" si="264"/>
        <v>330.25873538860696</v>
      </c>
      <c r="AA311" s="16"/>
      <c r="AP311" s="13"/>
    </row>
    <row r="312" spans="3:42" ht="15.75" thickBot="1" x14ac:dyDescent="0.3">
      <c r="C312" s="51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>
        <f t="shared" si="260"/>
        <v>59.036291933253807</v>
      </c>
      <c r="W312" s="18">
        <f t="shared" si="261"/>
        <v>211.6791602807607</v>
      </c>
      <c r="X312" s="18">
        <f t="shared" si="262"/>
        <v>353.93983803866598</v>
      </c>
      <c r="Y312" s="18">
        <f t="shared" si="263"/>
        <v>352.96400911395438</v>
      </c>
      <c r="Z312" s="19">
        <f t="shared" si="264"/>
        <v>212.62460589215374</v>
      </c>
      <c r="AA312" s="16"/>
      <c r="AP312" s="13"/>
    </row>
    <row r="313" spans="3:42" x14ac:dyDescent="0.25">
      <c r="C313" s="15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7"/>
      <c r="AA313" s="16"/>
      <c r="AP313" s="13"/>
    </row>
    <row r="314" spans="3:42" ht="15.75" thickBot="1" x14ac:dyDescent="0.3">
      <c r="C314" s="15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7"/>
      <c r="AA314" s="16"/>
      <c r="AP314" s="13"/>
    </row>
    <row r="315" spans="3:42" x14ac:dyDescent="0.25">
      <c r="C315" s="50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>
        <f t="shared" ref="W315:W326" si="265">$AK3*C19/100</f>
        <v>1.5182878205581218</v>
      </c>
      <c r="X315" s="47">
        <f t="shared" ref="X315:X326" si="266">$AK3*D19/100</f>
        <v>6.0237691724154976</v>
      </c>
      <c r="Y315" s="47">
        <f t="shared" ref="Y315:Y326" si="267">$AK3*E19/100</f>
        <v>13.256430071960313</v>
      </c>
      <c r="Z315" s="48">
        <f t="shared" ref="Z315:Z326" si="268">$AK3*F19/100</f>
        <v>22.571586690250466</v>
      </c>
      <c r="AA315" s="16"/>
      <c r="AP315" s="13"/>
    </row>
    <row r="316" spans="3:42" x14ac:dyDescent="0.25">
      <c r="C316" s="15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>
        <f t="shared" si="265"/>
        <v>4.3956965723132742</v>
      </c>
      <c r="X316" s="16">
        <f t="shared" si="266"/>
        <v>17.414760947452166</v>
      </c>
      <c r="Y316" s="16">
        <f t="shared" si="267"/>
        <v>38.175169569126503</v>
      </c>
      <c r="Z316" s="17">
        <f t="shared" si="268"/>
        <v>64.508369800112462</v>
      </c>
      <c r="AA316" s="16"/>
      <c r="AP316" s="13"/>
    </row>
    <row r="317" spans="3:42" x14ac:dyDescent="0.25">
      <c r="C317" s="15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>
        <f t="shared" si="265"/>
        <v>9.0619173678716667</v>
      </c>
      <c r="X317" s="16">
        <f t="shared" si="266"/>
        <v>35.836852301242409</v>
      </c>
      <c r="Y317" s="16">
        <f t="shared" si="267"/>
        <v>78.176465311713642</v>
      </c>
      <c r="Z317" s="17">
        <f t="shared" si="268"/>
        <v>130.85429748654806</v>
      </c>
      <c r="AA317" s="16"/>
      <c r="AP317" s="13"/>
    </row>
    <row r="318" spans="3:42" x14ac:dyDescent="0.25">
      <c r="C318" s="15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>
        <f t="shared" si="265"/>
        <v>14.749358631871978</v>
      </c>
      <c r="X318" s="16">
        <f t="shared" si="266"/>
        <v>58.196317839615723</v>
      </c>
      <c r="Y318" s="16">
        <f t="shared" si="267"/>
        <v>126.17160522722084</v>
      </c>
      <c r="Z318" s="17">
        <f t="shared" si="268"/>
        <v>208.66736863571748</v>
      </c>
      <c r="AA318" s="16"/>
      <c r="AP318" s="13"/>
    </row>
    <row r="319" spans="3:42" x14ac:dyDescent="0.25">
      <c r="C319" s="15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>
        <f t="shared" si="265"/>
        <v>21.53021820145338</v>
      </c>
      <c r="X319" s="16">
        <f t="shared" si="266"/>
        <v>84.703694098053475</v>
      </c>
      <c r="Y319" s="16">
        <f t="shared" si="267"/>
        <v>182.1904181660997</v>
      </c>
      <c r="Z319" s="17">
        <f t="shared" si="268"/>
        <v>296.69742100516532</v>
      </c>
      <c r="AA319" s="16"/>
      <c r="AP319" s="13"/>
    </row>
    <row r="320" spans="3:42" x14ac:dyDescent="0.25">
      <c r="C320" s="15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>
        <f t="shared" si="265"/>
        <v>29.147171629641107</v>
      </c>
      <c r="X320" s="16">
        <f t="shared" si="266"/>
        <v>114.23344043723469</v>
      </c>
      <c r="Y320" s="16">
        <f t="shared" si="267"/>
        <v>243.17484418709682</v>
      </c>
      <c r="Z320" s="17">
        <f t="shared" si="268"/>
        <v>388.10391766551811</v>
      </c>
      <c r="AA320" s="16"/>
      <c r="AP320" s="13"/>
    </row>
    <row r="321" spans="3:42" x14ac:dyDescent="0.25">
      <c r="C321" s="15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>
        <f t="shared" si="265"/>
        <v>37.816581936559338</v>
      </c>
      <c r="X321" s="16">
        <f t="shared" si="266"/>
        <v>147.45937874767927</v>
      </c>
      <c r="Y321" s="16">
        <f t="shared" si="267"/>
        <v>309.60512745608656</v>
      </c>
      <c r="Z321" s="17">
        <f t="shared" si="268"/>
        <v>481.03145928376284</v>
      </c>
      <c r="AA321" s="16"/>
      <c r="AP321" s="13"/>
    </row>
    <row r="322" spans="3:42" x14ac:dyDescent="0.25">
      <c r="C322" s="15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>
        <f t="shared" si="265"/>
        <v>47.135047380366885</v>
      </c>
      <c r="X322" s="16">
        <f t="shared" si="266"/>
        <v>182.52803611389672</v>
      </c>
      <c r="Y322" s="16">
        <f t="shared" si="267"/>
        <v>376.10600694521207</v>
      </c>
      <c r="Z322" s="17">
        <f t="shared" si="268"/>
        <v>563.37128433752764</v>
      </c>
      <c r="AA322" s="16"/>
      <c r="AP322" s="13"/>
    </row>
    <row r="323" spans="3:42" x14ac:dyDescent="0.25">
      <c r="C323" s="15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>
        <f t="shared" si="265"/>
        <v>46.970778783149242</v>
      </c>
      <c r="X323" s="16">
        <f t="shared" si="266"/>
        <v>180.14217723072812</v>
      </c>
      <c r="Y323" s="16">
        <f t="shared" si="267"/>
        <v>361.57763593758301</v>
      </c>
      <c r="Z323" s="17">
        <f t="shared" si="268"/>
        <v>514.63182543134553</v>
      </c>
      <c r="AA323" s="16"/>
      <c r="AP323" s="13"/>
    </row>
    <row r="324" spans="3:42" x14ac:dyDescent="0.25">
      <c r="C324" s="15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>
        <f t="shared" si="265"/>
        <v>50.628618637153821</v>
      </c>
      <c r="X324" s="16">
        <f t="shared" si="266"/>
        <v>191.48536126999534</v>
      </c>
      <c r="Y324" s="16">
        <f t="shared" si="267"/>
        <v>370.08828284491398</v>
      </c>
      <c r="Z324" s="17">
        <f t="shared" si="268"/>
        <v>489.3635769557747</v>
      </c>
      <c r="AA324" s="16"/>
      <c r="AP324" s="13"/>
    </row>
    <row r="325" spans="3:42" x14ac:dyDescent="0.25">
      <c r="C325" s="15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>
        <f t="shared" si="265"/>
        <v>51.400384484861441</v>
      </c>
      <c r="X325" s="16">
        <f t="shared" si="266"/>
        <v>190.39911143325287</v>
      </c>
      <c r="Y325" s="16">
        <f t="shared" si="267"/>
        <v>347.77227056035935</v>
      </c>
      <c r="Z325" s="17">
        <f t="shared" si="268"/>
        <v>411.93944081467436</v>
      </c>
      <c r="AA325" s="16"/>
      <c r="AP325" s="13"/>
    </row>
    <row r="326" spans="3:42" ht="15.75" thickBot="1" x14ac:dyDescent="0.3">
      <c r="C326" s="51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>
        <f t="shared" si="265"/>
        <v>58.914411571724344</v>
      </c>
      <c r="X326" s="18">
        <f t="shared" si="266"/>
        <v>211.24214888085027</v>
      </c>
      <c r="Y326" s="18">
        <f t="shared" si="267"/>
        <v>353.20912962173816</v>
      </c>
      <c r="Z326" s="19">
        <f t="shared" si="268"/>
        <v>352.23531529479754</v>
      </c>
      <c r="AA326" s="16"/>
      <c r="AP326" s="13"/>
    </row>
    <row r="327" spans="3:42" ht="15.75" thickBot="1" x14ac:dyDescent="0.3">
      <c r="C327" s="15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7"/>
      <c r="AA327" s="16"/>
      <c r="AP327" s="13"/>
    </row>
    <row r="328" spans="3:42" x14ac:dyDescent="0.25">
      <c r="C328" s="50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>
        <f t="shared" ref="X328:X339" si="269">$AL3*C19/100</f>
        <v>1.5985385664484317</v>
      </c>
      <c r="Y328" s="47">
        <f t="shared" ref="Y328:Y339" si="270">$AL3*D19/100</f>
        <v>6.3421620111196217</v>
      </c>
      <c r="Z328" s="48">
        <f t="shared" ref="Z328:Z339" si="271">$AL3*E19/100</f>
        <v>13.957113029903349</v>
      </c>
      <c r="AA328" s="16"/>
      <c r="AP328" s="13"/>
    </row>
    <row r="329" spans="3:42" x14ac:dyDescent="0.25">
      <c r="C329" s="15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>
        <f t="shared" si="269"/>
        <v>4.7599340112693929</v>
      </c>
      <c r="Y329" s="16">
        <f t="shared" si="270"/>
        <v>18.857787740403637</v>
      </c>
      <c r="Z329" s="17">
        <f t="shared" si="271"/>
        <v>41.338451148468238</v>
      </c>
      <c r="AA329" s="16"/>
      <c r="AP329" s="13"/>
    </row>
    <row r="330" spans="3:42" x14ac:dyDescent="0.25">
      <c r="C330" s="15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>
        <f t="shared" si="269"/>
        <v>9.8735900048034608</v>
      </c>
      <c r="Y330" s="16">
        <f t="shared" si="270"/>
        <v>39.046746104711985</v>
      </c>
      <c r="Z330" s="17">
        <f t="shared" si="271"/>
        <v>85.178702826098373</v>
      </c>
      <c r="AA330" s="16"/>
      <c r="AP330" s="13"/>
    </row>
    <row r="331" spans="3:42" x14ac:dyDescent="0.25">
      <c r="C331" s="15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>
        <f t="shared" si="269"/>
        <v>16.187719187092359</v>
      </c>
      <c r="Y331" s="16">
        <f t="shared" si="270"/>
        <v>63.871634992640118</v>
      </c>
      <c r="Z331" s="17">
        <f t="shared" si="271"/>
        <v>138.47588669987488</v>
      </c>
      <c r="AA331" s="16"/>
      <c r="AP331" s="13"/>
    </row>
    <row r="332" spans="3:42" x14ac:dyDescent="0.25">
      <c r="C332" s="15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>
        <f t="shared" si="269"/>
        <v>23.836017661355491</v>
      </c>
      <c r="Y332" s="16">
        <f t="shared" si="270"/>
        <v>93.77511781868354</v>
      </c>
      <c r="Z332" s="17">
        <f t="shared" si="271"/>
        <v>201.70227651681415</v>
      </c>
      <c r="AA332" s="16"/>
      <c r="AP332" s="13"/>
    </row>
    <row r="333" spans="3:42" x14ac:dyDescent="0.25">
      <c r="C333" s="15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>
        <f t="shared" si="269"/>
        <v>32.611406155877106</v>
      </c>
      <c r="Y333" s="16">
        <f t="shared" si="270"/>
        <v>127.81045001613167</v>
      </c>
      <c r="Z333" s="17">
        <f t="shared" si="271"/>
        <v>272.0769518032028</v>
      </c>
      <c r="AA333" s="16"/>
      <c r="AP333" s="13"/>
    </row>
    <row r="334" spans="3:42" x14ac:dyDescent="0.25">
      <c r="C334" s="15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>
        <f t="shared" si="269"/>
        <v>41.812568853887377</v>
      </c>
      <c r="Y334" s="16">
        <f t="shared" si="270"/>
        <v>163.04105530696108</v>
      </c>
      <c r="Z334" s="17">
        <f t="shared" si="271"/>
        <v>342.32035383290923</v>
      </c>
      <c r="AA334" s="16"/>
      <c r="AP334" s="13"/>
    </row>
    <row r="335" spans="3:42" x14ac:dyDescent="0.25">
      <c r="C335" s="15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>
        <f t="shared" si="269"/>
        <v>52.654491223797379</v>
      </c>
      <c r="Y335" s="16">
        <f t="shared" si="270"/>
        <v>203.90179727833205</v>
      </c>
      <c r="Z335" s="17">
        <f t="shared" si="271"/>
        <v>420.14746017128107</v>
      </c>
      <c r="AA335" s="16"/>
      <c r="AP335" s="13"/>
    </row>
    <row r="336" spans="3:42" x14ac:dyDescent="0.25">
      <c r="C336" s="15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>
        <f t="shared" si="269"/>
        <v>53.143738539501527</v>
      </c>
      <c r="Y336" s="16">
        <f t="shared" si="270"/>
        <v>203.81669230744853</v>
      </c>
      <c r="Z336" s="17">
        <f t="shared" si="271"/>
        <v>409.09663079487984</v>
      </c>
      <c r="AA336" s="16"/>
      <c r="AP336" s="13"/>
    </row>
    <row r="337" spans="3:42" x14ac:dyDescent="0.25">
      <c r="C337" s="15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>
        <f t="shared" si="269"/>
        <v>58.217557166216885</v>
      </c>
      <c r="Y337" s="16">
        <f t="shared" si="270"/>
        <v>220.1879147863778</v>
      </c>
      <c r="Z337" s="17">
        <f t="shared" si="271"/>
        <v>425.56238631522837</v>
      </c>
      <c r="AA337" s="16"/>
      <c r="AP337" s="13"/>
    </row>
    <row r="338" spans="3:42" x14ac:dyDescent="0.25">
      <c r="C338" s="15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>
        <f t="shared" si="269"/>
        <v>60.376421333774921</v>
      </c>
      <c r="Y338" s="16">
        <f t="shared" si="270"/>
        <v>223.64846272416801</v>
      </c>
      <c r="Z338" s="17">
        <f t="shared" si="271"/>
        <v>408.50365898994357</v>
      </c>
      <c r="AA338" s="16"/>
      <c r="AP338" s="13"/>
    </row>
    <row r="339" spans="3:42" ht="15.75" thickBot="1" x14ac:dyDescent="0.3">
      <c r="C339" s="51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>
        <f t="shared" si="269"/>
        <v>58.789463545545338</v>
      </c>
      <c r="Y339" s="18">
        <f t="shared" si="270"/>
        <v>210.79413813366085</v>
      </c>
      <c r="Z339" s="19">
        <f t="shared" si="271"/>
        <v>352.46002965795589</v>
      </c>
      <c r="AA339" s="16"/>
      <c r="AP339" s="13"/>
    </row>
    <row r="340" spans="3:42" x14ac:dyDescent="0.25">
      <c r="C340" s="15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7"/>
      <c r="AA340" s="16"/>
      <c r="AP340" s="13"/>
    </row>
    <row r="341" spans="3:42" ht="15.75" thickBot="1" x14ac:dyDescent="0.3">
      <c r="C341" s="15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7"/>
      <c r="AA341" s="16"/>
      <c r="AP341" s="13"/>
    </row>
    <row r="342" spans="3:42" x14ac:dyDescent="0.25">
      <c r="C342" s="50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>
        <f t="shared" ref="Y342:Y353" si="272">$AM3*C19/100</f>
        <v>1.6794376178575654</v>
      </c>
      <c r="Z342" s="48">
        <f t="shared" ref="Z342:Z353" si="273">$AM3*D19/100</f>
        <v>6.6631269858481019</v>
      </c>
      <c r="AA342" s="16"/>
      <c r="AP342" s="13"/>
    </row>
    <row r="343" spans="3:42" x14ac:dyDescent="0.25">
      <c r="C343" s="15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>
        <f t="shared" si="272"/>
        <v>5.0115254747724105</v>
      </c>
      <c r="Z343" s="17">
        <f t="shared" si="273"/>
        <v>19.854536519862485</v>
      </c>
      <c r="AA343" s="16"/>
      <c r="AP343" s="13"/>
    </row>
    <row r="344" spans="3:42" x14ac:dyDescent="0.25">
      <c r="C344" s="15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>
        <f t="shared" si="272"/>
        <v>10.691738181659927</v>
      </c>
      <c r="Z344" s="17">
        <f t="shared" si="273"/>
        <v>42.282248502746121</v>
      </c>
      <c r="AA344" s="16"/>
      <c r="AP344" s="13"/>
    </row>
    <row r="345" spans="3:42" x14ac:dyDescent="0.25">
      <c r="C345" s="15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>
        <f t="shared" si="272"/>
        <v>17.63764729668674</v>
      </c>
      <c r="Z345" s="17">
        <f t="shared" si="273"/>
        <v>69.592594067308596</v>
      </c>
      <c r="AA345" s="16"/>
      <c r="AP345" s="13"/>
    </row>
    <row r="346" spans="3:42" x14ac:dyDescent="0.25">
      <c r="C346" s="15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>
        <f t="shared" si="272"/>
        <v>26.160511115839949</v>
      </c>
      <c r="Z346" s="17">
        <f t="shared" si="273"/>
        <v>102.92008702704429</v>
      </c>
      <c r="AA346" s="16"/>
      <c r="AP346" s="13"/>
    </row>
    <row r="347" spans="3:42" x14ac:dyDescent="0.25">
      <c r="C347" s="15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>
        <f t="shared" si="272"/>
        <v>36.103956115068584</v>
      </c>
      <c r="Z347" s="17">
        <f t="shared" si="273"/>
        <v>141.49843328966617</v>
      </c>
      <c r="AA347" s="16"/>
      <c r="AP347" s="13"/>
    </row>
    <row r="348" spans="3:42" x14ac:dyDescent="0.25">
      <c r="C348" s="15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>
        <f t="shared" si="272"/>
        <v>46.782126329129781</v>
      </c>
      <c r="Z348" s="17">
        <f t="shared" si="273"/>
        <v>182.41900594193598</v>
      </c>
      <c r="AA348" s="16"/>
      <c r="AP348" s="13"/>
    </row>
    <row r="349" spans="3:42" x14ac:dyDescent="0.25">
      <c r="C349" s="15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>
        <f t="shared" si="272"/>
        <v>58.218364194174093</v>
      </c>
      <c r="Z349" s="17">
        <f t="shared" si="273"/>
        <v>225.44760794178043</v>
      </c>
      <c r="AA349" s="16"/>
      <c r="AP349" s="13"/>
    </row>
    <row r="350" spans="3:42" x14ac:dyDescent="0.25">
      <c r="C350" s="15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>
        <f t="shared" si="272"/>
        <v>59.36679116808358</v>
      </c>
      <c r="Z350" s="17">
        <f t="shared" si="273"/>
        <v>227.68332340397927</v>
      </c>
      <c r="AA350" s="16"/>
      <c r="AP350" s="13"/>
    </row>
    <row r="351" spans="3:42" x14ac:dyDescent="0.25">
      <c r="C351" s="15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>
        <f t="shared" si="272"/>
        <v>65.868582906269552</v>
      </c>
      <c r="Z351" s="17">
        <f t="shared" si="273"/>
        <v>249.1252918540761</v>
      </c>
      <c r="AA351" s="16"/>
      <c r="AP351" s="13"/>
    </row>
    <row r="352" spans="3:42" x14ac:dyDescent="0.25">
      <c r="C352" s="15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>
        <f t="shared" si="272"/>
        <v>69.426499381343561</v>
      </c>
      <c r="Z352" s="17">
        <f t="shared" si="273"/>
        <v>257.17208002641127</v>
      </c>
      <c r="AA352" s="16"/>
      <c r="AP352" s="13"/>
    </row>
    <row r="353" spans="1:42" ht="15.75" thickBot="1" x14ac:dyDescent="0.3">
      <c r="C353" s="51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>
        <f t="shared" si="272"/>
        <v>69.055853503544384</v>
      </c>
      <c r="Z353" s="19">
        <f t="shared" si="273"/>
        <v>247.60506805929137</v>
      </c>
      <c r="AA353" s="16"/>
      <c r="AP353" s="13"/>
    </row>
    <row r="354" spans="1:42" ht="15.75" thickBot="1" x14ac:dyDescent="0.3">
      <c r="C354" s="15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7"/>
      <c r="AA354" s="16"/>
      <c r="AP354" s="13"/>
    </row>
    <row r="355" spans="1:42" x14ac:dyDescent="0.25">
      <c r="C355" s="50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8">
        <f t="shared" ref="Z355:Z366" si="274">$AN3*C19/100</f>
        <v>1.7609849747855224</v>
      </c>
      <c r="AA355" s="16"/>
      <c r="AP355" s="13"/>
    </row>
    <row r="356" spans="1:42" x14ac:dyDescent="0.25">
      <c r="C356" s="15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7">
        <f t="shared" si="274"/>
        <v>5.2651494194999735</v>
      </c>
      <c r="AA356" s="16"/>
      <c r="AP356" s="13"/>
    </row>
    <row r="357" spans="1:42" x14ac:dyDescent="0.25">
      <c r="A357" s="11">
        <v>2050</v>
      </c>
      <c r="C357" s="15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7">
        <f t="shared" si="274"/>
        <v>11.256861574157872</v>
      </c>
      <c r="AA357" s="16"/>
      <c r="AP357" s="13"/>
    </row>
    <row r="358" spans="1:42" x14ac:dyDescent="0.25">
      <c r="C358" s="15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7">
        <f t="shared" si="274"/>
        <v>19.099142960655108</v>
      </c>
      <c r="AA358" s="16"/>
      <c r="AP358" s="13"/>
    </row>
    <row r="359" spans="1:42" x14ac:dyDescent="0.25">
      <c r="C359" s="15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7">
        <f t="shared" si="274"/>
        <v>28.503698564906735</v>
      </c>
      <c r="AA359" s="16"/>
      <c r="AP359" s="13"/>
    </row>
    <row r="360" spans="1:42" x14ac:dyDescent="0.25">
      <c r="C360" s="15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7">
        <f t="shared" si="274"/>
        <v>39.624821507215572</v>
      </c>
      <c r="AA360" s="16"/>
      <c r="AP360" s="13"/>
    </row>
    <row r="361" spans="1:42" x14ac:dyDescent="0.25">
      <c r="C361" s="15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7">
        <f t="shared" si="274"/>
        <v>51.792303216956135</v>
      </c>
      <c r="AA361" s="16"/>
      <c r="AP361" s="13"/>
    </row>
    <row r="362" spans="1:42" x14ac:dyDescent="0.25">
      <c r="C362" s="15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7">
        <f t="shared" si="274"/>
        <v>65.137802891867125</v>
      </c>
      <c r="AA362" s="16"/>
      <c r="AP362" s="13"/>
    </row>
    <row r="363" spans="1:42" x14ac:dyDescent="0.25">
      <c r="C363" s="15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7">
        <f t="shared" si="274"/>
        <v>65.639936668895373</v>
      </c>
      <c r="AA363" s="16"/>
      <c r="AP363" s="13"/>
    </row>
    <row r="364" spans="1:42" x14ac:dyDescent="0.25">
      <c r="C364" s="15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7">
        <f t="shared" si="274"/>
        <v>73.581695857311857</v>
      </c>
      <c r="AA364" s="16"/>
      <c r="AP364" s="13"/>
    </row>
    <row r="365" spans="1:42" x14ac:dyDescent="0.25">
      <c r="C365" s="15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7">
        <f t="shared" si="274"/>
        <v>78.550618627567289</v>
      </c>
      <c r="AA365" s="16"/>
      <c r="AP365" s="13"/>
    </row>
    <row r="366" spans="1:42" x14ac:dyDescent="0.25">
      <c r="C366" s="15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7">
        <f t="shared" si="274"/>
        <v>79.40692847689553</v>
      </c>
      <c r="AA366" s="16"/>
      <c r="AP366" s="13"/>
    </row>
    <row r="367" spans="1:42" ht="15.75" thickBot="1" x14ac:dyDescent="0.3">
      <c r="C367" s="51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9">
        <v>0</v>
      </c>
      <c r="AA367" s="16"/>
      <c r="AP367" s="13"/>
    </row>
    <row r="368" spans="1:42" x14ac:dyDescent="0.25">
      <c r="C368" s="15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7"/>
      <c r="AA368" s="16"/>
      <c r="AP368" s="13"/>
    </row>
    <row r="369" spans="2:42" ht="15.75" thickBot="1" x14ac:dyDescent="0.3">
      <c r="C369" s="43">
        <f t="shared" ref="C369:Z369" si="275">C36</f>
        <v>2027</v>
      </c>
      <c r="D369" s="44">
        <f t="shared" si="275"/>
        <v>2028</v>
      </c>
      <c r="E369" s="44">
        <f t="shared" si="275"/>
        <v>2029</v>
      </c>
      <c r="F369" s="44">
        <f t="shared" si="275"/>
        <v>2030</v>
      </c>
      <c r="G369" s="44">
        <f t="shared" si="275"/>
        <v>2031</v>
      </c>
      <c r="H369" s="44">
        <f t="shared" si="275"/>
        <v>2032</v>
      </c>
      <c r="I369" s="44">
        <f t="shared" si="275"/>
        <v>2033</v>
      </c>
      <c r="J369" s="44">
        <f t="shared" si="275"/>
        <v>2034</v>
      </c>
      <c r="K369" s="44">
        <f t="shared" si="275"/>
        <v>2035</v>
      </c>
      <c r="L369" s="44">
        <f t="shared" si="275"/>
        <v>2036</v>
      </c>
      <c r="M369" s="44">
        <f t="shared" si="275"/>
        <v>2037</v>
      </c>
      <c r="N369" s="44">
        <f t="shared" si="275"/>
        <v>2038</v>
      </c>
      <c r="O369" s="44">
        <f t="shared" si="275"/>
        <v>2039</v>
      </c>
      <c r="P369" s="44">
        <f t="shared" si="275"/>
        <v>2040</v>
      </c>
      <c r="Q369" s="44">
        <f t="shared" si="275"/>
        <v>2041</v>
      </c>
      <c r="R369" s="44">
        <f t="shared" si="275"/>
        <v>2042</v>
      </c>
      <c r="S369" s="44">
        <f t="shared" si="275"/>
        <v>2043</v>
      </c>
      <c r="T369" s="44">
        <f t="shared" si="275"/>
        <v>2044</v>
      </c>
      <c r="U369" s="44">
        <f t="shared" si="275"/>
        <v>2045</v>
      </c>
      <c r="V369" s="44">
        <f t="shared" si="275"/>
        <v>2046</v>
      </c>
      <c r="W369" s="44">
        <f t="shared" si="275"/>
        <v>2047</v>
      </c>
      <c r="X369" s="44">
        <f t="shared" si="275"/>
        <v>2048</v>
      </c>
      <c r="Y369" s="44">
        <f t="shared" si="275"/>
        <v>2049</v>
      </c>
      <c r="Z369" s="45">
        <f t="shared" si="275"/>
        <v>2050</v>
      </c>
      <c r="AA369" s="13"/>
      <c r="AP369" s="13"/>
    </row>
    <row r="370" spans="2:42" x14ac:dyDescent="0.25">
      <c r="AA370" s="13"/>
      <c r="AP370" s="13"/>
    </row>
    <row r="371" spans="2:42" ht="15.75" thickBot="1" x14ac:dyDescent="0.3">
      <c r="AA371" s="13"/>
      <c r="AP371" s="13"/>
    </row>
    <row r="372" spans="2:42" x14ac:dyDescent="0.25">
      <c r="B372" s="46">
        <v>1</v>
      </c>
      <c r="C372" s="47">
        <f t="shared" ref="C372:M372" si="276">C137+C151+C38+C53+C67+C81+C95+C109+C124+C165+C179</f>
        <v>0.38919817900104658</v>
      </c>
      <c r="D372" s="47">
        <f t="shared" si="276"/>
        <v>1.9858631556785822</v>
      </c>
      <c r="E372" s="47">
        <f t="shared" si="276"/>
        <v>5.6467999873748118</v>
      </c>
      <c r="F372" s="47">
        <f t="shared" si="276"/>
        <v>12.107157097424258</v>
      </c>
      <c r="G372" s="47">
        <f t="shared" si="276"/>
        <v>21.741637737302394</v>
      </c>
      <c r="H372" s="47">
        <f t="shared" si="276"/>
        <v>34.478886903128071</v>
      </c>
      <c r="I372" s="47">
        <f t="shared" si="276"/>
        <v>50.852452685326547</v>
      </c>
      <c r="J372" s="47">
        <f t="shared" si="276"/>
        <v>70.8664114031331</v>
      </c>
      <c r="K372" s="47">
        <f t="shared" si="276"/>
        <v>92.949976301453148</v>
      </c>
      <c r="L372" s="47">
        <f t="shared" si="276"/>
        <v>115.17396364190687</v>
      </c>
      <c r="M372" s="47">
        <f t="shared" si="276"/>
        <v>135.48817931341503</v>
      </c>
      <c r="N372" s="47">
        <f>N137+N151+N38+N53+N67+N81+N95+N109+N124+N165+N179+N193</f>
        <v>152.11566225612205</v>
      </c>
      <c r="O372" s="47">
        <f>O137+O151+O38+O53+O67+O81+O95+O109+O124+O165+O179+O193+O207</f>
        <v>163.96878412491589</v>
      </c>
      <c r="P372" s="47">
        <f>P137+P151+P38+P53+P67+P81+P95+P109+P124+P165+P179+P193+P207+P221</f>
        <v>170.92651935250117</v>
      </c>
      <c r="Q372" s="47">
        <f>Q137+Q151+Q38+Q53+Q67+Q81+Q95+Q109+Q124+Q165+Q179+Q193+Q207+Q221+Q235</f>
        <v>173.95543724963858</v>
      </c>
      <c r="R372" s="47">
        <f>R137+R151+R38+R53+R67+R81+R95+R109+R124+R165+R179+R193+R207+R221+R235+R248</f>
        <v>174.96361519932455</v>
      </c>
      <c r="S372" s="47">
        <f>S137+S151+S38+S53+S67+S81+S95+S109+S124+S165+S179+S193+S207+S221+S235+S248+S261</f>
        <v>176.37149264602675</v>
      </c>
      <c r="T372" s="47">
        <f>T137+T151+T38+T53+T67+T81+T95+T109+T124+T165+T179+T193+T207+T221+T235+T248+T261+T274</f>
        <v>180.49214538111997</v>
      </c>
      <c r="U372" s="47">
        <f>U137+U151+U38+U53+U67+U81+U95+U109+U124+U165+U179+U193+U207+U221+U235+U248+U261+U274+U287</f>
        <v>188.94764957528264</v>
      </c>
      <c r="V372" s="47">
        <f>V137+V151+V38+V53+V67+V81+V95+V109+V124+V165+V179+V193+V207+V221+V235+V248+V261+V274+V287+V301</f>
        <v>202.38766297360556</v>
      </c>
      <c r="W372" s="47">
        <f>W137+W151+W38+W53+W67+W81+W95+W109+W124+W165+W179+W193+W207+W221+W235+W248+W261+W274+W287+W301+W315</f>
        <v>220.58593490033769</v>
      </c>
      <c r="X372" s="47">
        <f>X137+X151+X38+X53+X67+X81+X95+X109+X124+X165+X179+X193+X207+X221+X235+X248+X261+X274+X287+X301+X315+X328</f>
        <v>242.76770074965629</v>
      </c>
      <c r="Y372" s="47">
        <f>Y137+Y151+Y38+Y53+Y67+Y81+Y95+Y109+Y124+Y165+Y179+Y193+Y207+Y221+Y235+Y248+Y261+Y274+Y287+Y301+Y315+Y328+Y342</f>
        <v>267.93484856852911</v>
      </c>
      <c r="Z372" s="48">
        <f>Z137+Z151+Z38+Z53+Z67+Z81+Z95+Z109+Z124+Z165+Z179+Z193+Z207+Z221+Z235+Z248+Z261+Z274+Z287+Z301+Z315+Z328+Z342+Z355</f>
        <v>295.12458842004872</v>
      </c>
      <c r="AA372" s="16"/>
      <c r="AP372" s="13"/>
    </row>
    <row r="373" spans="2:42" x14ac:dyDescent="0.25">
      <c r="B373" s="49">
        <v>2</v>
      </c>
      <c r="C373" s="16">
        <f t="shared" ref="C373" si="277">C138+C152+C39+C54+C68+C82+C96+C110+C125+C166+C180</f>
        <v>0.93489059714101941</v>
      </c>
      <c r="D373" s="16">
        <f t="shared" ref="D373:E373" si="278">D138+D152+D39+D54+D68+D82+D96+D110+D125+D166+D180</f>
        <v>4.9203534866017273</v>
      </c>
      <c r="E373" s="16">
        <f t="shared" si="278"/>
        <v>14.320089127145433</v>
      </c>
      <c r="F373" s="16">
        <f t="shared" ref="F373:G373" si="279">F138+F152+F39+F54+F68+F82+F96+F110+F125+F166+F180</f>
        <v>31.138513295295454</v>
      </c>
      <c r="G373" s="16">
        <f t="shared" si="279"/>
        <v>56.58938117786186</v>
      </c>
      <c r="H373" s="16">
        <f t="shared" ref="H373:I373" si="280">H138+H152+H39+H54+H68+H82+H96+H110+H125+H166+H180</f>
        <v>90.557471965763725</v>
      </c>
      <c r="I373" s="16">
        <f t="shared" si="280"/>
        <v>133.0022605456837</v>
      </c>
      <c r="J373" s="16">
        <f t="shared" ref="J373:K373" si="281">J138+J152+J39+J54+J68+J82+J96+J110+J125+J166+J180</f>
        <v>182.55608430399715</v>
      </c>
      <c r="K373" s="16">
        <f t="shared" si="281"/>
        <v>235.06957339569513</v>
      </c>
      <c r="L373" s="16">
        <f t="shared" ref="L373:M383" si="282">L138+L152+L39+L54+L68+L82+L96+L110+L125+L166+L180</f>
        <v>285.83284773193213</v>
      </c>
      <c r="M373" s="16">
        <f t="shared" si="282"/>
        <v>330.35361815923511</v>
      </c>
      <c r="N373" s="16">
        <f t="shared" ref="N373:N383" si="283">N138+N152+N39+N54+N68+N82+N96+N110+N125+N166+N180+N194</f>
        <v>365.13611996462032</v>
      </c>
      <c r="O373" s="16">
        <f>O138+O152+O39+O54+O68+O82+O96+O110+O125+O166+O180+O194+O208</f>
        <v>388.59770973480505</v>
      </c>
      <c r="P373" s="16">
        <f t="shared" ref="P373:P383" si="284">P138+P152+P39+P54+P68+P82+P96+P110+P125+P166+P180+P194+P208+P222</f>
        <v>401.70594593245653</v>
      </c>
      <c r="Q373" s="16">
        <f t="shared" ref="Q373:Q383" si="285">Q138+Q152+Q39+Q54+Q68+Q82+Q96+Q110+Q125+Q166+Q180+Q194+Q208+Q222+Q236</f>
        <v>407.86077135554979</v>
      </c>
      <c r="R373" s="16">
        <f t="shared" ref="R373:R383" si="286">R138+R152+R39+R54+R68+R82+R96+R110+R125+R166+R180+R194+R208+R222+R236+R249</f>
        <v>412.13809205216785</v>
      </c>
      <c r="S373" s="16">
        <f t="shared" ref="S373:S383" si="287">S138+S152+S39+S54+S68+S82+S96+S110+S125+S166+S180+S194+S208+S222+S236+S249+S262</f>
        <v>419.98389375802611</v>
      </c>
      <c r="T373" s="16">
        <f t="shared" ref="T373:T383" si="288">T138+T152+T39+T54+T68+T82+T96+T110+T125+T166+T180+T194+T208+T222+T236+T249+T262+T275</f>
        <v>435.87138387400398</v>
      </c>
      <c r="U373" s="16">
        <f t="shared" ref="U373:U383" si="289">U138+U152+U39+U54+U68+U82+U96+U110+U125+U166+U180+U194+U208+U222+U236+U249+U262+U275+U288</f>
        <v>462.44676146602455</v>
      </c>
      <c r="V373" s="16">
        <f t="shared" ref="V373:V383" si="290">V138+V152+V39+V54+V68+V82+V96+V110+V125+V166+V180+V194+V208+V222+V236+V249+V262+V275+V288+V302</f>
        <v>500.41734098093372</v>
      </c>
      <c r="W373" s="16">
        <f t="shared" ref="W373:W383" si="291">W138+W152+W39+W54+W68+W82+W96+W110+W125+W166+W180+W194+W208+W222+W236+W249+W262+W275+W288+W302+W316</f>
        <v>549.07836081304367</v>
      </c>
      <c r="X373" s="16">
        <f t="shared" ref="X373:X383" si="292">X138+X152+X39+X54+X68+X82+X96+X110+X125+X166+X180+X194+X208+X222+X236+X249+X262+X275+X288+X302+X316+X329</f>
        <v>607.02709520793996</v>
      </c>
      <c r="Y373" s="16">
        <f t="shared" ref="Y373:Y383" si="293">Y138+Y152+Y39+Y54+Y68+Y82+Y96+Y110+Y125+Y166+Y180+Y194+Y208+Y222+Y236+Y249+Y262+Y275+Y288+Y302+Y316+Y329+Y343</f>
        <v>672.57050407949691</v>
      </c>
      <c r="Z373" s="17">
        <f t="shared" ref="Z373:Z383" si="294">Z138+Z152+Z39+Z54+Z68+Z82+Z96+Z110+Z125+Z166+Z180+Z194+Z208+Z222+Z236+Z249+Z262+Z275+Z288+Z302+Z316+Z329+Z343+Z356</f>
        <v>743.88057485413105</v>
      </c>
      <c r="AA373" s="16"/>
      <c r="AP373" s="13"/>
    </row>
    <row r="374" spans="2:42" x14ac:dyDescent="0.25">
      <c r="B374" s="49">
        <v>3</v>
      </c>
      <c r="C374" s="16">
        <f t="shared" ref="C374" si="295">C139+C153+C40+C55+C69+C83+C97+C111+C126+C167+C181</f>
        <v>1.3671542660090261</v>
      </c>
      <c r="D374" s="16">
        <f t="shared" ref="D374:E374" si="296">D139+D153+D40+D55+D69+D83+D97+D111+D126+D167+D181</f>
        <v>7.4914368775078843</v>
      </c>
      <c r="E374" s="16">
        <f t="shared" si="296"/>
        <v>22.754242174046599</v>
      </c>
      <c r="F374" s="16">
        <f t="shared" ref="F374:G374" si="297">F139+F153+F40+F55+F69+F83+F97+F111+F126+F167+F181</f>
        <v>51.180169533309225</v>
      </c>
      <c r="G374" s="16">
        <f t="shared" si="297"/>
        <v>95.281671225751325</v>
      </c>
      <c r="H374" s="16">
        <f t="shared" ref="H374:I374" si="298">H139+H153+H40+H55+H69+H83+H97+H111+H126+H167+H181</f>
        <v>155.57386710721417</v>
      </c>
      <c r="I374" s="16">
        <f t="shared" si="298"/>
        <v>232.43390167280938</v>
      </c>
      <c r="J374" s="16">
        <f t="shared" ref="J374:K374" si="299">J139+J153+J40+J55+J69+J83+J97+J111+J126+J167+J181</f>
        <v>323.26728618625441</v>
      </c>
      <c r="K374" s="16">
        <f t="shared" si="299"/>
        <v>420.41389193420054</v>
      </c>
      <c r="L374" s="16">
        <f t="shared" si="282"/>
        <v>514.88057507245355</v>
      </c>
      <c r="M374" s="16">
        <f t="shared" si="282"/>
        <v>597.9044255236139</v>
      </c>
      <c r="N374" s="16">
        <f t="shared" si="283"/>
        <v>662.64405952391985</v>
      </c>
      <c r="O374" s="16">
        <f t="shared" ref="O374:O383" si="300">O139+O153+O40+O55+O69+O83+O97+O111+O126+O167+O181+O195+O209</f>
        <v>705.69891799971015</v>
      </c>
      <c r="P374" s="16">
        <f t="shared" si="284"/>
        <v>728.61172284592192</v>
      </c>
      <c r="Q374" s="16">
        <f t="shared" si="285"/>
        <v>738.1008796713478</v>
      </c>
      <c r="R374" s="16">
        <f t="shared" si="286"/>
        <v>744.06195744858735</v>
      </c>
      <c r="S374" s="16">
        <f t="shared" si="287"/>
        <v>756.55466150963252</v>
      </c>
      <c r="T374" s="16">
        <f t="shared" si="288"/>
        <v>783.18044561185695</v>
      </c>
      <c r="U374" s="16">
        <f t="shared" si="289"/>
        <v>828.15567099820157</v>
      </c>
      <c r="V374" s="16">
        <f t="shared" si="290"/>
        <v>892.90039553396684</v>
      </c>
      <c r="W374" s="16">
        <f t="shared" si="291"/>
        <v>977.02790639060674</v>
      </c>
      <c r="X374" s="16">
        <f t="shared" si="292"/>
        <v>1079.0679652938857</v>
      </c>
      <c r="Y374" s="16">
        <f t="shared" si="293"/>
        <v>1196.8394928577648</v>
      </c>
      <c r="Z374" s="17">
        <f t="shared" si="294"/>
        <v>1327.5069860870983</v>
      </c>
      <c r="AA374" s="16"/>
      <c r="AP374" s="13"/>
    </row>
    <row r="375" spans="2:42" x14ac:dyDescent="0.25">
      <c r="B375" s="49">
        <v>4</v>
      </c>
      <c r="C375" s="16">
        <f t="shared" ref="C375" si="301">C140+C154+C41+C56+C70+C84+C98+C112+C127+C168+C182</f>
        <v>1.5097521406854069</v>
      </c>
      <c r="D375" s="16">
        <f t="shared" ref="D375:E375" si="302">D140+D154+D41+D56+D70+D84+D98+D112+D127+D168+D182</f>
        <v>8.3665189740974508</v>
      </c>
      <c r="E375" s="16">
        <f t="shared" si="302"/>
        <v>26.102058008997169</v>
      </c>
      <c r="F375" s="16">
        <f t="shared" ref="F375:G375" si="303">F140+F154+F41+F56+F70+F84+F98+F112+F127+F168+F182</f>
        <v>60.170750857213001</v>
      </c>
      <c r="G375" s="16">
        <f t="shared" si="303"/>
        <v>114.51258865241678</v>
      </c>
      <c r="H375" s="16">
        <f t="shared" ref="H375:I375" si="304">H140+H154+H41+H56+H70+H84+H98+H112+H127+H168+H182</f>
        <v>190.93511101329543</v>
      </c>
      <c r="I375" s="16">
        <f t="shared" si="304"/>
        <v>290.51858257723609</v>
      </c>
      <c r="J375" s="16">
        <f t="shared" ref="J375:K375" si="305">J140+J154+J41+J56+J70+J84+J98+J112+J127+J168+J182</f>
        <v>410.02850901422778</v>
      </c>
      <c r="K375" s="16">
        <f t="shared" si="305"/>
        <v>539.96906324580698</v>
      </c>
      <c r="L375" s="16">
        <f t="shared" si="282"/>
        <v>669.02707473316582</v>
      </c>
      <c r="M375" s="16">
        <f t="shared" si="282"/>
        <v>785.60267856617486</v>
      </c>
      <c r="N375" s="16">
        <f t="shared" si="283"/>
        <v>880.46394253790538</v>
      </c>
      <c r="O375" s="16">
        <f t="shared" si="300"/>
        <v>949.28914308232311</v>
      </c>
      <c r="P375" s="16">
        <f t="shared" si="284"/>
        <v>993.89385759289189</v>
      </c>
      <c r="Q375" s="16">
        <f t="shared" si="285"/>
        <v>1022.0438088616387</v>
      </c>
      <c r="R375" s="16">
        <f t="shared" si="286"/>
        <v>1044.9151868601032</v>
      </c>
      <c r="S375" s="16">
        <f t="shared" si="287"/>
        <v>1073.1192730941927</v>
      </c>
      <c r="T375" s="16">
        <f t="shared" si="288"/>
        <v>1114.7053434455177</v>
      </c>
      <c r="U375" s="16">
        <f t="shared" si="289"/>
        <v>1175.4199420381733</v>
      </c>
      <c r="V375" s="16">
        <f t="shared" si="290"/>
        <v>1259.7096648054805</v>
      </c>
      <c r="W375" s="16">
        <f t="shared" si="291"/>
        <v>1370.703199125064</v>
      </c>
      <c r="X375" s="16">
        <f t="shared" si="292"/>
        <v>1509.251770544993</v>
      </c>
      <c r="Y375" s="16">
        <f t="shared" si="293"/>
        <v>1673.5667192539559</v>
      </c>
      <c r="Z375" s="17">
        <f t="shared" si="294"/>
        <v>1859.9683563085359</v>
      </c>
      <c r="AA375" s="16"/>
      <c r="AP375" s="13"/>
    </row>
    <row r="376" spans="2:42" x14ac:dyDescent="0.25">
      <c r="B376" s="49">
        <v>5</v>
      </c>
      <c r="C376" s="16">
        <f t="shared" ref="C376" si="306">C141+C155+C42+C57+C71+C85+C99+C113+C128+C169+C183</f>
        <v>1.4574138205615708</v>
      </c>
      <c r="D376" s="16">
        <f t="shared" ref="D376:E376" si="307">D141+D155+D42+D57+D71+D85+D99+D113+D128+D169+D183</f>
        <v>8.1206326870252923</v>
      </c>
      <c r="E376" s="16">
        <f t="shared" si="307"/>
        <v>25.541523012535777</v>
      </c>
      <c r="F376" s="16">
        <f t="shared" ref="F376:G376" si="308">F141+F155+F42+F57+F71+F85+F99+F113+F128+F169+F183</f>
        <v>59.122042147818789</v>
      </c>
      <c r="G376" s="16">
        <f t="shared" si="308"/>
        <v>113.22550002510191</v>
      </c>
      <c r="H376" s="16">
        <f t="shared" ref="H376:I376" si="309">H141+H155+H42+H57+H71+H85+H99+H113+H128+H169+H183</f>
        <v>191.5524831136085</v>
      </c>
      <c r="I376" s="16">
        <f t="shared" si="309"/>
        <v>297.96993579660921</v>
      </c>
      <c r="J376" s="16">
        <f t="shared" ref="J376:K376" si="310">J141+J155+J42+J57+J71+J85+J99+J113+J128+J169+J183</f>
        <v>432.91153816789893</v>
      </c>
      <c r="K376" s="16">
        <f t="shared" si="310"/>
        <v>588.886119522748</v>
      </c>
      <c r="L376" s="16">
        <f t="shared" si="282"/>
        <v>753.49956155250538</v>
      </c>
      <c r="M376" s="16">
        <f t="shared" si="282"/>
        <v>912.10809806613213</v>
      </c>
      <c r="N376" s="16">
        <f t="shared" si="283"/>
        <v>1050.885748797755</v>
      </c>
      <c r="O376" s="16">
        <f t="shared" si="300"/>
        <v>1161.7529915790992</v>
      </c>
      <c r="P376" s="16">
        <f t="shared" si="284"/>
        <v>1244.9341263374367</v>
      </c>
      <c r="Q376" s="16">
        <f t="shared" si="285"/>
        <v>1306.6592866288981</v>
      </c>
      <c r="R376" s="16">
        <f t="shared" si="286"/>
        <v>1355.428136197258</v>
      </c>
      <c r="S376" s="16">
        <f t="shared" si="287"/>
        <v>1399.8146650681704</v>
      </c>
      <c r="T376" s="16">
        <f t="shared" si="288"/>
        <v>1448.4917468408044</v>
      </c>
      <c r="U376" s="16">
        <f t="shared" si="289"/>
        <v>1511.7648114226217</v>
      </c>
      <c r="V376" s="16">
        <f t="shared" si="290"/>
        <v>1600.8418600431955</v>
      </c>
      <c r="W376" s="16">
        <f t="shared" si="291"/>
        <v>1724.9380249535614</v>
      </c>
      <c r="X376" s="16">
        <f t="shared" si="292"/>
        <v>1888.5150187751331</v>
      </c>
      <c r="Y376" s="16">
        <f t="shared" si="293"/>
        <v>2090.4699957252233</v>
      </c>
      <c r="Z376" s="17">
        <f t="shared" si="294"/>
        <v>2325.7249124786103</v>
      </c>
      <c r="AA376" s="16"/>
      <c r="AP376" s="13"/>
    </row>
    <row r="377" spans="2:42" x14ac:dyDescent="0.25">
      <c r="B377" s="49">
        <v>6</v>
      </c>
      <c r="C377" s="16">
        <f t="shared" ref="C377" si="311">C142+C156+C43+C58+C72+C86+C100+C114+C129+C170+C184</f>
        <v>1.2990195499680741</v>
      </c>
      <c r="D377" s="16">
        <f t="shared" ref="D377:E377" si="312">D142+D156+D43+D58+D72+D86+D100+D114+D129+D170+D184</f>
        <v>7.2271510753614399</v>
      </c>
      <c r="E377" s="16">
        <f t="shared" si="312"/>
        <v>22.719105351208537</v>
      </c>
      <c r="F377" s="16">
        <f t="shared" ref="F377:G377" si="313">F142+F156+F43+F58+F72+F86+F100+F114+F129+F170+F184</f>
        <v>52.383368304409352</v>
      </c>
      <c r="G377" s="16">
        <f t="shared" si="313"/>
        <v>99.735416212355872</v>
      </c>
      <c r="H377" s="16">
        <f t="shared" ref="H377:I377" si="314">H142+H156+H43+H58+H72+H86+H100+H114+H129+H170+H184</f>
        <v>168.92258788986064</v>
      </c>
      <c r="I377" s="16">
        <f t="shared" si="314"/>
        <v>265.33926741815083</v>
      </c>
      <c r="J377" s="16">
        <f t="shared" ref="J377:K377" si="315">J142+J156+J43+J58+J72+J86+J100+J114+J129+J170+J184</f>
        <v>393.0047792300129</v>
      </c>
      <c r="K377" s="16">
        <f t="shared" si="315"/>
        <v>551.55524980312191</v>
      </c>
      <c r="L377" s="16">
        <f t="shared" si="282"/>
        <v>733.40941522057142</v>
      </c>
      <c r="M377" s="16">
        <f t="shared" si="282"/>
        <v>924.54012176655738</v>
      </c>
      <c r="N377" s="16">
        <f t="shared" si="283"/>
        <v>1109.7102363688839</v>
      </c>
      <c r="O377" s="16">
        <f t="shared" si="300"/>
        <v>1277.1009276387579</v>
      </c>
      <c r="P377" s="16">
        <f t="shared" si="284"/>
        <v>1421.2541445686459</v>
      </c>
      <c r="Q377" s="16">
        <f t="shared" si="285"/>
        <v>1540.6203206840576</v>
      </c>
      <c r="R377" s="16">
        <f t="shared" si="286"/>
        <v>1633.8312384053938</v>
      </c>
      <c r="S377" s="16">
        <f t="shared" si="287"/>
        <v>1702.458579830881</v>
      </c>
      <c r="T377" s="16">
        <f t="shared" si="288"/>
        <v>1756.3094616273472</v>
      </c>
      <c r="U377" s="16">
        <f t="shared" si="289"/>
        <v>1813.1609041480415</v>
      </c>
      <c r="V377" s="16">
        <f t="shared" si="290"/>
        <v>1893.8866991105167</v>
      </c>
      <c r="W377" s="16">
        <f t="shared" si="291"/>
        <v>2015.9186282386204</v>
      </c>
      <c r="X377" s="16">
        <f t="shared" si="292"/>
        <v>2189.0179093374886</v>
      </c>
      <c r="Y377" s="16">
        <f t="shared" si="293"/>
        <v>2414.2883840856275</v>
      </c>
      <c r="Z377" s="17">
        <f t="shared" si="294"/>
        <v>2685.8881408251705</v>
      </c>
      <c r="AA377" s="16"/>
      <c r="AP377" s="13"/>
    </row>
    <row r="378" spans="2:42" x14ac:dyDescent="0.25">
      <c r="B378" s="49">
        <v>7</v>
      </c>
      <c r="C378" s="16">
        <f t="shared" ref="C378" si="316">C143+C157+C44+C59+C73+C87+C101+C115+C130+C171+C185</f>
        <v>2.8052254980505116</v>
      </c>
      <c r="D378" s="16">
        <f t="shared" ref="D378:E378" si="317">D143+D157+D44+D59+D73+D87+D101+D115+D130+D171+D185</f>
        <v>12.716979689283264</v>
      </c>
      <c r="E378" s="16">
        <f t="shared" si="317"/>
        <v>32.838686739838181</v>
      </c>
      <c r="F378" s="16">
        <f t="shared" ref="F378:G378" si="318">F143+F157+F44+F59+F73+F87+F101+F115+F130+F171+F185</f>
        <v>64.634425092578027</v>
      </c>
      <c r="G378" s="16">
        <f t="shared" si="318"/>
        <v>107.62068168725936</v>
      </c>
      <c r="H378" s="16">
        <f t="shared" ref="H378:I378" si="319">H143+H157+H44+H59+H73+H87+H101+H115+H130+H171+H185</f>
        <v>162.58800637123986</v>
      </c>
      <c r="I378" s="16">
        <f t="shared" si="319"/>
        <v>233.50246692863357</v>
      </c>
      <c r="J378" s="16">
        <f t="shared" ref="J378:K378" si="320">J143+J157+J44+J59+J73+J87+J101+J115+J130+J171+J185</f>
        <v>329.8824578560488</v>
      </c>
      <c r="K378" s="16">
        <f t="shared" si="320"/>
        <v>463.05827149693368</v>
      </c>
      <c r="L378" s="16">
        <f t="shared" si="282"/>
        <v>637.91424919323413</v>
      </c>
      <c r="M378" s="16">
        <f t="shared" si="282"/>
        <v>847.60238376676864</v>
      </c>
      <c r="N378" s="16">
        <f t="shared" si="283"/>
        <v>1076.6261650739905</v>
      </c>
      <c r="O378" s="16">
        <f t="shared" si="300"/>
        <v>1307.4929013143581</v>
      </c>
      <c r="P378" s="16">
        <f t="shared" si="284"/>
        <v>1522.3379576639018</v>
      </c>
      <c r="Q378" s="16">
        <f t="shared" si="285"/>
        <v>1704.8109099089713</v>
      </c>
      <c r="R378" s="16">
        <f t="shared" si="286"/>
        <v>1843.7477789096072</v>
      </c>
      <c r="S378" s="16">
        <f t="shared" si="287"/>
        <v>1937.398529811275</v>
      </c>
      <c r="T378" s="16">
        <f t="shared" si="288"/>
        <v>1996.8801981353574</v>
      </c>
      <c r="U378" s="16">
        <f t="shared" si="289"/>
        <v>2044.6101890030486</v>
      </c>
      <c r="V378" s="16">
        <f t="shared" si="290"/>
        <v>2107.6901881295485</v>
      </c>
      <c r="W378" s="16">
        <f t="shared" si="291"/>
        <v>2211.7151873687003</v>
      </c>
      <c r="X378" s="16">
        <f t="shared" si="292"/>
        <v>2374.5188108931966</v>
      </c>
      <c r="Y378" s="16">
        <f t="shared" si="293"/>
        <v>2602.3451658548893</v>
      </c>
      <c r="Z378" s="17">
        <f t="shared" si="294"/>
        <v>2890.4231246925356</v>
      </c>
      <c r="AA378" s="16"/>
      <c r="AP378" s="13"/>
    </row>
    <row r="379" spans="2:42" x14ac:dyDescent="0.25">
      <c r="B379" s="49">
        <v>8</v>
      </c>
      <c r="C379" s="16">
        <f t="shared" ref="C379" si="321">C144+C158+C45+C60+C74+C88+C102+C116+C131+C172+C186</f>
        <v>3.7351232249125581</v>
      </c>
      <c r="D379" s="16">
        <f t="shared" ref="D379:E379" si="322">D144+D158+D45+D60+D74+D88+D102+D116+D131+D172+D186</f>
        <v>18.129260389054163</v>
      </c>
      <c r="E379" s="16">
        <f t="shared" si="322"/>
        <v>46.334102393074097</v>
      </c>
      <c r="F379" s="16">
        <f t="shared" ref="F379:G379" si="323">F144+F158+F45+F60+F74+F88+F102+F116+F131+F172+F186</f>
        <v>85.276258886070252</v>
      </c>
      <c r="G379" s="16">
        <f t="shared" si="323"/>
        <v>127.9799902693738</v>
      </c>
      <c r="H379" s="16">
        <f t="shared" ref="H379:I379" si="324">H144+H158+H45+H60+H74+H88+H102+H116+H131+H172+H186</f>
        <v>169.35347495204095</v>
      </c>
      <c r="I379" s="16">
        <f t="shared" si="324"/>
        <v>209.93465167670468</v>
      </c>
      <c r="J379" s="16">
        <f t="shared" ref="J379:K379" si="325">J144+J158+J45+J60+J74+J88+J102+J116+J131+J172+J186</f>
        <v>263.50807249562138</v>
      </c>
      <c r="K379" s="16">
        <f t="shared" si="325"/>
        <v>355.23592743659071</v>
      </c>
      <c r="L379" s="16">
        <f t="shared" si="282"/>
        <v>504.79576954142044</v>
      </c>
      <c r="M379" s="16">
        <f t="shared" si="282"/>
        <v>717.44516310828055</v>
      </c>
      <c r="N379" s="16">
        <f t="shared" si="283"/>
        <v>980.56791800164228</v>
      </c>
      <c r="O379" s="16">
        <f t="shared" si="300"/>
        <v>1267.4889947383106</v>
      </c>
      <c r="P379" s="16">
        <f t="shared" si="284"/>
        <v>1544.9246192413807</v>
      </c>
      <c r="Q379" s="16">
        <f t="shared" si="285"/>
        <v>1781.9986404734977</v>
      </c>
      <c r="R379" s="16">
        <f t="shared" si="286"/>
        <v>1962.3731129785795</v>
      </c>
      <c r="S379" s="16">
        <f t="shared" si="287"/>
        <v>2086.5636018622945</v>
      </c>
      <c r="T379" s="16">
        <f t="shared" si="288"/>
        <v>2164.439685267625</v>
      </c>
      <c r="U379" s="16">
        <f t="shared" si="289"/>
        <v>2213.1624172461688</v>
      </c>
      <c r="V379" s="16">
        <f t="shared" si="290"/>
        <v>2259.3775764434149</v>
      </c>
      <c r="W379" s="16">
        <f t="shared" si="291"/>
        <v>2335.2460408961692</v>
      </c>
      <c r="X379" s="16">
        <f t="shared" si="292"/>
        <v>2470.0316749284648</v>
      </c>
      <c r="Y379" s="16">
        <f t="shared" si="293"/>
        <v>2680.1211835953072</v>
      </c>
      <c r="Z379" s="17">
        <f t="shared" si="294"/>
        <v>2965.0600003032778</v>
      </c>
      <c r="AA379" s="16"/>
      <c r="AP379" s="13"/>
    </row>
    <row r="380" spans="2:42" x14ac:dyDescent="0.25">
      <c r="B380" s="49">
        <v>9</v>
      </c>
      <c r="C380" s="16">
        <f t="shared" ref="C380" si="326">C145+C159+C46+C61+C75+C89+C103+C117+C132+C173+C187</f>
        <v>1.688212214414164</v>
      </c>
      <c r="D380" s="16">
        <f t="shared" ref="D380:E380" si="327">D145+D159+D46+D61+D75+D89+D103+D117+D132+D173+D187</f>
        <v>10.3465200332087</v>
      </c>
      <c r="E380" s="16">
        <f t="shared" si="327"/>
        <v>31.672389528095636</v>
      </c>
      <c r="F380" s="16">
        <f t="shared" ref="F380:G380" si="328">F145+F159+F46+F61+F75+F89+F103+F117+F132+F173+F187</f>
        <v>66.807494517082816</v>
      </c>
      <c r="G380" s="16">
        <f t="shared" si="328"/>
        <v>109.04900746529164</v>
      </c>
      <c r="H380" s="16">
        <f t="shared" ref="H380:I380" si="329">H145+H159+H46+H61+H75+H89+H103+H117+H132+H173+H187</f>
        <v>147.55689760107072</v>
      </c>
      <c r="I380" s="16">
        <f t="shared" si="329"/>
        <v>175.60977380358651</v>
      </c>
      <c r="J380" s="16">
        <f t="shared" ref="J380:K380" si="330">J145+J159+J46+J61+J75+J89+J103+J117+J132+J173+J187</f>
        <v>200.1325506691108</v>
      </c>
      <c r="K380" s="16">
        <f t="shared" si="330"/>
        <v>243.99002172239136</v>
      </c>
      <c r="L380" s="16">
        <f t="shared" si="282"/>
        <v>334.23337847598646</v>
      </c>
      <c r="M380" s="16">
        <f t="shared" si="282"/>
        <v>487.8004946968282</v>
      </c>
      <c r="N380" s="16">
        <f t="shared" si="283"/>
        <v>702.87812179370462</v>
      </c>
      <c r="O380" s="16">
        <f t="shared" si="300"/>
        <v>956.10045476446999</v>
      </c>
      <c r="P380" s="16">
        <f t="shared" si="284"/>
        <v>1211.8333368683716</v>
      </c>
      <c r="Q380" s="16">
        <f t="shared" si="285"/>
        <v>1439.3585078273809</v>
      </c>
      <c r="R380" s="16">
        <f t="shared" si="286"/>
        <v>1622.4736916726149</v>
      </c>
      <c r="S380" s="16">
        <f t="shared" si="287"/>
        <v>1758.5414471360994</v>
      </c>
      <c r="T380" s="16">
        <f t="shared" si="288"/>
        <v>1851.1821187547826</v>
      </c>
      <c r="U380" s="16">
        <f t="shared" si="289"/>
        <v>1906.6201536376443</v>
      </c>
      <c r="V380" s="16">
        <f t="shared" si="290"/>
        <v>1939.7703463848302</v>
      </c>
      <c r="W380" s="16">
        <f t="shared" si="291"/>
        <v>1978.522123561572</v>
      </c>
      <c r="X380" s="16">
        <f t="shared" si="292"/>
        <v>2055.9678193171248</v>
      </c>
      <c r="Y380" s="16">
        <f t="shared" si="293"/>
        <v>2198.1675402262103</v>
      </c>
      <c r="Z380" s="17">
        <f t="shared" si="294"/>
        <v>2413.6360141832524</v>
      </c>
      <c r="AA380" s="16"/>
      <c r="AP380" s="13"/>
    </row>
    <row r="381" spans="2:42" x14ac:dyDescent="0.25">
      <c r="B381" s="49">
        <v>10</v>
      </c>
      <c r="C381" s="16">
        <f t="shared" ref="C381" si="331">C146+C160+C47+C62+C76+C90+C104+C118+C133+C174+C188</f>
        <v>0.95090815540531282</v>
      </c>
      <c r="D381" s="16">
        <f t="shared" ref="D381:E381" si="332">D146+D160+D47+D62+D76+D90+D104+D118+D133+D174+D188</f>
        <v>5.4741204096117784</v>
      </c>
      <c r="E381" s="16">
        <f t="shared" si="332"/>
        <v>18.398013840153013</v>
      </c>
      <c r="F381" s="16">
        <f t="shared" ref="F381:G381" si="333">F146+F160+F47+F62+F76+F90+F104+F118+F133+F174+F188</f>
        <v>43.697315915879777</v>
      </c>
      <c r="G381" s="16">
        <f t="shared" si="333"/>
        <v>79.497181880870045</v>
      </c>
      <c r="H381" s="16">
        <f t="shared" ref="H381:I381" si="334">H146+H160+H47+H62+H76+H90+H104+H118+H133+H174+H188</f>
        <v>116.49513823786275</v>
      </c>
      <c r="I381" s="16">
        <f t="shared" si="334"/>
        <v>142.72956855097559</v>
      </c>
      <c r="J381" s="16">
        <f t="shared" ref="J381:K381" si="335">J146+J160+J47+J62+J76+J90+J104+J118+J133+J174+J188</f>
        <v>156.86550366182107</v>
      </c>
      <c r="K381" s="16">
        <f t="shared" si="335"/>
        <v>174.98498630562224</v>
      </c>
      <c r="L381" s="16">
        <f t="shared" si="282"/>
        <v>225.06126351412905</v>
      </c>
      <c r="M381" s="16">
        <f t="shared" si="282"/>
        <v>333.82472147100793</v>
      </c>
      <c r="N381" s="16">
        <f t="shared" si="283"/>
        <v>509.3914362659113</v>
      </c>
      <c r="O381" s="16">
        <f t="shared" si="300"/>
        <v>734.31859124458333</v>
      </c>
      <c r="P381" s="16">
        <f t="shared" si="284"/>
        <v>975.30068921525003</v>
      </c>
      <c r="Q381" s="16">
        <f t="shared" si="285"/>
        <v>1202.9930842473436</v>
      </c>
      <c r="R381" s="16">
        <f t="shared" si="286"/>
        <v>1401.2159122892472</v>
      </c>
      <c r="S381" s="16">
        <f t="shared" si="287"/>
        <v>1561.8852817494314</v>
      </c>
      <c r="T381" s="16">
        <f t="shared" si="288"/>
        <v>1680.9600536321066</v>
      </c>
      <c r="U381" s="16">
        <f t="shared" si="289"/>
        <v>1757.8245421331983</v>
      </c>
      <c r="V381" s="16">
        <f t="shared" si="290"/>
        <v>1797.8645497033817</v>
      </c>
      <c r="W381" s="16">
        <f t="shared" si="291"/>
        <v>1820.1890527120788</v>
      </c>
      <c r="X381" s="16">
        <f t="shared" si="292"/>
        <v>1858.5924830586514</v>
      </c>
      <c r="Y381" s="16">
        <f t="shared" si="293"/>
        <v>1948.4863125227491</v>
      </c>
      <c r="Z381" s="17">
        <f t="shared" si="294"/>
        <v>2111.7077169413374</v>
      </c>
      <c r="AA381" s="16"/>
      <c r="AP381" s="13"/>
    </row>
    <row r="382" spans="2:42" x14ac:dyDescent="0.25">
      <c r="B382" s="49">
        <v>11</v>
      </c>
      <c r="C382" s="16">
        <f t="shared" ref="C382" si="336">C147+C161+C48+C63+C77+C91+C105+C119+C134+C175+C189</f>
        <v>0</v>
      </c>
      <c r="D382" s="16">
        <f t="shared" ref="D382:E382" si="337">D147+D161+D48+D63+D77+D91+D105+D119+D134+D175+D189</f>
        <v>3.3612284588053578</v>
      </c>
      <c r="E382" s="16">
        <f t="shared" si="337"/>
        <v>9.9706066568485756</v>
      </c>
      <c r="F382" s="16">
        <f t="shared" ref="F382:G382" si="338">F147+F161+F48+F63+F77+F91+F105+F119+F134+F175+F189</f>
        <v>21.111272754362396</v>
      </c>
      <c r="G382" s="16">
        <f t="shared" si="338"/>
        <v>37.320965753865394</v>
      </c>
      <c r="H382" s="16">
        <f t="shared" ref="H382:I382" si="339">H147+H161+H48+H63+H77+H91+H105+H119+H134+H175+H189</f>
        <v>59.454874391964445</v>
      </c>
      <c r="I382" s="16">
        <f t="shared" si="339"/>
        <v>85.76202852551053</v>
      </c>
      <c r="J382" s="16">
        <f t="shared" ref="J382:K382" si="340">J147+J161+J48+J63+J77+J91+J105+J119+J134+J175+J189</f>
        <v>111.1971349130296</v>
      </c>
      <c r="K382" s="16">
        <f t="shared" si="340"/>
        <v>132.26857903404155</v>
      </c>
      <c r="L382" s="16">
        <f t="shared" si="282"/>
        <v>158.37881194754243</v>
      </c>
      <c r="M382" s="16">
        <f t="shared" si="282"/>
        <v>215.92509765696664</v>
      </c>
      <c r="N382" s="16">
        <f t="shared" si="283"/>
        <v>329.54718098408318</v>
      </c>
      <c r="O382" s="16">
        <f t="shared" si="300"/>
        <v>497.8299640002287</v>
      </c>
      <c r="P382" s="16">
        <f t="shared" si="284"/>
        <v>697.60919235985637</v>
      </c>
      <c r="Q382" s="16">
        <f t="shared" si="285"/>
        <v>902.35427089444909</v>
      </c>
      <c r="R382" s="16">
        <f t="shared" si="286"/>
        <v>1094.1790926467861</v>
      </c>
      <c r="S382" s="16">
        <f t="shared" si="287"/>
        <v>1263.9222531845035</v>
      </c>
      <c r="T382" s="16">
        <f t="shared" si="288"/>
        <v>1402.8408584336253</v>
      </c>
      <c r="U382" s="16">
        <f t="shared" si="289"/>
        <v>1501.5331529578164</v>
      </c>
      <c r="V382" s="16">
        <f t="shared" si="290"/>
        <v>1557.2079985129158</v>
      </c>
      <c r="W382" s="16">
        <f t="shared" si="291"/>
        <v>1579.3022300516918</v>
      </c>
      <c r="X382" s="16">
        <f t="shared" si="292"/>
        <v>1592.6399459397762</v>
      </c>
      <c r="Y382" s="16">
        <f t="shared" si="293"/>
        <v>1633.5967269831272</v>
      </c>
      <c r="Z382" s="17">
        <f t="shared" si="294"/>
        <v>1735.0773842444942</v>
      </c>
      <c r="AA382" s="16"/>
      <c r="AP382" s="13"/>
    </row>
    <row r="383" spans="2:42" x14ac:dyDescent="0.25">
      <c r="B383" s="49">
        <v>12</v>
      </c>
      <c r="C383" s="16">
        <f t="shared" ref="C383" si="341">C148+C162+C49+C64+C78+C92+C106+C120+C135+C176+C190</f>
        <v>0</v>
      </c>
      <c r="D383" s="16">
        <f t="shared" ref="D383:E383" si="342">D148+D162+D49+D64+D78+D92+D106+D120+D135+D176+D190</f>
        <v>3.1977199407765133</v>
      </c>
      <c r="E383" s="16">
        <f t="shared" si="342"/>
        <v>7.4957452225701422</v>
      </c>
      <c r="F383" s="16">
        <f t="shared" ref="F383:G383" si="343">F148+F162+F49+F64+F78+F92+F106+F120+F135+F176+F190</f>
        <v>12.439049857833997</v>
      </c>
      <c r="G383" s="16">
        <f t="shared" si="343"/>
        <v>17.502568601317538</v>
      </c>
      <c r="H383" s="16">
        <f t="shared" ref="H383:I383" si="344">H148+H162+H49+H64+H78+H92+H106+H120+H135+H176+H190</f>
        <v>26.33829077263837</v>
      </c>
      <c r="I383" s="16">
        <f t="shared" si="344"/>
        <v>38.515391868237657</v>
      </c>
      <c r="J383" s="16">
        <f t="shared" ref="J383:K383" si="345">J148+J162+J49+J64+J78+J92+J106+J120+J135+J176+J190</f>
        <v>47.396652282844528</v>
      </c>
      <c r="K383" s="16">
        <f t="shared" si="345"/>
        <v>52.673984604128037</v>
      </c>
      <c r="L383" s="16">
        <f t="shared" si="282"/>
        <v>66.380355083355994</v>
      </c>
      <c r="M383" s="16">
        <f t="shared" si="282"/>
        <v>105.13228323910275</v>
      </c>
      <c r="N383" s="16">
        <f t="shared" si="283"/>
        <v>178.55538000435448</v>
      </c>
      <c r="O383" s="16">
        <f t="shared" si="300"/>
        <v>290.48049390786196</v>
      </c>
      <c r="P383" s="16">
        <f t="shared" si="284"/>
        <v>436.41110913275685</v>
      </c>
      <c r="Q383" s="16">
        <f t="shared" si="285"/>
        <v>599.28823992457239</v>
      </c>
      <c r="R383" s="16">
        <f t="shared" si="286"/>
        <v>760.84892300815011</v>
      </c>
      <c r="S383" s="16">
        <f t="shared" si="287"/>
        <v>914.31666546109864</v>
      </c>
      <c r="T383" s="16">
        <f t="shared" si="288"/>
        <v>1055.4221211629292</v>
      </c>
      <c r="U383" s="16">
        <f t="shared" si="289"/>
        <v>1169.4445669226161</v>
      </c>
      <c r="V383" s="16">
        <f t="shared" si="290"/>
        <v>1241.0726647662664</v>
      </c>
      <c r="W383" s="16">
        <f t="shared" si="291"/>
        <v>1271.8875067111958</v>
      </c>
      <c r="X383" s="16">
        <f t="shared" si="292"/>
        <v>1278.9496893756441</v>
      </c>
      <c r="Y383" s="16">
        <f t="shared" si="293"/>
        <v>1288.3481478753697</v>
      </c>
      <c r="Z383" s="17">
        <f t="shared" si="294"/>
        <v>1333.5716163241655</v>
      </c>
      <c r="AA383" s="16"/>
      <c r="AP383" s="13"/>
    </row>
    <row r="384" spans="2:42" x14ac:dyDescent="0.25">
      <c r="B384" s="4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5"/>
      <c r="AA384" s="13"/>
      <c r="AP384" s="13"/>
    </row>
    <row r="385" spans="2:42" x14ac:dyDescent="0.25">
      <c r="B385" s="4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5"/>
      <c r="AA385" s="13"/>
      <c r="AP385" s="13"/>
    </row>
    <row r="386" spans="2:42" ht="15.75" thickBot="1" x14ac:dyDescent="0.3">
      <c r="B386" s="6" t="s">
        <v>2</v>
      </c>
      <c r="C386" s="29">
        <f t="shared" ref="C386:Z386" si="346">SUM(C38:C368)</f>
        <v>16.136897646148689</v>
      </c>
      <c r="D386" s="18">
        <f t="shared" si="346"/>
        <v>91.337785177012179</v>
      </c>
      <c r="E386" s="29">
        <f t="shared" si="346"/>
        <v>263.79336204188797</v>
      </c>
      <c r="F386" s="7">
        <f t="shared" si="346"/>
        <v>560.06781825927726</v>
      </c>
      <c r="G386" s="7">
        <f t="shared" si="346"/>
        <v>980.05659068876776</v>
      </c>
      <c r="H386" s="7">
        <f t="shared" si="346"/>
        <v>1513.8070903196879</v>
      </c>
      <c r="I386" s="7">
        <f t="shared" si="346"/>
        <v>2156.6758707427621</v>
      </c>
      <c r="J386" s="7">
        <f t="shared" si="346"/>
        <v>2923.6228907520558</v>
      </c>
      <c r="K386" s="7">
        <f t="shared" si="346"/>
        <v>3855.4700259675706</v>
      </c>
      <c r="L386" s="7">
        <f t="shared" si="346"/>
        <v>5006.1035869655152</v>
      </c>
      <c r="M386" s="7">
        <f t="shared" si="346"/>
        <v>6404.6649761796807</v>
      </c>
      <c r="N386" s="7">
        <f t="shared" si="346"/>
        <v>8012.6862291782827</v>
      </c>
      <c r="O386" s="7">
        <f t="shared" si="346"/>
        <v>9716.7446903488853</v>
      </c>
      <c r="P386" s="7">
        <f t="shared" si="346"/>
        <v>11367.572572174779</v>
      </c>
      <c r="Q386" s="7">
        <f t="shared" si="346"/>
        <v>12837.563647937581</v>
      </c>
      <c r="R386" s="7">
        <f t="shared" si="346"/>
        <v>14065.944286513657</v>
      </c>
      <c r="S386" s="7">
        <f t="shared" si="346"/>
        <v>15063.898700756488</v>
      </c>
      <c r="T386" s="7">
        <f t="shared" si="346"/>
        <v>15880.488839076628</v>
      </c>
      <c r="U386" s="7">
        <f t="shared" si="346"/>
        <v>16579.687402698088</v>
      </c>
      <c r="V386" s="7">
        <f t="shared" si="346"/>
        <v>17257.16912140547</v>
      </c>
      <c r="W386" s="7">
        <f t="shared" si="346"/>
        <v>18057.337069984813</v>
      </c>
      <c r="X386" s="7">
        <f t="shared" si="346"/>
        <v>19147.438713778327</v>
      </c>
      <c r="Y386" s="7">
        <f t="shared" si="346"/>
        <v>20667.2098888047</v>
      </c>
      <c r="Z386" s="19">
        <f t="shared" si="346"/>
        <v>22687.75168320076</v>
      </c>
      <c r="AA386" s="13"/>
      <c r="AP386" s="13"/>
    </row>
    <row r="387" spans="2:42" x14ac:dyDescent="0.25">
      <c r="AP387" s="13"/>
    </row>
    <row r="388" spans="2:42" x14ac:dyDescent="0.25">
      <c r="AP388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SOH_of_disposal</vt:lpstr>
      <vt:lpstr>dist. of Second_life</vt:lpstr>
      <vt:lpstr>Delayed_recycling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narges fallah</dc:creator>
  <cp:lastModifiedBy>Narjes Fallah</cp:lastModifiedBy>
  <dcterms:created xsi:type="dcterms:W3CDTF">2020-03-19T16:59:37Z</dcterms:created>
  <dcterms:modified xsi:type="dcterms:W3CDTF">2022-11-09T15:31:11Z</dcterms:modified>
</cp:coreProperties>
</file>