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AA+Shysie\博士\文章\1.Echocardiographic measures of left ventricular function in omphalocele with pulmonary hypertension\new 数据排除\BMC投稿\"/>
    </mc:Choice>
  </mc:AlternateContent>
  <xr:revisionPtr revIDLastSave="0" documentId="13_ncr:1_{C315F5C6-E7D1-4073-8308-B4A1FA05ED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2" i="1" l="1"/>
  <c r="AJ3" i="1"/>
  <c r="AJ4" i="1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K19" i="1"/>
  <c r="AK18" i="1"/>
  <c r="AK17" i="1"/>
  <c r="AK16" i="1"/>
  <c r="AK15" i="1"/>
  <c r="AK14" i="1"/>
  <c r="AK13" i="1"/>
  <c r="AK12" i="1"/>
  <c r="AK11" i="1"/>
  <c r="AK10" i="1"/>
  <c r="AK9" i="1"/>
  <c r="AK8" i="1"/>
  <c r="AK7" i="1"/>
  <c r="AK6" i="1"/>
  <c r="AK5" i="1"/>
  <c r="AK4" i="1"/>
  <c r="AK3" i="1"/>
  <c r="AK2" i="1"/>
  <c r="AL14" i="1" l="1"/>
  <c r="AL18" i="1"/>
  <c r="AL15" i="1"/>
  <c r="AL12" i="1"/>
  <c r="AL4" i="1"/>
  <c r="AL8" i="1"/>
  <c r="AL7" i="1"/>
  <c r="AL10" i="1"/>
  <c r="AL16" i="1"/>
  <c r="AL2" i="1"/>
  <c r="AL6" i="1"/>
  <c r="AL11" i="1"/>
  <c r="AL3" i="1"/>
  <c r="AL19" i="1"/>
  <c r="AL5" i="1"/>
  <c r="AL9" i="1"/>
  <c r="AL13" i="1"/>
  <c r="AL17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U3" i="1"/>
  <c r="U2" i="1"/>
</calcChain>
</file>

<file path=xl/sharedStrings.xml><?xml version="1.0" encoding="utf-8"?>
<sst xmlns="http://schemas.openxmlformats.org/spreadsheetml/2006/main" count="42" uniqueCount="41">
  <si>
    <t>Did not survive</t>
    <phoneticPr fontId="2" type="noConversion"/>
  </si>
  <si>
    <t>0=no/female</t>
    <phoneticPr fontId="2" type="noConversion"/>
  </si>
  <si>
    <t>1=yes/male</t>
    <phoneticPr fontId="2" type="noConversion"/>
  </si>
  <si>
    <t>GO</t>
    <phoneticPr fontId="2" type="noConversion"/>
  </si>
  <si>
    <t>Gender</t>
    <phoneticPr fontId="2" type="noConversion"/>
  </si>
  <si>
    <t>gestational age</t>
    <phoneticPr fontId="2" type="noConversion"/>
  </si>
  <si>
    <t>Preterm</t>
    <phoneticPr fontId="2" type="noConversion"/>
  </si>
  <si>
    <t>birth weight</t>
    <phoneticPr fontId="2" type="noConversion"/>
  </si>
  <si>
    <t>Low BW</t>
    <phoneticPr fontId="2" type="noConversion"/>
  </si>
  <si>
    <t>birth length</t>
    <phoneticPr fontId="2" type="noConversion"/>
  </si>
  <si>
    <t>birth chest circumference</t>
    <phoneticPr fontId="2" type="noConversion"/>
  </si>
  <si>
    <t>birth head circumference</t>
    <phoneticPr fontId="2" type="noConversion"/>
  </si>
  <si>
    <t>1-min Apgar</t>
    <phoneticPr fontId="2" type="noConversion"/>
  </si>
  <si>
    <t>5-min Apgar</t>
    <phoneticPr fontId="2" type="noConversion"/>
  </si>
  <si>
    <t>Intubation at birth</t>
    <phoneticPr fontId="2" type="noConversion"/>
  </si>
  <si>
    <t>Liver</t>
    <phoneticPr fontId="2" type="noConversion"/>
  </si>
  <si>
    <t>Stomach</t>
    <phoneticPr fontId="2" type="noConversion"/>
  </si>
  <si>
    <t>Spleen</t>
    <phoneticPr fontId="2" type="noConversion"/>
  </si>
  <si>
    <t>Stage closure</t>
    <phoneticPr fontId="2" type="noConversion"/>
  </si>
  <si>
    <t>Maternal age</t>
    <phoneticPr fontId="2" type="noConversion"/>
  </si>
  <si>
    <t>Induced abortion</t>
    <phoneticPr fontId="2" type="noConversion"/>
  </si>
  <si>
    <t>spontaneous abortion</t>
    <phoneticPr fontId="2" type="noConversion"/>
  </si>
  <si>
    <t>Adverse pregnancy</t>
    <phoneticPr fontId="2" type="noConversion"/>
  </si>
  <si>
    <t>Pregnancy-induced hypertension</t>
    <phoneticPr fontId="2" type="noConversion"/>
  </si>
  <si>
    <t>Gestational diabetes</t>
    <phoneticPr fontId="2" type="noConversion"/>
  </si>
  <si>
    <t>Medication use in pregnancy</t>
    <phoneticPr fontId="2" type="noConversion"/>
  </si>
  <si>
    <t>IVSd</t>
    <phoneticPr fontId="2" type="noConversion"/>
  </si>
  <si>
    <t>IVSs</t>
    <phoneticPr fontId="2" type="noConversion"/>
  </si>
  <si>
    <t>LVIDd</t>
    <phoneticPr fontId="2" type="noConversion"/>
  </si>
  <si>
    <t>LVIDs</t>
    <phoneticPr fontId="2" type="noConversion"/>
  </si>
  <si>
    <t>LVPWd</t>
    <phoneticPr fontId="2" type="noConversion"/>
  </si>
  <si>
    <t>LVPWs</t>
    <phoneticPr fontId="2" type="noConversion"/>
  </si>
  <si>
    <t>EDV</t>
    <phoneticPr fontId="2" type="noConversion"/>
  </si>
  <si>
    <t>ESV</t>
    <phoneticPr fontId="2" type="noConversion"/>
  </si>
  <si>
    <t>EF</t>
    <phoneticPr fontId="2" type="noConversion"/>
  </si>
  <si>
    <t>SV</t>
    <phoneticPr fontId="2" type="noConversion"/>
  </si>
  <si>
    <t>FS</t>
    <phoneticPr fontId="2" type="noConversion"/>
  </si>
  <si>
    <t>CO</t>
    <phoneticPr fontId="2" type="noConversion"/>
  </si>
  <si>
    <t>body surface area</t>
    <phoneticPr fontId="2" type="noConversion"/>
  </si>
  <si>
    <t>CI</t>
    <phoneticPr fontId="2" type="noConversion"/>
  </si>
  <si>
    <t>heart rate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</si>
</sst>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1"/>
  <sheetViews>
    <sheetView tabSelected="1" workbookViewId="0">
      <selection sqref="A1:AN19"/>
    </sheetView>
  </sheetViews>
  <sheetFormatPr defaultRowHeight="13.8" x14ac:dyDescent="0.25"/>
  <cols>
    <col min="1" max="1" width="14.6640625" style="1" bestFit="1" customWidth="1"/>
    <col min="2" max="2" width="6.6640625" style="5" bestFit="1" customWidth="1"/>
    <col min="3" max="3" width="15" style="1" bestFit="1" customWidth="1"/>
    <col min="4" max="4" width="7.109375" style="5" bestFit="1" customWidth="1"/>
    <col min="5" max="5" width="8.88671875" style="1"/>
    <col min="6" max="6" width="7.21875" style="5" bestFit="1" customWidth="1"/>
    <col min="7" max="7" width="11.6640625" style="1" bestFit="1" customWidth="1"/>
    <col min="8" max="8" width="24.21875" style="1" bestFit="1" customWidth="1"/>
    <col min="9" max="9" width="24" style="1" bestFit="1" customWidth="1"/>
    <col min="10" max="11" width="8.88671875" style="1"/>
    <col min="12" max="12" width="14.88671875" style="5" bestFit="1" customWidth="1"/>
    <col min="13" max="13" width="3.6640625" style="5" bestFit="1" customWidth="1"/>
    <col min="14" max="14" width="3.6640625" style="5" customWidth="1"/>
    <col min="15" max="15" width="7.77734375" style="5" bestFit="1" customWidth="1"/>
    <col min="16" max="16" width="6.21875" style="5" bestFit="1" customWidth="1"/>
    <col min="17" max="17" width="11.21875" style="5" bestFit="1" customWidth="1"/>
    <col min="18" max="18" width="8.88671875" style="1"/>
    <col min="19" max="19" width="16.6640625" style="1" bestFit="1" customWidth="1"/>
    <col min="20" max="20" width="21.21875" style="1" bestFit="1" customWidth="1"/>
    <col min="21" max="21" width="15.88671875" style="1" bestFit="1" customWidth="1"/>
    <col min="22" max="22" width="31.6640625" style="5" bestFit="1" customWidth="1"/>
    <col min="23" max="23" width="16.6640625" style="5" bestFit="1" customWidth="1"/>
    <col min="24" max="24" width="27.6640625" style="5" bestFit="1" customWidth="1"/>
    <col min="25" max="28" width="6.5546875" style="1" bestFit="1" customWidth="1"/>
    <col min="29" max="29" width="7.6640625" style="1" bestFit="1" customWidth="1"/>
    <col min="30" max="30" width="7.33203125" style="1" bestFit="1" customWidth="1"/>
    <col min="31" max="32" width="5.5546875" style="1" bestFit="1" customWidth="1"/>
    <col min="33" max="33" width="6.5546875" style="1" bestFit="1" customWidth="1"/>
    <col min="34" max="34" width="5.5546875" style="1" bestFit="1" customWidth="1"/>
    <col min="35" max="35" width="6.5546875" style="1" bestFit="1" customWidth="1"/>
    <col min="36" max="36" width="11.6640625" style="1" bestFit="1" customWidth="1"/>
    <col min="37" max="37" width="17.21875" style="1" bestFit="1" customWidth="1"/>
    <col min="38" max="38" width="12.77734375" style="1" bestFit="1" customWidth="1"/>
    <col min="39" max="39" width="12.109375" style="1" bestFit="1" customWidth="1"/>
    <col min="40" max="40" width="9.88671875" style="1" bestFit="1" customWidth="1"/>
    <col min="41" max="16384" width="8.88671875" style="1"/>
  </cols>
  <sheetData>
    <row r="1" spans="1:40" x14ac:dyDescent="0.25">
      <c r="A1" s="2" t="s">
        <v>0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3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24</v>
      </c>
      <c r="X1" s="2" t="s">
        <v>25</v>
      </c>
      <c r="Y1" s="2" t="s">
        <v>26</v>
      </c>
      <c r="Z1" s="2" t="s">
        <v>27</v>
      </c>
      <c r="AA1" s="2" t="s">
        <v>28</v>
      </c>
      <c r="AB1" s="2" t="s">
        <v>29</v>
      </c>
      <c r="AC1" s="2" t="s">
        <v>30</v>
      </c>
      <c r="AD1" s="2" t="s">
        <v>31</v>
      </c>
      <c r="AE1" s="2" t="s">
        <v>32</v>
      </c>
      <c r="AF1" s="2" t="s">
        <v>33</v>
      </c>
      <c r="AG1" s="2" t="s">
        <v>34</v>
      </c>
      <c r="AH1" s="2" t="s">
        <v>35</v>
      </c>
      <c r="AI1" s="2" t="s">
        <v>36</v>
      </c>
      <c r="AJ1" s="2" t="s">
        <v>37</v>
      </c>
      <c r="AK1" s="2" t="s">
        <v>38</v>
      </c>
      <c r="AL1" s="2" t="s">
        <v>39</v>
      </c>
      <c r="AM1" s="2" t="s">
        <v>7</v>
      </c>
      <c r="AN1" s="2" t="s">
        <v>40</v>
      </c>
    </row>
    <row r="2" spans="1:40" x14ac:dyDescent="0.25">
      <c r="A2" s="2">
        <v>0</v>
      </c>
      <c r="B2" s="2">
        <v>1</v>
      </c>
      <c r="C2" s="2">
        <v>38</v>
      </c>
      <c r="D2" s="2">
        <v>0</v>
      </c>
      <c r="E2" s="2">
        <v>3400</v>
      </c>
      <c r="F2" s="2">
        <v>0</v>
      </c>
      <c r="G2" s="2">
        <v>50</v>
      </c>
      <c r="H2" s="2">
        <v>31</v>
      </c>
      <c r="I2" s="2">
        <v>32.5</v>
      </c>
      <c r="J2" s="2">
        <v>6</v>
      </c>
      <c r="K2" s="2">
        <v>8</v>
      </c>
      <c r="L2" s="2">
        <v>1</v>
      </c>
      <c r="M2" s="2">
        <v>1</v>
      </c>
      <c r="N2" s="2">
        <v>1</v>
      </c>
      <c r="O2" s="2">
        <v>0</v>
      </c>
      <c r="P2" s="2">
        <v>0</v>
      </c>
      <c r="Q2" s="2">
        <v>1</v>
      </c>
      <c r="R2" s="2">
        <v>21</v>
      </c>
      <c r="S2" s="2">
        <v>1</v>
      </c>
      <c r="T2" s="2">
        <v>2</v>
      </c>
      <c r="U2" s="2">
        <f>S2+T2</f>
        <v>3</v>
      </c>
      <c r="V2" s="2">
        <v>0</v>
      </c>
      <c r="W2" s="2">
        <v>0</v>
      </c>
      <c r="X2" s="2">
        <v>0</v>
      </c>
      <c r="Y2" s="2">
        <v>0.35</v>
      </c>
      <c r="Z2" s="2">
        <v>0.35</v>
      </c>
      <c r="AA2" s="2">
        <v>1.61</v>
      </c>
      <c r="AB2" s="2">
        <v>1.1399999999999999</v>
      </c>
      <c r="AC2" s="2">
        <v>0.26</v>
      </c>
      <c r="AD2" s="2">
        <v>0.35</v>
      </c>
      <c r="AE2" s="2">
        <v>7.24</v>
      </c>
      <c r="AF2" s="2">
        <v>2.92</v>
      </c>
      <c r="AG2" s="2">
        <v>59.64</v>
      </c>
      <c r="AH2" s="2">
        <v>4.32</v>
      </c>
      <c r="AI2" s="2">
        <v>29.09</v>
      </c>
      <c r="AJ2" s="2">
        <f>AH2*AN2</f>
        <v>613.44000000000005</v>
      </c>
      <c r="AK2" s="2">
        <f>AM2/1000*0.035+0.1</f>
        <v>0.21900000000000003</v>
      </c>
      <c r="AL2" s="2">
        <f>AJ2/AK2</f>
        <v>2801.0958904109589</v>
      </c>
      <c r="AM2" s="2">
        <v>3400</v>
      </c>
      <c r="AN2" s="2">
        <v>142</v>
      </c>
    </row>
    <row r="3" spans="1:40" x14ac:dyDescent="0.25">
      <c r="A3" s="2">
        <v>0</v>
      </c>
      <c r="B3" s="2">
        <v>1</v>
      </c>
      <c r="C3" s="2">
        <v>38</v>
      </c>
      <c r="D3" s="2">
        <v>0</v>
      </c>
      <c r="E3" s="2">
        <v>3020</v>
      </c>
      <c r="F3" s="2">
        <v>0</v>
      </c>
      <c r="G3" s="2">
        <v>49</v>
      </c>
      <c r="H3" s="2">
        <v>33</v>
      </c>
      <c r="I3" s="2">
        <v>34</v>
      </c>
      <c r="J3" s="2">
        <v>10</v>
      </c>
      <c r="K3" s="2">
        <v>10</v>
      </c>
      <c r="L3" s="2">
        <v>0</v>
      </c>
      <c r="M3" s="2">
        <v>1</v>
      </c>
      <c r="N3" s="2">
        <v>1</v>
      </c>
      <c r="O3" s="2">
        <v>0</v>
      </c>
      <c r="P3" s="2">
        <v>0</v>
      </c>
      <c r="Q3" s="2">
        <v>0</v>
      </c>
      <c r="R3" s="2">
        <v>26</v>
      </c>
      <c r="S3" s="2">
        <v>0</v>
      </c>
      <c r="T3" s="2">
        <v>1</v>
      </c>
      <c r="U3" s="2">
        <f>S3+T3</f>
        <v>1</v>
      </c>
      <c r="V3" s="2">
        <v>0</v>
      </c>
      <c r="W3" s="2">
        <v>0</v>
      </c>
      <c r="X3" s="2">
        <v>1</v>
      </c>
      <c r="Y3" s="2">
        <v>0.42299999999999999</v>
      </c>
      <c r="Z3" s="2">
        <v>0.48399999999999999</v>
      </c>
      <c r="AA3" s="2">
        <v>1.73</v>
      </c>
      <c r="AB3" s="2">
        <v>1.27</v>
      </c>
      <c r="AC3" s="2">
        <v>0.36299999999999999</v>
      </c>
      <c r="AD3" s="2">
        <v>0.48399999999999999</v>
      </c>
      <c r="AE3" s="2">
        <v>8.7799999999999994</v>
      </c>
      <c r="AF3" s="2">
        <v>3.91</v>
      </c>
      <c r="AG3" s="2">
        <v>55.5</v>
      </c>
      <c r="AH3" s="2">
        <v>4.87</v>
      </c>
      <c r="AI3" s="2">
        <v>26.6</v>
      </c>
      <c r="AJ3" s="2">
        <f>AH3*AN3</f>
        <v>652.58000000000004</v>
      </c>
      <c r="AK3" s="2">
        <f t="shared" ref="AK3:AK19" si="0">AM3/1000*0.035+0.1</f>
        <v>0.20570000000000002</v>
      </c>
      <c r="AL3" s="2">
        <f>AJ3/AK3</f>
        <v>3172.4842002916866</v>
      </c>
      <c r="AM3" s="2">
        <v>3020</v>
      </c>
      <c r="AN3" s="2">
        <v>134</v>
      </c>
    </row>
    <row r="4" spans="1:40" x14ac:dyDescent="0.25">
      <c r="A4" s="2">
        <v>0</v>
      </c>
      <c r="B4" s="2">
        <v>1</v>
      </c>
      <c r="C4" s="2">
        <v>39</v>
      </c>
      <c r="D4" s="2">
        <v>0</v>
      </c>
      <c r="E4" s="2">
        <v>3050</v>
      </c>
      <c r="F4" s="2">
        <v>0</v>
      </c>
      <c r="G4" s="2">
        <v>48</v>
      </c>
      <c r="H4" s="2">
        <v>30</v>
      </c>
      <c r="I4" s="2">
        <v>34</v>
      </c>
      <c r="J4" s="2">
        <v>10</v>
      </c>
      <c r="K4" s="2">
        <v>10</v>
      </c>
      <c r="L4" s="2">
        <v>0</v>
      </c>
      <c r="M4" s="2">
        <v>1</v>
      </c>
      <c r="N4" s="2">
        <v>1</v>
      </c>
      <c r="O4" s="2">
        <v>0</v>
      </c>
      <c r="P4" s="2">
        <v>0</v>
      </c>
      <c r="Q4" s="2">
        <v>1</v>
      </c>
      <c r="R4" s="2">
        <v>29</v>
      </c>
      <c r="S4" s="2">
        <v>2</v>
      </c>
      <c r="T4" s="2">
        <v>0</v>
      </c>
      <c r="U4" s="2">
        <f>S4+T4</f>
        <v>2</v>
      </c>
      <c r="V4" s="2">
        <v>0</v>
      </c>
      <c r="W4" s="2">
        <v>0</v>
      </c>
      <c r="X4" s="2">
        <v>1</v>
      </c>
      <c r="Y4" s="2">
        <v>0.44</v>
      </c>
      <c r="Z4" s="2">
        <v>0.39</v>
      </c>
      <c r="AA4" s="2">
        <v>1.55</v>
      </c>
      <c r="AB4" s="2">
        <v>1.0900000000000001</v>
      </c>
      <c r="AC4" s="2">
        <v>0.35</v>
      </c>
      <c r="AD4" s="2">
        <v>0.46</v>
      </c>
      <c r="AE4" s="2">
        <v>6.65</v>
      </c>
      <c r="AF4" s="2">
        <v>2.63</v>
      </c>
      <c r="AG4" s="2">
        <v>60.48</v>
      </c>
      <c r="AH4" s="2">
        <v>4.0199999999999996</v>
      </c>
      <c r="AI4" s="2">
        <v>29.58</v>
      </c>
      <c r="AJ4" s="2">
        <f>AH4*AN4</f>
        <v>619.07999999999993</v>
      </c>
      <c r="AK4" s="2">
        <f t="shared" si="0"/>
        <v>0.20674999999999999</v>
      </c>
      <c r="AL4" s="2">
        <f>AJ4/AK4</f>
        <v>2994.340991535671</v>
      </c>
      <c r="AM4" s="2">
        <v>3050</v>
      </c>
      <c r="AN4" s="2">
        <v>154</v>
      </c>
    </row>
    <row r="5" spans="1:40" x14ac:dyDescent="0.25">
      <c r="A5" s="2">
        <v>0</v>
      </c>
      <c r="B5" s="2">
        <v>1</v>
      </c>
      <c r="C5" s="2">
        <v>38.4</v>
      </c>
      <c r="D5" s="2">
        <v>0</v>
      </c>
      <c r="E5" s="2">
        <v>2740</v>
      </c>
      <c r="F5" s="2">
        <v>0</v>
      </c>
      <c r="G5" s="2">
        <v>46</v>
      </c>
      <c r="H5" s="2">
        <v>32</v>
      </c>
      <c r="I5" s="2">
        <v>34</v>
      </c>
      <c r="J5" s="2">
        <v>8</v>
      </c>
      <c r="K5" s="2">
        <v>10</v>
      </c>
      <c r="L5" s="2">
        <v>0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26</v>
      </c>
      <c r="S5" s="2">
        <v>0</v>
      </c>
      <c r="T5" s="2">
        <v>1</v>
      </c>
      <c r="U5" s="2">
        <f>S5+T5</f>
        <v>1</v>
      </c>
      <c r="V5" s="2">
        <v>0</v>
      </c>
      <c r="W5" s="2">
        <v>0</v>
      </c>
      <c r="X5" s="2">
        <v>0</v>
      </c>
      <c r="Y5" s="2">
        <v>0.53</v>
      </c>
      <c r="Z5" s="2">
        <v>0.26</v>
      </c>
      <c r="AA5" s="2">
        <v>1.4</v>
      </c>
      <c r="AB5" s="2">
        <v>0.82</v>
      </c>
      <c r="AC5" s="2">
        <v>0.28999999999999998</v>
      </c>
      <c r="AD5" s="2">
        <v>0.28999999999999998</v>
      </c>
      <c r="AE5" s="2">
        <v>5.07</v>
      </c>
      <c r="AF5" s="2">
        <v>1.19</v>
      </c>
      <c r="AG5" s="2">
        <v>76.55</v>
      </c>
      <c r="AH5" s="2">
        <v>3.88</v>
      </c>
      <c r="AI5" s="2">
        <v>41.67</v>
      </c>
      <c r="AJ5" s="2">
        <f>AH5*AN5</f>
        <v>543.19999999999993</v>
      </c>
      <c r="AK5" s="2">
        <f t="shared" si="0"/>
        <v>0.19590000000000002</v>
      </c>
      <c r="AL5" s="2">
        <f>AJ5/AK5</f>
        <v>2772.8432873915258</v>
      </c>
      <c r="AM5" s="2">
        <v>2740</v>
      </c>
      <c r="AN5" s="2">
        <v>140</v>
      </c>
    </row>
    <row r="6" spans="1:40" x14ac:dyDescent="0.25">
      <c r="A6" s="2">
        <v>0</v>
      </c>
      <c r="B6" s="2">
        <v>1</v>
      </c>
      <c r="C6" s="2">
        <v>38</v>
      </c>
      <c r="D6" s="2">
        <v>0</v>
      </c>
      <c r="E6" s="2">
        <v>3230</v>
      </c>
      <c r="F6" s="2">
        <v>0</v>
      </c>
      <c r="G6" s="2">
        <v>50</v>
      </c>
      <c r="H6" s="2">
        <v>32</v>
      </c>
      <c r="I6" s="2">
        <v>34</v>
      </c>
      <c r="J6" s="2">
        <v>8</v>
      </c>
      <c r="K6" s="2">
        <v>10</v>
      </c>
      <c r="L6" s="2">
        <v>0</v>
      </c>
      <c r="M6" s="2">
        <v>1</v>
      </c>
      <c r="N6" s="2">
        <v>1</v>
      </c>
      <c r="O6" s="2">
        <v>0</v>
      </c>
      <c r="P6" s="2">
        <v>0</v>
      </c>
      <c r="Q6" s="2">
        <v>1</v>
      </c>
      <c r="R6" s="2">
        <v>31</v>
      </c>
      <c r="S6" s="2">
        <v>0</v>
      </c>
      <c r="T6" s="2">
        <v>2</v>
      </c>
      <c r="U6" s="2">
        <f>S6+T6</f>
        <v>2</v>
      </c>
      <c r="V6" s="2">
        <v>0</v>
      </c>
      <c r="W6" s="2">
        <v>0</v>
      </c>
      <c r="X6" s="2">
        <v>1</v>
      </c>
      <c r="Y6" s="2">
        <v>0.41</v>
      </c>
      <c r="Z6" s="2">
        <v>0.55000000000000004</v>
      </c>
      <c r="AA6" s="2">
        <v>1.58</v>
      </c>
      <c r="AB6" s="2">
        <v>0.96</v>
      </c>
      <c r="AC6" s="2">
        <v>0.44</v>
      </c>
      <c r="AD6" s="2">
        <v>0.47</v>
      </c>
      <c r="AE6" s="2">
        <v>6.9</v>
      </c>
      <c r="AF6" s="2">
        <v>1.86</v>
      </c>
      <c r="AG6" s="2">
        <v>73.02</v>
      </c>
      <c r="AH6" s="2">
        <v>5.04</v>
      </c>
      <c r="AI6" s="2">
        <v>38.89</v>
      </c>
      <c r="AJ6" s="2">
        <f>AH6*AN6</f>
        <v>665.28</v>
      </c>
      <c r="AK6" s="2">
        <f t="shared" si="0"/>
        <v>0.21305000000000002</v>
      </c>
      <c r="AL6" s="2">
        <f>AJ6/AK6</f>
        <v>3122.6472659000233</v>
      </c>
      <c r="AM6" s="2">
        <v>3230</v>
      </c>
      <c r="AN6" s="2">
        <v>132</v>
      </c>
    </row>
    <row r="7" spans="1:40" x14ac:dyDescent="0.25">
      <c r="A7" s="2">
        <v>0</v>
      </c>
      <c r="B7" s="2">
        <v>0</v>
      </c>
      <c r="C7" s="2">
        <v>37.9</v>
      </c>
      <c r="D7" s="2">
        <v>0</v>
      </c>
      <c r="E7" s="2">
        <v>2550</v>
      </c>
      <c r="F7" s="2">
        <v>0</v>
      </c>
      <c r="G7" s="2">
        <v>48</v>
      </c>
      <c r="H7" s="2">
        <v>32</v>
      </c>
      <c r="I7" s="2">
        <v>34</v>
      </c>
      <c r="J7" s="2">
        <v>7</v>
      </c>
      <c r="K7" s="2">
        <v>9</v>
      </c>
      <c r="L7" s="2">
        <v>0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35</v>
      </c>
      <c r="S7" s="2">
        <v>0</v>
      </c>
      <c r="T7" s="2">
        <v>2</v>
      </c>
      <c r="U7" s="2">
        <f>S7+T7</f>
        <v>2</v>
      </c>
      <c r="V7" s="2">
        <v>0</v>
      </c>
      <c r="W7" s="2">
        <v>0</v>
      </c>
      <c r="X7" s="2">
        <v>1</v>
      </c>
      <c r="Y7" s="2">
        <v>0.35</v>
      </c>
      <c r="Z7" s="2">
        <v>0.42</v>
      </c>
      <c r="AA7" s="2">
        <v>1.44</v>
      </c>
      <c r="AB7" s="2">
        <v>0.91</v>
      </c>
      <c r="AC7" s="2">
        <v>0.27</v>
      </c>
      <c r="AD7" s="2">
        <v>0.31</v>
      </c>
      <c r="AE7" s="2">
        <v>5.46</v>
      </c>
      <c r="AF7" s="2">
        <v>1.61</v>
      </c>
      <c r="AG7" s="2">
        <v>70.599999999999994</v>
      </c>
      <c r="AH7" s="2">
        <v>3.85</v>
      </c>
      <c r="AI7" s="2">
        <v>36.71</v>
      </c>
      <c r="AJ7" s="2">
        <f>AH7*AN7</f>
        <v>492.8</v>
      </c>
      <c r="AK7" s="2">
        <f t="shared" si="0"/>
        <v>0.18925</v>
      </c>
      <c r="AL7" s="2">
        <f>AJ7/AK7</f>
        <v>2603.9630118890359</v>
      </c>
      <c r="AM7" s="2">
        <v>2550</v>
      </c>
      <c r="AN7" s="2">
        <v>128</v>
      </c>
    </row>
    <row r="8" spans="1:40" x14ac:dyDescent="0.25">
      <c r="A8" s="2">
        <v>0</v>
      </c>
      <c r="B8" s="2">
        <v>1</v>
      </c>
      <c r="C8" s="2">
        <v>39</v>
      </c>
      <c r="D8" s="2">
        <v>0</v>
      </c>
      <c r="E8" s="2">
        <v>3180</v>
      </c>
      <c r="F8" s="2">
        <v>0</v>
      </c>
      <c r="G8" s="2">
        <v>50</v>
      </c>
      <c r="H8" s="2">
        <v>34</v>
      </c>
      <c r="I8" s="2">
        <v>35</v>
      </c>
      <c r="J8" s="2">
        <v>8</v>
      </c>
      <c r="K8" s="2">
        <v>10</v>
      </c>
      <c r="L8" s="2">
        <v>0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46</v>
      </c>
      <c r="S8" s="2">
        <v>0</v>
      </c>
      <c r="T8" s="2">
        <v>0</v>
      </c>
      <c r="U8" s="2">
        <f>S8+T8</f>
        <v>0</v>
      </c>
      <c r="V8" s="2">
        <v>0</v>
      </c>
      <c r="W8" s="2">
        <v>1</v>
      </c>
      <c r="X8" s="2">
        <v>1</v>
      </c>
      <c r="Y8" s="2">
        <v>0.252</v>
      </c>
      <c r="Z8" s="2">
        <v>0.46600000000000003</v>
      </c>
      <c r="AA8" s="2">
        <v>1.65</v>
      </c>
      <c r="AB8" s="2">
        <v>1.03</v>
      </c>
      <c r="AC8" s="2">
        <v>0.252</v>
      </c>
      <c r="AD8" s="2">
        <v>0.30199999999999999</v>
      </c>
      <c r="AE8" s="2">
        <v>7.76</v>
      </c>
      <c r="AF8" s="2">
        <v>2.23</v>
      </c>
      <c r="AG8" s="2">
        <v>71.3</v>
      </c>
      <c r="AH8" s="2">
        <v>5.53</v>
      </c>
      <c r="AI8" s="2">
        <v>37.6</v>
      </c>
      <c r="AJ8" s="2">
        <f>AH8*AN8</f>
        <v>862.68000000000006</v>
      </c>
      <c r="AK8" s="2">
        <f t="shared" si="0"/>
        <v>0.21130000000000002</v>
      </c>
      <c r="AL8" s="2">
        <f>AJ8/AK8</f>
        <v>4082.7259820160907</v>
      </c>
      <c r="AM8" s="2">
        <v>3180</v>
      </c>
      <c r="AN8" s="2">
        <v>156</v>
      </c>
    </row>
    <row r="9" spans="1:40" x14ac:dyDescent="0.25">
      <c r="A9" s="2">
        <v>0</v>
      </c>
      <c r="B9" s="2">
        <v>1</v>
      </c>
      <c r="C9" s="2">
        <v>38</v>
      </c>
      <c r="D9" s="2">
        <v>0</v>
      </c>
      <c r="E9" s="2">
        <v>4000</v>
      </c>
      <c r="F9" s="2">
        <v>0</v>
      </c>
      <c r="G9" s="2">
        <v>55</v>
      </c>
      <c r="H9" s="2">
        <v>37</v>
      </c>
      <c r="I9" s="2">
        <v>36</v>
      </c>
      <c r="J9" s="2">
        <v>10</v>
      </c>
      <c r="K9" s="2">
        <v>10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30</v>
      </c>
      <c r="S9" s="2">
        <v>0</v>
      </c>
      <c r="T9" s="2">
        <v>0</v>
      </c>
      <c r="U9" s="2">
        <f>S9+T9</f>
        <v>0</v>
      </c>
      <c r="V9" s="2">
        <v>0</v>
      </c>
      <c r="W9" s="2">
        <v>1</v>
      </c>
      <c r="X9" s="2">
        <v>0</v>
      </c>
      <c r="Y9" s="2">
        <v>0.44</v>
      </c>
      <c r="Z9" s="2">
        <v>0.57999999999999996</v>
      </c>
      <c r="AA9" s="2">
        <v>1.61</v>
      </c>
      <c r="AB9" s="2">
        <v>0.91</v>
      </c>
      <c r="AC9" s="2">
        <v>0.53</v>
      </c>
      <c r="AD9" s="2">
        <v>0.5</v>
      </c>
      <c r="AE9" s="2">
        <v>7.24</v>
      </c>
      <c r="AF9" s="2">
        <v>1.57</v>
      </c>
      <c r="AG9" s="2">
        <v>78.3</v>
      </c>
      <c r="AH9" s="2">
        <v>5.67</v>
      </c>
      <c r="AI9" s="2">
        <v>43.64</v>
      </c>
      <c r="AJ9" s="2">
        <f>AH9*AN9</f>
        <v>861.84</v>
      </c>
      <c r="AK9" s="2">
        <f t="shared" si="0"/>
        <v>0.24000000000000002</v>
      </c>
      <c r="AL9" s="2">
        <f>AJ9/AK9</f>
        <v>3591</v>
      </c>
      <c r="AM9" s="2">
        <v>4000</v>
      </c>
      <c r="AN9" s="2">
        <v>152</v>
      </c>
    </row>
    <row r="10" spans="1:40" x14ac:dyDescent="0.25">
      <c r="A10" s="2">
        <v>0</v>
      </c>
      <c r="B10" s="2">
        <v>1</v>
      </c>
      <c r="C10" s="2">
        <v>36.299999999999997</v>
      </c>
      <c r="D10" s="2">
        <v>1</v>
      </c>
      <c r="E10" s="2">
        <v>2320</v>
      </c>
      <c r="F10" s="2">
        <v>1</v>
      </c>
      <c r="G10" s="2">
        <v>45</v>
      </c>
      <c r="H10" s="2">
        <v>29</v>
      </c>
      <c r="I10" s="2">
        <v>32.5</v>
      </c>
      <c r="J10" s="2">
        <v>10</v>
      </c>
      <c r="K10" s="2">
        <v>10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30</v>
      </c>
      <c r="S10" s="2">
        <v>0</v>
      </c>
      <c r="T10" s="2">
        <v>0</v>
      </c>
      <c r="U10" s="2">
        <f>S10+T10</f>
        <v>0</v>
      </c>
      <c r="V10" s="2">
        <v>0</v>
      </c>
      <c r="W10" s="2">
        <v>0</v>
      </c>
      <c r="X10" s="2">
        <v>1</v>
      </c>
      <c r="Y10" s="2">
        <v>0.33</v>
      </c>
      <c r="Z10" s="2">
        <v>0.44</v>
      </c>
      <c r="AA10" s="2">
        <v>1.22</v>
      </c>
      <c r="AB10" s="2">
        <v>0.71</v>
      </c>
      <c r="AC10" s="2">
        <v>0.26</v>
      </c>
      <c r="AD10" s="2">
        <v>0.36</v>
      </c>
      <c r="AE10" s="2">
        <v>3.53</v>
      </c>
      <c r="AF10" s="2">
        <v>0.81</v>
      </c>
      <c r="AG10" s="2">
        <v>77.040000000000006</v>
      </c>
      <c r="AH10" s="2">
        <v>2.72</v>
      </c>
      <c r="AI10" s="2">
        <v>41.79</v>
      </c>
      <c r="AJ10" s="2">
        <f>AH10*AN10</f>
        <v>369.92</v>
      </c>
      <c r="AK10" s="2">
        <f t="shared" si="0"/>
        <v>0.18120000000000003</v>
      </c>
      <c r="AL10" s="2">
        <f>AJ10/AK10</f>
        <v>2041.5011037527593</v>
      </c>
      <c r="AM10" s="2">
        <v>2320</v>
      </c>
      <c r="AN10" s="2">
        <v>136</v>
      </c>
    </row>
    <row r="11" spans="1:40" x14ac:dyDescent="0.25">
      <c r="A11" s="2">
        <v>0</v>
      </c>
      <c r="B11" s="2">
        <v>0</v>
      </c>
      <c r="C11" s="2">
        <v>36.4</v>
      </c>
      <c r="D11" s="2">
        <v>1</v>
      </c>
      <c r="E11" s="2">
        <v>2200</v>
      </c>
      <c r="F11" s="2">
        <v>1</v>
      </c>
      <c r="G11" s="2">
        <v>47</v>
      </c>
      <c r="H11" s="2">
        <v>31</v>
      </c>
      <c r="I11" s="2">
        <v>32.5</v>
      </c>
      <c r="J11" s="2">
        <v>7</v>
      </c>
      <c r="K11" s="2">
        <v>10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30</v>
      </c>
      <c r="S11" s="2">
        <v>0</v>
      </c>
      <c r="T11" s="2">
        <v>0</v>
      </c>
      <c r="U11" s="2">
        <f>S11+T11</f>
        <v>0</v>
      </c>
      <c r="V11" s="2">
        <v>1</v>
      </c>
      <c r="W11" s="2">
        <v>0</v>
      </c>
      <c r="X11" s="2">
        <v>1</v>
      </c>
      <c r="Y11" s="2">
        <v>0.42299999999999999</v>
      </c>
      <c r="Z11" s="2">
        <v>0.504</v>
      </c>
      <c r="AA11" s="2">
        <v>1.39</v>
      </c>
      <c r="AB11" s="2">
        <v>0.96799999999999997</v>
      </c>
      <c r="AC11" s="2">
        <v>0.36299999999999999</v>
      </c>
      <c r="AD11" s="2">
        <v>0.42299999999999999</v>
      </c>
      <c r="AE11" s="2">
        <v>4.96</v>
      </c>
      <c r="AF11" s="2">
        <v>1.89</v>
      </c>
      <c r="AG11" s="2">
        <v>61.9</v>
      </c>
      <c r="AH11" s="2">
        <v>3.07</v>
      </c>
      <c r="AI11" s="2">
        <v>30.4</v>
      </c>
      <c r="AJ11" s="2">
        <f>AH11*AN11</f>
        <v>386.82</v>
      </c>
      <c r="AK11" s="2">
        <f t="shared" si="0"/>
        <v>0.17700000000000002</v>
      </c>
      <c r="AL11" s="2">
        <f>AJ11/AK11</f>
        <v>2185.4237288135591</v>
      </c>
      <c r="AM11" s="2">
        <v>2200</v>
      </c>
      <c r="AN11" s="2">
        <v>126</v>
      </c>
    </row>
    <row r="12" spans="1:40" x14ac:dyDescent="0.25">
      <c r="A12" s="2">
        <v>0</v>
      </c>
      <c r="B12" s="2">
        <v>0</v>
      </c>
      <c r="C12" s="2">
        <v>38</v>
      </c>
      <c r="D12" s="2">
        <v>0</v>
      </c>
      <c r="E12" s="2">
        <v>2700</v>
      </c>
      <c r="F12" s="2">
        <v>0</v>
      </c>
      <c r="G12" s="2">
        <v>48</v>
      </c>
      <c r="H12" s="2">
        <v>30</v>
      </c>
      <c r="I12" s="2">
        <v>32.5</v>
      </c>
      <c r="J12" s="2">
        <v>10</v>
      </c>
      <c r="K12" s="2">
        <v>10</v>
      </c>
      <c r="L12" s="2">
        <v>0</v>
      </c>
      <c r="M12" s="2">
        <v>1</v>
      </c>
      <c r="N12" s="2">
        <v>1</v>
      </c>
      <c r="O12" s="2">
        <v>0</v>
      </c>
      <c r="P12" s="2">
        <v>0</v>
      </c>
      <c r="Q12" s="2">
        <v>0</v>
      </c>
      <c r="R12" s="2">
        <v>29</v>
      </c>
      <c r="S12" s="2">
        <v>1</v>
      </c>
      <c r="T12" s="2">
        <v>0</v>
      </c>
      <c r="U12" s="2">
        <f>S12+T12</f>
        <v>1</v>
      </c>
      <c r="V12" s="2">
        <v>0</v>
      </c>
      <c r="W12" s="2">
        <v>0</v>
      </c>
      <c r="X12" s="2">
        <v>1</v>
      </c>
      <c r="Y12" s="2">
        <v>0.47</v>
      </c>
      <c r="Z12" s="2">
        <v>0.47</v>
      </c>
      <c r="AA12" s="2">
        <v>1.17</v>
      </c>
      <c r="AB12" s="2">
        <v>0.82</v>
      </c>
      <c r="AC12" s="2">
        <v>0.28999999999999998</v>
      </c>
      <c r="AD12" s="2">
        <v>0.44</v>
      </c>
      <c r="AE12" s="2">
        <v>3.13</v>
      </c>
      <c r="AF12" s="2">
        <v>1.19</v>
      </c>
      <c r="AG12" s="2">
        <v>61.96</v>
      </c>
      <c r="AH12" s="2">
        <v>1.94</v>
      </c>
      <c r="AI12" s="2">
        <v>30</v>
      </c>
      <c r="AJ12" s="2">
        <f>AH12*AN12</f>
        <v>310.39999999999998</v>
      </c>
      <c r="AK12" s="2">
        <f t="shared" si="0"/>
        <v>0.19450000000000001</v>
      </c>
      <c r="AL12" s="2">
        <f>AJ12/AK12</f>
        <v>1595.8868894601542</v>
      </c>
      <c r="AM12" s="2">
        <v>2700</v>
      </c>
      <c r="AN12" s="2">
        <v>160</v>
      </c>
    </row>
    <row r="13" spans="1:40" x14ac:dyDescent="0.25">
      <c r="A13" s="2">
        <v>0</v>
      </c>
      <c r="B13" s="2">
        <v>0</v>
      </c>
      <c r="C13" s="2">
        <v>34</v>
      </c>
      <c r="D13" s="2">
        <v>1</v>
      </c>
      <c r="E13" s="2">
        <v>2200</v>
      </c>
      <c r="F13" s="2">
        <v>1</v>
      </c>
      <c r="G13" s="2">
        <v>34</v>
      </c>
      <c r="H13" s="2">
        <v>24</v>
      </c>
      <c r="I13" s="2">
        <v>29</v>
      </c>
      <c r="J13" s="2">
        <v>8</v>
      </c>
      <c r="K13" s="2">
        <v>10</v>
      </c>
      <c r="L13" s="2">
        <v>0</v>
      </c>
      <c r="M13" s="2">
        <v>1</v>
      </c>
      <c r="N13" s="2">
        <v>1</v>
      </c>
      <c r="O13" s="2">
        <v>1</v>
      </c>
      <c r="P13" s="2">
        <v>0</v>
      </c>
      <c r="Q13" s="2">
        <v>1</v>
      </c>
      <c r="R13" s="2">
        <v>28</v>
      </c>
      <c r="S13" s="2">
        <v>0</v>
      </c>
      <c r="T13" s="2">
        <v>0</v>
      </c>
      <c r="U13" s="2">
        <f>S13+T13</f>
        <v>0</v>
      </c>
      <c r="V13" s="2">
        <v>0</v>
      </c>
      <c r="W13" s="2">
        <v>0</v>
      </c>
      <c r="X13" s="2">
        <v>0</v>
      </c>
      <c r="Y13" s="2">
        <v>0.28999999999999998</v>
      </c>
      <c r="Z13" s="2">
        <v>0.23</v>
      </c>
      <c r="AA13" s="2">
        <v>1.61</v>
      </c>
      <c r="AB13" s="2">
        <v>1.05</v>
      </c>
      <c r="AC13" s="2">
        <v>0.28999999999999998</v>
      </c>
      <c r="AD13" s="2">
        <v>0.26</v>
      </c>
      <c r="AE13" s="2">
        <v>7.24</v>
      </c>
      <c r="AF13" s="2">
        <v>2.36</v>
      </c>
      <c r="AG13" s="2">
        <v>67.45</v>
      </c>
      <c r="AH13" s="2">
        <v>4.88</v>
      </c>
      <c r="AI13" s="2">
        <v>34.549999999999997</v>
      </c>
      <c r="AJ13" s="2">
        <f>AH13*AN13</f>
        <v>644.16</v>
      </c>
      <c r="AK13" s="2">
        <f t="shared" si="0"/>
        <v>0.17700000000000002</v>
      </c>
      <c r="AL13" s="2">
        <f>AJ13/AK13</f>
        <v>3639.3220338983047</v>
      </c>
      <c r="AM13" s="2">
        <v>2200</v>
      </c>
      <c r="AN13" s="2">
        <v>132</v>
      </c>
    </row>
    <row r="14" spans="1:40" x14ac:dyDescent="0.25">
      <c r="A14" s="2">
        <v>0</v>
      </c>
      <c r="B14" s="2">
        <v>0</v>
      </c>
      <c r="C14" s="2">
        <v>39.1</v>
      </c>
      <c r="D14" s="2">
        <v>0</v>
      </c>
      <c r="E14" s="2">
        <v>3400</v>
      </c>
      <c r="F14" s="2">
        <v>0</v>
      </c>
      <c r="G14" s="2">
        <v>49</v>
      </c>
      <c r="H14" s="2">
        <v>34</v>
      </c>
      <c r="I14" s="2">
        <v>35</v>
      </c>
      <c r="J14" s="2">
        <v>10</v>
      </c>
      <c r="K14" s="2">
        <v>10</v>
      </c>
      <c r="L14" s="2">
        <v>0</v>
      </c>
      <c r="M14" s="2">
        <v>1</v>
      </c>
      <c r="N14" s="2">
        <v>1</v>
      </c>
      <c r="O14" s="2">
        <v>1</v>
      </c>
      <c r="P14" s="2">
        <v>0</v>
      </c>
      <c r="Q14" s="2">
        <v>1</v>
      </c>
      <c r="R14" s="2">
        <v>42</v>
      </c>
      <c r="S14" s="2">
        <v>3</v>
      </c>
      <c r="T14" s="2">
        <v>0</v>
      </c>
      <c r="U14" s="2">
        <f>S14+T14</f>
        <v>3</v>
      </c>
      <c r="V14" s="2">
        <v>0</v>
      </c>
      <c r="W14" s="2">
        <v>0</v>
      </c>
      <c r="X14" s="2">
        <v>1</v>
      </c>
      <c r="Y14" s="2">
        <v>0.35199999999999998</v>
      </c>
      <c r="Z14" s="2">
        <v>0.76</v>
      </c>
      <c r="AA14" s="2">
        <v>1.73</v>
      </c>
      <c r="AB14" s="2">
        <v>1.22</v>
      </c>
      <c r="AC14" s="2">
        <v>0.29499999999999998</v>
      </c>
      <c r="AD14" s="2">
        <v>0.40799999999999997</v>
      </c>
      <c r="AE14" s="2">
        <v>8.7799999999999994</v>
      </c>
      <c r="AF14" s="2">
        <v>3.51</v>
      </c>
      <c r="AG14" s="2">
        <v>60</v>
      </c>
      <c r="AH14" s="2">
        <v>5.27</v>
      </c>
      <c r="AI14" s="2">
        <v>29.5</v>
      </c>
      <c r="AJ14" s="2">
        <f>AH14*AN14</f>
        <v>674.56</v>
      </c>
      <c r="AK14" s="2">
        <f t="shared" si="0"/>
        <v>0.21900000000000003</v>
      </c>
      <c r="AL14" s="2">
        <f>AJ14/AK14</f>
        <v>3080.1826484018256</v>
      </c>
      <c r="AM14" s="2">
        <v>3400</v>
      </c>
      <c r="AN14" s="2">
        <v>128</v>
      </c>
    </row>
    <row r="15" spans="1:40" s="3" customFormat="1" x14ac:dyDescent="0.25">
      <c r="A15" s="2">
        <v>0</v>
      </c>
      <c r="B15" s="2">
        <v>0</v>
      </c>
      <c r="C15" s="2">
        <v>38.9</v>
      </c>
      <c r="D15" s="2">
        <v>0</v>
      </c>
      <c r="E15" s="2">
        <v>3700</v>
      </c>
      <c r="F15" s="2">
        <v>0</v>
      </c>
      <c r="G15" s="2">
        <v>50</v>
      </c>
      <c r="H15" s="2">
        <v>33</v>
      </c>
      <c r="I15" s="2">
        <v>36</v>
      </c>
      <c r="J15" s="2">
        <v>5</v>
      </c>
      <c r="K15" s="2">
        <v>8</v>
      </c>
      <c r="L15" s="2">
        <v>0</v>
      </c>
      <c r="M15" s="2">
        <v>1</v>
      </c>
      <c r="N15" s="2">
        <v>1</v>
      </c>
      <c r="O15" s="2">
        <v>0</v>
      </c>
      <c r="P15" s="2">
        <v>0</v>
      </c>
      <c r="Q15" s="2">
        <v>1</v>
      </c>
      <c r="R15" s="2">
        <v>40</v>
      </c>
      <c r="S15" s="2">
        <v>0</v>
      </c>
      <c r="T15" s="2">
        <v>2</v>
      </c>
      <c r="U15" s="2">
        <f>S15+T15</f>
        <v>2</v>
      </c>
      <c r="V15" s="2">
        <v>0</v>
      </c>
      <c r="W15" s="2">
        <v>0</v>
      </c>
      <c r="X15" s="2">
        <v>0</v>
      </c>
      <c r="Y15" s="2">
        <v>0.41</v>
      </c>
      <c r="Z15" s="2">
        <v>0.57999999999999996</v>
      </c>
      <c r="AA15" s="2">
        <v>1.55</v>
      </c>
      <c r="AB15" s="2">
        <v>1.1100000000000001</v>
      </c>
      <c r="AC15" s="2">
        <v>0.41</v>
      </c>
      <c r="AD15" s="2">
        <v>0.35</v>
      </c>
      <c r="AE15" s="2">
        <v>6.57</v>
      </c>
      <c r="AF15" s="2">
        <v>2.72</v>
      </c>
      <c r="AG15" s="2">
        <v>58.54</v>
      </c>
      <c r="AH15" s="2">
        <v>3.85</v>
      </c>
      <c r="AI15" s="2">
        <v>28.3</v>
      </c>
      <c r="AJ15" s="2">
        <f>AH15*AN15</f>
        <v>531.30000000000007</v>
      </c>
      <c r="AK15" s="2">
        <f t="shared" si="0"/>
        <v>0.22950000000000004</v>
      </c>
      <c r="AL15" s="2">
        <f>AJ15/AK15</f>
        <v>2315.0326797385619</v>
      </c>
      <c r="AM15" s="2">
        <v>3700</v>
      </c>
      <c r="AN15" s="2">
        <v>138</v>
      </c>
    </row>
    <row r="16" spans="1:40" x14ac:dyDescent="0.25">
      <c r="A16" s="2">
        <v>1</v>
      </c>
      <c r="B16" s="2">
        <v>0</v>
      </c>
      <c r="C16" s="2">
        <v>31.9</v>
      </c>
      <c r="D16" s="2">
        <v>1</v>
      </c>
      <c r="E16" s="2">
        <v>1400</v>
      </c>
      <c r="F16" s="2">
        <v>1</v>
      </c>
      <c r="G16" s="2">
        <v>40</v>
      </c>
      <c r="H16" s="2">
        <v>25</v>
      </c>
      <c r="I16" s="2">
        <v>27.5</v>
      </c>
      <c r="J16" s="2">
        <v>9</v>
      </c>
      <c r="K16" s="2">
        <v>10</v>
      </c>
      <c r="L16" s="2">
        <v>0</v>
      </c>
      <c r="M16" s="2">
        <v>1</v>
      </c>
      <c r="N16" s="2">
        <v>1</v>
      </c>
      <c r="O16" s="2">
        <v>1</v>
      </c>
      <c r="P16" s="2">
        <v>0</v>
      </c>
      <c r="Q16" s="2">
        <v>1</v>
      </c>
      <c r="R16" s="2">
        <v>31</v>
      </c>
      <c r="S16" s="2">
        <v>1</v>
      </c>
      <c r="T16" s="2">
        <v>0</v>
      </c>
      <c r="U16" s="2">
        <f>S16+T16</f>
        <v>1</v>
      </c>
      <c r="V16" s="2">
        <v>0</v>
      </c>
      <c r="W16" s="2">
        <v>0</v>
      </c>
      <c r="X16" s="2">
        <v>1</v>
      </c>
      <c r="Y16" s="2">
        <v>0.24</v>
      </c>
      <c r="Z16" s="2">
        <v>0.22</v>
      </c>
      <c r="AA16" s="2">
        <v>1.23</v>
      </c>
      <c r="AB16" s="2">
        <v>0.88</v>
      </c>
      <c r="AC16" s="2">
        <v>0.2</v>
      </c>
      <c r="AD16" s="2">
        <v>0.28000000000000003</v>
      </c>
      <c r="AE16" s="2">
        <v>3.56</v>
      </c>
      <c r="AF16" s="2">
        <v>1.44</v>
      </c>
      <c r="AG16" s="2">
        <v>59.66</v>
      </c>
      <c r="AH16" s="2">
        <v>2.12</v>
      </c>
      <c r="AI16" s="2">
        <v>28.57</v>
      </c>
      <c r="AJ16" s="2">
        <f>AH16*AN16</f>
        <v>250.16000000000003</v>
      </c>
      <c r="AK16" s="2">
        <f t="shared" si="0"/>
        <v>0.14900000000000002</v>
      </c>
      <c r="AL16" s="2">
        <f>AJ16/AK16</f>
        <v>1678.9261744966443</v>
      </c>
      <c r="AM16" s="2">
        <v>1400</v>
      </c>
      <c r="AN16" s="2">
        <v>118</v>
      </c>
    </row>
    <row r="17" spans="1:40" x14ac:dyDescent="0.25">
      <c r="A17" s="2">
        <v>1</v>
      </c>
      <c r="B17" s="2">
        <v>1</v>
      </c>
      <c r="C17" s="2">
        <v>38.6</v>
      </c>
      <c r="D17" s="2">
        <v>0</v>
      </c>
      <c r="E17" s="2">
        <v>2770</v>
      </c>
      <c r="F17" s="2">
        <v>0</v>
      </c>
      <c r="G17" s="2">
        <v>45</v>
      </c>
      <c r="H17" s="2">
        <v>27</v>
      </c>
      <c r="I17" s="2">
        <v>34</v>
      </c>
      <c r="J17" s="2">
        <v>10</v>
      </c>
      <c r="K17" s="2">
        <v>10</v>
      </c>
      <c r="L17" s="2">
        <v>0</v>
      </c>
      <c r="M17" s="2">
        <v>1</v>
      </c>
      <c r="N17" s="2">
        <v>1</v>
      </c>
      <c r="O17" s="2">
        <v>1</v>
      </c>
      <c r="P17" s="2">
        <v>1</v>
      </c>
      <c r="Q17" s="2">
        <v>1</v>
      </c>
      <c r="R17" s="2">
        <v>26</v>
      </c>
      <c r="S17" s="2">
        <v>0</v>
      </c>
      <c r="T17" s="2">
        <v>1</v>
      </c>
      <c r="U17" s="2">
        <f>S17+T17</f>
        <v>1</v>
      </c>
      <c r="V17" s="2">
        <v>0</v>
      </c>
      <c r="W17" s="2">
        <v>0</v>
      </c>
      <c r="X17" s="2">
        <v>1</v>
      </c>
      <c r="Y17" s="2">
        <v>0.31</v>
      </c>
      <c r="Z17" s="2">
        <v>0.39</v>
      </c>
      <c r="AA17" s="2">
        <v>1.18</v>
      </c>
      <c r="AB17" s="2">
        <v>0.7</v>
      </c>
      <c r="AC17" s="2">
        <v>0.33</v>
      </c>
      <c r="AD17" s="2">
        <v>0.31</v>
      </c>
      <c r="AE17" s="2">
        <v>3.23</v>
      </c>
      <c r="AF17" s="2">
        <v>0.78</v>
      </c>
      <c r="AG17" s="2">
        <v>75.959999999999994</v>
      </c>
      <c r="AH17" s="2">
        <v>2.4500000000000002</v>
      </c>
      <c r="AI17" s="2">
        <v>40.74</v>
      </c>
      <c r="AJ17" s="2">
        <f>AH17*AN17</f>
        <v>343</v>
      </c>
      <c r="AK17" s="2">
        <f t="shared" si="0"/>
        <v>0.19695000000000001</v>
      </c>
      <c r="AL17" s="2">
        <f>AJ17/AK17</f>
        <v>1741.5587712617414</v>
      </c>
      <c r="AM17" s="2">
        <v>2770</v>
      </c>
      <c r="AN17" s="2">
        <v>140</v>
      </c>
    </row>
    <row r="18" spans="1:40" x14ac:dyDescent="0.25">
      <c r="A18" s="2">
        <v>1</v>
      </c>
      <c r="B18" s="2">
        <v>1</v>
      </c>
      <c r="C18" s="2">
        <v>34</v>
      </c>
      <c r="D18" s="2">
        <v>1</v>
      </c>
      <c r="E18" s="2">
        <v>1980</v>
      </c>
      <c r="F18" s="2">
        <v>1</v>
      </c>
      <c r="G18" s="2">
        <v>43</v>
      </c>
      <c r="H18" s="2">
        <v>30</v>
      </c>
      <c r="I18" s="2">
        <v>31</v>
      </c>
      <c r="J18" s="2">
        <v>5</v>
      </c>
      <c r="K18" s="2">
        <v>8</v>
      </c>
      <c r="L18" s="2">
        <v>1</v>
      </c>
      <c r="M18" s="2">
        <v>1</v>
      </c>
      <c r="N18" s="2">
        <v>1</v>
      </c>
      <c r="O18" s="2">
        <v>0</v>
      </c>
      <c r="P18" s="2">
        <v>0</v>
      </c>
      <c r="Q18" s="2">
        <v>1</v>
      </c>
      <c r="R18" s="2">
        <v>32</v>
      </c>
      <c r="S18" s="2">
        <v>3</v>
      </c>
      <c r="T18" s="2">
        <v>0</v>
      </c>
      <c r="U18" s="2">
        <f>S18+T18</f>
        <v>3</v>
      </c>
      <c r="V18" s="2">
        <v>0</v>
      </c>
      <c r="W18" s="2">
        <v>1</v>
      </c>
      <c r="X18" s="2">
        <v>0</v>
      </c>
      <c r="Y18" s="2">
        <v>0.35</v>
      </c>
      <c r="Z18" s="2">
        <v>0.42</v>
      </c>
      <c r="AA18" s="2">
        <v>1.4</v>
      </c>
      <c r="AB18" s="2">
        <v>1.0900000000000001</v>
      </c>
      <c r="AC18" s="2">
        <v>0.26</v>
      </c>
      <c r="AD18" s="2">
        <v>0.37</v>
      </c>
      <c r="AE18" s="2">
        <v>5.07</v>
      </c>
      <c r="AF18" s="2">
        <v>2.63</v>
      </c>
      <c r="AG18" s="2">
        <v>48.13</v>
      </c>
      <c r="AH18" s="2">
        <v>2.44</v>
      </c>
      <c r="AI18" s="2">
        <v>21.88</v>
      </c>
      <c r="AJ18" s="2">
        <f>AH18*AN18</f>
        <v>326.95999999999998</v>
      </c>
      <c r="AK18" s="2">
        <f t="shared" si="0"/>
        <v>0.16930000000000001</v>
      </c>
      <c r="AL18" s="2">
        <f>AJ18/AK18</f>
        <v>1931.2463083284108</v>
      </c>
      <c r="AM18" s="2">
        <v>1980</v>
      </c>
      <c r="AN18" s="2">
        <v>134</v>
      </c>
    </row>
    <row r="19" spans="1:40" x14ac:dyDescent="0.25">
      <c r="A19" s="2">
        <v>1</v>
      </c>
      <c r="B19" s="2">
        <v>0</v>
      </c>
      <c r="C19" s="2">
        <v>38.700000000000003</v>
      </c>
      <c r="D19" s="2">
        <v>0</v>
      </c>
      <c r="E19" s="2">
        <v>3000</v>
      </c>
      <c r="F19" s="2">
        <v>0</v>
      </c>
      <c r="G19" s="2">
        <v>50</v>
      </c>
      <c r="H19" s="2">
        <v>32</v>
      </c>
      <c r="I19" s="2">
        <v>34</v>
      </c>
      <c r="J19" s="2">
        <v>6</v>
      </c>
      <c r="K19" s="2">
        <v>9</v>
      </c>
      <c r="L19" s="2">
        <v>1</v>
      </c>
      <c r="M19" s="2">
        <v>1</v>
      </c>
      <c r="N19" s="2">
        <v>1</v>
      </c>
      <c r="O19" s="2">
        <v>1</v>
      </c>
      <c r="P19" s="2">
        <v>1</v>
      </c>
      <c r="Q19" s="2">
        <v>1</v>
      </c>
      <c r="R19" s="2">
        <v>28</v>
      </c>
      <c r="S19" s="2">
        <v>1</v>
      </c>
      <c r="T19" s="2">
        <v>1</v>
      </c>
      <c r="U19" s="2">
        <f>S19+T19</f>
        <v>2</v>
      </c>
      <c r="V19" s="2">
        <v>1</v>
      </c>
      <c r="W19" s="2">
        <v>1</v>
      </c>
      <c r="X19" s="2">
        <v>0</v>
      </c>
      <c r="Y19" s="2">
        <v>0.36</v>
      </c>
      <c r="Z19" s="2">
        <v>0.49</v>
      </c>
      <c r="AA19" s="2">
        <v>1.2</v>
      </c>
      <c r="AB19" s="2">
        <v>0.82</v>
      </c>
      <c r="AC19" s="2">
        <v>0.33</v>
      </c>
      <c r="AD19" s="2">
        <v>0.41</v>
      </c>
      <c r="AE19" s="2">
        <v>3.37</v>
      </c>
      <c r="AF19" s="2">
        <v>1.19</v>
      </c>
      <c r="AG19" s="2">
        <v>64.680000000000007</v>
      </c>
      <c r="AH19" s="2">
        <v>2.1800000000000002</v>
      </c>
      <c r="AI19" s="2">
        <v>31.91</v>
      </c>
      <c r="AJ19" s="2">
        <f>AH19*AN19</f>
        <v>322.64000000000004</v>
      </c>
      <c r="AK19" s="2">
        <f t="shared" si="0"/>
        <v>0.20500000000000002</v>
      </c>
      <c r="AL19" s="2">
        <f>AJ19/AK19</f>
        <v>1573.8536585365855</v>
      </c>
      <c r="AM19" s="2">
        <v>3000</v>
      </c>
      <c r="AN19" s="2">
        <v>148</v>
      </c>
    </row>
    <row r="20" spans="1:40" x14ac:dyDescent="0.25">
      <c r="A20" s="4" t="s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40" x14ac:dyDescent="0.25">
      <c r="A21" s="4" t="s">
        <v>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</sheetData>
  <mergeCells count="2">
    <mergeCell ref="A20:X20"/>
    <mergeCell ref="A21:X21"/>
  </mergeCells>
  <phoneticPr fontId="2" type="noConversion"/>
  <hyperlinks>
    <hyperlink ref="AK1" r:id="rId1" display="javascript:;" xr:uid="{2D07D40D-51EB-456B-B8FF-DF1891A862AC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shysie</dc:creator>
  <cp:lastModifiedBy>shysie</cp:lastModifiedBy>
  <dcterms:created xsi:type="dcterms:W3CDTF">2015-06-05T18:19:34Z</dcterms:created>
  <dcterms:modified xsi:type="dcterms:W3CDTF">2023-03-31T14:51:12Z</dcterms:modified>
</cp:coreProperties>
</file>