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latash\OneDrive - Aydin Adnan Menderes University\Masaüstü\"/>
    </mc:Choice>
  </mc:AlternateContent>
  <bookViews>
    <workbookView xWindow="0" yWindow="0" windowWidth="15330" windowHeight="7350" tabRatio="765"/>
  </bookViews>
  <sheets>
    <sheet name="material-model" sheetId="28" r:id="rId1"/>
    <sheet name="energy-model" sheetId="24" r:id="rId2"/>
  </sheets>
  <definedNames>
    <definedName name="_xlnm._FilterDatabase" localSheetId="1" hidden="1">'energy-model'!$B$1:$B$153</definedName>
    <definedName name="_xlnm._FilterDatabase" localSheetId="0" hidden="1">'material-model'!$B$1:$B$153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1" i="28" l="1"/>
  <c r="W41" i="28"/>
  <c r="Y41" i="28" s="1"/>
  <c r="L41" i="28"/>
  <c r="K41" i="28"/>
  <c r="X41" i="24"/>
  <c r="W41" i="24"/>
  <c r="Y41" i="24" s="1"/>
  <c r="M41" i="28" l="1"/>
  <c r="X153" i="28"/>
  <c r="W153" i="28"/>
  <c r="L153" i="28"/>
  <c r="K153" i="28"/>
  <c r="X152" i="28"/>
  <c r="W152" i="28"/>
  <c r="L152" i="28"/>
  <c r="K152" i="28"/>
  <c r="J152" i="28"/>
  <c r="I152" i="28"/>
  <c r="H152" i="28"/>
  <c r="G152" i="28"/>
  <c r="X151" i="28"/>
  <c r="W151" i="28"/>
  <c r="L151" i="28"/>
  <c r="K151" i="28"/>
  <c r="J151" i="28"/>
  <c r="I151" i="28"/>
  <c r="H151" i="28"/>
  <c r="G151" i="28"/>
  <c r="X150" i="28"/>
  <c r="W150" i="28"/>
  <c r="L150" i="28"/>
  <c r="K150" i="28"/>
  <c r="J150" i="28"/>
  <c r="I150" i="28"/>
  <c r="H150" i="28"/>
  <c r="G150" i="28"/>
  <c r="N151" i="28" s="1"/>
  <c r="X149" i="28"/>
  <c r="W149" i="28"/>
  <c r="L149" i="28"/>
  <c r="K149" i="28"/>
  <c r="J149" i="28"/>
  <c r="I149" i="28"/>
  <c r="H149" i="28"/>
  <c r="G149" i="28"/>
  <c r="X148" i="28"/>
  <c r="W148" i="28"/>
  <c r="L148" i="28"/>
  <c r="K148" i="28"/>
  <c r="J148" i="28"/>
  <c r="I148" i="28"/>
  <c r="H148" i="28"/>
  <c r="G148" i="28"/>
  <c r="X147" i="28"/>
  <c r="W147" i="28"/>
  <c r="L147" i="28"/>
  <c r="K147" i="28"/>
  <c r="J147" i="28"/>
  <c r="I147" i="28"/>
  <c r="H147" i="28"/>
  <c r="G147" i="28"/>
  <c r="J146" i="28"/>
  <c r="I146" i="28"/>
  <c r="H146" i="28"/>
  <c r="G146" i="28"/>
  <c r="X145" i="28"/>
  <c r="W145" i="28"/>
  <c r="L145" i="28"/>
  <c r="K145" i="28"/>
  <c r="X144" i="28"/>
  <c r="W144" i="28"/>
  <c r="L144" i="28"/>
  <c r="K144" i="28"/>
  <c r="J144" i="28"/>
  <c r="I144" i="28"/>
  <c r="H144" i="28"/>
  <c r="G144" i="28"/>
  <c r="X143" i="28"/>
  <c r="W143" i="28"/>
  <c r="L143" i="28"/>
  <c r="K143" i="28"/>
  <c r="J143" i="28"/>
  <c r="I143" i="28"/>
  <c r="H143" i="28"/>
  <c r="G143" i="28"/>
  <c r="X142" i="28"/>
  <c r="W142" i="28"/>
  <c r="L142" i="28"/>
  <c r="K142" i="28"/>
  <c r="J142" i="28"/>
  <c r="I142" i="28"/>
  <c r="H142" i="28"/>
  <c r="G142" i="28"/>
  <c r="X141" i="28"/>
  <c r="W141" i="28"/>
  <c r="L141" i="28"/>
  <c r="K141" i="28"/>
  <c r="J141" i="28"/>
  <c r="I141" i="28"/>
  <c r="H141" i="28"/>
  <c r="G141" i="28"/>
  <c r="X140" i="28"/>
  <c r="W140" i="28"/>
  <c r="L140" i="28"/>
  <c r="K140" i="28"/>
  <c r="J140" i="28"/>
  <c r="I140" i="28"/>
  <c r="H140" i="28"/>
  <c r="G140" i="28"/>
  <c r="X139" i="28"/>
  <c r="W139" i="28"/>
  <c r="L139" i="28"/>
  <c r="K139" i="28"/>
  <c r="J139" i="28"/>
  <c r="I139" i="28"/>
  <c r="H139" i="28"/>
  <c r="G139" i="28"/>
  <c r="N140" i="28" s="1"/>
  <c r="J138" i="28"/>
  <c r="I138" i="28"/>
  <c r="H138" i="28"/>
  <c r="G138" i="28"/>
  <c r="X137" i="28"/>
  <c r="W137" i="28"/>
  <c r="L137" i="28"/>
  <c r="K137" i="28"/>
  <c r="X136" i="28"/>
  <c r="W136" i="28"/>
  <c r="L136" i="28"/>
  <c r="K136" i="28"/>
  <c r="J136" i="28"/>
  <c r="I136" i="28"/>
  <c r="H136" i="28"/>
  <c r="G136" i="28"/>
  <c r="X135" i="28"/>
  <c r="W135" i="28"/>
  <c r="L135" i="28"/>
  <c r="K135" i="28"/>
  <c r="J135" i="28"/>
  <c r="I135" i="28"/>
  <c r="H135" i="28"/>
  <c r="G135" i="28"/>
  <c r="X134" i="28"/>
  <c r="W134" i="28"/>
  <c r="L134" i="28"/>
  <c r="K134" i="28"/>
  <c r="J134" i="28"/>
  <c r="I134" i="28"/>
  <c r="H134" i="28"/>
  <c r="G134" i="28"/>
  <c r="X133" i="28"/>
  <c r="W133" i="28"/>
  <c r="L133" i="28"/>
  <c r="K133" i="28"/>
  <c r="J133" i="28"/>
  <c r="I133" i="28"/>
  <c r="H133" i="28"/>
  <c r="G133" i="28"/>
  <c r="X132" i="28"/>
  <c r="W132" i="28"/>
  <c r="L132" i="28"/>
  <c r="K132" i="28"/>
  <c r="J132" i="28"/>
  <c r="I132" i="28"/>
  <c r="H132" i="28"/>
  <c r="G132" i="28"/>
  <c r="X131" i="28"/>
  <c r="W131" i="28"/>
  <c r="L131" i="28"/>
  <c r="K131" i="28"/>
  <c r="J131" i="28"/>
  <c r="I131" i="28"/>
  <c r="H131" i="28"/>
  <c r="G131" i="28"/>
  <c r="J130" i="28"/>
  <c r="I130" i="28"/>
  <c r="H130" i="28"/>
  <c r="G130" i="28"/>
  <c r="X129" i="28"/>
  <c r="W129" i="28"/>
  <c r="Y129" i="28" s="1"/>
  <c r="L129" i="28"/>
  <c r="K129" i="28"/>
  <c r="X128" i="28"/>
  <c r="W128" i="28"/>
  <c r="L128" i="28"/>
  <c r="K128" i="28"/>
  <c r="J128" i="28"/>
  <c r="I128" i="28"/>
  <c r="H128" i="28"/>
  <c r="G128" i="28"/>
  <c r="X127" i="28"/>
  <c r="W127" i="28"/>
  <c r="L127" i="28"/>
  <c r="K127" i="28"/>
  <c r="J127" i="28"/>
  <c r="I127" i="28"/>
  <c r="H127" i="28"/>
  <c r="G127" i="28"/>
  <c r="X126" i="28"/>
  <c r="W126" i="28"/>
  <c r="L126" i="28"/>
  <c r="K126" i="28"/>
  <c r="J126" i="28"/>
  <c r="I126" i="28"/>
  <c r="H126" i="28"/>
  <c r="G126" i="28"/>
  <c r="X125" i="28"/>
  <c r="W125" i="28"/>
  <c r="L125" i="28"/>
  <c r="K125" i="28"/>
  <c r="J125" i="28"/>
  <c r="I125" i="28"/>
  <c r="H125" i="28"/>
  <c r="G125" i="28"/>
  <c r="X124" i="28"/>
  <c r="W124" i="28"/>
  <c r="L124" i="28"/>
  <c r="K124" i="28"/>
  <c r="J124" i="28"/>
  <c r="I124" i="28"/>
  <c r="H124" i="28"/>
  <c r="G124" i="28"/>
  <c r="X123" i="28"/>
  <c r="W123" i="28"/>
  <c r="L123" i="28"/>
  <c r="K123" i="28"/>
  <c r="J123" i="28"/>
  <c r="I123" i="28"/>
  <c r="P124" i="28" s="1"/>
  <c r="H123" i="28"/>
  <c r="G123" i="28"/>
  <c r="J122" i="28"/>
  <c r="I122" i="28"/>
  <c r="H122" i="28"/>
  <c r="G122" i="28"/>
  <c r="X121" i="28"/>
  <c r="W121" i="28"/>
  <c r="Y121" i="28" s="1"/>
  <c r="L121" i="28"/>
  <c r="K121" i="28"/>
  <c r="X120" i="28"/>
  <c r="W120" i="28"/>
  <c r="L120" i="28"/>
  <c r="K120" i="28"/>
  <c r="J120" i="28"/>
  <c r="I120" i="28"/>
  <c r="H120" i="28"/>
  <c r="G120" i="28"/>
  <c r="X119" i="28"/>
  <c r="W119" i="28"/>
  <c r="L119" i="28"/>
  <c r="K119" i="28"/>
  <c r="J119" i="28"/>
  <c r="I119" i="28"/>
  <c r="H119" i="28"/>
  <c r="G119" i="28"/>
  <c r="X118" i="28"/>
  <c r="W118" i="28"/>
  <c r="L118" i="28"/>
  <c r="K118" i="28"/>
  <c r="J118" i="28"/>
  <c r="I118" i="28"/>
  <c r="H118" i="28"/>
  <c r="G118" i="28"/>
  <c r="X117" i="28"/>
  <c r="W117" i="28"/>
  <c r="L117" i="28"/>
  <c r="K117" i="28"/>
  <c r="J117" i="28"/>
  <c r="I117" i="28"/>
  <c r="H117" i="28"/>
  <c r="G117" i="28"/>
  <c r="X116" i="28"/>
  <c r="W116" i="28"/>
  <c r="L116" i="28"/>
  <c r="K116" i="28"/>
  <c r="J116" i="28"/>
  <c r="I116" i="28"/>
  <c r="H116" i="28"/>
  <c r="G116" i="28"/>
  <c r="X115" i="28"/>
  <c r="W115" i="28"/>
  <c r="L115" i="28"/>
  <c r="K115" i="28"/>
  <c r="J115" i="28"/>
  <c r="I115" i="28"/>
  <c r="H115" i="28"/>
  <c r="G115" i="28"/>
  <c r="J114" i="28"/>
  <c r="Q121" i="28" s="1"/>
  <c r="I114" i="28"/>
  <c r="H114" i="28"/>
  <c r="G114" i="28"/>
  <c r="X113" i="28"/>
  <c r="W113" i="28"/>
  <c r="L113" i="28"/>
  <c r="K113" i="28"/>
  <c r="X112" i="28"/>
  <c r="W112" i="28"/>
  <c r="L112" i="28"/>
  <c r="K112" i="28"/>
  <c r="J112" i="28"/>
  <c r="I112" i="28"/>
  <c r="H112" i="28"/>
  <c r="G112" i="28"/>
  <c r="X111" i="28"/>
  <c r="W111" i="28"/>
  <c r="L111" i="28"/>
  <c r="K111" i="28"/>
  <c r="J111" i="28"/>
  <c r="I111" i="28"/>
  <c r="H111" i="28"/>
  <c r="G111" i="28"/>
  <c r="X110" i="28"/>
  <c r="W110" i="28"/>
  <c r="L110" i="28"/>
  <c r="K110" i="28"/>
  <c r="J110" i="28"/>
  <c r="I110" i="28"/>
  <c r="H110" i="28"/>
  <c r="G110" i="28"/>
  <c r="X109" i="28"/>
  <c r="W109" i="28"/>
  <c r="L109" i="28"/>
  <c r="K109" i="28"/>
  <c r="J109" i="28"/>
  <c r="I109" i="28"/>
  <c r="H109" i="28"/>
  <c r="G109" i="28"/>
  <c r="X108" i="28"/>
  <c r="W108" i="28"/>
  <c r="L108" i="28"/>
  <c r="K108" i="28"/>
  <c r="J108" i="28"/>
  <c r="I108" i="28"/>
  <c r="H108" i="28"/>
  <c r="G108" i="28"/>
  <c r="X107" i="28"/>
  <c r="W107" i="28"/>
  <c r="L107" i="28"/>
  <c r="K107" i="28"/>
  <c r="J107" i="28"/>
  <c r="I107" i="28"/>
  <c r="H107" i="28"/>
  <c r="G107" i="28"/>
  <c r="J106" i="28"/>
  <c r="I106" i="28"/>
  <c r="H106" i="28"/>
  <c r="G106" i="28"/>
  <c r="X105" i="28"/>
  <c r="W105" i="28"/>
  <c r="L105" i="28"/>
  <c r="K105" i="28"/>
  <c r="X104" i="28"/>
  <c r="W104" i="28"/>
  <c r="L104" i="28"/>
  <c r="K104" i="28"/>
  <c r="J104" i="28"/>
  <c r="I104" i="28"/>
  <c r="H104" i="28"/>
  <c r="G104" i="28"/>
  <c r="X103" i="28"/>
  <c r="W103" i="28"/>
  <c r="L103" i="28"/>
  <c r="K103" i="28"/>
  <c r="J103" i="28"/>
  <c r="I103" i="28"/>
  <c r="H103" i="28"/>
  <c r="G103" i="28"/>
  <c r="X102" i="28"/>
  <c r="W102" i="28"/>
  <c r="Y102" i="28" s="1"/>
  <c r="L102" i="28"/>
  <c r="K102" i="28"/>
  <c r="J102" i="28"/>
  <c r="I102" i="28"/>
  <c r="H102" i="28"/>
  <c r="G102" i="28"/>
  <c r="X101" i="28"/>
  <c r="W101" i="28"/>
  <c r="L101" i="28"/>
  <c r="K101" i="28"/>
  <c r="J101" i="28"/>
  <c r="I101" i="28"/>
  <c r="H101" i="28"/>
  <c r="G101" i="28"/>
  <c r="X100" i="28"/>
  <c r="W100" i="28"/>
  <c r="L100" i="28"/>
  <c r="K100" i="28"/>
  <c r="J100" i="28"/>
  <c r="Q101" i="28" s="1"/>
  <c r="I100" i="28"/>
  <c r="H100" i="28"/>
  <c r="G100" i="28"/>
  <c r="X99" i="28"/>
  <c r="W99" i="28"/>
  <c r="L99" i="28"/>
  <c r="K99" i="28"/>
  <c r="J99" i="28"/>
  <c r="I99" i="28"/>
  <c r="H99" i="28"/>
  <c r="G99" i="28"/>
  <c r="J98" i="28"/>
  <c r="I98" i="28"/>
  <c r="H98" i="28"/>
  <c r="G98" i="28"/>
  <c r="X97" i="28"/>
  <c r="W97" i="28"/>
  <c r="L97" i="28"/>
  <c r="K97" i="28"/>
  <c r="X96" i="28"/>
  <c r="W96" i="28"/>
  <c r="Y96" i="28" s="1"/>
  <c r="L96" i="28"/>
  <c r="K96" i="28"/>
  <c r="J96" i="28"/>
  <c r="I96" i="28"/>
  <c r="H96" i="28"/>
  <c r="G96" i="28"/>
  <c r="X95" i="28"/>
  <c r="W95" i="28"/>
  <c r="L95" i="28"/>
  <c r="K95" i="28"/>
  <c r="J95" i="28"/>
  <c r="I95" i="28"/>
  <c r="H95" i="28"/>
  <c r="G95" i="28"/>
  <c r="X94" i="28"/>
  <c r="W94" i="28"/>
  <c r="Y94" i="28" s="1"/>
  <c r="L94" i="28"/>
  <c r="K94" i="28"/>
  <c r="J94" i="28"/>
  <c r="I94" i="28"/>
  <c r="H94" i="28"/>
  <c r="G94" i="28"/>
  <c r="X93" i="28"/>
  <c r="W93" i="28"/>
  <c r="L93" i="28"/>
  <c r="K93" i="28"/>
  <c r="J93" i="28"/>
  <c r="I93" i="28"/>
  <c r="H93" i="28"/>
  <c r="G93" i="28"/>
  <c r="X92" i="28"/>
  <c r="W92" i="28"/>
  <c r="L92" i="28"/>
  <c r="K92" i="28"/>
  <c r="J92" i="28"/>
  <c r="I92" i="28"/>
  <c r="H92" i="28"/>
  <c r="G92" i="28"/>
  <c r="N93" i="28" s="1"/>
  <c r="X91" i="28"/>
  <c r="W91" i="28"/>
  <c r="L91" i="28"/>
  <c r="K91" i="28"/>
  <c r="J91" i="28"/>
  <c r="I91" i="28"/>
  <c r="H91" i="28"/>
  <c r="G91" i="28"/>
  <c r="J90" i="28"/>
  <c r="I90" i="28"/>
  <c r="H90" i="28"/>
  <c r="G90" i="28"/>
  <c r="X89" i="28"/>
  <c r="W89" i="28"/>
  <c r="L89" i="28"/>
  <c r="K89" i="28"/>
  <c r="X88" i="28"/>
  <c r="W88" i="28"/>
  <c r="L88" i="28"/>
  <c r="K88" i="28"/>
  <c r="J88" i="28"/>
  <c r="I88" i="28"/>
  <c r="H88" i="28"/>
  <c r="G88" i="28"/>
  <c r="X87" i="28"/>
  <c r="W87" i="28"/>
  <c r="L87" i="28"/>
  <c r="K87" i="28"/>
  <c r="J87" i="28"/>
  <c r="I87" i="28"/>
  <c r="P88" i="28" s="1"/>
  <c r="H87" i="28"/>
  <c r="G87" i="28"/>
  <c r="X86" i="28"/>
  <c r="W86" i="28"/>
  <c r="L86" i="28"/>
  <c r="K86" i="28"/>
  <c r="J86" i="28"/>
  <c r="Q87" i="28" s="1"/>
  <c r="I86" i="28"/>
  <c r="H86" i="28"/>
  <c r="G86" i="28"/>
  <c r="X85" i="28"/>
  <c r="W85" i="28"/>
  <c r="L85" i="28"/>
  <c r="K85" i="28"/>
  <c r="J85" i="28"/>
  <c r="I85" i="28"/>
  <c r="H85" i="28"/>
  <c r="G85" i="28"/>
  <c r="X84" i="28"/>
  <c r="W84" i="28"/>
  <c r="L84" i="28"/>
  <c r="K84" i="28"/>
  <c r="J84" i="28"/>
  <c r="I84" i="28"/>
  <c r="H84" i="28"/>
  <c r="G84" i="28"/>
  <c r="X83" i="28"/>
  <c r="W83" i="28"/>
  <c r="L83" i="28"/>
  <c r="K83" i="28"/>
  <c r="J83" i="28"/>
  <c r="I83" i="28"/>
  <c r="H83" i="28"/>
  <c r="G83" i="28"/>
  <c r="J82" i="28"/>
  <c r="I82" i="28"/>
  <c r="H82" i="28"/>
  <c r="G82" i="28"/>
  <c r="X81" i="28"/>
  <c r="W81" i="28"/>
  <c r="L81" i="28"/>
  <c r="K81" i="28"/>
  <c r="X80" i="28"/>
  <c r="W80" i="28"/>
  <c r="L80" i="28"/>
  <c r="K80" i="28"/>
  <c r="J80" i="28"/>
  <c r="I80" i="28"/>
  <c r="H80" i="28"/>
  <c r="G80" i="28"/>
  <c r="X79" i="28"/>
  <c r="W79" i="28"/>
  <c r="L79" i="28"/>
  <c r="K79" i="28"/>
  <c r="J79" i="28"/>
  <c r="I79" i="28"/>
  <c r="H79" i="28"/>
  <c r="G79" i="28"/>
  <c r="X78" i="28"/>
  <c r="W78" i="28"/>
  <c r="L78" i="28"/>
  <c r="K78" i="28"/>
  <c r="J78" i="28"/>
  <c r="I78" i="28"/>
  <c r="H78" i="28"/>
  <c r="G78" i="28"/>
  <c r="X77" i="28"/>
  <c r="W77" i="28"/>
  <c r="Q77" i="28"/>
  <c r="L77" i="28"/>
  <c r="K77" i="28"/>
  <c r="J77" i="28"/>
  <c r="I77" i="28"/>
  <c r="H77" i="28"/>
  <c r="G77" i="28"/>
  <c r="X76" i="28"/>
  <c r="W76" i="28"/>
  <c r="L76" i="28"/>
  <c r="K76" i="28"/>
  <c r="J76" i="28"/>
  <c r="I76" i="28"/>
  <c r="H76" i="28"/>
  <c r="G76" i="28"/>
  <c r="X75" i="28"/>
  <c r="W75" i="28"/>
  <c r="L75" i="28"/>
  <c r="K75" i="28"/>
  <c r="J75" i="28"/>
  <c r="I75" i="28"/>
  <c r="H75" i="28"/>
  <c r="O76" i="28" s="1"/>
  <c r="G75" i="28"/>
  <c r="J74" i="28"/>
  <c r="I74" i="28"/>
  <c r="H74" i="28"/>
  <c r="G74" i="28"/>
  <c r="X73" i="28"/>
  <c r="W73" i="28"/>
  <c r="L73" i="28"/>
  <c r="K73" i="28"/>
  <c r="X72" i="28"/>
  <c r="W72" i="28"/>
  <c r="Y72" i="28" s="1"/>
  <c r="L72" i="28"/>
  <c r="K72" i="28"/>
  <c r="J72" i="28"/>
  <c r="I72" i="28"/>
  <c r="H72" i="28"/>
  <c r="G72" i="28"/>
  <c r="X71" i="28"/>
  <c r="W71" i="28"/>
  <c r="L71" i="28"/>
  <c r="K71" i="28"/>
  <c r="J71" i="28"/>
  <c r="I71" i="28"/>
  <c r="H71" i="28"/>
  <c r="G71" i="28"/>
  <c r="X70" i="28"/>
  <c r="W70" i="28"/>
  <c r="L70" i="28"/>
  <c r="K70" i="28"/>
  <c r="J70" i="28"/>
  <c r="I70" i="28"/>
  <c r="H70" i="28"/>
  <c r="G70" i="28"/>
  <c r="X69" i="28"/>
  <c r="W69" i="28"/>
  <c r="Y69" i="28" s="1"/>
  <c r="L69" i="28"/>
  <c r="K69" i="28"/>
  <c r="J69" i="28"/>
  <c r="I69" i="28"/>
  <c r="H69" i="28"/>
  <c r="G69" i="28"/>
  <c r="X68" i="28"/>
  <c r="W68" i="28"/>
  <c r="L68" i="28"/>
  <c r="K68" i="28"/>
  <c r="J68" i="28"/>
  <c r="I68" i="28"/>
  <c r="H68" i="28"/>
  <c r="G68" i="28"/>
  <c r="X67" i="28"/>
  <c r="W67" i="28"/>
  <c r="L67" i="28"/>
  <c r="M67" i="28" s="1"/>
  <c r="K67" i="28"/>
  <c r="J67" i="28"/>
  <c r="Q68" i="28" s="1"/>
  <c r="I67" i="28"/>
  <c r="H67" i="28"/>
  <c r="G67" i="28"/>
  <c r="J66" i="28"/>
  <c r="I66" i="28"/>
  <c r="H66" i="28"/>
  <c r="G66" i="28"/>
  <c r="X65" i="28"/>
  <c r="W65" i="28"/>
  <c r="L65" i="28"/>
  <c r="K65" i="28"/>
  <c r="X64" i="28"/>
  <c r="W64" i="28"/>
  <c r="L64" i="28"/>
  <c r="K64" i="28"/>
  <c r="J64" i="28"/>
  <c r="I64" i="28"/>
  <c r="H64" i="28"/>
  <c r="G64" i="28"/>
  <c r="X63" i="28"/>
  <c r="W63" i="28"/>
  <c r="L63" i="28"/>
  <c r="K63" i="28"/>
  <c r="J63" i="28"/>
  <c r="I63" i="28"/>
  <c r="P63" i="28" s="1"/>
  <c r="H63" i="28"/>
  <c r="G63" i="28"/>
  <c r="X62" i="28"/>
  <c r="W62" i="28"/>
  <c r="L62" i="28"/>
  <c r="K62" i="28"/>
  <c r="J62" i="28"/>
  <c r="I62" i="28"/>
  <c r="H62" i="28"/>
  <c r="G62" i="28"/>
  <c r="X61" i="28"/>
  <c r="W61" i="28"/>
  <c r="L61" i="28"/>
  <c r="K61" i="28"/>
  <c r="J61" i="28"/>
  <c r="I61" i="28"/>
  <c r="P62" i="28" s="1"/>
  <c r="H61" i="28"/>
  <c r="G61" i="28"/>
  <c r="X60" i="28"/>
  <c r="W60" i="28"/>
  <c r="L60" i="28"/>
  <c r="K60" i="28"/>
  <c r="J60" i="28"/>
  <c r="I60" i="28"/>
  <c r="H60" i="28"/>
  <c r="G60" i="28"/>
  <c r="X59" i="28"/>
  <c r="W59" i="28"/>
  <c r="L59" i="28"/>
  <c r="K59" i="28"/>
  <c r="J59" i="28"/>
  <c r="I59" i="28"/>
  <c r="H59" i="28"/>
  <c r="G59" i="28"/>
  <c r="J58" i="28"/>
  <c r="Q65" i="28" s="1"/>
  <c r="I58" i="28"/>
  <c r="H58" i="28"/>
  <c r="G58" i="28"/>
  <c r="X57" i="28"/>
  <c r="W57" i="28"/>
  <c r="L57" i="28"/>
  <c r="K57" i="28"/>
  <c r="X56" i="28"/>
  <c r="W56" i="28"/>
  <c r="L56" i="28"/>
  <c r="K56" i="28"/>
  <c r="J56" i="28"/>
  <c r="I56" i="28"/>
  <c r="H56" i="28"/>
  <c r="G56" i="28"/>
  <c r="X55" i="28"/>
  <c r="W55" i="28"/>
  <c r="L55" i="28"/>
  <c r="K55" i="28"/>
  <c r="J55" i="28"/>
  <c r="I55" i="28"/>
  <c r="H55" i="28"/>
  <c r="G55" i="28"/>
  <c r="X54" i="28"/>
  <c r="W54" i="28"/>
  <c r="L54" i="28"/>
  <c r="K54" i="28"/>
  <c r="J54" i="28"/>
  <c r="I54" i="28"/>
  <c r="P54" i="28" s="1"/>
  <c r="H54" i="28"/>
  <c r="G54" i="28"/>
  <c r="X53" i="28"/>
  <c r="W53" i="28"/>
  <c r="L53" i="28"/>
  <c r="K53" i="28"/>
  <c r="J53" i="28"/>
  <c r="I53" i="28"/>
  <c r="H53" i="28"/>
  <c r="G53" i="28"/>
  <c r="X52" i="28"/>
  <c r="W52" i="28"/>
  <c r="L52" i="28"/>
  <c r="K52" i="28"/>
  <c r="J52" i="28"/>
  <c r="I52" i="28"/>
  <c r="H52" i="28"/>
  <c r="G52" i="28"/>
  <c r="X51" i="28"/>
  <c r="W51" i="28"/>
  <c r="L51" i="28"/>
  <c r="M51" i="28" s="1"/>
  <c r="K51" i="28"/>
  <c r="J51" i="28"/>
  <c r="I51" i="28"/>
  <c r="H51" i="28"/>
  <c r="G51" i="28"/>
  <c r="N51" i="28" s="1"/>
  <c r="J50" i="28"/>
  <c r="I50" i="28"/>
  <c r="H50" i="28"/>
  <c r="G50" i="28"/>
  <c r="X49" i="28"/>
  <c r="W49" i="28"/>
  <c r="L49" i="28"/>
  <c r="K49" i="28"/>
  <c r="X48" i="28"/>
  <c r="W48" i="28"/>
  <c r="L48" i="28"/>
  <c r="K48" i="28"/>
  <c r="J48" i="28"/>
  <c r="I48" i="28"/>
  <c r="H48" i="28"/>
  <c r="G48" i="28"/>
  <c r="X47" i="28"/>
  <c r="W47" i="28"/>
  <c r="L47" i="28"/>
  <c r="K47" i="28"/>
  <c r="J47" i="28"/>
  <c r="I47" i="28"/>
  <c r="P48" i="28" s="1"/>
  <c r="H47" i="28"/>
  <c r="G47" i="28"/>
  <c r="X46" i="28"/>
  <c r="W46" i="28"/>
  <c r="L46" i="28"/>
  <c r="K46" i="28"/>
  <c r="J46" i="28"/>
  <c r="I46" i="28"/>
  <c r="H46" i="28"/>
  <c r="G46" i="28"/>
  <c r="N47" i="28" s="1"/>
  <c r="X45" i="28"/>
  <c r="W45" i="28"/>
  <c r="L45" i="28"/>
  <c r="K45" i="28"/>
  <c r="J45" i="28"/>
  <c r="I45" i="28"/>
  <c r="H45" i="28"/>
  <c r="G45" i="28"/>
  <c r="X44" i="28"/>
  <c r="W44" i="28"/>
  <c r="L44" i="28"/>
  <c r="K44" i="28"/>
  <c r="J44" i="28"/>
  <c r="I44" i="28"/>
  <c r="H44" i="28"/>
  <c r="G44" i="28"/>
  <c r="X43" i="28"/>
  <c r="W43" i="28"/>
  <c r="L43" i="28"/>
  <c r="K43" i="28"/>
  <c r="J43" i="28"/>
  <c r="I43" i="28"/>
  <c r="H43" i="28"/>
  <c r="G43" i="28"/>
  <c r="J42" i="28"/>
  <c r="I42" i="28"/>
  <c r="H42" i="28"/>
  <c r="G42" i="28"/>
  <c r="X40" i="28"/>
  <c r="W40" i="28"/>
  <c r="L40" i="28"/>
  <c r="K40" i="28"/>
  <c r="J40" i="28"/>
  <c r="I40" i="28"/>
  <c r="H40" i="28"/>
  <c r="G40" i="28"/>
  <c r="X39" i="28"/>
  <c r="W39" i="28"/>
  <c r="L39" i="28"/>
  <c r="K39" i="28"/>
  <c r="J39" i="28"/>
  <c r="I39" i="28"/>
  <c r="H39" i="28"/>
  <c r="G39" i="28"/>
  <c r="X38" i="28"/>
  <c r="W38" i="28"/>
  <c r="L38" i="28"/>
  <c r="K38" i="28"/>
  <c r="J38" i="28"/>
  <c r="I38" i="28"/>
  <c r="H38" i="28"/>
  <c r="G38" i="28"/>
  <c r="X37" i="28"/>
  <c r="W37" i="28"/>
  <c r="P37" i="28"/>
  <c r="L37" i="28"/>
  <c r="K37" i="28"/>
  <c r="J37" i="28"/>
  <c r="I37" i="28"/>
  <c r="H37" i="28"/>
  <c r="G37" i="28"/>
  <c r="X36" i="28"/>
  <c r="W36" i="28"/>
  <c r="L36" i="28"/>
  <c r="K36" i="28"/>
  <c r="J36" i="28"/>
  <c r="I36" i="28"/>
  <c r="H36" i="28"/>
  <c r="G36" i="28"/>
  <c r="X35" i="28"/>
  <c r="W35" i="28"/>
  <c r="L35" i="28"/>
  <c r="K35" i="28"/>
  <c r="J35" i="28"/>
  <c r="Q36" i="28" s="1"/>
  <c r="I35" i="28"/>
  <c r="H35" i="28"/>
  <c r="O36" i="28" s="1"/>
  <c r="G35" i="28"/>
  <c r="J34" i="28"/>
  <c r="I34" i="28"/>
  <c r="H34" i="28"/>
  <c r="G34" i="28"/>
  <c r="X33" i="28"/>
  <c r="W33" i="28"/>
  <c r="L33" i="28"/>
  <c r="K33" i="28"/>
  <c r="X32" i="28"/>
  <c r="W32" i="28"/>
  <c r="L32" i="28"/>
  <c r="K32" i="28"/>
  <c r="J32" i="28"/>
  <c r="I32" i="28"/>
  <c r="H32" i="28"/>
  <c r="G32" i="28"/>
  <c r="X31" i="28"/>
  <c r="W31" i="28"/>
  <c r="L31" i="28"/>
  <c r="K31" i="28"/>
  <c r="J31" i="28"/>
  <c r="I31" i="28"/>
  <c r="H31" i="28"/>
  <c r="G31" i="28"/>
  <c r="X30" i="28"/>
  <c r="W30" i="28"/>
  <c r="L30" i="28"/>
  <c r="K30" i="28"/>
  <c r="J30" i="28"/>
  <c r="I30" i="28"/>
  <c r="H30" i="28"/>
  <c r="G30" i="28"/>
  <c r="X29" i="28"/>
  <c r="W29" i="28"/>
  <c r="L29" i="28"/>
  <c r="K29" i="28"/>
  <c r="J29" i="28"/>
  <c r="I29" i="28"/>
  <c r="H29" i="28"/>
  <c r="G29" i="28"/>
  <c r="X28" i="28"/>
  <c r="W28" i="28"/>
  <c r="L28" i="28"/>
  <c r="M28" i="28" s="1"/>
  <c r="K28" i="28"/>
  <c r="J28" i="28"/>
  <c r="I28" i="28"/>
  <c r="H28" i="28"/>
  <c r="G28" i="28"/>
  <c r="X27" i="28"/>
  <c r="W27" i="28"/>
  <c r="L27" i="28"/>
  <c r="M27" i="28" s="1"/>
  <c r="K27" i="28"/>
  <c r="J27" i="28"/>
  <c r="I27" i="28"/>
  <c r="H27" i="28"/>
  <c r="G27" i="28"/>
  <c r="J26" i="28"/>
  <c r="I26" i="28"/>
  <c r="P33" i="28" s="1"/>
  <c r="H26" i="28"/>
  <c r="G26" i="28"/>
  <c r="X25" i="28"/>
  <c r="W25" i="28"/>
  <c r="L25" i="28"/>
  <c r="K25" i="28"/>
  <c r="X24" i="28"/>
  <c r="W24" i="28"/>
  <c r="L24" i="28"/>
  <c r="K24" i="28"/>
  <c r="J24" i="28"/>
  <c r="I24" i="28"/>
  <c r="H24" i="28"/>
  <c r="G24" i="28"/>
  <c r="X23" i="28"/>
  <c r="W23" i="28"/>
  <c r="L23" i="28"/>
  <c r="K23" i="28"/>
  <c r="J23" i="28"/>
  <c r="I23" i="28"/>
  <c r="H23" i="28"/>
  <c r="G23" i="28"/>
  <c r="X22" i="28"/>
  <c r="W22" i="28"/>
  <c r="L22" i="28"/>
  <c r="K22" i="28"/>
  <c r="J22" i="28"/>
  <c r="I22" i="28"/>
  <c r="H22" i="28"/>
  <c r="G22" i="28"/>
  <c r="X21" i="28"/>
  <c r="W21" i="28"/>
  <c r="L21" i="28"/>
  <c r="K21" i="28"/>
  <c r="J21" i="28"/>
  <c r="I21" i="28"/>
  <c r="H21" i="28"/>
  <c r="G21" i="28"/>
  <c r="X20" i="28"/>
  <c r="W20" i="28"/>
  <c r="L20" i="28"/>
  <c r="K20" i="28"/>
  <c r="J20" i="28"/>
  <c r="I20" i="28"/>
  <c r="H20" i="28"/>
  <c r="G20" i="28"/>
  <c r="X19" i="28"/>
  <c r="W19" i="28"/>
  <c r="L19" i="28"/>
  <c r="K19" i="28"/>
  <c r="J19" i="28"/>
  <c r="I19" i="28"/>
  <c r="H19" i="28"/>
  <c r="G19" i="28"/>
  <c r="J18" i="28"/>
  <c r="I18" i="28"/>
  <c r="H18" i="28"/>
  <c r="G18" i="28"/>
  <c r="X17" i="28"/>
  <c r="W17" i="28"/>
  <c r="L17" i="28"/>
  <c r="K17" i="28"/>
  <c r="X16" i="28"/>
  <c r="W16" i="28"/>
  <c r="L16" i="28"/>
  <c r="K16" i="28"/>
  <c r="J16" i="28"/>
  <c r="I16" i="28"/>
  <c r="H16" i="28"/>
  <c r="G16" i="28"/>
  <c r="X15" i="28"/>
  <c r="W15" i="28"/>
  <c r="L15" i="28"/>
  <c r="K15" i="28"/>
  <c r="J15" i="28"/>
  <c r="I15" i="28"/>
  <c r="H15" i="28"/>
  <c r="G15" i="28"/>
  <c r="N16" i="28" s="1"/>
  <c r="X14" i="28"/>
  <c r="W14" i="28"/>
  <c r="L14" i="28"/>
  <c r="K14" i="28"/>
  <c r="J14" i="28"/>
  <c r="I14" i="28"/>
  <c r="H14" i="28"/>
  <c r="G14" i="28"/>
  <c r="X13" i="28"/>
  <c r="W13" i="28"/>
  <c r="L13" i="28"/>
  <c r="K13" i="28"/>
  <c r="J13" i="28"/>
  <c r="I13" i="28"/>
  <c r="P14" i="28" s="1"/>
  <c r="H13" i="28"/>
  <c r="G13" i="28"/>
  <c r="X12" i="28"/>
  <c r="W12" i="28"/>
  <c r="L12" i="28"/>
  <c r="K12" i="28"/>
  <c r="J12" i="28"/>
  <c r="I12" i="28"/>
  <c r="H12" i="28"/>
  <c r="G12" i="28"/>
  <c r="X11" i="28"/>
  <c r="W11" i="28"/>
  <c r="L11" i="28"/>
  <c r="K11" i="28"/>
  <c r="J11" i="28"/>
  <c r="I11" i="28"/>
  <c r="H11" i="28"/>
  <c r="G11" i="28"/>
  <c r="N12" i="28" s="1"/>
  <c r="J10" i="28"/>
  <c r="I10" i="28"/>
  <c r="H10" i="28"/>
  <c r="G10" i="28"/>
  <c r="X9" i="28"/>
  <c r="W9" i="28"/>
  <c r="L9" i="28"/>
  <c r="K9" i="28"/>
  <c r="X8" i="28"/>
  <c r="W8" i="28"/>
  <c r="L8" i="28"/>
  <c r="K8" i="28"/>
  <c r="J8" i="28"/>
  <c r="I8" i="28"/>
  <c r="H8" i="28"/>
  <c r="G8" i="28"/>
  <c r="X7" i="28"/>
  <c r="W7" i="28"/>
  <c r="L7" i="28"/>
  <c r="K7" i="28"/>
  <c r="J7" i="28"/>
  <c r="I7" i="28"/>
  <c r="H7" i="28"/>
  <c r="G7" i="28"/>
  <c r="X6" i="28"/>
  <c r="W6" i="28"/>
  <c r="L6" i="28"/>
  <c r="K6" i="28"/>
  <c r="J6" i="28"/>
  <c r="I6" i="28"/>
  <c r="H6" i="28"/>
  <c r="G6" i="28"/>
  <c r="X5" i="28"/>
  <c r="W5" i="28"/>
  <c r="L5" i="28"/>
  <c r="K5" i="28"/>
  <c r="J5" i="28"/>
  <c r="I5" i="28"/>
  <c r="H5" i="28"/>
  <c r="G5" i="28"/>
  <c r="X4" i="28"/>
  <c r="W4" i="28"/>
  <c r="L4" i="28"/>
  <c r="K4" i="28"/>
  <c r="J4" i="28"/>
  <c r="I4" i="28"/>
  <c r="P5" i="28" s="1"/>
  <c r="H4" i="28"/>
  <c r="G4" i="28"/>
  <c r="X3" i="28"/>
  <c r="W3" i="28"/>
  <c r="L3" i="28"/>
  <c r="K3" i="28"/>
  <c r="J3" i="28"/>
  <c r="I3" i="28"/>
  <c r="H3" i="28"/>
  <c r="G3" i="28"/>
  <c r="J2" i="28"/>
  <c r="I2" i="28"/>
  <c r="H2" i="28"/>
  <c r="G2" i="28"/>
  <c r="L129" i="24"/>
  <c r="K129" i="24"/>
  <c r="X153" i="24"/>
  <c r="W153" i="24"/>
  <c r="X145" i="24"/>
  <c r="W145" i="24"/>
  <c r="X137" i="24"/>
  <c r="W137" i="24"/>
  <c r="X129" i="24"/>
  <c r="W129" i="24"/>
  <c r="X121" i="24"/>
  <c r="W121" i="24"/>
  <c r="X113" i="24"/>
  <c r="W113" i="24"/>
  <c r="X105" i="24"/>
  <c r="W105" i="24"/>
  <c r="X97" i="24"/>
  <c r="W97" i="24"/>
  <c r="X89" i="24"/>
  <c r="W89" i="24"/>
  <c r="L81" i="24"/>
  <c r="K81" i="24"/>
  <c r="X81" i="24"/>
  <c r="W81" i="24"/>
  <c r="X73" i="24"/>
  <c r="W73" i="24"/>
  <c r="X65" i="24"/>
  <c r="W65" i="24"/>
  <c r="X57" i="24"/>
  <c r="W57" i="24"/>
  <c r="X49" i="24"/>
  <c r="W49" i="24"/>
  <c r="X33" i="24"/>
  <c r="W33" i="24"/>
  <c r="X25" i="24"/>
  <c r="W25" i="24"/>
  <c r="X17" i="24"/>
  <c r="W17" i="24"/>
  <c r="X9" i="24"/>
  <c r="W9" i="24"/>
  <c r="X4" i="24"/>
  <c r="X5" i="24"/>
  <c r="X6" i="24"/>
  <c r="X7" i="24"/>
  <c r="X8" i="24"/>
  <c r="X11" i="24"/>
  <c r="X12" i="24"/>
  <c r="X13" i="24"/>
  <c r="X14" i="24"/>
  <c r="X15" i="24"/>
  <c r="X16" i="24"/>
  <c r="X19" i="24"/>
  <c r="X20" i="24"/>
  <c r="X21" i="24"/>
  <c r="X22" i="24"/>
  <c r="X23" i="24"/>
  <c r="X24" i="24"/>
  <c r="X27" i="24"/>
  <c r="X28" i="24"/>
  <c r="X29" i="24"/>
  <c r="X30" i="24"/>
  <c r="X31" i="24"/>
  <c r="X32" i="24"/>
  <c r="X35" i="24"/>
  <c r="X36" i="24"/>
  <c r="X37" i="24"/>
  <c r="X38" i="24"/>
  <c r="X39" i="24"/>
  <c r="X40" i="24"/>
  <c r="X43" i="24"/>
  <c r="X44" i="24"/>
  <c r="X45" i="24"/>
  <c r="X46" i="24"/>
  <c r="X47" i="24"/>
  <c r="X48" i="24"/>
  <c r="X51" i="24"/>
  <c r="X52" i="24"/>
  <c r="X53" i="24"/>
  <c r="X54" i="24"/>
  <c r="X55" i="24"/>
  <c r="X56" i="24"/>
  <c r="X59" i="24"/>
  <c r="X60" i="24"/>
  <c r="X61" i="24"/>
  <c r="X62" i="24"/>
  <c r="X63" i="24"/>
  <c r="X64" i="24"/>
  <c r="X67" i="24"/>
  <c r="X68" i="24"/>
  <c r="X69" i="24"/>
  <c r="X70" i="24"/>
  <c r="X71" i="24"/>
  <c r="X72" i="24"/>
  <c r="X75" i="24"/>
  <c r="X76" i="24"/>
  <c r="X77" i="24"/>
  <c r="X78" i="24"/>
  <c r="X79" i="24"/>
  <c r="X80" i="24"/>
  <c r="X83" i="24"/>
  <c r="X84" i="24"/>
  <c r="X85" i="24"/>
  <c r="X86" i="24"/>
  <c r="X87" i="24"/>
  <c r="X88" i="24"/>
  <c r="X91" i="24"/>
  <c r="X92" i="24"/>
  <c r="X93" i="24"/>
  <c r="X94" i="24"/>
  <c r="X95" i="24"/>
  <c r="X96" i="24"/>
  <c r="X99" i="24"/>
  <c r="X100" i="24"/>
  <c r="X101" i="24"/>
  <c r="X102" i="24"/>
  <c r="X103" i="24"/>
  <c r="X104" i="24"/>
  <c r="X107" i="24"/>
  <c r="X108" i="24"/>
  <c r="X109" i="24"/>
  <c r="X110" i="24"/>
  <c r="X111" i="24"/>
  <c r="X112" i="24"/>
  <c r="X115" i="24"/>
  <c r="X116" i="24"/>
  <c r="X117" i="24"/>
  <c r="X118" i="24"/>
  <c r="X119" i="24"/>
  <c r="X120" i="24"/>
  <c r="X123" i="24"/>
  <c r="X124" i="24"/>
  <c r="X125" i="24"/>
  <c r="X126" i="24"/>
  <c r="X127" i="24"/>
  <c r="X128" i="24"/>
  <c r="X131" i="24"/>
  <c r="X132" i="24"/>
  <c r="X133" i="24"/>
  <c r="X134" i="24"/>
  <c r="X135" i="24"/>
  <c r="X136" i="24"/>
  <c r="X139" i="24"/>
  <c r="X140" i="24"/>
  <c r="X141" i="24"/>
  <c r="X142" i="24"/>
  <c r="X143" i="24"/>
  <c r="X144" i="24"/>
  <c r="X147" i="24"/>
  <c r="X148" i="24"/>
  <c r="X149" i="24"/>
  <c r="X150" i="24"/>
  <c r="X151" i="24"/>
  <c r="X152" i="24"/>
  <c r="X3" i="24"/>
  <c r="W4" i="24"/>
  <c r="W5" i="24"/>
  <c r="W6" i="24"/>
  <c r="W7" i="24"/>
  <c r="W8" i="24"/>
  <c r="W11" i="24"/>
  <c r="W12" i="24"/>
  <c r="W13" i="24"/>
  <c r="W14" i="24"/>
  <c r="W15" i="24"/>
  <c r="W16" i="24"/>
  <c r="W19" i="24"/>
  <c r="W20" i="24"/>
  <c r="W21" i="24"/>
  <c r="W22" i="24"/>
  <c r="W23" i="24"/>
  <c r="W24" i="24"/>
  <c r="W27" i="24"/>
  <c r="W28" i="24"/>
  <c r="W29" i="24"/>
  <c r="W30" i="24"/>
  <c r="W31" i="24"/>
  <c r="W32" i="24"/>
  <c r="W35" i="24"/>
  <c r="W36" i="24"/>
  <c r="W37" i="24"/>
  <c r="W38" i="24"/>
  <c r="W39" i="24"/>
  <c r="W40" i="24"/>
  <c r="W43" i="24"/>
  <c r="W44" i="24"/>
  <c r="W45" i="24"/>
  <c r="W46" i="24"/>
  <c r="W47" i="24"/>
  <c r="W48" i="24"/>
  <c r="W51" i="24"/>
  <c r="W52" i="24"/>
  <c r="W53" i="24"/>
  <c r="W54" i="24"/>
  <c r="W55" i="24"/>
  <c r="W56" i="24"/>
  <c r="W59" i="24"/>
  <c r="W60" i="24"/>
  <c r="W61" i="24"/>
  <c r="W62" i="24"/>
  <c r="W63" i="24"/>
  <c r="W64" i="24"/>
  <c r="W67" i="24"/>
  <c r="W68" i="24"/>
  <c r="W69" i="24"/>
  <c r="W70" i="24"/>
  <c r="W71" i="24"/>
  <c r="W72" i="24"/>
  <c r="W75" i="24"/>
  <c r="W76" i="24"/>
  <c r="W77" i="24"/>
  <c r="W78" i="24"/>
  <c r="W79" i="24"/>
  <c r="W80" i="24"/>
  <c r="W83" i="24"/>
  <c r="W84" i="24"/>
  <c r="W85" i="24"/>
  <c r="W86" i="24"/>
  <c r="W87" i="24"/>
  <c r="W88" i="24"/>
  <c r="W91" i="24"/>
  <c r="W92" i="24"/>
  <c r="W93" i="24"/>
  <c r="W94" i="24"/>
  <c r="W95" i="24"/>
  <c r="W96" i="24"/>
  <c r="W99" i="24"/>
  <c r="W100" i="24"/>
  <c r="W101" i="24"/>
  <c r="W102" i="24"/>
  <c r="W103" i="24"/>
  <c r="W104" i="24"/>
  <c r="W107" i="24"/>
  <c r="W108" i="24"/>
  <c r="W109" i="24"/>
  <c r="W110" i="24"/>
  <c r="W111" i="24"/>
  <c r="W112" i="24"/>
  <c r="W115" i="24"/>
  <c r="W116" i="24"/>
  <c r="W117" i="24"/>
  <c r="W118" i="24"/>
  <c r="W119" i="24"/>
  <c r="W120" i="24"/>
  <c r="W123" i="24"/>
  <c r="W124" i="24"/>
  <c r="W125" i="24"/>
  <c r="W126" i="24"/>
  <c r="W127" i="24"/>
  <c r="W128" i="24"/>
  <c r="W131" i="24"/>
  <c r="W132" i="24"/>
  <c r="W133" i="24"/>
  <c r="W134" i="24"/>
  <c r="W135" i="24"/>
  <c r="W136" i="24"/>
  <c r="W139" i="24"/>
  <c r="W140" i="24"/>
  <c r="W141" i="24"/>
  <c r="W142" i="24"/>
  <c r="W143" i="24"/>
  <c r="W144" i="24"/>
  <c r="W147" i="24"/>
  <c r="W148" i="24"/>
  <c r="W149" i="24"/>
  <c r="W150" i="24"/>
  <c r="W151" i="24"/>
  <c r="W152" i="24"/>
  <c r="W3" i="24"/>
  <c r="L153" i="24"/>
  <c r="K153" i="24"/>
  <c r="L145" i="24"/>
  <c r="K145" i="24"/>
  <c r="L137" i="24"/>
  <c r="K137" i="24"/>
  <c r="L121" i="24"/>
  <c r="K121" i="24"/>
  <c r="L113" i="24"/>
  <c r="K113" i="24"/>
  <c r="L105" i="24"/>
  <c r="K105" i="24"/>
  <c r="L97" i="24"/>
  <c r="K97" i="24"/>
  <c r="L89" i="24"/>
  <c r="K89" i="24"/>
  <c r="L73" i="24"/>
  <c r="K73" i="24"/>
  <c r="L65" i="24"/>
  <c r="K65" i="24"/>
  <c r="L57" i="24"/>
  <c r="K57" i="24"/>
  <c r="L49" i="24"/>
  <c r="K49" i="24"/>
  <c r="L41" i="24"/>
  <c r="K41" i="24"/>
  <c r="L33" i="24"/>
  <c r="K33" i="24"/>
  <c r="L25" i="24"/>
  <c r="K25" i="24"/>
  <c r="L17" i="24"/>
  <c r="K17" i="24"/>
  <c r="Y6" i="28" l="1"/>
  <c r="P78" i="28"/>
  <c r="P94" i="28"/>
  <c r="Y97" i="28"/>
  <c r="Q78" i="28"/>
  <c r="M29" i="28"/>
  <c r="Q41" i="28"/>
  <c r="U41" i="28" s="1"/>
  <c r="Y60" i="28"/>
  <c r="Y61" i="28"/>
  <c r="O75" i="28"/>
  <c r="M95" i="28"/>
  <c r="M108" i="28"/>
  <c r="M152" i="28"/>
  <c r="P103" i="28"/>
  <c r="P110" i="28"/>
  <c r="P117" i="28"/>
  <c r="P119" i="28"/>
  <c r="N55" i="28"/>
  <c r="Y63" i="28"/>
  <c r="M80" i="28"/>
  <c r="M94" i="28"/>
  <c r="Q107" i="28"/>
  <c r="Y121" i="24"/>
  <c r="N5" i="28"/>
  <c r="R5" i="28" s="1"/>
  <c r="M9" i="28"/>
  <c r="Q35" i="28"/>
  <c r="Y37" i="28"/>
  <c r="O29" i="28"/>
  <c r="S29" i="28" s="1"/>
  <c r="P22" i="28"/>
  <c r="N41" i="28"/>
  <c r="R41" i="28" s="1"/>
  <c r="Y109" i="28"/>
  <c r="Y134" i="28"/>
  <c r="Y139" i="28"/>
  <c r="Y149" i="28"/>
  <c r="Y150" i="28"/>
  <c r="Y33" i="28"/>
  <c r="O41" i="28"/>
  <c r="S41" i="28" s="1"/>
  <c r="N104" i="28"/>
  <c r="M105" i="28"/>
  <c r="M113" i="28"/>
  <c r="R113" i="28" s="1"/>
  <c r="Z113" i="28" s="1"/>
  <c r="M4" i="28"/>
  <c r="M6" i="28"/>
  <c r="P41" i="28"/>
  <c r="T41" i="28" s="1"/>
  <c r="AB41" i="28" s="1"/>
  <c r="Z41" i="28"/>
  <c r="AC41" i="28"/>
  <c r="Y3" i="28"/>
  <c r="Y4" i="28"/>
  <c r="Y16" i="28"/>
  <c r="Y24" i="28"/>
  <c r="P79" i="28"/>
  <c r="P83" i="28"/>
  <c r="M101" i="28"/>
  <c r="M103" i="28"/>
  <c r="T103" i="28" s="1"/>
  <c r="AB103" i="28" s="1"/>
  <c r="Y105" i="28"/>
  <c r="Q113" i="28"/>
  <c r="P125" i="28"/>
  <c r="P131" i="28"/>
  <c r="P147" i="28"/>
  <c r="Q95" i="28"/>
  <c r="P15" i="28"/>
  <c r="Q5" i="28"/>
  <c r="Y84" i="28"/>
  <c r="Y85" i="28"/>
  <c r="Y93" i="28"/>
  <c r="N113" i="28"/>
  <c r="Q129" i="28"/>
  <c r="Q139" i="28"/>
  <c r="N52" i="28"/>
  <c r="M3" i="28"/>
  <c r="M5" i="28"/>
  <c r="M7" i="28"/>
  <c r="M15" i="28"/>
  <c r="S15" i="28" s="1"/>
  <c r="Q37" i="28"/>
  <c r="P38" i="28"/>
  <c r="P64" i="28"/>
  <c r="M123" i="28"/>
  <c r="M126" i="28"/>
  <c r="M127" i="28"/>
  <c r="M143" i="28"/>
  <c r="M150" i="28"/>
  <c r="Q152" i="28"/>
  <c r="M37" i="28"/>
  <c r="U37" i="28" s="1"/>
  <c r="M55" i="28"/>
  <c r="R55" i="28" s="1"/>
  <c r="N65" i="28"/>
  <c r="M61" i="28"/>
  <c r="M63" i="28"/>
  <c r="T63" i="28" s="1"/>
  <c r="AB63" i="28" s="1"/>
  <c r="Y111" i="28"/>
  <c r="Y116" i="28"/>
  <c r="Q13" i="28"/>
  <c r="O17" i="28"/>
  <c r="M35" i="28"/>
  <c r="M36" i="28"/>
  <c r="U36" i="28" s="1"/>
  <c r="M46" i="28"/>
  <c r="M48" i="28"/>
  <c r="Q86" i="28"/>
  <c r="Q96" i="28"/>
  <c r="Q112" i="28"/>
  <c r="P129" i="28"/>
  <c r="Q64" i="28"/>
  <c r="Q102" i="28"/>
  <c r="U102" i="28" s="1"/>
  <c r="N127" i="28"/>
  <c r="R127" i="28" s="1"/>
  <c r="N128" i="28"/>
  <c r="N149" i="28"/>
  <c r="Y29" i="28"/>
  <c r="M40" i="28"/>
  <c r="Y53" i="28"/>
  <c r="M64" i="28"/>
  <c r="U64" i="28" s="1"/>
  <c r="M68" i="28"/>
  <c r="U68" i="28" s="1"/>
  <c r="Y73" i="28"/>
  <c r="M102" i="28"/>
  <c r="O139" i="28"/>
  <c r="O143" i="28"/>
  <c r="O145" i="28"/>
  <c r="P108" i="28"/>
  <c r="O111" i="28"/>
  <c r="P128" i="28"/>
  <c r="P133" i="28"/>
  <c r="P134" i="28"/>
  <c r="P149" i="28"/>
  <c r="M120" i="28"/>
  <c r="Q85" i="28"/>
  <c r="N15" i="28"/>
  <c r="M16" i="28"/>
  <c r="R16" i="28" s="1"/>
  <c r="N25" i="28"/>
  <c r="M20" i="28"/>
  <c r="M21" i="28"/>
  <c r="Q23" i="28"/>
  <c r="U23" i="28" s="1"/>
  <c r="AC23" i="28" s="1"/>
  <c r="P44" i="28"/>
  <c r="P49" i="28"/>
  <c r="M85" i="28"/>
  <c r="U85" i="28" s="1"/>
  <c r="M97" i="28"/>
  <c r="T97" i="28" s="1"/>
  <c r="AB97" i="28" s="1"/>
  <c r="Y104" i="28"/>
  <c r="M136" i="28"/>
  <c r="M148" i="28"/>
  <c r="Q6" i="28"/>
  <c r="U6" i="28" s="1"/>
  <c r="O30" i="28"/>
  <c r="Y64" i="28"/>
  <c r="M23" i="28"/>
  <c r="Q45" i="28"/>
  <c r="Q46" i="28"/>
  <c r="Q49" i="28"/>
  <c r="M73" i="28"/>
  <c r="Y78" i="28"/>
  <c r="Y83" i="28"/>
  <c r="P97" i="28"/>
  <c r="Y107" i="28"/>
  <c r="Y113" i="28"/>
  <c r="P115" i="28"/>
  <c r="M121" i="28"/>
  <c r="U121" i="28" s="1"/>
  <c r="Y125" i="28"/>
  <c r="Y127" i="28"/>
  <c r="Y128" i="28"/>
  <c r="Y131" i="28"/>
  <c r="Y140" i="28"/>
  <c r="Y147" i="28"/>
  <c r="O12" i="28"/>
  <c r="O13" i="28"/>
  <c r="O15" i="28"/>
  <c r="N64" i="28"/>
  <c r="N67" i="28"/>
  <c r="R67" i="28" s="1"/>
  <c r="N68" i="28"/>
  <c r="O149" i="28"/>
  <c r="N35" i="28"/>
  <c r="R35" i="28" s="1"/>
  <c r="N73" i="28"/>
  <c r="O115" i="28"/>
  <c r="N118" i="28"/>
  <c r="O132" i="28"/>
  <c r="N3" i="28"/>
  <c r="N24" i="28"/>
  <c r="N27" i="28"/>
  <c r="R27" i="28" s="1"/>
  <c r="N97" i="28"/>
  <c r="R97" i="28" s="1"/>
  <c r="O119" i="28"/>
  <c r="N145" i="28"/>
  <c r="N142" i="28"/>
  <c r="N6" i="28"/>
  <c r="R6" i="28" s="1"/>
  <c r="N109" i="28"/>
  <c r="O137" i="28"/>
  <c r="O109" i="28"/>
  <c r="N87" i="28"/>
  <c r="O110" i="28"/>
  <c r="Y110" i="28"/>
  <c r="M112" i="28"/>
  <c r="Q127" i="28"/>
  <c r="U127" i="28" s="1"/>
  <c r="O133" i="28"/>
  <c r="M141" i="28"/>
  <c r="Y145" i="28"/>
  <c r="M60" i="28"/>
  <c r="Y30" i="28"/>
  <c r="Y32" i="28"/>
  <c r="P39" i="28"/>
  <c r="M43" i="28"/>
  <c r="T43" i="28" s="1"/>
  <c r="AB43" i="28" s="1"/>
  <c r="O47" i="28"/>
  <c r="O49" i="28"/>
  <c r="Y55" i="28"/>
  <c r="Y68" i="28"/>
  <c r="Y75" i="28"/>
  <c r="M78" i="28"/>
  <c r="U78" i="28" s="1"/>
  <c r="Q84" i="28"/>
  <c r="Y86" i="28"/>
  <c r="Y87" i="28"/>
  <c r="Y91" i="28"/>
  <c r="Y92" i="28"/>
  <c r="O101" i="28"/>
  <c r="O102" i="28"/>
  <c r="N103" i="28"/>
  <c r="R103" i="28" s="1"/>
  <c r="M107" i="28"/>
  <c r="Q117" i="28"/>
  <c r="Y123" i="28"/>
  <c r="Y141" i="28"/>
  <c r="Y152" i="28"/>
  <c r="O151" i="28"/>
  <c r="N28" i="28"/>
  <c r="R28" i="28" s="1"/>
  <c r="M88" i="28"/>
  <c r="T88" i="28" s="1"/>
  <c r="AB88" i="28" s="1"/>
  <c r="N69" i="28"/>
  <c r="Q7" i="28"/>
  <c r="U7" i="28" s="1"/>
  <c r="O40" i="28"/>
  <c r="P9" i="28"/>
  <c r="T9" i="28" s="1"/>
  <c r="AB9" i="28" s="1"/>
  <c r="N88" i="28"/>
  <c r="N112" i="28"/>
  <c r="N4" i="28"/>
  <c r="R4" i="28" s="1"/>
  <c r="M8" i="28"/>
  <c r="M12" i="28"/>
  <c r="M17" i="28"/>
  <c r="N22" i="28"/>
  <c r="P30" i="28"/>
  <c r="M39" i="28"/>
  <c r="Y49" i="28"/>
  <c r="Q51" i="28"/>
  <c r="U51" i="28" s="1"/>
  <c r="AC51" i="28" s="1"/>
  <c r="P53" i="28"/>
  <c r="P71" i="28"/>
  <c r="P72" i="28"/>
  <c r="O77" i="28"/>
  <c r="N78" i="28"/>
  <c r="O94" i="28"/>
  <c r="Y95" i="28"/>
  <c r="M99" i="28"/>
  <c r="Q103" i="28"/>
  <c r="U103" i="28" s="1"/>
  <c r="M109" i="28"/>
  <c r="M118" i="28"/>
  <c r="M134" i="28"/>
  <c r="M139" i="28"/>
  <c r="Y143" i="28"/>
  <c r="Q151" i="28"/>
  <c r="O9" i="28"/>
  <c r="S9" i="28" s="1"/>
  <c r="Y15" i="28"/>
  <c r="N70" i="28"/>
  <c r="Y21" i="28"/>
  <c r="N36" i="28"/>
  <c r="O71" i="28"/>
  <c r="O123" i="28"/>
  <c r="P3" i="28"/>
  <c r="P17" i="28"/>
  <c r="O21" i="28"/>
  <c r="S21" i="28" s="1"/>
  <c r="AA21" i="28" s="1"/>
  <c r="O27" i="28"/>
  <c r="S27" i="28" s="1"/>
  <c r="O37" i="28"/>
  <c r="Y40" i="28"/>
  <c r="Y45" i="28"/>
  <c r="M52" i="28"/>
  <c r="P55" i="28"/>
  <c r="T55" i="28" s="1"/>
  <c r="AB55" i="28" s="1"/>
  <c r="P59" i="28"/>
  <c r="P75" i="28"/>
  <c r="P76" i="28"/>
  <c r="O78" i="28"/>
  <c r="Q83" i="28"/>
  <c r="M86" i="28"/>
  <c r="Y89" i="28"/>
  <c r="P91" i="28"/>
  <c r="N108" i="28"/>
  <c r="R108" i="28" s="1"/>
  <c r="M111" i="28"/>
  <c r="S111" i="28" s="1"/>
  <c r="P113" i="28"/>
  <c r="Q123" i="28"/>
  <c r="N129" i="28"/>
  <c r="M140" i="28"/>
  <c r="R140" i="28" s="1"/>
  <c r="Z140" i="28" s="1"/>
  <c r="M145" i="28"/>
  <c r="N147" i="28"/>
  <c r="Y148" i="28"/>
  <c r="N150" i="28"/>
  <c r="M151" i="28"/>
  <c r="Y153" i="28"/>
  <c r="Q63" i="28"/>
  <c r="U63" i="28" s="1"/>
  <c r="N13" i="28"/>
  <c r="M32" i="28"/>
  <c r="Y51" i="28"/>
  <c r="P80" i="28"/>
  <c r="N100" i="28"/>
  <c r="Q109" i="28"/>
  <c r="Y19" i="28"/>
  <c r="Y25" i="28"/>
  <c r="Y36" i="28"/>
  <c r="P43" i="28"/>
  <c r="M45" i="28"/>
  <c r="N56" i="28"/>
  <c r="N59" i="28"/>
  <c r="Y62" i="28"/>
  <c r="Y65" i="28"/>
  <c r="P107" i="28"/>
  <c r="Q135" i="28"/>
  <c r="P140" i="28"/>
  <c r="Q4" i="28"/>
  <c r="U4" i="28" s="1"/>
  <c r="Y7" i="28"/>
  <c r="Y8" i="28"/>
  <c r="Y12" i="28"/>
  <c r="P19" i="28"/>
  <c r="P21" i="28"/>
  <c r="P23" i="28"/>
  <c r="Y28" i="28"/>
  <c r="Q31" i="28"/>
  <c r="N39" i="28"/>
  <c r="Y46" i="28"/>
  <c r="Y47" i="28"/>
  <c r="O51" i="28"/>
  <c r="S51" i="28" s="1"/>
  <c r="M53" i="28"/>
  <c r="Q59" i="28"/>
  <c r="M69" i="28"/>
  <c r="M72" i="28"/>
  <c r="M81" i="28"/>
  <c r="N84" i="28"/>
  <c r="Y99" i="28"/>
  <c r="Y101" i="28"/>
  <c r="M104" i="28"/>
  <c r="R104" i="28" s="1"/>
  <c r="Z104" i="28" s="1"/>
  <c r="O108" i="28"/>
  <c r="N115" i="28"/>
  <c r="Y117" i="28"/>
  <c r="N132" i="28"/>
  <c r="P144" i="28"/>
  <c r="T140" i="28"/>
  <c r="AB140" i="28" s="1"/>
  <c r="P32" i="28"/>
  <c r="T32" i="28" s="1"/>
  <c r="AB32" i="28" s="1"/>
  <c r="P31" i="28"/>
  <c r="O84" i="28"/>
  <c r="O92" i="28"/>
  <c r="O4" i="28"/>
  <c r="S4" i="28" s="1"/>
  <c r="N30" i="28"/>
  <c r="N29" i="28"/>
  <c r="R29" i="28" s="1"/>
  <c r="Q32" i="28"/>
  <c r="U32" i="28" s="1"/>
  <c r="AC32" i="28" s="1"/>
  <c r="Q33" i="28"/>
  <c r="Q108" i="28"/>
  <c r="N60" i="28"/>
  <c r="N110" i="28"/>
  <c r="N117" i="28"/>
  <c r="O127" i="28"/>
  <c r="O3" i="28"/>
  <c r="P28" i="28"/>
  <c r="T28" i="28" s="1"/>
  <c r="AB28" i="28" s="1"/>
  <c r="P87" i="28"/>
  <c r="N131" i="28"/>
  <c r="Q3" i="28"/>
  <c r="O6" i="28"/>
  <c r="S6" i="28" s="1"/>
  <c r="AA6" i="28" s="1"/>
  <c r="P8" i="28"/>
  <c r="M11" i="28"/>
  <c r="M19" i="28"/>
  <c r="Y23" i="28"/>
  <c r="Q27" i="28"/>
  <c r="U27" i="28" s="1"/>
  <c r="Q29" i="28"/>
  <c r="U29" i="28" s="1"/>
  <c r="Q28" i="28"/>
  <c r="U28" i="28" s="1"/>
  <c r="O52" i="28"/>
  <c r="Y54" i="28"/>
  <c r="N79" i="28"/>
  <c r="P86" i="28"/>
  <c r="P85" i="28"/>
  <c r="Q105" i="28"/>
  <c r="U105" i="28" s="1"/>
  <c r="Q104" i="28"/>
  <c r="N21" i="28"/>
  <c r="N20" i="28"/>
  <c r="Q54" i="28"/>
  <c r="Q55" i="28"/>
  <c r="U55" i="28" s="1"/>
  <c r="AC55" i="28" s="1"/>
  <c r="Y5" i="28"/>
  <c r="Y14" i="28"/>
  <c r="P36" i="28"/>
  <c r="T36" i="28" s="1"/>
  <c r="AB36" i="28" s="1"/>
  <c r="P7" i="28"/>
  <c r="N7" i="28"/>
  <c r="N11" i="28"/>
  <c r="P16" i="28"/>
  <c r="T16" i="28" s="1"/>
  <c r="AB16" i="28" s="1"/>
  <c r="N17" i="28"/>
  <c r="N31" i="28"/>
  <c r="Y39" i="28"/>
  <c r="P45" i="28"/>
  <c r="T45" i="28" s="1"/>
  <c r="AB45" i="28" s="1"/>
  <c r="O53" i="28"/>
  <c r="Q60" i="28"/>
  <c r="N92" i="28"/>
  <c r="Q111" i="28"/>
  <c r="Q110" i="28"/>
  <c r="O134" i="28"/>
  <c r="N77" i="28"/>
  <c r="N76" i="28"/>
  <c r="P81" i="28"/>
  <c r="Q39" i="28"/>
  <c r="Q40" i="28"/>
  <c r="U40" i="28" s="1"/>
  <c r="O57" i="28"/>
  <c r="O5" i="28"/>
  <c r="S5" i="28" s="1"/>
  <c r="N105" i="28"/>
  <c r="R105" i="28" s="1"/>
  <c r="P77" i="28"/>
  <c r="N96" i="28"/>
  <c r="Q125" i="28"/>
  <c r="O8" i="28"/>
  <c r="O7" i="28"/>
  <c r="N8" i="28"/>
  <c r="Y11" i="28"/>
  <c r="M13" i="28"/>
  <c r="U13" i="28" s="1"/>
  <c r="Q14" i="28"/>
  <c r="Y20" i="28"/>
  <c r="O24" i="28"/>
  <c r="Q30" i="28"/>
  <c r="N33" i="28"/>
  <c r="N32" i="28"/>
  <c r="Q38" i="28"/>
  <c r="O38" i="28"/>
  <c r="M44" i="28"/>
  <c r="Q52" i="28"/>
  <c r="O62" i="28"/>
  <c r="O61" i="28"/>
  <c r="Q97" i="28"/>
  <c r="U97" i="28" s="1"/>
  <c r="N137" i="28"/>
  <c r="Q142" i="28"/>
  <c r="Q143" i="28"/>
  <c r="O93" i="28"/>
  <c r="O95" i="28"/>
  <c r="S95" i="28" s="1"/>
  <c r="O100" i="28"/>
  <c r="M117" i="28"/>
  <c r="N119" i="28"/>
  <c r="O124" i="28"/>
  <c r="N125" i="28"/>
  <c r="N126" i="28"/>
  <c r="O128" i="28"/>
  <c r="M131" i="28"/>
  <c r="O142" i="28"/>
  <c r="O14" i="28"/>
  <c r="Q20" i="28"/>
  <c r="M22" i="28"/>
  <c r="O28" i="28"/>
  <c r="S28" i="28" s="1"/>
  <c r="M30" i="28"/>
  <c r="Y31" i="28"/>
  <c r="N40" i="28"/>
  <c r="R40" i="28" s="1"/>
  <c r="O45" i="28"/>
  <c r="M49" i="28"/>
  <c r="T49" i="28" s="1"/>
  <c r="AB49" i="28" s="1"/>
  <c r="M56" i="28"/>
  <c r="Y57" i="28"/>
  <c r="O67" i="28"/>
  <c r="S67" i="28" s="1"/>
  <c r="M70" i="28"/>
  <c r="N75" i="28"/>
  <c r="M75" i="28"/>
  <c r="Y77" i="28"/>
  <c r="Y81" i="28"/>
  <c r="O87" i="28"/>
  <c r="Q99" i="28"/>
  <c r="P100" i="28"/>
  <c r="O107" i="28"/>
  <c r="Y108" i="28"/>
  <c r="P118" i="28"/>
  <c r="O125" i="28"/>
  <c r="M132" i="28"/>
  <c r="Q134" i="28"/>
  <c r="M135" i="28"/>
  <c r="M144" i="28"/>
  <c r="T144" i="28" s="1"/>
  <c r="AB144" i="28" s="1"/>
  <c r="M147" i="28"/>
  <c r="T147" i="28" s="1"/>
  <c r="AB147" i="28" s="1"/>
  <c r="P148" i="28"/>
  <c r="P153" i="28"/>
  <c r="Q67" i="28"/>
  <c r="U67" i="28" s="1"/>
  <c r="P68" i="28"/>
  <c r="M71" i="28"/>
  <c r="N80" i="28"/>
  <c r="M83" i="28"/>
  <c r="N85" i="28"/>
  <c r="R85" i="28" s="1"/>
  <c r="O91" i="28"/>
  <c r="M91" i="28"/>
  <c r="U91" i="28" s="1"/>
  <c r="O99" i="28"/>
  <c r="P102" i="28"/>
  <c r="O121" i="28"/>
  <c r="Y126" i="28"/>
  <c r="O129" i="28"/>
  <c r="Y144" i="28"/>
  <c r="M153" i="28"/>
  <c r="M14" i="28"/>
  <c r="U14" i="28" s="1"/>
  <c r="Q15" i="28"/>
  <c r="Q21" i="28"/>
  <c r="Y22" i="28"/>
  <c r="P24" i="28"/>
  <c r="P29" i="28"/>
  <c r="T29" i="28" s="1"/>
  <c r="AB29" i="28" s="1"/>
  <c r="M31" i="28"/>
  <c r="M33" i="28"/>
  <c r="P35" i="28"/>
  <c r="T35" i="28" s="1"/>
  <c r="AB35" i="28" s="1"/>
  <c r="N37" i="28"/>
  <c r="R37" i="28" s="1"/>
  <c r="Z37" i="28" s="1"/>
  <c r="M38" i="28"/>
  <c r="N43" i="28"/>
  <c r="Y52" i="28"/>
  <c r="Y56" i="28"/>
  <c r="M59" i="28"/>
  <c r="U59" i="28" s="1"/>
  <c r="O64" i="28"/>
  <c r="Y70" i="28"/>
  <c r="M77" i="28"/>
  <c r="M79" i="28"/>
  <c r="P89" i="28"/>
  <c r="O85" i="28"/>
  <c r="N86" i="28"/>
  <c r="M87" i="28"/>
  <c r="Y88" i="28"/>
  <c r="M92" i="28"/>
  <c r="P93" i="28"/>
  <c r="M96" i="28"/>
  <c r="P99" i="28"/>
  <c r="T99" i="28" s="1"/>
  <c r="AB99" i="28" s="1"/>
  <c r="M100" i="28"/>
  <c r="Y112" i="28"/>
  <c r="M115" i="28"/>
  <c r="P116" i="28"/>
  <c r="Q126" i="28"/>
  <c r="Y132" i="28"/>
  <c r="Y135" i="28"/>
  <c r="Y136" i="28"/>
  <c r="Q153" i="28"/>
  <c r="U152" i="28"/>
  <c r="AC152" i="28" s="1"/>
  <c r="Y9" i="28"/>
  <c r="P12" i="28"/>
  <c r="N14" i="28"/>
  <c r="R14" i="28" s="1"/>
  <c r="N19" i="28"/>
  <c r="O22" i="28"/>
  <c r="M24" i="28"/>
  <c r="M25" i="28"/>
  <c r="Y27" i="28"/>
  <c r="Y35" i="28"/>
  <c r="Y38" i="28"/>
  <c r="Y44" i="28"/>
  <c r="Y48" i="28"/>
  <c r="N57" i="28"/>
  <c r="N53" i="28"/>
  <c r="O56" i="28"/>
  <c r="M57" i="28"/>
  <c r="N61" i="28"/>
  <c r="P73" i="28"/>
  <c r="Q69" i="28"/>
  <c r="O70" i="28"/>
  <c r="N71" i="28"/>
  <c r="Y71" i="28"/>
  <c r="Y76" i="28"/>
  <c r="N83" i="28"/>
  <c r="M89" i="28"/>
  <c r="N91" i="28"/>
  <c r="P95" i="28"/>
  <c r="T95" i="28" s="1"/>
  <c r="AB95" i="28" s="1"/>
  <c r="Y100" i="28"/>
  <c r="Y103" i="28"/>
  <c r="M116" i="28"/>
  <c r="Q118" i="28"/>
  <c r="Y118" i="28"/>
  <c r="Q131" i="28"/>
  <c r="N133" i="28"/>
  <c r="Y133" i="28"/>
  <c r="P135" i="28"/>
  <c r="N141" i="28"/>
  <c r="Y142" i="28"/>
  <c r="P145" i="28"/>
  <c r="M149" i="28"/>
  <c r="P152" i="28"/>
  <c r="T152" i="28" s="1"/>
  <c r="T5" i="28"/>
  <c r="AB5" i="28" s="1"/>
  <c r="P40" i="28"/>
  <c r="P6" i="28"/>
  <c r="T6" i="28" s="1"/>
  <c r="AB6" i="28" s="1"/>
  <c r="Q8" i="28"/>
  <c r="Q9" i="28"/>
  <c r="U9" i="28" s="1"/>
  <c r="O33" i="28"/>
  <c r="N48" i="28"/>
  <c r="N49" i="28"/>
  <c r="O60" i="28"/>
  <c r="O59" i="28"/>
  <c r="Q24" i="28"/>
  <c r="Q25" i="28"/>
  <c r="P70" i="28"/>
  <c r="T70" i="28" s="1"/>
  <c r="AB70" i="28" s="1"/>
  <c r="P69" i="28"/>
  <c r="N9" i="28"/>
  <c r="R9" i="28" s="1"/>
  <c r="O11" i="28"/>
  <c r="Q12" i="28"/>
  <c r="O16" i="28"/>
  <c r="P20" i="28"/>
  <c r="U101" i="28"/>
  <c r="O44" i="28"/>
  <c r="O43" i="28"/>
  <c r="P13" i="28"/>
  <c r="Q19" i="28"/>
  <c r="O23" i="28"/>
  <c r="P4" i="28"/>
  <c r="T4" i="28" s="1"/>
  <c r="AB4" i="28" s="1"/>
  <c r="P11" i="28"/>
  <c r="Y17" i="28"/>
  <c r="U35" i="28"/>
  <c r="N45" i="28"/>
  <c r="N44" i="28"/>
  <c r="R44" i="28" s="1"/>
  <c r="Y13" i="28"/>
  <c r="Q16" i="28"/>
  <c r="O19" i="28"/>
  <c r="O20" i="28"/>
  <c r="O31" i="28"/>
  <c r="O32" i="28"/>
  <c r="Q17" i="28"/>
  <c r="Q11" i="28"/>
  <c r="N23" i="28"/>
  <c r="R23" i="28" s="1"/>
  <c r="P60" i="28"/>
  <c r="P61" i="28"/>
  <c r="O35" i="28"/>
  <c r="S35" i="28" s="1"/>
  <c r="Q44" i="28"/>
  <c r="Q43" i="28"/>
  <c r="Y43" i="28"/>
  <c r="N46" i="28"/>
  <c r="M47" i="28"/>
  <c r="N54" i="28"/>
  <c r="Y59" i="28"/>
  <c r="Q61" i="28"/>
  <c r="M62" i="28"/>
  <c r="O65" i="28"/>
  <c r="Q75" i="28"/>
  <c r="Q76" i="28"/>
  <c r="Q72" i="28"/>
  <c r="Q73" i="28"/>
  <c r="N95" i="28"/>
  <c r="N94" i="28"/>
  <c r="R94" i="28" s="1"/>
  <c r="O104" i="28"/>
  <c r="O105" i="28"/>
  <c r="S105" i="28" s="1"/>
  <c r="O54" i="28"/>
  <c r="O55" i="28"/>
  <c r="O25" i="28"/>
  <c r="P27" i="28"/>
  <c r="T27" i="28" s="1"/>
  <c r="AB27" i="28" s="1"/>
  <c r="O39" i="28"/>
  <c r="S39" i="28" s="1"/>
  <c r="T40" i="28"/>
  <c r="AB40" i="28" s="1"/>
  <c r="T48" i="28"/>
  <c r="AB48" i="28" s="1"/>
  <c r="P56" i="28"/>
  <c r="P67" i="28"/>
  <c r="T67" i="28" s="1"/>
  <c r="AB67" i="28" s="1"/>
  <c r="Q22" i="28"/>
  <c r="Q47" i="28"/>
  <c r="Q48" i="28"/>
  <c r="U48" i="28" s="1"/>
  <c r="O46" i="28"/>
  <c r="P25" i="28"/>
  <c r="N38" i="28"/>
  <c r="P47" i="28"/>
  <c r="P46" i="28"/>
  <c r="R51" i="28"/>
  <c r="Q56" i="28"/>
  <c r="Q57" i="28"/>
  <c r="R73" i="28"/>
  <c r="O48" i="28"/>
  <c r="M54" i="28"/>
  <c r="N63" i="28"/>
  <c r="R63" i="28" s="1"/>
  <c r="N62" i="28"/>
  <c r="Q70" i="28"/>
  <c r="U45" i="28"/>
  <c r="P51" i="28"/>
  <c r="T51" i="28" s="1"/>
  <c r="P52" i="28"/>
  <c r="Q53" i="28"/>
  <c r="R68" i="28"/>
  <c r="O83" i="28"/>
  <c r="O89" i="28"/>
  <c r="S89" i="28" s="1"/>
  <c r="O79" i="28"/>
  <c r="O80" i="28"/>
  <c r="O135" i="28"/>
  <c r="O136" i="28"/>
  <c r="Q88" i="28"/>
  <c r="Q89" i="28"/>
  <c r="S102" i="28"/>
  <c r="O103" i="28"/>
  <c r="T108" i="28"/>
  <c r="AB108" i="28" s="1"/>
  <c r="P57" i="28"/>
  <c r="Q62" i="28"/>
  <c r="O63" i="28"/>
  <c r="S63" i="28" s="1"/>
  <c r="P65" i="28"/>
  <c r="N72" i="28"/>
  <c r="Q79" i="28"/>
  <c r="Q80" i="28"/>
  <c r="Q81" i="28"/>
  <c r="Q91" i="28"/>
  <c r="Q92" i="28"/>
  <c r="N102" i="28"/>
  <c r="R102" i="28" s="1"/>
  <c r="N101" i="28"/>
  <c r="P120" i="28"/>
  <c r="P121" i="28"/>
  <c r="Y67" i="28"/>
  <c r="O68" i="28"/>
  <c r="S68" i="28" s="1"/>
  <c r="O73" i="28"/>
  <c r="O72" i="28"/>
  <c r="U87" i="28"/>
  <c r="Q93" i="28"/>
  <c r="Q94" i="28"/>
  <c r="U95" i="28"/>
  <c r="N123" i="28"/>
  <c r="R123" i="28" s="1"/>
  <c r="N124" i="28"/>
  <c r="M65" i="28"/>
  <c r="P92" i="28"/>
  <c r="Q100" i="28"/>
  <c r="Y80" i="28"/>
  <c r="M93" i="28"/>
  <c r="P105" i="28"/>
  <c r="T105" i="28" s="1"/>
  <c r="AB105" i="28" s="1"/>
  <c r="O116" i="28"/>
  <c r="N89" i="28"/>
  <c r="P96" i="28"/>
  <c r="P109" i="28"/>
  <c r="Q115" i="28"/>
  <c r="Q116" i="28"/>
  <c r="P126" i="28"/>
  <c r="M129" i="28"/>
  <c r="N134" i="28"/>
  <c r="N135" i="28"/>
  <c r="O147" i="28"/>
  <c r="O148" i="28"/>
  <c r="Y79" i="28"/>
  <c r="N81" i="28"/>
  <c r="P84" i="28"/>
  <c r="O86" i="28"/>
  <c r="O96" i="28"/>
  <c r="S96" i="28" s="1"/>
  <c r="O97" i="28"/>
  <c r="N99" i="28"/>
  <c r="P101" i="28"/>
  <c r="N111" i="28"/>
  <c r="O117" i="28"/>
  <c r="O118" i="28"/>
  <c r="Q119" i="28"/>
  <c r="Q120" i="28"/>
  <c r="M133" i="28"/>
  <c r="Q71" i="28"/>
  <c r="O81" i="28"/>
  <c r="O88" i="28"/>
  <c r="Q137" i="28"/>
  <c r="Q136" i="28"/>
  <c r="O69" i="28"/>
  <c r="M76" i="28"/>
  <c r="M84" i="28"/>
  <c r="P104" i="28"/>
  <c r="P111" i="28"/>
  <c r="O112" i="28"/>
  <c r="O113" i="28"/>
  <c r="S113" i="28" s="1"/>
  <c r="Y120" i="28"/>
  <c r="Q132" i="28"/>
  <c r="Q140" i="28"/>
  <c r="U140" i="28" s="1"/>
  <c r="Q141" i="28"/>
  <c r="M110" i="28"/>
  <c r="P112" i="28"/>
  <c r="M125" i="28"/>
  <c r="P139" i="28"/>
  <c r="Q144" i="28"/>
  <c r="Q145" i="28"/>
  <c r="U145" i="28" s="1"/>
  <c r="N107" i="28"/>
  <c r="P136" i="28"/>
  <c r="P137" i="28"/>
  <c r="N152" i="28"/>
  <c r="R152" i="28" s="1"/>
  <c r="N153" i="28"/>
  <c r="O140" i="28"/>
  <c r="O141" i="28"/>
  <c r="Q149" i="28"/>
  <c r="Q150" i="28"/>
  <c r="O153" i="28"/>
  <c r="O152" i="28"/>
  <c r="S152" i="28" s="1"/>
  <c r="P141" i="28"/>
  <c r="P142" i="28"/>
  <c r="N139" i="28"/>
  <c r="M142" i="28"/>
  <c r="N143" i="28"/>
  <c r="R143" i="28" s="1"/>
  <c r="P143" i="28"/>
  <c r="Q147" i="28"/>
  <c r="N148" i="28"/>
  <c r="Q148" i="28"/>
  <c r="O150" i="28"/>
  <c r="Y151" i="28"/>
  <c r="T145" i="28"/>
  <c r="AB145" i="28" s="1"/>
  <c r="P150" i="28"/>
  <c r="T150" i="28" s="1"/>
  <c r="AB150" i="28" s="1"/>
  <c r="Y115" i="28"/>
  <c r="N116" i="28"/>
  <c r="M119" i="28"/>
  <c r="O120" i="28"/>
  <c r="P123" i="28"/>
  <c r="Q124" i="28"/>
  <c r="N136" i="28"/>
  <c r="M137" i="28"/>
  <c r="N144" i="28"/>
  <c r="Y119" i="28"/>
  <c r="N120" i="28"/>
  <c r="M124" i="28"/>
  <c r="O126" i="28"/>
  <c r="P127" i="28"/>
  <c r="T127" i="28" s="1"/>
  <c r="AB127" i="28" s="1"/>
  <c r="Q128" i="28"/>
  <c r="Y137" i="28"/>
  <c r="P151" i="28"/>
  <c r="N121" i="28"/>
  <c r="Y124" i="28"/>
  <c r="M128" i="28"/>
  <c r="O131" i="28"/>
  <c r="P132" i="28"/>
  <c r="Q133" i="28"/>
  <c r="O144" i="28"/>
  <c r="Y33" i="24"/>
  <c r="Y97" i="24"/>
  <c r="M129" i="24"/>
  <c r="Y9" i="24"/>
  <c r="Y49" i="24"/>
  <c r="Y105" i="24"/>
  <c r="Y131" i="24"/>
  <c r="Y153" i="24"/>
  <c r="M81" i="24"/>
  <c r="Y57" i="24"/>
  <c r="Y113" i="24"/>
  <c r="Y89" i="24"/>
  <c r="Y65" i="24"/>
  <c r="Y129" i="24"/>
  <c r="Y3" i="24"/>
  <c r="Y143" i="24"/>
  <c r="Y133" i="24"/>
  <c r="Y123" i="24"/>
  <c r="Y111" i="24"/>
  <c r="Y101" i="24"/>
  <c r="Y91" i="24"/>
  <c r="Y79" i="24"/>
  <c r="Y69" i="24"/>
  <c r="Y59" i="24"/>
  <c r="Y47" i="24"/>
  <c r="Y37" i="24"/>
  <c r="Y27" i="24"/>
  <c r="Y15" i="24"/>
  <c r="Y5" i="24"/>
  <c r="Y25" i="24"/>
  <c r="Y137" i="24"/>
  <c r="Y145" i="24"/>
  <c r="Y81" i="24"/>
  <c r="Y73" i="24"/>
  <c r="Y17" i="24"/>
  <c r="Y150" i="24"/>
  <c r="Y140" i="24"/>
  <c r="Y128" i="24"/>
  <c r="Y118" i="24"/>
  <c r="Y108" i="24"/>
  <c r="Y96" i="24"/>
  <c r="Y86" i="24"/>
  <c r="Y76" i="24"/>
  <c r="Y64" i="24"/>
  <c r="Y54" i="24"/>
  <c r="Y44" i="24"/>
  <c r="Y32" i="24"/>
  <c r="Y22" i="24"/>
  <c r="Y12" i="24"/>
  <c r="Y152" i="24"/>
  <c r="Y120" i="24"/>
  <c r="Y88" i="24"/>
  <c r="Y56" i="24"/>
  <c r="Y24" i="24"/>
  <c r="Y141" i="24"/>
  <c r="Y109" i="24"/>
  <c r="Y99" i="24"/>
  <c r="Y77" i="24"/>
  <c r="Y67" i="24"/>
  <c r="Y45" i="24"/>
  <c r="Y35" i="24"/>
  <c r="Y13" i="24"/>
  <c r="Y147" i="24"/>
  <c r="Y135" i="24"/>
  <c r="Y125" i="24"/>
  <c r="Y115" i="24"/>
  <c r="Y103" i="24"/>
  <c r="Y93" i="24"/>
  <c r="Y83" i="24"/>
  <c r="Y71" i="24"/>
  <c r="Y61" i="24"/>
  <c r="Y51" i="24"/>
  <c r="Y39" i="24"/>
  <c r="Y29" i="24"/>
  <c r="Y19" i="24"/>
  <c r="Y7" i="24"/>
  <c r="Y144" i="24"/>
  <c r="Y134" i="24"/>
  <c r="Y124" i="24"/>
  <c r="Y112" i="24"/>
  <c r="Y102" i="24"/>
  <c r="Y92" i="24"/>
  <c r="Y80" i="24"/>
  <c r="Y70" i="24"/>
  <c r="Y60" i="24"/>
  <c r="Y48" i="24"/>
  <c r="Y38" i="24"/>
  <c r="Y28" i="24"/>
  <c r="Y16" i="24"/>
  <c r="Y6" i="24"/>
  <c r="Y139" i="24"/>
  <c r="Y107" i="24"/>
  <c r="Y75" i="24"/>
  <c r="Y43" i="24"/>
  <c r="Y11" i="24"/>
  <c r="Y151" i="24"/>
  <c r="Y119" i="24"/>
  <c r="Y87" i="24"/>
  <c r="Y55" i="24"/>
  <c r="Y23" i="24"/>
  <c r="Y148" i="24"/>
  <c r="Y136" i="24"/>
  <c r="Y126" i="24"/>
  <c r="Y116" i="24"/>
  <c r="Y104" i="24"/>
  <c r="Y94" i="24"/>
  <c r="Y84" i="24"/>
  <c r="Y72" i="24"/>
  <c r="Y62" i="24"/>
  <c r="Y52" i="24"/>
  <c r="Y40" i="24"/>
  <c r="Y30" i="24"/>
  <c r="Y20" i="24"/>
  <c r="Y8" i="24"/>
  <c r="Y149" i="24"/>
  <c r="Y127" i="24"/>
  <c r="Y117" i="24"/>
  <c r="Y95" i="24"/>
  <c r="Y85" i="24"/>
  <c r="Y63" i="24"/>
  <c r="Y53" i="24"/>
  <c r="Y31" i="24"/>
  <c r="Y21" i="24"/>
  <c r="Y142" i="24"/>
  <c r="Y132" i="24"/>
  <c r="Y110" i="24"/>
  <c r="Y100" i="24"/>
  <c r="Y78" i="24"/>
  <c r="Y68" i="24"/>
  <c r="Y46" i="24"/>
  <c r="Y36" i="24"/>
  <c r="Y14" i="24"/>
  <c r="Y4" i="24"/>
  <c r="M89" i="24"/>
  <c r="M25" i="24"/>
  <c r="M33" i="24"/>
  <c r="M113" i="24"/>
  <c r="M41" i="24"/>
  <c r="M97" i="24"/>
  <c r="M153" i="24"/>
  <c r="M145" i="24"/>
  <c r="M137" i="24"/>
  <c r="M121" i="24"/>
  <c r="M105" i="24"/>
  <c r="M73" i="24"/>
  <c r="M65" i="24"/>
  <c r="M57" i="24"/>
  <c r="M49" i="24"/>
  <c r="M17" i="24"/>
  <c r="L9" i="24"/>
  <c r="K9" i="24"/>
  <c r="L8" i="24"/>
  <c r="L11" i="24"/>
  <c r="L12" i="24"/>
  <c r="L13" i="24"/>
  <c r="L14" i="24"/>
  <c r="L15" i="24"/>
  <c r="L16" i="24"/>
  <c r="L19" i="24"/>
  <c r="L20" i="24"/>
  <c r="L21" i="24"/>
  <c r="L22" i="24"/>
  <c r="L23" i="24"/>
  <c r="L24" i="24"/>
  <c r="L27" i="24"/>
  <c r="L28" i="24"/>
  <c r="L29" i="24"/>
  <c r="L30" i="24"/>
  <c r="L31" i="24"/>
  <c r="L32" i="24"/>
  <c r="L35" i="24"/>
  <c r="L36" i="24"/>
  <c r="L37" i="24"/>
  <c r="L38" i="24"/>
  <c r="L39" i="24"/>
  <c r="L40" i="24"/>
  <c r="L43" i="24"/>
  <c r="L44" i="24"/>
  <c r="L45" i="24"/>
  <c r="L46" i="24"/>
  <c r="L47" i="24"/>
  <c r="L48" i="24"/>
  <c r="L51" i="24"/>
  <c r="L52" i="24"/>
  <c r="L53" i="24"/>
  <c r="L54" i="24"/>
  <c r="L55" i="24"/>
  <c r="L56" i="24"/>
  <c r="L59" i="24"/>
  <c r="L60" i="24"/>
  <c r="L61" i="24"/>
  <c r="L62" i="24"/>
  <c r="L63" i="24"/>
  <c r="L64" i="24"/>
  <c r="L67" i="24"/>
  <c r="L68" i="24"/>
  <c r="L69" i="24"/>
  <c r="L70" i="24"/>
  <c r="L71" i="24"/>
  <c r="L72" i="24"/>
  <c r="L75" i="24"/>
  <c r="L76" i="24"/>
  <c r="L77" i="24"/>
  <c r="L78" i="24"/>
  <c r="L79" i="24"/>
  <c r="L80" i="24"/>
  <c r="L83" i="24"/>
  <c r="L84" i="24"/>
  <c r="L85" i="24"/>
  <c r="L86" i="24"/>
  <c r="L87" i="24"/>
  <c r="L88" i="24"/>
  <c r="L91" i="24"/>
  <c r="L92" i="24"/>
  <c r="L93" i="24"/>
  <c r="L94" i="24"/>
  <c r="L95" i="24"/>
  <c r="L96" i="24"/>
  <c r="L99" i="24"/>
  <c r="L100" i="24"/>
  <c r="L101" i="24"/>
  <c r="L102" i="24"/>
  <c r="L103" i="24"/>
  <c r="L104" i="24"/>
  <c r="L107" i="24"/>
  <c r="L108" i="24"/>
  <c r="L109" i="24"/>
  <c r="L110" i="24"/>
  <c r="L111" i="24"/>
  <c r="L112" i="24"/>
  <c r="L115" i="24"/>
  <c r="L116" i="24"/>
  <c r="L117" i="24"/>
  <c r="L118" i="24"/>
  <c r="L119" i="24"/>
  <c r="L120" i="24"/>
  <c r="L123" i="24"/>
  <c r="L124" i="24"/>
  <c r="L125" i="24"/>
  <c r="L126" i="24"/>
  <c r="L127" i="24"/>
  <c r="L128" i="24"/>
  <c r="L131" i="24"/>
  <c r="L132" i="24"/>
  <c r="L133" i="24"/>
  <c r="L134" i="24"/>
  <c r="L135" i="24"/>
  <c r="L136" i="24"/>
  <c r="L139" i="24"/>
  <c r="L140" i="24"/>
  <c r="L141" i="24"/>
  <c r="L142" i="24"/>
  <c r="L143" i="24"/>
  <c r="L144" i="24"/>
  <c r="L147" i="24"/>
  <c r="L148" i="24"/>
  <c r="L149" i="24"/>
  <c r="L150" i="24"/>
  <c r="L151" i="24"/>
  <c r="L152" i="24"/>
  <c r="K11" i="24"/>
  <c r="K12" i="24"/>
  <c r="K13" i="24"/>
  <c r="K14" i="24"/>
  <c r="K15" i="24"/>
  <c r="K16" i="24"/>
  <c r="K19" i="24"/>
  <c r="K20" i="24"/>
  <c r="K21" i="24"/>
  <c r="K22" i="24"/>
  <c r="K23" i="24"/>
  <c r="K24" i="24"/>
  <c r="K27" i="24"/>
  <c r="K28" i="24"/>
  <c r="K29" i="24"/>
  <c r="K30" i="24"/>
  <c r="K31" i="24"/>
  <c r="K32" i="24"/>
  <c r="K35" i="24"/>
  <c r="K36" i="24"/>
  <c r="K37" i="24"/>
  <c r="K38" i="24"/>
  <c r="K39" i="24"/>
  <c r="K40" i="24"/>
  <c r="K43" i="24"/>
  <c r="K44" i="24"/>
  <c r="K45" i="24"/>
  <c r="K46" i="24"/>
  <c r="K47" i="24"/>
  <c r="K48" i="24"/>
  <c r="K51" i="24"/>
  <c r="K52" i="24"/>
  <c r="K53" i="24"/>
  <c r="K54" i="24"/>
  <c r="K55" i="24"/>
  <c r="K56" i="24"/>
  <c r="K59" i="24"/>
  <c r="K60" i="24"/>
  <c r="K61" i="24"/>
  <c r="K62" i="24"/>
  <c r="K63" i="24"/>
  <c r="K64" i="24"/>
  <c r="K67" i="24"/>
  <c r="K68" i="24"/>
  <c r="K69" i="24"/>
  <c r="K70" i="24"/>
  <c r="K71" i="24"/>
  <c r="K72" i="24"/>
  <c r="K75" i="24"/>
  <c r="K76" i="24"/>
  <c r="K77" i="24"/>
  <c r="K78" i="24"/>
  <c r="K79" i="24"/>
  <c r="K80" i="24"/>
  <c r="K83" i="24"/>
  <c r="K84" i="24"/>
  <c r="K85" i="24"/>
  <c r="K86" i="24"/>
  <c r="K87" i="24"/>
  <c r="K88" i="24"/>
  <c r="K91" i="24"/>
  <c r="K92" i="24"/>
  <c r="K93" i="24"/>
  <c r="K94" i="24"/>
  <c r="K95" i="24"/>
  <c r="K96" i="24"/>
  <c r="K99" i="24"/>
  <c r="K100" i="24"/>
  <c r="K101" i="24"/>
  <c r="K102" i="24"/>
  <c r="K103" i="24"/>
  <c r="K104" i="24"/>
  <c r="K107" i="24"/>
  <c r="K108" i="24"/>
  <c r="K109" i="24"/>
  <c r="K110" i="24"/>
  <c r="K111" i="24"/>
  <c r="K112" i="24"/>
  <c r="K115" i="24"/>
  <c r="K116" i="24"/>
  <c r="K117" i="24"/>
  <c r="K118" i="24"/>
  <c r="K119" i="24"/>
  <c r="K120" i="24"/>
  <c r="K123" i="24"/>
  <c r="K124" i="24"/>
  <c r="K125" i="24"/>
  <c r="K126" i="24"/>
  <c r="K127" i="24"/>
  <c r="K128" i="24"/>
  <c r="K131" i="24"/>
  <c r="K132" i="24"/>
  <c r="K133" i="24"/>
  <c r="K134" i="24"/>
  <c r="K135" i="24"/>
  <c r="K136" i="24"/>
  <c r="K139" i="24"/>
  <c r="K140" i="24"/>
  <c r="K141" i="24"/>
  <c r="K142" i="24"/>
  <c r="K143" i="24"/>
  <c r="K144" i="24"/>
  <c r="K147" i="24"/>
  <c r="K148" i="24"/>
  <c r="K149" i="24"/>
  <c r="K150" i="24"/>
  <c r="K151" i="24"/>
  <c r="K152" i="24"/>
  <c r="J152" i="24"/>
  <c r="I152" i="24"/>
  <c r="H152" i="24"/>
  <c r="G152" i="24"/>
  <c r="J151" i="24"/>
  <c r="I151" i="24"/>
  <c r="H151" i="24"/>
  <c r="G151" i="24"/>
  <c r="J150" i="24"/>
  <c r="I150" i="24"/>
  <c r="H150" i="24"/>
  <c r="G150" i="24"/>
  <c r="J149" i="24"/>
  <c r="I149" i="24"/>
  <c r="H149" i="24"/>
  <c r="G149" i="24"/>
  <c r="J148" i="24"/>
  <c r="I148" i="24"/>
  <c r="H148" i="24"/>
  <c r="G148" i="24"/>
  <c r="J147" i="24"/>
  <c r="I147" i="24"/>
  <c r="H147" i="24"/>
  <c r="G147" i="24"/>
  <c r="J146" i="24"/>
  <c r="I146" i="24"/>
  <c r="H146" i="24"/>
  <c r="G146" i="24"/>
  <c r="J144" i="24"/>
  <c r="I144" i="24"/>
  <c r="H144" i="24"/>
  <c r="G144" i="24"/>
  <c r="J143" i="24"/>
  <c r="I143" i="24"/>
  <c r="H143" i="24"/>
  <c r="G143" i="24"/>
  <c r="J142" i="24"/>
  <c r="I142" i="24"/>
  <c r="H142" i="24"/>
  <c r="G142" i="24"/>
  <c r="J141" i="24"/>
  <c r="I141" i="24"/>
  <c r="H141" i="24"/>
  <c r="G141" i="24"/>
  <c r="J140" i="24"/>
  <c r="I140" i="24"/>
  <c r="H140" i="24"/>
  <c r="G140" i="24"/>
  <c r="J139" i="24"/>
  <c r="I139" i="24"/>
  <c r="H139" i="24"/>
  <c r="G139" i="24"/>
  <c r="J138" i="24"/>
  <c r="I138" i="24"/>
  <c r="H138" i="24"/>
  <c r="G138" i="24"/>
  <c r="J136" i="24"/>
  <c r="I136" i="24"/>
  <c r="H136" i="24"/>
  <c r="G136" i="24"/>
  <c r="J135" i="24"/>
  <c r="I135" i="24"/>
  <c r="H135" i="24"/>
  <c r="G135" i="24"/>
  <c r="J134" i="24"/>
  <c r="I134" i="24"/>
  <c r="H134" i="24"/>
  <c r="G134" i="24"/>
  <c r="J133" i="24"/>
  <c r="I133" i="24"/>
  <c r="H133" i="24"/>
  <c r="G133" i="24"/>
  <c r="J132" i="24"/>
  <c r="I132" i="24"/>
  <c r="H132" i="24"/>
  <c r="G132" i="24"/>
  <c r="J131" i="24"/>
  <c r="I131" i="24"/>
  <c r="H131" i="24"/>
  <c r="G131" i="24"/>
  <c r="J130" i="24"/>
  <c r="I130" i="24"/>
  <c r="H130" i="24"/>
  <c r="G130" i="24"/>
  <c r="J128" i="24"/>
  <c r="I128" i="24"/>
  <c r="H128" i="24"/>
  <c r="G128" i="24"/>
  <c r="J127" i="24"/>
  <c r="I127" i="24"/>
  <c r="H127" i="24"/>
  <c r="G127" i="24"/>
  <c r="J126" i="24"/>
  <c r="I126" i="24"/>
  <c r="H126" i="24"/>
  <c r="G126" i="24"/>
  <c r="J125" i="24"/>
  <c r="I125" i="24"/>
  <c r="H125" i="24"/>
  <c r="G125" i="24"/>
  <c r="J124" i="24"/>
  <c r="I124" i="24"/>
  <c r="H124" i="24"/>
  <c r="G124" i="24"/>
  <c r="J123" i="24"/>
  <c r="I123" i="24"/>
  <c r="H123" i="24"/>
  <c r="G123" i="24"/>
  <c r="J122" i="24"/>
  <c r="I122" i="24"/>
  <c r="H122" i="24"/>
  <c r="G122" i="24"/>
  <c r="J120" i="24"/>
  <c r="I120" i="24"/>
  <c r="H120" i="24"/>
  <c r="G120" i="24"/>
  <c r="J119" i="24"/>
  <c r="I119" i="24"/>
  <c r="H119" i="24"/>
  <c r="G119" i="24"/>
  <c r="J118" i="24"/>
  <c r="I118" i="24"/>
  <c r="H118" i="24"/>
  <c r="G118" i="24"/>
  <c r="J117" i="24"/>
  <c r="I117" i="24"/>
  <c r="H117" i="24"/>
  <c r="G117" i="24"/>
  <c r="J116" i="24"/>
  <c r="I116" i="24"/>
  <c r="H116" i="24"/>
  <c r="G116" i="24"/>
  <c r="J115" i="24"/>
  <c r="I115" i="24"/>
  <c r="H115" i="24"/>
  <c r="G115" i="24"/>
  <c r="J114" i="24"/>
  <c r="I114" i="24"/>
  <c r="H114" i="24"/>
  <c r="G114" i="24"/>
  <c r="J112" i="24"/>
  <c r="I112" i="24"/>
  <c r="H112" i="24"/>
  <c r="G112" i="24"/>
  <c r="J111" i="24"/>
  <c r="I111" i="24"/>
  <c r="H111" i="24"/>
  <c r="G111" i="24"/>
  <c r="J110" i="24"/>
  <c r="I110" i="24"/>
  <c r="H110" i="24"/>
  <c r="G110" i="24"/>
  <c r="J109" i="24"/>
  <c r="I109" i="24"/>
  <c r="H109" i="24"/>
  <c r="G109" i="24"/>
  <c r="J108" i="24"/>
  <c r="I108" i="24"/>
  <c r="H108" i="24"/>
  <c r="G108" i="24"/>
  <c r="J107" i="24"/>
  <c r="I107" i="24"/>
  <c r="H107" i="24"/>
  <c r="G107" i="24"/>
  <c r="J106" i="24"/>
  <c r="I106" i="24"/>
  <c r="H106" i="24"/>
  <c r="G106" i="24"/>
  <c r="J104" i="24"/>
  <c r="I104" i="24"/>
  <c r="H104" i="24"/>
  <c r="G104" i="24"/>
  <c r="J103" i="24"/>
  <c r="I103" i="24"/>
  <c r="H103" i="24"/>
  <c r="G103" i="24"/>
  <c r="J102" i="24"/>
  <c r="I102" i="24"/>
  <c r="H102" i="24"/>
  <c r="G102" i="24"/>
  <c r="J101" i="24"/>
  <c r="I101" i="24"/>
  <c r="H101" i="24"/>
  <c r="G101" i="24"/>
  <c r="J100" i="24"/>
  <c r="I100" i="24"/>
  <c r="H100" i="24"/>
  <c r="G100" i="24"/>
  <c r="J99" i="24"/>
  <c r="I99" i="24"/>
  <c r="H99" i="24"/>
  <c r="G99" i="24"/>
  <c r="J98" i="24"/>
  <c r="I98" i="24"/>
  <c r="H98" i="24"/>
  <c r="G98" i="24"/>
  <c r="J96" i="24"/>
  <c r="I96" i="24"/>
  <c r="H96" i="24"/>
  <c r="G96" i="24"/>
  <c r="J95" i="24"/>
  <c r="I95" i="24"/>
  <c r="H95" i="24"/>
  <c r="G95" i="24"/>
  <c r="J94" i="24"/>
  <c r="I94" i="24"/>
  <c r="H94" i="24"/>
  <c r="G94" i="24"/>
  <c r="J93" i="24"/>
  <c r="I93" i="24"/>
  <c r="H93" i="24"/>
  <c r="G93" i="24"/>
  <c r="J92" i="24"/>
  <c r="I92" i="24"/>
  <c r="H92" i="24"/>
  <c r="G92" i="24"/>
  <c r="J91" i="24"/>
  <c r="I91" i="24"/>
  <c r="H91" i="24"/>
  <c r="G91" i="24"/>
  <c r="J90" i="24"/>
  <c r="I90" i="24"/>
  <c r="H90" i="24"/>
  <c r="G90" i="24"/>
  <c r="J88" i="24"/>
  <c r="I88" i="24"/>
  <c r="H88" i="24"/>
  <c r="G88" i="24"/>
  <c r="J87" i="24"/>
  <c r="I87" i="24"/>
  <c r="H87" i="24"/>
  <c r="G87" i="24"/>
  <c r="J86" i="24"/>
  <c r="I86" i="24"/>
  <c r="H86" i="24"/>
  <c r="G86" i="24"/>
  <c r="J85" i="24"/>
  <c r="I85" i="24"/>
  <c r="H85" i="24"/>
  <c r="G85" i="24"/>
  <c r="J84" i="24"/>
  <c r="I84" i="24"/>
  <c r="H84" i="24"/>
  <c r="G84" i="24"/>
  <c r="J83" i="24"/>
  <c r="I83" i="24"/>
  <c r="H83" i="24"/>
  <c r="G83" i="24"/>
  <c r="J82" i="24"/>
  <c r="I82" i="24"/>
  <c r="H82" i="24"/>
  <c r="G82" i="24"/>
  <c r="J80" i="24"/>
  <c r="I80" i="24"/>
  <c r="H80" i="24"/>
  <c r="G80" i="24"/>
  <c r="J79" i="24"/>
  <c r="I79" i="24"/>
  <c r="H79" i="24"/>
  <c r="G79" i="24"/>
  <c r="J78" i="24"/>
  <c r="I78" i="24"/>
  <c r="H78" i="24"/>
  <c r="G78" i="24"/>
  <c r="J77" i="24"/>
  <c r="I77" i="24"/>
  <c r="H77" i="24"/>
  <c r="G77" i="24"/>
  <c r="J76" i="24"/>
  <c r="I76" i="24"/>
  <c r="H76" i="24"/>
  <c r="G76" i="24"/>
  <c r="J75" i="24"/>
  <c r="I75" i="24"/>
  <c r="H75" i="24"/>
  <c r="G75" i="24"/>
  <c r="J74" i="24"/>
  <c r="I74" i="24"/>
  <c r="H74" i="24"/>
  <c r="G74" i="24"/>
  <c r="J72" i="24"/>
  <c r="I72" i="24"/>
  <c r="H72" i="24"/>
  <c r="G72" i="24"/>
  <c r="J71" i="24"/>
  <c r="I71" i="24"/>
  <c r="H71" i="24"/>
  <c r="G71" i="24"/>
  <c r="J70" i="24"/>
  <c r="I70" i="24"/>
  <c r="H70" i="24"/>
  <c r="G70" i="24"/>
  <c r="J69" i="24"/>
  <c r="I69" i="24"/>
  <c r="H69" i="24"/>
  <c r="G69" i="24"/>
  <c r="J68" i="24"/>
  <c r="I68" i="24"/>
  <c r="H68" i="24"/>
  <c r="G68" i="24"/>
  <c r="J67" i="24"/>
  <c r="I67" i="24"/>
  <c r="H67" i="24"/>
  <c r="G67" i="24"/>
  <c r="J66" i="24"/>
  <c r="I66" i="24"/>
  <c r="H66" i="24"/>
  <c r="G66" i="24"/>
  <c r="J64" i="24"/>
  <c r="I64" i="24"/>
  <c r="H64" i="24"/>
  <c r="G64" i="24"/>
  <c r="J63" i="24"/>
  <c r="I63" i="24"/>
  <c r="H63" i="24"/>
  <c r="G63" i="24"/>
  <c r="J62" i="24"/>
  <c r="I62" i="24"/>
  <c r="H62" i="24"/>
  <c r="G62" i="24"/>
  <c r="J61" i="24"/>
  <c r="I61" i="24"/>
  <c r="H61" i="24"/>
  <c r="G61" i="24"/>
  <c r="J60" i="24"/>
  <c r="I60" i="24"/>
  <c r="H60" i="24"/>
  <c r="G60" i="24"/>
  <c r="J59" i="24"/>
  <c r="I59" i="24"/>
  <c r="H59" i="24"/>
  <c r="G59" i="24"/>
  <c r="J58" i="24"/>
  <c r="I58" i="24"/>
  <c r="H58" i="24"/>
  <c r="G58" i="24"/>
  <c r="J56" i="24"/>
  <c r="I56" i="24"/>
  <c r="H56" i="24"/>
  <c r="G56" i="24"/>
  <c r="J55" i="24"/>
  <c r="I55" i="24"/>
  <c r="H55" i="24"/>
  <c r="G55" i="24"/>
  <c r="J54" i="24"/>
  <c r="I54" i="24"/>
  <c r="H54" i="24"/>
  <c r="G54" i="24"/>
  <c r="J53" i="24"/>
  <c r="I53" i="24"/>
  <c r="H53" i="24"/>
  <c r="G53" i="24"/>
  <c r="J52" i="24"/>
  <c r="I52" i="24"/>
  <c r="H52" i="24"/>
  <c r="G52" i="24"/>
  <c r="J51" i="24"/>
  <c r="I51" i="24"/>
  <c r="H51" i="24"/>
  <c r="G51" i="24"/>
  <c r="J50" i="24"/>
  <c r="I50" i="24"/>
  <c r="H50" i="24"/>
  <c r="G50" i="24"/>
  <c r="J48" i="24"/>
  <c r="I48" i="24"/>
  <c r="H48" i="24"/>
  <c r="G48" i="24"/>
  <c r="J47" i="24"/>
  <c r="I47" i="24"/>
  <c r="H47" i="24"/>
  <c r="G47" i="24"/>
  <c r="J46" i="24"/>
  <c r="I46" i="24"/>
  <c r="H46" i="24"/>
  <c r="G46" i="24"/>
  <c r="J45" i="24"/>
  <c r="I45" i="24"/>
  <c r="H45" i="24"/>
  <c r="G45" i="24"/>
  <c r="J44" i="24"/>
  <c r="I44" i="24"/>
  <c r="H44" i="24"/>
  <c r="G44" i="24"/>
  <c r="J43" i="24"/>
  <c r="I43" i="24"/>
  <c r="H43" i="24"/>
  <c r="G43" i="24"/>
  <c r="J42" i="24"/>
  <c r="I42" i="24"/>
  <c r="H42" i="24"/>
  <c r="G42" i="24"/>
  <c r="J40" i="24"/>
  <c r="I40" i="24"/>
  <c r="H40" i="24"/>
  <c r="G40" i="24"/>
  <c r="J39" i="24"/>
  <c r="I39" i="24"/>
  <c r="H39" i="24"/>
  <c r="G39" i="24"/>
  <c r="J38" i="24"/>
  <c r="I38" i="24"/>
  <c r="H38" i="24"/>
  <c r="G38" i="24"/>
  <c r="J37" i="24"/>
  <c r="I37" i="24"/>
  <c r="H37" i="24"/>
  <c r="G37" i="24"/>
  <c r="J36" i="24"/>
  <c r="I36" i="24"/>
  <c r="H36" i="24"/>
  <c r="G36" i="24"/>
  <c r="J35" i="24"/>
  <c r="I35" i="24"/>
  <c r="H35" i="24"/>
  <c r="G35" i="24"/>
  <c r="J34" i="24"/>
  <c r="I34" i="24"/>
  <c r="H34" i="24"/>
  <c r="G34" i="24"/>
  <c r="J32" i="24"/>
  <c r="I32" i="24"/>
  <c r="H32" i="24"/>
  <c r="G32" i="24"/>
  <c r="J31" i="24"/>
  <c r="I31" i="24"/>
  <c r="H31" i="24"/>
  <c r="G31" i="24"/>
  <c r="J30" i="24"/>
  <c r="I30" i="24"/>
  <c r="H30" i="24"/>
  <c r="G30" i="24"/>
  <c r="J29" i="24"/>
  <c r="I29" i="24"/>
  <c r="H29" i="24"/>
  <c r="G29" i="24"/>
  <c r="J28" i="24"/>
  <c r="I28" i="24"/>
  <c r="H28" i="24"/>
  <c r="G28" i="24"/>
  <c r="J27" i="24"/>
  <c r="I27" i="24"/>
  <c r="H27" i="24"/>
  <c r="G27" i="24"/>
  <c r="J26" i="24"/>
  <c r="I26" i="24"/>
  <c r="H26" i="24"/>
  <c r="G26" i="24"/>
  <c r="J24" i="24"/>
  <c r="I24" i="24"/>
  <c r="H24" i="24"/>
  <c r="G24" i="24"/>
  <c r="J23" i="24"/>
  <c r="I23" i="24"/>
  <c r="H23" i="24"/>
  <c r="G23" i="24"/>
  <c r="J22" i="24"/>
  <c r="I22" i="24"/>
  <c r="H22" i="24"/>
  <c r="G22" i="24"/>
  <c r="J21" i="24"/>
  <c r="I21" i="24"/>
  <c r="H21" i="24"/>
  <c r="G21" i="24"/>
  <c r="J20" i="24"/>
  <c r="I20" i="24"/>
  <c r="H20" i="24"/>
  <c r="G20" i="24"/>
  <c r="J19" i="24"/>
  <c r="I19" i="24"/>
  <c r="H19" i="24"/>
  <c r="G19" i="24"/>
  <c r="J18" i="24"/>
  <c r="I18" i="24"/>
  <c r="H18" i="24"/>
  <c r="G18" i="24"/>
  <c r="J16" i="24"/>
  <c r="I16" i="24"/>
  <c r="H16" i="24"/>
  <c r="G16" i="24"/>
  <c r="J15" i="24"/>
  <c r="I15" i="24"/>
  <c r="H15" i="24"/>
  <c r="G15" i="24"/>
  <c r="J14" i="24"/>
  <c r="I14" i="24"/>
  <c r="H14" i="24"/>
  <c r="G14" i="24"/>
  <c r="J13" i="24"/>
  <c r="I13" i="24"/>
  <c r="H13" i="24"/>
  <c r="G13" i="24"/>
  <c r="J12" i="24"/>
  <c r="I12" i="24"/>
  <c r="H12" i="24"/>
  <c r="G12" i="24"/>
  <c r="J11" i="24"/>
  <c r="I11" i="24"/>
  <c r="H11" i="24"/>
  <c r="G11" i="24"/>
  <c r="J10" i="24"/>
  <c r="I10" i="24"/>
  <c r="H10" i="24"/>
  <c r="G10" i="24"/>
  <c r="K8" i="24"/>
  <c r="J8" i="24"/>
  <c r="I8" i="24"/>
  <c r="H8" i="24"/>
  <c r="G8" i="24"/>
  <c r="L7" i="24"/>
  <c r="K7" i="24"/>
  <c r="J7" i="24"/>
  <c r="I7" i="24"/>
  <c r="H7" i="24"/>
  <c r="G7" i="24"/>
  <c r="L6" i="24"/>
  <c r="K6" i="24"/>
  <c r="J6" i="24"/>
  <c r="I6" i="24"/>
  <c r="H6" i="24"/>
  <c r="G6" i="24"/>
  <c r="L5" i="24"/>
  <c r="K5" i="24"/>
  <c r="J5" i="24"/>
  <c r="I5" i="24"/>
  <c r="H5" i="24"/>
  <c r="G5" i="24"/>
  <c r="L4" i="24"/>
  <c r="K4" i="24"/>
  <c r="J4" i="24"/>
  <c r="I4" i="24"/>
  <c r="H4" i="24"/>
  <c r="G4" i="24"/>
  <c r="L3" i="24"/>
  <c r="K3" i="24"/>
  <c r="J3" i="24"/>
  <c r="I3" i="24"/>
  <c r="H3" i="24"/>
  <c r="G3" i="24"/>
  <c r="J2" i="24"/>
  <c r="I2" i="24"/>
  <c r="H2" i="24"/>
  <c r="G2" i="24"/>
  <c r="S97" i="28" l="1"/>
  <c r="V97" i="28" s="1"/>
  <c r="T64" i="28"/>
  <c r="AB64" i="28" s="1"/>
  <c r="S72" i="28"/>
  <c r="S36" i="28"/>
  <c r="S64" i="28"/>
  <c r="AF64" i="28" s="1"/>
  <c r="T153" i="28"/>
  <c r="AB153" i="28" s="1"/>
  <c r="R17" i="28"/>
  <c r="R64" i="28"/>
  <c r="Z64" i="28" s="1"/>
  <c r="T7" i="28"/>
  <c r="AB7" i="28" s="1"/>
  <c r="U113" i="28"/>
  <c r="U150" i="28"/>
  <c r="T115" i="28"/>
  <c r="T113" i="28"/>
  <c r="AB113" i="28" s="1"/>
  <c r="R112" i="28"/>
  <c r="V41" i="28"/>
  <c r="T22" i="28"/>
  <c r="AB22" i="28" s="1"/>
  <c r="T94" i="28"/>
  <c r="AB94" i="28" s="1"/>
  <c r="U136" i="28"/>
  <c r="T20" i="28"/>
  <c r="AB20" i="28" s="1"/>
  <c r="T123" i="28"/>
  <c r="AB123" i="28" s="1"/>
  <c r="R72" i="28"/>
  <c r="V72" i="28" s="1"/>
  <c r="U22" i="28"/>
  <c r="R95" i="28"/>
  <c r="S16" i="28"/>
  <c r="U3" i="28"/>
  <c r="AC3" i="28" s="1"/>
  <c r="S123" i="28"/>
  <c r="R39" i="28"/>
  <c r="T23" i="28"/>
  <c r="AB23" i="28" s="1"/>
  <c r="T101" i="28"/>
  <c r="AB101" i="28" s="1"/>
  <c r="U89" i="28"/>
  <c r="T68" i="28"/>
  <c r="AB68" i="28" s="1"/>
  <c r="S55" i="28"/>
  <c r="U16" i="28"/>
  <c r="AG16" i="28" s="1"/>
  <c r="S60" i="28"/>
  <c r="S45" i="28"/>
  <c r="U108" i="28"/>
  <c r="S108" i="28"/>
  <c r="V108" i="28" s="1"/>
  <c r="U139" i="28"/>
  <c r="S80" i="28"/>
  <c r="S33" i="28"/>
  <c r="U143" i="28"/>
  <c r="AC143" i="28" s="1"/>
  <c r="S134" i="28"/>
  <c r="R19" i="28"/>
  <c r="U148" i="28"/>
  <c r="R91" i="28"/>
  <c r="Z91" i="28" s="1"/>
  <c r="U80" i="28"/>
  <c r="AG80" i="28" s="1"/>
  <c r="U53" i="28"/>
  <c r="S44" i="28"/>
  <c r="R150" i="28"/>
  <c r="Z150" i="28" s="1"/>
  <c r="T53" i="28"/>
  <c r="AB53" i="28" s="1"/>
  <c r="U46" i="28"/>
  <c r="T61" i="28"/>
  <c r="AB61" i="28" s="1"/>
  <c r="R126" i="28"/>
  <c r="AE126" i="28" s="1"/>
  <c r="U5" i="28"/>
  <c r="V5" i="28" s="1"/>
  <c r="S150" i="28"/>
  <c r="R153" i="28"/>
  <c r="R80" i="28"/>
  <c r="Z80" i="28" s="1"/>
  <c r="R32" i="28"/>
  <c r="T80" i="28"/>
  <c r="AB80" i="28" s="1"/>
  <c r="AG41" i="28"/>
  <c r="AF41" i="28"/>
  <c r="AD41" i="28" s="1"/>
  <c r="U94" i="28"/>
  <c r="T15" i="28"/>
  <c r="AB15" i="28" s="1"/>
  <c r="T116" i="28"/>
  <c r="AB116" i="28" s="1"/>
  <c r="U134" i="28"/>
  <c r="AC134" i="28" s="1"/>
  <c r="S7" i="28"/>
  <c r="AE41" i="28"/>
  <c r="AA41" i="28"/>
  <c r="T118" i="28"/>
  <c r="AB118" i="28" s="1"/>
  <c r="U96" i="28"/>
  <c r="AC96" i="28" s="1"/>
  <c r="S94" i="28"/>
  <c r="AA94" i="28" s="1"/>
  <c r="R15" i="28"/>
  <c r="Z15" i="28" s="1"/>
  <c r="S153" i="28"/>
  <c r="AF153" i="28" s="1"/>
  <c r="S77" i="28"/>
  <c r="U15" i="28"/>
  <c r="S53" i="28"/>
  <c r="T86" i="28"/>
  <c r="AB86" i="28" s="1"/>
  <c r="T85" i="28"/>
  <c r="AB85" i="28" s="1"/>
  <c r="T37" i="28"/>
  <c r="AB37" i="28" s="1"/>
  <c r="S23" i="28"/>
  <c r="AF23" i="28" s="1"/>
  <c r="U8" i="28"/>
  <c r="U126" i="28"/>
  <c r="AC126" i="28" s="1"/>
  <c r="T31" i="28"/>
  <c r="AB31" i="28" s="1"/>
  <c r="U31" i="28"/>
  <c r="AG31" i="28" s="1"/>
  <c r="S126" i="28"/>
  <c r="AF126" i="28" s="1"/>
  <c r="T46" i="28"/>
  <c r="AB46" i="28" s="1"/>
  <c r="T141" i="28"/>
  <c r="AB141" i="28" s="1"/>
  <c r="S86" i="28"/>
  <c r="AA86" i="28" s="1"/>
  <c r="R101" i="28"/>
  <c r="R38" i="28"/>
  <c r="R61" i="28"/>
  <c r="Z61" i="28" s="1"/>
  <c r="S91" i="28"/>
  <c r="AA91" i="28" s="1"/>
  <c r="T87" i="28"/>
  <c r="AB87" i="28" s="1"/>
  <c r="S145" i="28"/>
  <c r="AA145" i="28" s="1"/>
  <c r="R52" i="28"/>
  <c r="T3" i="28"/>
  <c r="AB3" i="28" s="1"/>
  <c r="S101" i="28"/>
  <c r="S88" i="28"/>
  <c r="T126" i="28"/>
  <c r="AB126" i="28" s="1"/>
  <c r="S20" i="28"/>
  <c r="AA20" i="28" s="1"/>
  <c r="T136" i="28"/>
  <c r="AB136" i="28" s="1"/>
  <c r="T104" i="28"/>
  <c r="U61" i="28"/>
  <c r="AC61" i="28" s="1"/>
  <c r="R86" i="28"/>
  <c r="V86" i="28" s="1"/>
  <c r="S3" i="28"/>
  <c r="R46" i="28"/>
  <c r="T143" i="28"/>
  <c r="AB143" i="28" s="1"/>
  <c r="U141" i="28"/>
  <c r="AC141" i="28" s="1"/>
  <c r="T78" i="28"/>
  <c r="AB78" i="28" s="1"/>
  <c r="U115" i="28"/>
  <c r="S73" i="28"/>
  <c r="AA73" i="28" s="1"/>
  <c r="U70" i="28"/>
  <c r="AG70" i="28" s="1"/>
  <c r="U57" i="28"/>
  <c r="T56" i="28"/>
  <c r="AB56" i="28" s="1"/>
  <c r="R48" i="28"/>
  <c r="R53" i="28"/>
  <c r="V53" i="28" s="1"/>
  <c r="R25" i="28"/>
  <c r="Z25" i="28" s="1"/>
  <c r="S100" i="28"/>
  <c r="S85" i="28"/>
  <c r="AA85" i="28" s="1"/>
  <c r="U135" i="28"/>
  <c r="AG135" i="28" s="1"/>
  <c r="U99" i="28"/>
  <c r="AC99" i="28" s="1"/>
  <c r="S22" i="28"/>
  <c r="R8" i="28"/>
  <c r="Z8" i="28" s="1"/>
  <c r="S57" i="28"/>
  <c r="AA57" i="28" s="1"/>
  <c r="S127" i="28"/>
  <c r="AF127" i="28" s="1"/>
  <c r="U123" i="28"/>
  <c r="S37" i="28"/>
  <c r="AA37" i="28" s="1"/>
  <c r="S40" i="28"/>
  <c r="V40" i="28" s="1"/>
  <c r="R3" i="28"/>
  <c r="Z3" i="28" s="1"/>
  <c r="T44" i="28"/>
  <c r="AB44" i="28" s="1"/>
  <c r="T120" i="28"/>
  <c r="AB120" i="28" s="1"/>
  <c r="S143" i="28"/>
  <c r="AF143" i="28" s="1"/>
  <c r="S121" i="28"/>
  <c r="AA121" i="28" s="1"/>
  <c r="S87" i="28"/>
  <c r="U56" i="28"/>
  <c r="AG56" i="28" s="1"/>
  <c r="U20" i="28"/>
  <c r="AG20" i="28" s="1"/>
  <c r="R149" i="28"/>
  <c r="U86" i="28"/>
  <c r="S103" i="28"/>
  <c r="AF103" i="28" s="1"/>
  <c r="S13" i="28"/>
  <c r="AA13" i="28" s="1"/>
  <c r="T38" i="28"/>
  <c r="AB38" i="28" s="1"/>
  <c r="S132" i="28"/>
  <c r="S61" i="28"/>
  <c r="AF61" i="28" s="1"/>
  <c r="U39" i="28"/>
  <c r="AC39" i="28" s="1"/>
  <c r="R7" i="28"/>
  <c r="R59" i="28"/>
  <c r="S109" i="28"/>
  <c r="T107" i="28"/>
  <c r="AB107" i="28" s="1"/>
  <c r="T39" i="28"/>
  <c r="AB39" i="28" s="1"/>
  <c r="T21" i="28"/>
  <c r="AB21" i="28" s="1"/>
  <c r="R120" i="28"/>
  <c r="Z120" i="28" s="1"/>
  <c r="R81" i="28"/>
  <c r="Z81" i="28" s="1"/>
  <c r="R121" i="28"/>
  <c r="S112" i="28"/>
  <c r="AA112" i="28" s="1"/>
  <c r="T121" i="28"/>
  <c r="AB121" i="28" s="1"/>
  <c r="U88" i="28"/>
  <c r="AC88" i="28" s="1"/>
  <c r="U73" i="28"/>
  <c r="AC73" i="28" s="1"/>
  <c r="U43" i="28"/>
  <c r="U17" i="28"/>
  <c r="AG17" i="28" s="1"/>
  <c r="S99" i="28"/>
  <c r="AA99" i="28" s="1"/>
  <c r="S8" i="28"/>
  <c r="AA8" i="28" s="1"/>
  <c r="R13" i="28"/>
  <c r="S81" i="28"/>
  <c r="S120" i="28"/>
  <c r="U107" i="28"/>
  <c r="R69" i="28"/>
  <c r="T135" i="28"/>
  <c r="AB135" i="28" s="1"/>
  <c r="U21" i="28"/>
  <c r="AC21" i="28" s="1"/>
  <c r="U111" i="28"/>
  <c r="R144" i="28"/>
  <c r="Z144" i="28" s="1"/>
  <c r="R148" i="28"/>
  <c r="Z148" i="28" s="1"/>
  <c r="S140" i="28"/>
  <c r="AF140" i="28" s="1"/>
  <c r="U120" i="28"/>
  <c r="AG120" i="28" s="1"/>
  <c r="S148" i="28"/>
  <c r="S136" i="28"/>
  <c r="AA136" i="28" s="1"/>
  <c r="U112" i="28"/>
  <c r="AC112" i="28" s="1"/>
  <c r="U72" i="28"/>
  <c r="AC72" i="28" s="1"/>
  <c r="R45" i="28"/>
  <c r="T73" i="28"/>
  <c r="AB73" i="28" s="1"/>
  <c r="R92" i="28"/>
  <c r="Z92" i="28" s="1"/>
  <c r="T91" i="28"/>
  <c r="AB91" i="28" s="1"/>
  <c r="R20" i="28"/>
  <c r="Z20" i="28" s="1"/>
  <c r="S52" i="28"/>
  <c r="R30" i="28"/>
  <c r="Z30" i="28" s="1"/>
  <c r="S43" i="28"/>
  <c r="AA43" i="28" s="1"/>
  <c r="T109" i="28"/>
  <c r="AB109" i="28" s="1"/>
  <c r="R99" i="28"/>
  <c r="AE99" i="28" s="1"/>
  <c r="S104" i="28"/>
  <c r="AF104" i="28" s="1"/>
  <c r="T52" i="28"/>
  <c r="AB52" i="28" s="1"/>
  <c r="S46" i="28"/>
  <c r="AF46" i="28" s="1"/>
  <c r="T112" i="28"/>
  <c r="AB112" i="28" s="1"/>
  <c r="U38" i="28"/>
  <c r="AC38" i="28" s="1"/>
  <c r="T17" i="28"/>
  <c r="AB17" i="28" s="1"/>
  <c r="T89" i="28"/>
  <c r="AB89" i="28" s="1"/>
  <c r="T12" i="28"/>
  <c r="AB12" i="28" s="1"/>
  <c r="R33" i="28"/>
  <c r="Z33" i="28" s="1"/>
  <c r="T148" i="28"/>
  <c r="AB148" i="28" s="1"/>
  <c r="U52" i="28"/>
  <c r="T81" i="28"/>
  <c r="AB81" i="28" s="1"/>
  <c r="R21" i="28"/>
  <c r="Z21" i="28" s="1"/>
  <c r="S71" i="28"/>
  <c r="S49" i="28"/>
  <c r="AA49" i="28" s="1"/>
  <c r="S149" i="28"/>
  <c r="AA149" i="28" s="1"/>
  <c r="U144" i="28"/>
  <c r="AG144" i="28" s="1"/>
  <c r="U12" i="28"/>
  <c r="AC12" i="28" s="1"/>
  <c r="T102" i="28"/>
  <c r="AB102" i="28" s="1"/>
  <c r="R136" i="28"/>
  <c r="R145" i="28"/>
  <c r="AE145" i="28" s="1"/>
  <c r="S118" i="28"/>
  <c r="R135" i="28"/>
  <c r="U79" i="28"/>
  <c r="AC79" i="28" s="1"/>
  <c r="R118" i="28"/>
  <c r="S48" i="28"/>
  <c r="AF48" i="28" s="1"/>
  <c r="S32" i="28"/>
  <c r="AA32" i="28" s="1"/>
  <c r="R49" i="28"/>
  <c r="S17" i="28"/>
  <c r="AA17" i="28" s="1"/>
  <c r="T149" i="28"/>
  <c r="AB149" i="28" s="1"/>
  <c r="R83" i="28"/>
  <c r="Z83" i="28" s="1"/>
  <c r="R57" i="28"/>
  <c r="Z57" i="28" s="1"/>
  <c r="R115" i="28"/>
  <c r="Z115" i="28" s="1"/>
  <c r="T59" i="28"/>
  <c r="AB59" i="28" s="1"/>
  <c r="S30" i="28"/>
  <c r="AA30" i="28" s="1"/>
  <c r="U109" i="28"/>
  <c r="AC109" i="28" s="1"/>
  <c r="U151" i="28"/>
  <c r="AC151" i="28" s="1"/>
  <c r="R36" i="28"/>
  <c r="AE36" i="28" s="1"/>
  <c r="T134" i="28"/>
  <c r="AB134" i="28" s="1"/>
  <c r="R22" i="28"/>
  <c r="R87" i="28"/>
  <c r="Z87" i="28" s="1"/>
  <c r="R109" i="28"/>
  <c r="Z109" i="28" s="1"/>
  <c r="S12" i="28"/>
  <c r="R24" i="28"/>
  <c r="Z24" i="28" s="1"/>
  <c r="R71" i="28"/>
  <c r="Z71" i="28" s="1"/>
  <c r="S56" i="28"/>
  <c r="AA56" i="28" s="1"/>
  <c r="R132" i="28"/>
  <c r="Z132" i="28" s="1"/>
  <c r="R117" i="28"/>
  <c r="Z117" i="28" s="1"/>
  <c r="S139" i="28"/>
  <c r="AF139" i="28" s="1"/>
  <c r="T77" i="28"/>
  <c r="AB77" i="28" s="1"/>
  <c r="T71" i="28"/>
  <c r="AB71" i="28" s="1"/>
  <c r="R60" i="28"/>
  <c r="Z60" i="28" s="1"/>
  <c r="R151" i="28"/>
  <c r="Z151" i="28" s="1"/>
  <c r="T139" i="28"/>
  <c r="AB139" i="28" s="1"/>
  <c r="R89" i="28"/>
  <c r="Z89" i="28" s="1"/>
  <c r="U77" i="28"/>
  <c r="T117" i="28"/>
  <c r="AB117" i="28" s="1"/>
  <c r="U49" i="28"/>
  <c r="V49" i="28" s="1"/>
  <c r="R31" i="28"/>
  <c r="Z31" i="28" s="1"/>
  <c r="T72" i="28"/>
  <c r="AB72" i="28" s="1"/>
  <c r="U132" i="28"/>
  <c r="AC132" i="28" s="1"/>
  <c r="S117" i="28"/>
  <c r="AA117" i="28" s="1"/>
  <c r="U117" i="28"/>
  <c r="S14" i="28"/>
  <c r="R75" i="28"/>
  <c r="Z75" i="28" s="1"/>
  <c r="U131" i="28"/>
  <c r="AC131" i="28" s="1"/>
  <c r="R139" i="28"/>
  <c r="Z139" i="28" s="1"/>
  <c r="AF145" i="28"/>
  <c r="AC121" i="28"/>
  <c r="T60" i="28"/>
  <c r="AF60" i="28" s="1"/>
  <c r="T14" i="28"/>
  <c r="AB14" i="28" s="1"/>
  <c r="R116" i="28"/>
  <c r="Z116" i="28" s="1"/>
  <c r="S151" i="28"/>
  <c r="R78" i="28"/>
  <c r="Z78" i="28" s="1"/>
  <c r="T151" i="28"/>
  <c r="AB151" i="28" s="1"/>
  <c r="R111" i="28"/>
  <c r="R134" i="28"/>
  <c r="Z134" i="28" s="1"/>
  <c r="U118" i="28"/>
  <c r="S31" i="28"/>
  <c r="AA31" i="28" s="1"/>
  <c r="U33" i="28"/>
  <c r="R141" i="28"/>
  <c r="Z141" i="28" s="1"/>
  <c r="U153" i="28"/>
  <c r="AC153" i="28" s="1"/>
  <c r="R100" i="28"/>
  <c r="Z100" i="28" s="1"/>
  <c r="U83" i="28"/>
  <c r="AC83" i="28" s="1"/>
  <c r="S107" i="28"/>
  <c r="U60" i="28"/>
  <c r="AC60" i="28" s="1"/>
  <c r="U19" i="28"/>
  <c r="AC19" i="28" s="1"/>
  <c r="T132" i="28"/>
  <c r="AB132" i="28" s="1"/>
  <c r="U149" i="28"/>
  <c r="AC149" i="28" s="1"/>
  <c r="S115" i="28"/>
  <c r="AA115" i="28" s="1"/>
  <c r="S69" i="28"/>
  <c r="AA69" i="28" s="1"/>
  <c r="U81" i="28"/>
  <c r="AG81" i="28" s="1"/>
  <c r="S92" i="28"/>
  <c r="AA92" i="28" s="1"/>
  <c r="R12" i="28"/>
  <c r="T33" i="28"/>
  <c r="AB33" i="28" s="1"/>
  <c r="S59" i="28"/>
  <c r="AA59" i="28" s="1"/>
  <c r="R43" i="28"/>
  <c r="Z43" i="28" s="1"/>
  <c r="R11" i="28"/>
  <c r="Z11" i="28" s="1"/>
  <c r="S141" i="28"/>
  <c r="AA141" i="28" s="1"/>
  <c r="R107" i="28"/>
  <c r="T111" i="28"/>
  <c r="AB111" i="28" s="1"/>
  <c r="T57" i="28"/>
  <c r="AB57" i="28" s="1"/>
  <c r="T69" i="28"/>
  <c r="AB69" i="28" s="1"/>
  <c r="U69" i="28"/>
  <c r="AC69" i="28" s="1"/>
  <c r="R96" i="28"/>
  <c r="AE96" i="28" s="1"/>
  <c r="R79" i="28"/>
  <c r="Z79" i="28" s="1"/>
  <c r="S38" i="28"/>
  <c r="AA38" i="28" s="1"/>
  <c r="S78" i="28"/>
  <c r="AA78" i="28" s="1"/>
  <c r="S135" i="28"/>
  <c r="AA135" i="28" s="1"/>
  <c r="U104" i="28"/>
  <c r="AC104" i="28" s="1"/>
  <c r="AG36" i="28"/>
  <c r="T8" i="28"/>
  <c r="AB8" i="28" s="1"/>
  <c r="R88" i="28"/>
  <c r="Z88" i="28" s="1"/>
  <c r="AC40" i="28"/>
  <c r="AG40" i="28"/>
  <c r="AC29" i="28"/>
  <c r="AG29" i="28"/>
  <c r="AB51" i="28"/>
  <c r="AG51" i="28"/>
  <c r="AF77" i="28"/>
  <c r="AA77" i="28"/>
  <c r="AF134" i="28"/>
  <c r="AA134" i="28"/>
  <c r="V15" i="28"/>
  <c r="S70" i="28"/>
  <c r="AA70" i="28" s="1"/>
  <c r="S19" i="28"/>
  <c r="AA19" i="28" s="1"/>
  <c r="S11" i="28"/>
  <c r="AA11" i="28" s="1"/>
  <c r="R147" i="28"/>
  <c r="R131" i="28"/>
  <c r="Z131" i="28" s="1"/>
  <c r="S83" i="28"/>
  <c r="AA83" i="28" s="1"/>
  <c r="S75" i="28"/>
  <c r="T19" i="28"/>
  <c r="AB19" i="28" s="1"/>
  <c r="T24" i="28"/>
  <c r="T11" i="28"/>
  <c r="AB11" i="28" s="1"/>
  <c r="T100" i="28"/>
  <c r="AB100" i="28" s="1"/>
  <c r="S147" i="28"/>
  <c r="AF147" i="28" s="1"/>
  <c r="T131" i="28"/>
  <c r="AB131" i="28" s="1"/>
  <c r="U75" i="28"/>
  <c r="AC75" i="28" s="1"/>
  <c r="U24" i="28"/>
  <c r="AC24" i="28" s="1"/>
  <c r="AF85" i="28"/>
  <c r="T75" i="28"/>
  <c r="AB75" i="28" s="1"/>
  <c r="U11" i="28"/>
  <c r="S24" i="28"/>
  <c r="U147" i="28"/>
  <c r="T96" i="28"/>
  <c r="AB96" i="28" s="1"/>
  <c r="S116" i="28"/>
  <c r="AA116" i="28" s="1"/>
  <c r="R77" i="28"/>
  <c r="Z77" i="28" s="1"/>
  <c r="T83" i="28"/>
  <c r="AB83" i="28" s="1"/>
  <c r="U44" i="28"/>
  <c r="T13" i="28"/>
  <c r="AB13" i="28" s="1"/>
  <c r="AG23" i="28"/>
  <c r="AC36" i="28"/>
  <c r="S144" i="28"/>
  <c r="AA144" i="28" s="1"/>
  <c r="U71" i="28"/>
  <c r="AC71" i="28" s="1"/>
  <c r="U100" i="28"/>
  <c r="AC100" i="28" s="1"/>
  <c r="U92" i="28"/>
  <c r="AC92" i="28" s="1"/>
  <c r="T25" i="28"/>
  <c r="AB25" i="28" s="1"/>
  <c r="T30" i="28"/>
  <c r="AB30" i="28" s="1"/>
  <c r="U25" i="28"/>
  <c r="R56" i="28"/>
  <c r="Z56" i="28" s="1"/>
  <c r="S131" i="28"/>
  <c r="AA131" i="28" s="1"/>
  <c r="U116" i="28"/>
  <c r="AG116" i="28" s="1"/>
  <c r="S25" i="28"/>
  <c r="AE140" i="28"/>
  <c r="T92" i="28"/>
  <c r="AB92" i="28" s="1"/>
  <c r="T79" i="28"/>
  <c r="AG79" i="28" s="1"/>
  <c r="S79" i="28"/>
  <c r="R70" i="28"/>
  <c r="U30" i="28"/>
  <c r="AA113" i="28"/>
  <c r="AC89" i="28"/>
  <c r="AE120" i="28"/>
  <c r="AF112" i="28"/>
  <c r="AE81" i="28"/>
  <c r="Z143" i="28"/>
  <c r="AE143" i="28"/>
  <c r="AG53" i="28"/>
  <c r="AC53" i="28"/>
  <c r="Z94" i="28"/>
  <c r="AE144" i="28"/>
  <c r="AA153" i="28"/>
  <c r="V99" i="28"/>
  <c r="AF150" i="28"/>
  <c r="AA150" i="28"/>
  <c r="AB104" i="28"/>
  <c r="AE104" i="28"/>
  <c r="AA88" i="28"/>
  <c r="AF88" i="28"/>
  <c r="AA97" i="28"/>
  <c r="AG115" i="28"/>
  <c r="AC115" i="28"/>
  <c r="Z101" i="28"/>
  <c r="V101" i="28"/>
  <c r="AA39" i="28"/>
  <c r="AF43" i="28"/>
  <c r="Z9" i="28"/>
  <c r="AE9" i="28"/>
  <c r="V9" i="28"/>
  <c r="AA126" i="28"/>
  <c r="AG150" i="28"/>
  <c r="AC150" i="28"/>
  <c r="AA96" i="28"/>
  <c r="Z102" i="28"/>
  <c r="Z38" i="28"/>
  <c r="AA46" i="28"/>
  <c r="AF56" i="28"/>
  <c r="AC16" i="28"/>
  <c r="V152" i="28"/>
  <c r="Z152" i="28"/>
  <c r="AE152" i="28"/>
  <c r="AF68" i="28"/>
  <c r="AA68" i="28"/>
  <c r="Z63" i="28"/>
  <c r="AE63" i="28"/>
  <c r="V63" i="28"/>
  <c r="AC57" i="28"/>
  <c r="AG61" i="28"/>
  <c r="AC43" i="28"/>
  <c r="AG43" i="28"/>
  <c r="Z23" i="28"/>
  <c r="V23" i="28"/>
  <c r="AE23" i="28"/>
  <c r="AC8" i="28"/>
  <c r="AA103" i="28"/>
  <c r="Z85" i="28"/>
  <c r="AE85" i="28"/>
  <c r="AC111" i="28"/>
  <c r="AE49" i="28"/>
  <c r="Z49" i="28"/>
  <c r="AG46" i="28"/>
  <c r="AC46" i="28"/>
  <c r="Z46" i="28"/>
  <c r="AE46" i="28"/>
  <c r="AC86" i="28"/>
  <c r="AF53" i="28"/>
  <c r="AA53" i="28"/>
  <c r="AE153" i="28"/>
  <c r="Z153" i="28"/>
  <c r="U137" i="28"/>
  <c r="T137" i="28"/>
  <c r="AB137" i="28" s="1"/>
  <c r="R137" i="28"/>
  <c r="S137" i="28"/>
  <c r="AF123" i="28"/>
  <c r="AA123" i="28"/>
  <c r="AG103" i="28"/>
  <c r="AC103" i="28"/>
  <c r="AE108" i="28"/>
  <c r="Z108" i="28"/>
  <c r="AF132" i="28"/>
  <c r="AA132" i="28"/>
  <c r="AG95" i="28"/>
  <c r="AC95" i="28"/>
  <c r="Z105" i="28"/>
  <c r="V105" i="28"/>
  <c r="AE105" i="28"/>
  <c r="AG72" i="28"/>
  <c r="Z68" i="28"/>
  <c r="AE68" i="28"/>
  <c r="V68" i="28"/>
  <c r="AF49" i="28"/>
  <c r="AA60" i="28"/>
  <c r="AF51" i="28"/>
  <c r="AA51" i="28"/>
  <c r="AC37" i="28"/>
  <c r="AC67" i="28"/>
  <c r="AG67" i="28"/>
  <c r="U62" i="28"/>
  <c r="S62" i="28"/>
  <c r="R62" i="28"/>
  <c r="T62" i="28"/>
  <c r="AB62" i="28" s="1"/>
  <c r="AC63" i="28"/>
  <c r="AG63" i="28"/>
  <c r="AC7" i="28"/>
  <c r="Z59" i="28"/>
  <c r="AC35" i="28"/>
  <c r="AG35" i="28"/>
  <c r="AA22" i="28"/>
  <c r="AF22" i="28"/>
  <c r="AA27" i="28"/>
  <c r="AF27" i="28"/>
  <c r="V37" i="28"/>
  <c r="AA4" i="28"/>
  <c r="AF4" i="28"/>
  <c r="U128" i="28"/>
  <c r="T128" i="28"/>
  <c r="AB128" i="28" s="1"/>
  <c r="S128" i="28"/>
  <c r="R128" i="28"/>
  <c r="AE139" i="28"/>
  <c r="AC148" i="28"/>
  <c r="AG140" i="28"/>
  <c r="AC140" i="28"/>
  <c r="Z121" i="28"/>
  <c r="AC64" i="28"/>
  <c r="AG64" i="28"/>
  <c r="AC78" i="28"/>
  <c r="AA95" i="28"/>
  <c r="AF95" i="28"/>
  <c r="AC102" i="28"/>
  <c r="AG68" i="28"/>
  <c r="AC68" i="28"/>
  <c r="AA16" i="28"/>
  <c r="AF16" i="28"/>
  <c r="AF67" i="28"/>
  <c r="AA67" i="28"/>
  <c r="Z19" i="28"/>
  <c r="AF28" i="28"/>
  <c r="AA28" i="28"/>
  <c r="AC59" i="28"/>
  <c r="AE22" i="28"/>
  <c r="Z27" i="28"/>
  <c r="AE27" i="28"/>
  <c r="V27" i="28"/>
  <c r="Z136" i="28"/>
  <c r="AC123" i="28"/>
  <c r="AG123" i="28"/>
  <c r="Z103" i="28"/>
  <c r="AE103" i="28"/>
  <c r="V103" i="28"/>
  <c r="AC85" i="28"/>
  <c r="AG85" i="28"/>
  <c r="U93" i="28"/>
  <c r="R93" i="28"/>
  <c r="T93" i="28"/>
  <c r="AB93" i="28" s="1"/>
  <c r="S93" i="28"/>
  <c r="AG132" i="28"/>
  <c r="AF105" i="28"/>
  <c r="AA105" i="28"/>
  <c r="AE72" i="28"/>
  <c r="AG108" i="28"/>
  <c r="AC108" i="28"/>
  <c r="AF99" i="28"/>
  <c r="AA118" i="28"/>
  <c r="AC136" i="28"/>
  <c r="Z55" i="28"/>
  <c r="AE55" i="28"/>
  <c r="V55" i="28"/>
  <c r="AG49" i="28"/>
  <c r="AE97" i="28"/>
  <c r="Z97" i="28"/>
  <c r="AA61" i="28"/>
  <c r="AA63" i="28"/>
  <c r="AF63" i="28"/>
  <c r="AC28" i="28"/>
  <c r="AG28" i="28"/>
  <c r="Z35" i="28"/>
  <c r="V35" i="28"/>
  <c r="AE35" i="28"/>
  <c r="V64" i="28"/>
  <c r="AE6" i="28"/>
  <c r="V6" i="28"/>
  <c r="Z6" i="28"/>
  <c r="AA23" i="28"/>
  <c r="AC17" i="28"/>
  <c r="AC4" i="28"/>
  <c r="AG4" i="28"/>
  <c r="AG14" i="28"/>
  <c r="AC14" i="28"/>
  <c r="AG9" i="28"/>
  <c r="AC9" i="28"/>
  <c r="Z149" i="28"/>
  <c r="U142" i="28"/>
  <c r="R142" i="28"/>
  <c r="T142" i="28"/>
  <c r="AB142" i="28" s="1"/>
  <c r="S142" i="28"/>
  <c r="AA148" i="28"/>
  <c r="U133" i="28"/>
  <c r="T133" i="28"/>
  <c r="AB133" i="28" s="1"/>
  <c r="S133" i="28"/>
  <c r="R133" i="28"/>
  <c r="R129" i="28"/>
  <c r="T129" i="28"/>
  <c r="AB129" i="28" s="1"/>
  <c r="S129" i="28"/>
  <c r="U129" i="28"/>
  <c r="AC127" i="28"/>
  <c r="AG127" i="28"/>
  <c r="AE132" i="28"/>
  <c r="AE69" i="28"/>
  <c r="Z69" i="28"/>
  <c r="AA108" i="28"/>
  <c r="AA55" i="28"/>
  <c r="AF55" i="28"/>
  <c r="AA45" i="28"/>
  <c r="AF45" i="28"/>
  <c r="AC48" i="28"/>
  <c r="AG48" i="28"/>
  <c r="AF32" i="28"/>
  <c r="Z112" i="28"/>
  <c r="AE112" i="28"/>
  <c r="Z86" i="28"/>
  <c r="AC6" i="28"/>
  <c r="AG6" i="28"/>
  <c r="AG55" i="28"/>
  <c r="AA35" i="28"/>
  <c r="AF35" i="28"/>
  <c r="AC22" i="28"/>
  <c r="AG22" i="28"/>
  <c r="AE64" i="28"/>
  <c r="AA3" i="28"/>
  <c r="AC33" i="28"/>
  <c r="V3" i="28"/>
  <c r="AE15" i="28"/>
  <c r="Z14" i="28"/>
  <c r="AE14" i="28"/>
  <c r="AA152" i="28"/>
  <c r="AF152" i="28"/>
  <c r="U124" i="28"/>
  <c r="T124" i="28"/>
  <c r="AB124" i="28" s="1"/>
  <c r="S124" i="28"/>
  <c r="R124" i="28"/>
  <c r="AF115" i="28"/>
  <c r="R125" i="28"/>
  <c r="T125" i="28"/>
  <c r="AB125" i="28" s="1"/>
  <c r="S125" i="28"/>
  <c r="U125" i="28"/>
  <c r="U84" i="28"/>
  <c r="T84" i="28"/>
  <c r="AB84" i="28" s="1"/>
  <c r="S84" i="28"/>
  <c r="R84" i="28"/>
  <c r="AA100" i="28"/>
  <c r="Z127" i="28"/>
  <c r="AE127" i="28"/>
  <c r="AA87" i="28"/>
  <c r="AC105" i="28"/>
  <c r="AG105" i="28"/>
  <c r="AC113" i="28"/>
  <c r="Z70" i="28"/>
  <c r="AE70" i="28"/>
  <c r="AC45" i="28"/>
  <c r="AG45" i="28"/>
  <c r="AC56" i="28"/>
  <c r="Z73" i="28"/>
  <c r="Z40" i="28"/>
  <c r="AE40" i="28"/>
  <c r="Z29" i="28"/>
  <c r="AE29" i="28"/>
  <c r="V29" i="28"/>
  <c r="V36" i="28"/>
  <c r="AC20" i="28"/>
  <c r="AG32" i="28"/>
  <c r="Z13" i="28"/>
  <c r="Z39" i="28"/>
  <c r="AA33" i="28"/>
  <c r="AF33" i="28"/>
  <c r="V61" i="28"/>
  <c r="AC91" i="28"/>
  <c r="Z5" i="28"/>
  <c r="AE5" i="28"/>
  <c r="AB152" i="28"/>
  <c r="AG152" i="28"/>
  <c r="U76" i="28"/>
  <c r="R76" i="28"/>
  <c r="T76" i="28"/>
  <c r="AB76" i="28" s="1"/>
  <c r="S76" i="28"/>
  <c r="AA72" i="28"/>
  <c r="AF72" i="28"/>
  <c r="AB115" i="28"/>
  <c r="AC87" i="28"/>
  <c r="AA111" i="28"/>
  <c r="AA102" i="28"/>
  <c r="AA89" i="28"/>
  <c r="U54" i="28"/>
  <c r="S54" i="28"/>
  <c r="R54" i="28"/>
  <c r="T54" i="28"/>
  <c r="AB54" i="28" s="1"/>
  <c r="AA29" i="28"/>
  <c r="AF29" i="28"/>
  <c r="AE32" i="28"/>
  <c r="V32" i="28"/>
  <c r="Z32" i="28"/>
  <c r="AC97" i="28"/>
  <c r="AG97" i="28"/>
  <c r="AA80" i="28"/>
  <c r="AF80" i="28"/>
  <c r="AF71" i="28"/>
  <c r="AA71" i="28"/>
  <c r="U47" i="28"/>
  <c r="S47" i="28"/>
  <c r="R47" i="28"/>
  <c r="T47" i="28"/>
  <c r="AB47" i="28" s="1"/>
  <c r="AA52" i="28"/>
  <c r="AA12" i="28"/>
  <c r="AF44" i="28"/>
  <c r="AA44" i="28"/>
  <c r="AC101" i="28"/>
  <c r="AG21" i="28"/>
  <c r="AF5" i="28"/>
  <c r="AA5" i="28"/>
  <c r="U119" i="28"/>
  <c r="R119" i="28"/>
  <c r="T119" i="28"/>
  <c r="AB119" i="28" s="1"/>
  <c r="S119" i="28"/>
  <c r="AG143" i="28"/>
  <c r="U110" i="28"/>
  <c r="T110" i="28"/>
  <c r="AB110" i="28" s="1"/>
  <c r="S110" i="28"/>
  <c r="R110" i="28"/>
  <c r="U65" i="28"/>
  <c r="T65" i="28"/>
  <c r="AB65" i="28" s="1"/>
  <c r="R65" i="28"/>
  <c r="S65" i="28"/>
  <c r="AA48" i="28"/>
  <c r="Z52" i="28"/>
  <c r="AA25" i="28"/>
  <c r="AF36" i="28"/>
  <c r="AA36" i="28"/>
  <c r="AA15" i="28"/>
  <c r="AF15" i="28"/>
  <c r="AA7" i="28"/>
  <c r="V21" i="28"/>
  <c r="V8" i="28"/>
  <c r="AF9" i="28"/>
  <c r="AA9" i="28"/>
  <c r="AE123" i="28"/>
  <c r="Z123" i="28"/>
  <c r="V123" i="28"/>
  <c r="AC31" i="28"/>
  <c r="AG139" i="28"/>
  <c r="AC139" i="28"/>
  <c r="AC145" i="28"/>
  <c r="AG145" i="28"/>
  <c r="AA109" i="28"/>
  <c r="AG126" i="28"/>
  <c r="AG99" i="28"/>
  <c r="Z95" i="28"/>
  <c r="AE95" i="28"/>
  <c r="V95" i="28"/>
  <c r="Z44" i="28"/>
  <c r="AE44" i="28"/>
  <c r="AE51" i="28"/>
  <c r="V51" i="28"/>
  <c r="Z51" i="28"/>
  <c r="AE20" i="28"/>
  <c r="Z16" i="28"/>
  <c r="AE16" i="28"/>
  <c r="AE67" i="28"/>
  <c r="V67" i="28"/>
  <c r="Z67" i="28"/>
  <c r="AE45" i="28"/>
  <c r="V45" i="28"/>
  <c r="Z45" i="28"/>
  <c r="AC52" i="28"/>
  <c r="AC15" i="28"/>
  <c r="AG15" i="28"/>
  <c r="AE28" i="28"/>
  <c r="V28" i="28"/>
  <c r="Z28" i="28"/>
  <c r="AC13" i="28"/>
  <c r="Z7" i="28"/>
  <c r="AE7" i="28"/>
  <c r="AG27" i="28"/>
  <c r="AC27" i="28"/>
  <c r="AA101" i="28"/>
  <c r="Z17" i="28"/>
  <c r="AE17" i="28"/>
  <c r="Z4" i="28"/>
  <c r="V4" i="28"/>
  <c r="AE4" i="28"/>
  <c r="AF8" i="28"/>
  <c r="AF6" i="28"/>
  <c r="Q81" i="24"/>
  <c r="U81" i="24" s="1"/>
  <c r="Q129" i="24"/>
  <c r="U129" i="24" s="1"/>
  <c r="P81" i="24"/>
  <c r="T81" i="24" s="1"/>
  <c r="AB81" i="24" s="1"/>
  <c r="P129" i="24"/>
  <c r="T129" i="24" s="1"/>
  <c r="AB129" i="24" s="1"/>
  <c r="N81" i="24"/>
  <c r="R81" i="24" s="1"/>
  <c r="AE81" i="24" s="1"/>
  <c r="N129" i="24"/>
  <c r="R129" i="24" s="1"/>
  <c r="O81" i="24"/>
  <c r="S81" i="24" s="1"/>
  <c r="O129" i="24"/>
  <c r="S129" i="24" s="1"/>
  <c r="Q9" i="24"/>
  <c r="M8" i="24"/>
  <c r="N17" i="24"/>
  <c r="R17" i="24" s="1"/>
  <c r="N8" i="24"/>
  <c r="R8" i="24" s="1"/>
  <c r="Q89" i="24"/>
  <c r="U89" i="24" s="1"/>
  <c r="O8" i="24"/>
  <c r="P9" i="24"/>
  <c r="P25" i="24"/>
  <c r="T25" i="24" s="1"/>
  <c r="AB25" i="24" s="1"/>
  <c r="P41" i="24"/>
  <c r="T41" i="24" s="1"/>
  <c r="AB41" i="24" s="1"/>
  <c r="P73" i="24"/>
  <c r="T73" i="24" s="1"/>
  <c r="AB73" i="24" s="1"/>
  <c r="P137" i="24"/>
  <c r="T137" i="24" s="1"/>
  <c r="AB137" i="24" s="1"/>
  <c r="Q105" i="24"/>
  <c r="U105" i="24" s="1"/>
  <c r="Q121" i="24"/>
  <c r="U121" i="24" s="1"/>
  <c r="Q137" i="24"/>
  <c r="U137" i="24" s="1"/>
  <c r="Q153" i="24"/>
  <c r="U153" i="24" s="1"/>
  <c r="N145" i="24"/>
  <c r="R145" i="24" s="1"/>
  <c r="O17" i="24"/>
  <c r="S17" i="24" s="1"/>
  <c r="O33" i="24"/>
  <c r="S33" i="24" s="1"/>
  <c r="O49" i="24"/>
  <c r="S49" i="24" s="1"/>
  <c r="AF49" i="24" s="1"/>
  <c r="O65" i="24"/>
  <c r="S65" i="24" s="1"/>
  <c r="O97" i="24"/>
  <c r="S97" i="24" s="1"/>
  <c r="O113" i="24"/>
  <c r="S113" i="24" s="1"/>
  <c r="O145" i="24"/>
  <c r="S145" i="24" s="1"/>
  <c r="P17" i="24"/>
  <c r="T17" i="24" s="1"/>
  <c r="AB17" i="24" s="1"/>
  <c r="P33" i="24"/>
  <c r="T33" i="24" s="1"/>
  <c r="AB33" i="24" s="1"/>
  <c r="P49" i="24"/>
  <c r="P65" i="24"/>
  <c r="T65" i="24" s="1"/>
  <c r="AB65" i="24" s="1"/>
  <c r="P97" i="24"/>
  <c r="T97" i="24" s="1"/>
  <c r="AB97" i="24" s="1"/>
  <c r="P113" i="24"/>
  <c r="T113" i="24" s="1"/>
  <c r="AB113" i="24" s="1"/>
  <c r="P145" i="24"/>
  <c r="T145" i="24" s="1"/>
  <c r="AB145" i="24" s="1"/>
  <c r="Q8" i="24"/>
  <c r="N9" i="24"/>
  <c r="P105" i="24"/>
  <c r="T105" i="24" s="1"/>
  <c r="AB105" i="24" s="1"/>
  <c r="P153" i="24"/>
  <c r="T153" i="24" s="1"/>
  <c r="AB153" i="24" s="1"/>
  <c r="N33" i="24"/>
  <c r="R33" i="24" s="1"/>
  <c r="AE33" i="24" s="1"/>
  <c r="N49" i="24"/>
  <c r="R49" i="24" s="1"/>
  <c r="AE49" i="24" s="1"/>
  <c r="N65" i="24"/>
  <c r="R65" i="24" s="1"/>
  <c r="AE65" i="24" s="1"/>
  <c r="N97" i="24"/>
  <c r="R97" i="24" s="1"/>
  <c r="N113" i="24"/>
  <c r="R113" i="24" s="1"/>
  <c r="Q17" i="24"/>
  <c r="U17" i="24" s="1"/>
  <c r="AG17" i="24" s="1"/>
  <c r="Q33" i="24"/>
  <c r="U33" i="24" s="1"/>
  <c r="AG33" i="24" s="1"/>
  <c r="Q49" i="24"/>
  <c r="U49" i="24" s="1"/>
  <c r="Q65" i="24"/>
  <c r="U65" i="24" s="1"/>
  <c r="AG65" i="24" s="1"/>
  <c r="Q97" i="24"/>
  <c r="U97" i="24" s="1"/>
  <c r="AG97" i="24" s="1"/>
  <c r="Q113" i="24"/>
  <c r="U113" i="24" s="1"/>
  <c r="Q145" i="24"/>
  <c r="U145" i="24" s="1"/>
  <c r="P8" i="24"/>
  <c r="O9" i="24"/>
  <c r="N25" i="24"/>
  <c r="R25" i="24" s="1"/>
  <c r="N41" i="24"/>
  <c r="R41" i="24" s="1"/>
  <c r="N57" i="24"/>
  <c r="R57" i="24" s="1"/>
  <c r="AE57" i="24" s="1"/>
  <c r="N73" i="24"/>
  <c r="R73" i="24" s="1"/>
  <c r="AE73" i="24" s="1"/>
  <c r="N89" i="24"/>
  <c r="R89" i="24" s="1"/>
  <c r="N105" i="24"/>
  <c r="R105" i="24" s="1"/>
  <c r="N121" i="24"/>
  <c r="R121" i="24" s="1"/>
  <c r="N137" i="24"/>
  <c r="R137" i="24" s="1"/>
  <c r="N153" i="24"/>
  <c r="R153" i="24" s="1"/>
  <c r="P57" i="24"/>
  <c r="T57" i="24" s="1"/>
  <c r="AB57" i="24" s="1"/>
  <c r="P89" i="24"/>
  <c r="T89" i="24" s="1"/>
  <c r="AB89" i="24" s="1"/>
  <c r="P121" i="24"/>
  <c r="T121" i="24" s="1"/>
  <c r="AB121" i="24" s="1"/>
  <c r="Q25" i="24"/>
  <c r="U25" i="24" s="1"/>
  <c r="Q41" i="24"/>
  <c r="U41" i="24" s="1"/>
  <c r="Q57" i="24"/>
  <c r="U57" i="24" s="1"/>
  <c r="Q73" i="24"/>
  <c r="U73" i="24" s="1"/>
  <c r="O25" i="24"/>
  <c r="S25" i="24" s="1"/>
  <c r="O41" i="24"/>
  <c r="S41" i="24" s="1"/>
  <c r="O57" i="24"/>
  <c r="S57" i="24" s="1"/>
  <c r="AF57" i="24" s="1"/>
  <c r="O73" i="24"/>
  <c r="S73" i="24" s="1"/>
  <c r="AF73" i="24" s="1"/>
  <c r="O89" i="24"/>
  <c r="S89" i="24" s="1"/>
  <c r="O105" i="24"/>
  <c r="S105" i="24" s="1"/>
  <c r="O121" i="24"/>
  <c r="S121" i="24" s="1"/>
  <c r="O137" i="24"/>
  <c r="S137" i="24" s="1"/>
  <c r="O153" i="24"/>
  <c r="S153" i="24" s="1"/>
  <c r="AF153" i="24" s="1"/>
  <c r="T49" i="24"/>
  <c r="AB49" i="24" s="1"/>
  <c r="M9" i="24"/>
  <c r="N14" i="24"/>
  <c r="N16" i="24"/>
  <c r="N19" i="24"/>
  <c r="N21" i="24"/>
  <c r="N23" i="24"/>
  <c r="N28" i="24"/>
  <c r="N30" i="24"/>
  <c r="N32" i="24"/>
  <c r="N35" i="24"/>
  <c r="N37" i="24"/>
  <c r="N39" i="24"/>
  <c r="N44" i="24"/>
  <c r="N46" i="24"/>
  <c r="N48" i="24"/>
  <c r="N51" i="24"/>
  <c r="N53" i="24"/>
  <c r="N55" i="24"/>
  <c r="N60" i="24"/>
  <c r="N62" i="24"/>
  <c r="N64" i="24"/>
  <c r="N69" i="24"/>
  <c r="N71" i="24"/>
  <c r="N76" i="24"/>
  <c r="N78" i="24"/>
  <c r="N80" i="24"/>
  <c r="N83" i="24"/>
  <c r="N85" i="24"/>
  <c r="N87" i="24"/>
  <c r="N92" i="24"/>
  <c r="N94" i="24"/>
  <c r="N96" i="24"/>
  <c r="N101" i="24"/>
  <c r="N103" i="24"/>
  <c r="N108" i="24"/>
  <c r="N110" i="24"/>
  <c r="N112" i="24"/>
  <c r="N115" i="24"/>
  <c r="N117" i="24"/>
  <c r="N119" i="24"/>
  <c r="N124" i="24"/>
  <c r="N126" i="24"/>
  <c r="N128" i="24"/>
  <c r="N131" i="24"/>
  <c r="N133" i="24"/>
  <c r="N135" i="24"/>
  <c r="N140" i="24"/>
  <c r="N142" i="24"/>
  <c r="N144" i="24"/>
  <c r="N147" i="24"/>
  <c r="N149" i="24"/>
  <c r="M152" i="24"/>
  <c r="M110" i="24"/>
  <c r="M100" i="24"/>
  <c r="M88" i="24"/>
  <c r="M46" i="24"/>
  <c r="M36" i="24"/>
  <c r="M24" i="24"/>
  <c r="M43" i="24"/>
  <c r="N67" i="24"/>
  <c r="N99" i="24"/>
  <c r="M64" i="24"/>
  <c r="P69" i="24"/>
  <c r="N151" i="24"/>
  <c r="O43" i="24"/>
  <c r="M83" i="24"/>
  <c r="M19" i="24"/>
  <c r="O6" i="24"/>
  <c r="Q7" i="24"/>
  <c r="M37" i="24"/>
  <c r="P11" i="24"/>
  <c r="P27" i="24"/>
  <c r="P38" i="24"/>
  <c r="P63" i="24"/>
  <c r="P93" i="24"/>
  <c r="P120" i="24"/>
  <c r="P141" i="24"/>
  <c r="M144" i="24"/>
  <c r="M134" i="24"/>
  <c r="M92" i="24"/>
  <c r="M80" i="24"/>
  <c r="M70" i="24"/>
  <c r="M28" i="24"/>
  <c r="M16" i="24"/>
  <c r="M12" i="24"/>
  <c r="Q11" i="24"/>
  <c r="Q13" i="24"/>
  <c r="Q15" i="24"/>
  <c r="Q20" i="24"/>
  <c r="Q22" i="24"/>
  <c r="Q24" i="24"/>
  <c r="Q27" i="24"/>
  <c r="Q29" i="24"/>
  <c r="Q31" i="24"/>
  <c r="Q36" i="24"/>
  <c r="Q38" i="24"/>
  <c r="Q40" i="24"/>
  <c r="Q43" i="24"/>
  <c r="Q45" i="24"/>
  <c r="Q47" i="24"/>
  <c r="Q52" i="24"/>
  <c r="Q54" i="24"/>
  <c r="Q56" i="24"/>
  <c r="Q59" i="24"/>
  <c r="Q61" i="24"/>
  <c r="Q63" i="24"/>
  <c r="Q68" i="24"/>
  <c r="Q70" i="24"/>
  <c r="Q72" i="24"/>
  <c r="Q75" i="24"/>
  <c r="Q77" i="24"/>
  <c r="Q79" i="24"/>
  <c r="Q84" i="24"/>
  <c r="Q86" i="24"/>
  <c r="Q88" i="24"/>
  <c r="Q91" i="24"/>
  <c r="Q93" i="24"/>
  <c r="Q95" i="24"/>
  <c r="Q100" i="24"/>
  <c r="Q102" i="24"/>
  <c r="Q104" i="24"/>
  <c r="Q107" i="24"/>
  <c r="Q109" i="24"/>
  <c r="Q111" i="24"/>
  <c r="Q116" i="24"/>
  <c r="Q118" i="24"/>
  <c r="Q120" i="24"/>
  <c r="Q123" i="24"/>
  <c r="Q125" i="24"/>
  <c r="Q127" i="24"/>
  <c r="Q132" i="24"/>
  <c r="Q134" i="24"/>
  <c r="Q136" i="24"/>
  <c r="Q139" i="24"/>
  <c r="Q141" i="24"/>
  <c r="Q143" i="24"/>
  <c r="Q148" i="24"/>
  <c r="Q150" i="24"/>
  <c r="Q152" i="24"/>
  <c r="M143" i="24"/>
  <c r="M101" i="24"/>
  <c r="M91" i="24"/>
  <c r="M79" i="24"/>
  <c r="M59" i="24"/>
  <c r="U59" i="24" s="1"/>
  <c r="M27" i="24"/>
  <c r="M15" i="24"/>
  <c r="M107" i="24"/>
  <c r="M75" i="24"/>
  <c r="M84" i="24"/>
  <c r="O5" i="24"/>
  <c r="Q6" i="24"/>
  <c r="O16" i="24"/>
  <c r="O19" i="24"/>
  <c r="O21" i="24"/>
  <c r="O23" i="24"/>
  <c r="O28" i="24"/>
  <c r="O30" i="24"/>
  <c r="O32" i="24"/>
  <c r="O35" i="24"/>
  <c r="O37" i="24"/>
  <c r="O39" i="24"/>
  <c r="O44" i="24"/>
  <c r="O46" i="24"/>
  <c r="O48" i="24"/>
  <c r="O51" i="24"/>
  <c r="O53" i="24"/>
  <c r="O55" i="24"/>
  <c r="O60" i="24"/>
  <c r="O62" i="24"/>
  <c r="O64" i="24"/>
  <c r="O67" i="24"/>
  <c r="O69" i="24"/>
  <c r="O71" i="24"/>
  <c r="O76" i="24"/>
  <c r="O78" i="24"/>
  <c r="O80" i="24"/>
  <c r="O83" i="24"/>
  <c r="O85" i="24"/>
  <c r="O87" i="24"/>
  <c r="O92" i="24"/>
  <c r="O94" i="24"/>
  <c r="O96" i="24"/>
  <c r="O99" i="24"/>
  <c r="O101" i="24"/>
  <c r="O103" i="24"/>
  <c r="O108" i="24"/>
  <c r="O110" i="24"/>
  <c r="O112" i="24"/>
  <c r="O115" i="24"/>
  <c r="O117" i="24"/>
  <c r="O119" i="24"/>
  <c r="O124" i="24"/>
  <c r="O126" i="24"/>
  <c r="O128" i="24"/>
  <c r="O131" i="24"/>
  <c r="O133" i="24"/>
  <c r="O135" i="24"/>
  <c r="O140" i="24"/>
  <c r="O142" i="24"/>
  <c r="O144" i="24"/>
  <c r="O147" i="24"/>
  <c r="O149" i="24"/>
  <c r="O151" i="24"/>
  <c r="M119" i="24"/>
  <c r="M109" i="24"/>
  <c r="M99" i="24"/>
  <c r="M55" i="24"/>
  <c r="M45" i="24"/>
  <c r="M35" i="24"/>
  <c r="M13" i="24"/>
  <c r="M103" i="24"/>
  <c r="M39" i="24"/>
  <c r="R39" i="24" s="1"/>
  <c r="N111" i="24"/>
  <c r="N54" i="24"/>
  <c r="P16" i="24"/>
  <c r="P19" i="24"/>
  <c r="P21" i="24"/>
  <c r="P23" i="24"/>
  <c r="P28" i="24"/>
  <c r="P30" i="24"/>
  <c r="P32" i="24"/>
  <c r="P35" i="24"/>
  <c r="P37" i="24"/>
  <c r="P39" i="24"/>
  <c r="P44" i="24"/>
  <c r="P46" i="24"/>
  <c r="P48" i="24"/>
  <c r="P51" i="24"/>
  <c r="P53" i="24"/>
  <c r="P55" i="24"/>
  <c r="P60" i="24"/>
  <c r="P62" i="24"/>
  <c r="P64" i="24"/>
  <c r="P67" i="24"/>
  <c r="P71" i="24"/>
  <c r="P76" i="24"/>
  <c r="P78" i="24"/>
  <c r="P80" i="24"/>
  <c r="P83" i="24"/>
  <c r="P85" i="24"/>
  <c r="P87" i="24"/>
  <c r="P92" i="24"/>
  <c r="P94" i="24"/>
  <c r="P96" i="24"/>
  <c r="P99" i="24"/>
  <c r="P101" i="24"/>
  <c r="P103" i="24"/>
  <c r="P108" i="24"/>
  <c r="P110" i="24"/>
  <c r="P112" i="24"/>
  <c r="P115" i="24"/>
  <c r="P117" i="24"/>
  <c r="P119" i="24"/>
  <c r="P133" i="24"/>
  <c r="P142" i="24"/>
  <c r="P144" i="24"/>
  <c r="P147" i="24"/>
  <c r="M128" i="24"/>
  <c r="M118" i="24"/>
  <c r="M108" i="24"/>
  <c r="M54" i="24"/>
  <c r="M44" i="24"/>
  <c r="M22" i="24"/>
  <c r="O104" i="24"/>
  <c r="Q39" i="24"/>
  <c r="M127" i="24"/>
  <c r="M117" i="24"/>
  <c r="M85" i="24"/>
  <c r="M63" i="24"/>
  <c r="M53" i="24"/>
  <c r="M31" i="24"/>
  <c r="M111" i="24"/>
  <c r="N132" i="24"/>
  <c r="N136" i="24"/>
  <c r="M148" i="24"/>
  <c r="M136" i="24"/>
  <c r="M126" i="24"/>
  <c r="M116" i="24"/>
  <c r="M104" i="24"/>
  <c r="M72" i="24"/>
  <c r="M62" i="24"/>
  <c r="M52" i="24"/>
  <c r="M40" i="24"/>
  <c r="M30" i="24"/>
  <c r="T30" i="24" s="1"/>
  <c r="AB30" i="24" s="1"/>
  <c r="O56" i="24"/>
  <c r="O68" i="24"/>
  <c r="M147" i="24"/>
  <c r="M135" i="24"/>
  <c r="M125" i="24"/>
  <c r="M93" i="24"/>
  <c r="M71" i="24"/>
  <c r="M61" i="24"/>
  <c r="M29" i="24"/>
  <c r="P7" i="24"/>
  <c r="P13" i="24"/>
  <c r="P20" i="24"/>
  <c r="P24" i="24"/>
  <c r="P52" i="24"/>
  <c r="P79" i="24"/>
  <c r="P91" i="24"/>
  <c r="P132" i="24"/>
  <c r="O148" i="24"/>
  <c r="O45" i="24"/>
  <c r="M132" i="24"/>
  <c r="M95" i="24"/>
  <c r="O93" i="24"/>
  <c r="O20" i="24"/>
  <c r="N47" i="24"/>
  <c r="O91" i="24"/>
  <c r="P124" i="24"/>
  <c r="P126" i="24"/>
  <c r="P128" i="24"/>
  <c r="P131" i="24"/>
  <c r="P135" i="24"/>
  <c r="P140" i="24"/>
  <c r="P149" i="24"/>
  <c r="P151" i="24"/>
  <c r="N84" i="24"/>
  <c r="N27" i="24"/>
  <c r="O132" i="24"/>
  <c r="O70" i="24"/>
  <c r="Q103" i="24"/>
  <c r="Q76" i="24"/>
  <c r="Q119" i="24"/>
  <c r="M149" i="24"/>
  <c r="M140" i="24"/>
  <c r="M131" i="24"/>
  <c r="M112" i="24"/>
  <c r="M94" i="24"/>
  <c r="M76" i="24"/>
  <c r="M67" i="24"/>
  <c r="S67" i="24" s="1"/>
  <c r="M48" i="24"/>
  <c r="M21" i="24"/>
  <c r="P4" i="24"/>
  <c r="N11" i="24"/>
  <c r="N13" i="24"/>
  <c r="N20" i="24"/>
  <c r="N29" i="24"/>
  <c r="N36" i="24"/>
  <c r="N45" i="24"/>
  <c r="N56" i="24"/>
  <c r="N72" i="24"/>
  <c r="N75" i="24"/>
  <c r="N91" i="24"/>
  <c r="N93" i="24"/>
  <c r="N102" i="24"/>
  <c r="N109" i="24"/>
  <c r="N118" i="24"/>
  <c r="N120" i="24"/>
  <c r="N127" i="24"/>
  <c r="N139" i="24"/>
  <c r="N141" i="24"/>
  <c r="M139" i="24"/>
  <c r="M120" i="24"/>
  <c r="M102" i="24"/>
  <c r="M56" i="24"/>
  <c r="M47" i="24"/>
  <c r="M38" i="24"/>
  <c r="M20" i="24"/>
  <c r="M11" i="24"/>
  <c r="Q4" i="24"/>
  <c r="O7" i="24"/>
  <c r="O11" i="24"/>
  <c r="O13" i="24"/>
  <c r="O29" i="24"/>
  <c r="O31" i="24"/>
  <c r="O40" i="24"/>
  <c r="O54" i="24"/>
  <c r="O77" i="24"/>
  <c r="O79" i="24"/>
  <c r="O102" i="24"/>
  <c r="O111" i="24"/>
  <c r="O120" i="24"/>
  <c r="O123" i="24"/>
  <c r="O127" i="24"/>
  <c r="O136" i="24"/>
  <c r="O139" i="24"/>
  <c r="O141" i="24"/>
  <c r="O150" i="24"/>
  <c r="P6" i="24"/>
  <c r="N12" i="24"/>
  <c r="N150" i="24"/>
  <c r="N100" i="24"/>
  <c r="O12" i="24"/>
  <c r="O14" i="24"/>
  <c r="M151" i="24"/>
  <c r="M142" i="24"/>
  <c r="M133" i="24"/>
  <c r="M124" i="24"/>
  <c r="M115" i="24"/>
  <c r="M96" i="24"/>
  <c r="M87" i="24"/>
  <c r="M78" i="24"/>
  <c r="M69" i="24"/>
  <c r="M60" i="24"/>
  <c r="M51" i="24"/>
  <c r="M32" i="24"/>
  <c r="M23" i="24"/>
  <c r="M14" i="24"/>
  <c r="N148" i="24"/>
  <c r="N38" i="24"/>
  <c r="P5" i="24"/>
  <c r="P12" i="24"/>
  <c r="P14" i="24"/>
  <c r="M150" i="24"/>
  <c r="M141" i="24"/>
  <c r="M123" i="24"/>
  <c r="M86" i="24"/>
  <c r="M77" i="24"/>
  <c r="M68" i="24"/>
  <c r="N123" i="24"/>
  <c r="O4" i="24"/>
  <c r="Q5" i="24"/>
  <c r="Q12" i="24"/>
  <c r="Q14" i="24"/>
  <c r="Q16" i="24"/>
  <c r="Q19" i="24"/>
  <c r="Q21" i="24"/>
  <c r="Q23" i="24"/>
  <c r="Q28" i="24"/>
  <c r="Q30" i="24"/>
  <c r="Q32" i="24"/>
  <c r="Q35" i="24"/>
  <c r="Q37" i="24"/>
  <c r="Q44" i="24"/>
  <c r="Q46" i="24"/>
  <c r="Q48" i="24"/>
  <c r="Q51" i="24"/>
  <c r="Q53" i="24"/>
  <c r="Q55" i="24"/>
  <c r="Q60" i="24"/>
  <c r="Q62" i="24"/>
  <c r="Q64" i="24"/>
  <c r="Q67" i="24"/>
  <c r="Q69" i="24"/>
  <c r="Q71" i="24"/>
  <c r="Q78" i="24"/>
  <c r="Q80" i="24"/>
  <c r="Q83" i="24"/>
  <c r="Q85" i="24"/>
  <c r="Q87" i="24"/>
  <c r="Q92" i="24"/>
  <c r="Q94" i="24"/>
  <c r="Q96" i="24"/>
  <c r="Q99" i="24"/>
  <c r="Q101" i="24"/>
  <c r="Q108" i="24"/>
  <c r="Q110" i="24"/>
  <c r="Q112" i="24"/>
  <c r="Q115" i="24"/>
  <c r="Q117" i="24"/>
  <c r="Q124" i="24"/>
  <c r="Q126" i="24"/>
  <c r="Q128" i="24"/>
  <c r="Q131" i="24"/>
  <c r="Q133" i="24"/>
  <c r="Q135" i="24"/>
  <c r="Q140" i="24"/>
  <c r="Q142" i="24"/>
  <c r="Q144" i="24"/>
  <c r="Q147" i="24"/>
  <c r="Q149" i="24"/>
  <c r="Q151" i="24"/>
  <c r="N63" i="24"/>
  <c r="N15" i="24"/>
  <c r="N22" i="24"/>
  <c r="N24" i="24"/>
  <c r="N31" i="24"/>
  <c r="N40" i="24"/>
  <c r="N43" i="24"/>
  <c r="N52" i="24"/>
  <c r="N59" i="24"/>
  <c r="N61" i="24"/>
  <c r="N68" i="24"/>
  <c r="N70" i="24"/>
  <c r="N77" i="24"/>
  <c r="N79" i="24"/>
  <c r="N86" i="24"/>
  <c r="N88" i="24"/>
  <c r="N95" i="24"/>
  <c r="N104" i="24"/>
  <c r="N107" i="24"/>
  <c r="N116" i="24"/>
  <c r="N125" i="24"/>
  <c r="N134" i="24"/>
  <c r="N143" i="24"/>
  <c r="N152" i="24"/>
  <c r="O15" i="24"/>
  <c r="O22" i="24"/>
  <c r="O24" i="24"/>
  <c r="O27" i="24"/>
  <c r="O36" i="24"/>
  <c r="O38" i="24"/>
  <c r="O47" i="24"/>
  <c r="O52" i="24"/>
  <c r="O59" i="24"/>
  <c r="O61" i="24"/>
  <c r="O63" i="24"/>
  <c r="O72" i="24"/>
  <c r="O75" i="24"/>
  <c r="O84" i="24"/>
  <c r="O86" i="24"/>
  <c r="O88" i="24"/>
  <c r="O95" i="24"/>
  <c r="O100" i="24"/>
  <c r="O107" i="24"/>
  <c r="O109" i="24"/>
  <c r="O116" i="24"/>
  <c r="O118" i="24"/>
  <c r="O125" i="24"/>
  <c r="O134" i="24"/>
  <c r="O143" i="24"/>
  <c r="O152" i="24"/>
  <c r="P15" i="24"/>
  <c r="P22" i="24"/>
  <c r="P29" i="24"/>
  <c r="P31" i="24"/>
  <c r="P36" i="24"/>
  <c r="P40" i="24"/>
  <c r="P43" i="24"/>
  <c r="P45" i="24"/>
  <c r="P47" i="24"/>
  <c r="P54" i="24"/>
  <c r="P56" i="24"/>
  <c r="P59" i="24"/>
  <c r="P61" i="24"/>
  <c r="P68" i="24"/>
  <c r="P70" i="24"/>
  <c r="P72" i="24"/>
  <c r="P75" i="24"/>
  <c r="P77" i="24"/>
  <c r="P84" i="24"/>
  <c r="P86" i="24"/>
  <c r="P88" i="24"/>
  <c r="P95" i="24"/>
  <c r="P100" i="24"/>
  <c r="P102" i="24"/>
  <c r="P104" i="24"/>
  <c r="P107" i="24"/>
  <c r="P109" i="24"/>
  <c r="P111" i="24"/>
  <c r="P116" i="24"/>
  <c r="P118" i="24"/>
  <c r="P123" i="24"/>
  <c r="P125" i="24"/>
  <c r="P127" i="24"/>
  <c r="P134" i="24"/>
  <c r="P136" i="24"/>
  <c r="P139" i="24"/>
  <c r="P143" i="24"/>
  <c r="P148" i="24"/>
  <c r="P150" i="24"/>
  <c r="P152" i="24"/>
  <c r="N7" i="24"/>
  <c r="N3" i="24"/>
  <c r="N4" i="24"/>
  <c r="M5" i="24"/>
  <c r="M3" i="24"/>
  <c r="M7" i="24"/>
  <c r="O3" i="24"/>
  <c r="N5" i="24"/>
  <c r="M4" i="24"/>
  <c r="M6" i="24"/>
  <c r="P3" i="24"/>
  <c r="N6" i="24"/>
  <c r="Q3" i="24"/>
  <c r="AG57" i="24" l="1"/>
  <c r="AF81" i="24"/>
  <c r="AF101" i="28"/>
  <c r="AE150" i="28"/>
  <c r="AD150" i="28" s="1"/>
  <c r="AG3" i="28"/>
  <c r="AE80" i="28"/>
  <c r="V112" i="28"/>
  <c r="AE113" i="28"/>
  <c r="AD113" i="28" s="1"/>
  <c r="V111" i="28"/>
  <c r="V150" i="28"/>
  <c r="AF40" i="28"/>
  <c r="AG113" i="28"/>
  <c r="Z53" i="28"/>
  <c r="AG112" i="28"/>
  <c r="AG7" i="28"/>
  <c r="AE94" i="28"/>
  <c r="AD94" i="28" s="1"/>
  <c r="AA64" i="28"/>
  <c r="AG25" i="24"/>
  <c r="AF97" i="24"/>
  <c r="AE21" i="28"/>
  <c r="AD21" i="28" s="1"/>
  <c r="AA40" i="28"/>
  <c r="AE3" i="28"/>
  <c r="AF108" i="28"/>
  <c r="Z72" i="28"/>
  <c r="AG107" i="28"/>
  <c r="V94" i="28"/>
  <c r="AF94" i="28"/>
  <c r="V16" i="28"/>
  <c r="AC135" i="28"/>
  <c r="AE91" i="28"/>
  <c r="AG101" i="28"/>
  <c r="Z145" i="28"/>
  <c r="AF97" i="28"/>
  <c r="AC70" i="28"/>
  <c r="V113" i="28"/>
  <c r="AF96" i="28"/>
  <c r="AF113" i="28"/>
  <c r="AE135" i="28"/>
  <c r="AF25" i="24"/>
  <c r="AD25" i="24" s="1"/>
  <c r="AE153" i="24"/>
  <c r="AD153" i="24" s="1"/>
  <c r="AE25" i="24"/>
  <c r="AG81" i="24"/>
  <c r="V17" i="28"/>
  <c r="AF7" i="28"/>
  <c r="AE101" i="28"/>
  <c r="AF21" i="28"/>
  <c r="V7" i="28"/>
  <c r="AC5" i="28"/>
  <c r="V91" i="28"/>
  <c r="AC49" i="28"/>
  <c r="AG94" i="28"/>
  <c r="AE118" i="28"/>
  <c r="AG105" i="24"/>
  <c r="AG5" i="28"/>
  <c r="AF136" i="28"/>
  <c r="AD136" i="28" s="1"/>
  <c r="AE43" i="28"/>
  <c r="AD43" i="28" s="1"/>
  <c r="AC94" i="28"/>
  <c r="AG77" i="28"/>
  <c r="V48" i="28"/>
  <c r="AG41" i="24"/>
  <c r="AC41" i="24"/>
  <c r="V80" i="28"/>
  <c r="AE86" i="28"/>
  <c r="AE17" i="24"/>
  <c r="Z96" i="28"/>
  <c r="AA127" i="28"/>
  <c r="Z126" i="28"/>
  <c r="AG148" i="28"/>
  <c r="AE59" i="28"/>
  <c r="AE38" i="28"/>
  <c r="AF41" i="24"/>
  <c r="AD41" i="24" s="1"/>
  <c r="AA41" i="24"/>
  <c r="AE41" i="24"/>
  <c r="Z41" i="24"/>
  <c r="V96" i="28"/>
  <c r="AG96" i="28"/>
  <c r="AG91" i="28"/>
  <c r="AE75" i="28"/>
  <c r="AD75" i="28" s="1"/>
  <c r="AG149" i="28"/>
  <c r="V143" i="28"/>
  <c r="AE12" i="28"/>
  <c r="AG118" i="28"/>
  <c r="AD118" i="28" s="1"/>
  <c r="AF118" i="28"/>
  <c r="AE149" i="28"/>
  <c r="AD149" i="28" s="1"/>
  <c r="AF3" i="28"/>
  <c r="AG38" i="28"/>
  <c r="AA143" i="28"/>
  <c r="AF148" i="28"/>
  <c r="AG59" i="28"/>
  <c r="AG86" i="28"/>
  <c r="AC80" i="28"/>
  <c r="AG30" i="28"/>
  <c r="AF75" i="28"/>
  <c r="AF91" i="28"/>
  <c r="AD91" i="28" s="1"/>
  <c r="AF20" i="28"/>
  <c r="AE88" i="28"/>
  <c r="AE53" i="28"/>
  <c r="AE107" i="28"/>
  <c r="V52" i="28"/>
  <c r="AF121" i="24"/>
  <c r="AE121" i="24"/>
  <c r="AG153" i="24"/>
  <c r="AE52" i="28"/>
  <c r="AF52" i="28"/>
  <c r="AG88" i="28"/>
  <c r="AG75" i="28"/>
  <c r="AF86" i="28"/>
  <c r="AF31" i="28"/>
  <c r="V24" i="28"/>
  <c r="AG52" i="28"/>
  <c r="AD52" i="28" s="1"/>
  <c r="V60" i="28"/>
  <c r="AF57" i="28"/>
  <c r="AE8" i="28"/>
  <c r="V31" i="28"/>
  <c r="AC30" i="28"/>
  <c r="AG87" i="28"/>
  <c r="AF120" i="28"/>
  <c r="AD120" i="28" s="1"/>
  <c r="V127" i="28"/>
  <c r="AF59" i="28"/>
  <c r="AE136" i="28"/>
  <c r="AG102" i="28"/>
  <c r="AG37" i="28"/>
  <c r="AG141" i="28"/>
  <c r="AE102" i="28"/>
  <c r="V22" i="28"/>
  <c r="V120" i="28"/>
  <c r="V136" i="28"/>
  <c r="AG117" i="28"/>
  <c r="V81" i="28"/>
  <c r="AE109" i="28"/>
  <c r="AE48" i="28"/>
  <c r="AD48" i="28" s="1"/>
  <c r="V46" i="28"/>
  <c r="AG57" i="28"/>
  <c r="AF131" i="28"/>
  <c r="AF116" i="28"/>
  <c r="AC120" i="28"/>
  <c r="V126" i="28"/>
  <c r="AE57" i="28"/>
  <c r="Z12" i="28"/>
  <c r="Z48" i="28"/>
  <c r="V85" i="28"/>
  <c r="V56" i="28"/>
  <c r="AG11" i="28"/>
  <c r="V121" i="28"/>
  <c r="V20" i="28"/>
  <c r="AD95" i="28"/>
  <c r="AE141" i="28"/>
  <c r="AG39" i="28"/>
  <c r="AE61" i="28"/>
  <c r="AD61" i="28" s="1"/>
  <c r="AF102" i="28"/>
  <c r="Z36" i="28"/>
  <c r="AG136" i="28"/>
  <c r="AE37" i="28"/>
  <c r="AF17" i="28"/>
  <c r="AE78" i="28"/>
  <c r="AG44" i="28"/>
  <c r="AD44" i="28" s="1"/>
  <c r="V39" i="28"/>
  <c r="AG78" i="28"/>
  <c r="AF39" i="28"/>
  <c r="AG73" i="28"/>
  <c r="AG19" i="28"/>
  <c r="AE39" i="28"/>
  <c r="AF87" i="28"/>
  <c r="AF37" i="28"/>
  <c r="V145" i="28"/>
  <c r="AF81" i="28"/>
  <c r="AD81" i="28" s="1"/>
  <c r="V140" i="28"/>
  <c r="AE115" i="28"/>
  <c r="V57" i="28"/>
  <c r="AG12" i="28"/>
  <c r="AA81" i="28"/>
  <c r="AC77" i="28"/>
  <c r="V139" i="28"/>
  <c r="AE148" i="28"/>
  <c r="AA140" i="28"/>
  <c r="V134" i="28"/>
  <c r="AF109" i="28"/>
  <c r="AC117" i="28"/>
  <c r="AF121" i="28"/>
  <c r="AE13" i="28"/>
  <c r="AE83" i="28"/>
  <c r="V149" i="28"/>
  <c r="V59" i="28"/>
  <c r="V148" i="28"/>
  <c r="AF73" i="28"/>
  <c r="AE151" i="28"/>
  <c r="AA120" i="28"/>
  <c r="AG134" i="28"/>
  <c r="AF89" i="28"/>
  <c r="AE11" i="28"/>
  <c r="V13" i="28"/>
  <c r="V73" i="28"/>
  <c r="AE121" i="28"/>
  <c r="V153" i="28"/>
  <c r="AC144" i="28"/>
  <c r="AF151" i="28"/>
  <c r="AG13" i="28"/>
  <c r="AA139" i="28"/>
  <c r="AE73" i="28"/>
  <c r="AF149" i="28"/>
  <c r="Z135" i="28"/>
  <c r="AC81" i="28"/>
  <c r="V116" i="28"/>
  <c r="AG153" i="28"/>
  <c r="AF78" i="28"/>
  <c r="AG131" i="28"/>
  <c r="AE87" i="28"/>
  <c r="V87" i="28"/>
  <c r="V12" i="28"/>
  <c r="AA104" i="28"/>
  <c r="V151" i="28"/>
  <c r="Z22" i="28"/>
  <c r="Z118" i="28"/>
  <c r="V78" i="28"/>
  <c r="V135" i="28"/>
  <c r="V115" i="28"/>
  <c r="V104" i="28"/>
  <c r="Z99" i="28"/>
  <c r="AG89" i="28"/>
  <c r="AC107" i="28"/>
  <c r="AG109" i="28"/>
  <c r="AF12" i="28"/>
  <c r="AG151" i="28"/>
  <c r="AF14" i="28"/>
  <c r="AD14" i="28" s="1"/>
  <c r="AC11" i="28"/>
  <c r="V102" i="28"/>
  <c r="AG104" i="28"/>
  <c r="AF135" i="28"/>
  <c r="AD135" i="28" s="1"/>
  <c r="V118" i="28"/>
  <c r="AG60" i="28"/>
  <c r="V14" i="28"/>
  <c r="V109" i="28"/>
  <c r="AG121" i="28"/>
  <c r="V131" i="28"/>
  <c r="AE131" i="28"/>
  <c r="AF141" i="28"/>
  <c r="V132" i="28"/>
  <c r="AD145" i="28"/>
  <c r="Z111" i="28"/>
  <c r="V43" i="28"/>
  <c r="AF117" i="28"/>
  <c r="V88" i="28"/>
  <c r="AA147" i="28"/>
  <c r="V25" i="28"/>
  <c r="V147" i="28"/>
  <c r="V107" i="28"/>
  <c r="AD67" i="28"/>
  <c r="AD51" i="28"/>
  <c r="V117" i="28"/>
  <c r="AE31" i="28"/>
  <c r="AF111" i="28"/>
  <c r="AG33" i="28"/>
  <c r="AD59" i="28"/>
  <c r="AC118" i="28"/>
  <c r="AG111" i="28"/>
  <c r="Z107" i="28"/>
  <c r="AC116" i="28"/>
  <c r="AE134" i="28"/>
  <c r="AD134" i="28" s="1"/>
  <c r="AF19" i="28"/>
  <c r="AD4" i="28"/>
  <c r="AE117" i="28"/>
  <c r="V33" i="28"/>
  <c r="AE71" i="28"/>
  <c r="AF100" i="28"/>
  <c r="AG69" i="28"/>
  <c r="V89" i="28"/>
  <c r="V77" i="28"/>
  <c r="AC25" i="28"/>
  <c r="AG71" i="28"/>
  <c r="AE60" i="28"/>
  <c r="AE33" i="28"/>
  <c r="V11" i="28"/>
  <c r="V71" i="28"/>
  <c r="AE89" i="28"/>
  <c r="AE116" i="28"/>
  <c r="AE77" i="28"/>
  <c r="AD77" i="28" s="1"/>
  <c r="AA14" i="28"/>
  <c r="V100" i="28"/>
  <c r="AF69" i="28"/>
  <c r="AD69" i="28" s="1"/>
  <c r="V79" i="28"/>
  <c r="AB60" i="28"/>
  <c r="V69" i="28"/>
  <c r="AG100" i="28"/>
  <c r="V141" i="28"/>
  <c r="AD112" i="28"/>
  <c r="AD27" i="28"/>
  <c r="AG8" i="28"/>
  <c r="AD8" i="28" s="1"/>
  <c r="AF11" i="28"/>
  <c r="AE100" i="28"/>
  <c r="AA151" i="28"/>
  <c r="AF38" i="28"/>
  <c r="AE111" i="28"/>
  <c r="AD111" i="28" s="1"/>
  <c r="AD140" i="28"/>
  <c r="AF107" i="28"/>
  <c r="AA107" i="28"/>
  <c r="AF24" i="28"/>
  <c r="AD72" i="28"/>
  <c r="V38" i="28"/>
  <c r="AF70" i="28"/>
  <c r="AD70" i="28" s="1"/>
  <c r="AD16" i="28"/>
  <c r="AE30" i="28"/>
  <c r="AD5" i="28"/>
  <c r="AD53" i="28"/>
  <c r="V75" i="28"/>
  <c r="AE25" i="28"/>
  <c r="AE19" i="28"/>
  <c r="AF30" i="28"/>
  <c r="AA79" i="28"/>
  <c r="AD9" i="28"/>
  <c r="AB24" i="28"/>
  <c r="AE24" i="28"/>
  <c r="AG25" i="28"/>
  <c r="V30" i="28"/>
  <c r="V44" i="28"/>
  <c r="AE79" i="28"/>
  <c r="AD88" i="28"/>
  <c r="AD35" i="28"/>
  <c r="AF79" i="28"/>
  <c r="AF144" i="28"/>
  <c r="AD144" i="28" s="1"/>
  <c r="AG147" i="28"/>
  <c r="AG83" i="28"/>
  <c r="V19" i="28"/>
  <c r="AD17" i="28"/>
  <c r="AD7" i="28"/>
  <c r="AD96" i="28"/>
  <c r="AB79" i="28"/>
  <c r="AD123" i="28"/>
  <c r="AF13" i="28"/>
  <c r="AD115" i="28"/>
  <c r="AF83" i="28"/>
  <c r="V83" i="28"/>
  <c r="AF92" i="28"/>
  <c r="AE92" i="28"/>
  <c r="AE56" i="28"/>
  <c r="AD56" i="28" s="1"/>
  <c r="V144" i="28"/>
  <c r="AC147" i="28"/>
  <c r="Z147" i="28"/>
  <c r="AE147" i="28"/>
  <c r="V70" i="28"/>
  <c r="AD68" i="28"/>
  <c r="AA75" i="28"/>
  <c r="V92" i="28"/>
  <c r="AD63" i="28"/>
  <c r="AC44" i="28"/>
  <c r="AF25" i="28"/>
  <c r="AA24" i="28"/>
  <c r="AD64" i="28"/>
  <c r="AG24" i="28"/>
  <c r="AD97" i="28"/>
  <c r="AG92" i="28"/>
  <c r="AC65" i="28"/>
  <c r="AG65" i="28"/>
  <c r="AF110" i="28"/>
  <c r="AA110" i="28"/>
  <c r="Z76" i="28"/>
  <c r="V76" i="28"/>
  <c r="AE76" i="28"/>
  <c r="AG125" i="28"/>
  <c r="AC125" i="28"/>
  <c r="AF124" i="28"/>
  <c r="AA124" i="28"/>
  <c r="AD15" i="28"/>
  <c r="AE142" i="28"/>
  <c r="Z142" i="28"/>
  <c r="V142" i="28"/>
  <c r="AF93" i="28"/>
  <c r="AA93" i="28"/>
  <c r="AF128" i="28"/>
  <c r="AA128" i="28"/>
  <c r="AD28" i="28"/>
  <c r="V119" i="28"/>
  <c r="Z119" i="28"/>
  <c r="AE119" i="28"/>
  <c r="AD32" i="28"/>
  <c r="AC76" i="28"/>
  <c r="AG76" i="28"/>
  <c r="AD29" i="28"/>
  <c r="AA125" i="28"/>
  <c r="AF125" i="28"/>
  <c r="AG133" i="28"/>
  <c r="AC133" i="28"/>
  <c r="AG142" i="28"/>
  <c r="AC142" i="28"/>
  <c r="AD55" i="28"/>
  <c r="AD103" i="28"/>
  <c r="Z62" i="28"/>
  <c r="V62" i="28"/>
  <c r="AE62" i="28"/>
  <c r="AG137" i="28"/>
  <c r="AC137" i="28"/>
  <c r="AD85" i="28"/>
  <c r="AC119" i="28"/>
  <c r="AG119" i="28"/>
  <c r="AE47" i="28"/>
  <c r="Z47" i="28"/>
  <c r="V47" i="28"/>
  <c r="AD33" i="28"/>
  <c r="AF47" i="28"/>
  <c r="AA47" i="28"/>
  <c r="V125" i="28"/>
  <c r="Z125" i="28"/>
  <c r="AE125" i="28"/>
  <c r="AD132" i="28"/>
  <c r="AA129" i="28"/>
  <c r="AF129" i="28"/>
  <c r="AD6" i="28"/>
  <c r="AC93" i="28"/>
  <c r="AG93" i="28"/>
  <c r="AC62" i="28"/>
  <c r="AG62" i="28"/>
  <c r="AD49" i="28"/>
  <c r="AD104" i="28"/>
  <c r="AD99" i="28"/>
  <c r="AC110" i="28"/>
  <c r="AG110" i="28"/>
  <c r="AD36" i="28"/>
  <c r="AG124" i="28"/>
  <c r="AC124" i="28"/>
  <c r="AC129" i="28"/>
  <c r="AG129" i="28"/>
  <c r="AE93" i="28"/>
  <c r="Z93" i="28"/>
  <c r="V93" i="28"/>
  <c r="AC128" i="28"/>
  <c r="AG128" i="28"/>
  <c r="AA62" i="28"/>
  <c r="AF62" i="28"/>
  <c r="AD45" i="28"/>
  <c r="AD20" i="28"/>
  <c r="AG47" i="28"/>
  <c r="AC47" i="28"/>
  <c r="AD126" i="28"/>
  <c r="AD71" i="28"/>
  <c r="AD40" i="28"/>
  <c r="AD127" i="28"/>
  <c r="AE84" i="28"/>
  <c r="V84" i="28"/>
  <c r="Z84" i="28"/>
  <c r="AD22" i="28"/>
  <c r="AD139" i="28"/>
  <c r="AD153" i="28"/>
  <c r="AD46" i="28"/>
  <c r="AD101" i="28"/>
  <c r="AF65" i="28"/>
  <c r="AA65" i="28"/>
  <c r="AE54" i="28"/>
  <c r="V54" i="28"/>
  <c r="Z54" i="28"/>
  <c r="AD39" i="28"/>
  <c r="AF84" i="28"/>
  <c r="AA84" i="28"/>
  <c r="V129" i="28"/>
  <c r="Z129" i="28"/>
  <c r="AE129" i="28"/>
  <c r="V65" i="28"/>
  <c r="Z65" i="28"/>
  <c r="AE65" i="28"/>
  <c r="AA54" i="28"/>
  <c r="AF54" i="28"/>
  <c r="AF76" i="28"/>
  <c r="AA76" i="28"/>
  <c r="AD80" i="28"/>
  <c r="AE133" i="28"/>
  <c r="Z133" i="28"/>
  <c r="V133" i="28"/>
  <c r="AA142" i="28"/>
  <c r="AF142" i="28"/>
  <c r="AF137" i="28"/>
  <c r="AA137" i="28"/>
  <c r="AD23" i="28"/>
  <c r="AD152" i="28"/>
  <c r="AE110" i="28"/>
  <c r="V110" i="28"/>
  <c r="Z110" i="28"/>
  <c r="AF119" i="28"/>
  <c r="AA119" i="28"/>
  <c r="AC54" i="28"/>
  <c r="AG54" i="28"/>
  <c r="AC84" i="28"/>
  <c r="AG84" i="28"/>
  <c r="V124" i="28"/>
  <c r="AE124" i="28"/>
  <c r="Z124" i="28"/>
  <c r="AA133" i="28"/>
  <c r="AF133" i="28"/>
  <c r="V128" i="28"/>
  <c r="AE128" i="28"/>
  <c r="Z128" i="28"/>
  <c r="AD105" i="28"/>
  <c r="AD108" i="28"/>
  <c r="V137" i="28"/>
  <c r="AE137" i="28"/>
  <c r="Z137" i="28"/>
  <c r="AD143" i="28"/>
  <c r="AF17" i="24"/>
  <c r="AG145" i="24"/>
  <c r="AD81" i="24"/>
  <c r="AG113" i="24"/>
  <c r="AF145" i="24"/>
  <c r="AE113" i="24"/>
  <c r="AF105" i="24"/>
  <c r="AE105" i="24"/>
  <c r="AE97" i="24"/>
  <c r="AD97" i="24" s="1"/>
  <c r="AF113" i="24"/>
  <c r="AG137" i="24"/>
  <c r="AE129" i="24"/>
  <c r="AF89" i="24"/>
  <c r="AE89" i="24"/>
  <c r="AG121" i="24"/>
  <c r="AG89" i="24"/>
  <c r="AF65" i="24"/>
  <c r="AD65" i="24" s="1"/>
  <c r="AD57" i="24"/>
  <c r="AG49" i="24"/>
  <c r="AD49" i="24" s="1"/>
  <c r="AF33" i="24"/>
  <c r="AD33" i="24" s="1"/>
  <c r="AG129" i="24"/>
  <c r="AF137" i="24"/>
  <c r="AG73" i="24"/>
  <c r="AD73" i="24" s="1"/>
  <c r="AE137" i="24"/>
  <c r="AE145" i="24"/>
  <c r="AF129" i="24"/>
  <c r="Z81" i="24"/>
  <c r="V81" i="24"/>
  <c r="Z49" i="24"/>
  <c r="Z8" i="24"/>
  <c r="AC65" i="24"/>
  <c r="Z17" i="24"/>
  <c r="AC59" i="24"/>
  <c r="AA17" i="24"/>
  <c r="AC97" i="24"/>
  <c r="AC105" i="24"/>
  <c r="AA57" i="24"/>
  <c r="AA25" i="24"/>
  <c r="Z25" i="24"/>
  <c r="AC81" i="24"/>
  <c r="AC73" i="24"/>
  <c r="AC17" i="24"/>
  <c r="AA65" i="24"/>
  <c r="AC49" i="24"/>
  <c r="S55" i="24"/>
  <c r="AA153" i="24"/>
  <c r="Z153" i="24"/>
  <c r="AC33" i="24"/>
  <c r="AA137" i="24"/>
  <c r="Z137" i="24"/>
  <c r="Z145" i="24"/>
  <c r="AA121" i="24"/>
  <c r="Z39" i="24"/>
  <c r="AA105" i="24"/>
  <c r="Z105" i="24"/>
  <c r="AC145" i="24"/>
  <c r="Z97" i="24"/>
  <c r="AA113" i="24"/>
  <c r="AC137" i="24"/>
  <c r="S8" i="24"/>
  <c r="AA129" i="24"/>
  <c r="AC129" i="24"/>
  <c r="AA73" i="24"/>
  <c r="Z73" i="24"/>
  <c r="Z129" i="24"/>
  <c r="Z57" i="24"/>
  <c r="Z33" i="24"/>
  <c r="AA49" i="24"/>
  <c r="AA33" i="24"/>
  <c r="AC57" i="24"/>
  <c r="Z121" i="24"/>
  <c r="T8" i="24"/>
  <c r="AB8" i="24" s="1"/>
  <c r="Z113" i="24"/>
  <c r="U8" i="24"/>
  <c r="AA145" i="24"/>
  <c r="AC153" i="24"/>
  <c r="V129" i="24"/>
  <c r="AA67" i="24"/>
  <c r="AA89" i="24"/>
  <c r="AC25" i="24"/>
  <c r="Z89" i="24"/>
  <c r="AC113" i="24"/>
  <c r="Z65" i="24"/>
  <c r="AA97" i="24"/>
  <c r="AC121" i="24"/>
  <c r="AC89" i="24"/>
  <c r="AA81" i="24"/>
  <c r="T9" i="24"/>
  <c r="AB9" i="24" s="1"/>
  <c r="V89" i="24"/>
  <c r="V17" i="24"/>
  <c r="V41" i="24"/>
  <c r="V33" i="24"/>
  <c r="V153" i="24"/>
  <c r="V105" i="24"/>
  <c r="V137" i="24"/>
  <c r="V97" i="24"/>
  <c r="V145" i="24"/>
  <c r="V113" i="24"/>
  <c r="T152" i="24"/>
  <c r="AB152" i="24" s="1"/>
  <c r="S152" i="24"/>
  <c r="T24" i="24"/>
  <c r="AB24" i="24" s="1"/>
  <c r="T110" i="24"/>
  <c r="AB110" i="24" s="1"/>
  <c r="R35" i="24"/>
  <c r="R80" i="24"/>
  <c r="S43" i="24"/>
  <c r="V49" i="24"/>
  <c r="S9" i="24"/>
  <c r="V57" i="24"/>
  <c r="R152" i="24"/>
  <c r="V25" i="24"/>
  <c r="V121" i="24"/>
  <c r="V73" i="24"/>
  <c r="V65" i="24"/>
  <c r="R9" i="24"/>
  <c r="U9" i="24"/>
  <c r="T64" i="24"/>
  <c r="AB64" i="24" s="1"/>
  <c r="R110" i="24"/>
  <c r="R24" i="24"/>
  <c r="S24" i="24"/>
  <c r="R126" i="24"/>
  <c r="U64" i="24"/>
  <c r="S100" i="24"/>
  <c r="U46" i="24"/>
  <c r="T88" i="24"/>
  <c r="AB88" i="24" s="1"/>
  <c r="R147" i="24"/>
  <c r="R103" i="24"/>
  <c r="U152" i="24"/>
  <c r="U24" i="24"/>
  <c r="R19" i="24"/>
  <c r="R64" i="24"/>
  <c r="R46" i="24"/>
  <c r="T100" i="24"/>
  <c r="AB100" i="24" s="1"/>
  <c r="U110" i="24"/>
  <c r="R71" i="24"/>
  <c r="U88" i="24"/>
  <c r="R28" i="24"/>
  <c r="S27" i="24"/>
  <c r="R112" i="24"/>
  <c r="R135" i="24"/>
  <c r="R92" i="24"/>
  <c r="U100" i="24"/>
  <c r="S88" i="24"/>
  <c r="R88" i="24"/>
  <c r="R48" i="24"/>
  <c r="S110" i="24"/>
  <c r="R100" i="24"/>
  <c r="S64" i="24"/>
  <c r="U36" i="24"/>
  <c r="T43" i="24"/>
  <c r="AB43" i="24" s="1"/>
  <c r="R144" i="24"/>
  <c r="R149" i="24"/>
  <c r="T36" i="24"/>
  <c r="AB36" i="24" s="1"/>
  <c r="R43" i="24"/>
  <c r="R36" i="24"/>
  <c r="R108" i="24"/>
  <c r="R119" i="24"/>
  <c r="T111" i="24"/>
  <c r="AB111" i="24" s="1"/>
  <c r="T59" i="24"/>
  <c r="AB59" i="24" s="1"/>
  <c r="S46" i="24"/>
  <c r="S36" i="24"/>
  <c r="R128" i="24"/>
  <c r="T46" i="24"/>
  <c r="AB46" i="24" s="1"/>
  <c r="U43" i="24"/>
  <c r="R83" i="24"/>
  <c r="R70" i="24"/>
  <c r="R99" i="24"/>
  <c r="T70" i="24"/>
  <c r="AB70" i="24" s="1"/>
  <c r="S83" i="24"/>
  <c r="S13" i="24"/>
  <c r="R120" i="24"/>
  <c r="T140" i="24"/>
  <c r="AB140" i="24" s="1"/>
  <c r="T53" i="24"/>
  <c r="AB53" i="24" s="1"/>
  <c r="S44" i="24"/>
  <c r="T80" i="24"/>
  <c r="AB80" i="24" s="1"/>
  <c r="T35" i="24"/>
  <c r="AB35" i="24" s="1"/>
  <c r="S117" i="24"/>
  <c r="U91" i="24"/>
  <c r="S37" i="24"/>
  <c r="S85" i="24"/>
  <c r="U70" i="24"/>
  <c r="R15" i="24"/>
  <c r="U83" i="24"/>
  <c r="S80" i="24"/>
  <c r="T131" i="24"/>
  <c r="AB131" i="24" s="1"/>
  <c r="R27" i="24"/>
  <c r="U104" i="24"/>
  <c r="U28" i="24"/>
  <c r="S15" i="24"/>
  <c r="S21" i="24"/>
  <c r="T63" i="24"/>
  <c r="AB63" i="24" s="1"/>
  <c r="T15" i="24"/>
  <c r="AB15" i="24" s="1"/>
  <c r="T13" i="24"/>
  <c r="AB13" i="24" s="1"/>
  <c r="U22" i="24"/>
  <c r="T83" i="24"/>
  <c r="AB83" i="24" s="1"/>
  <c r="U101" i="24"/>
  <c r="T27" i="24"/>
  <c r="AB27" i="24" s="1"/>
  <c r="U67" i="24"/>
  <c r="U12" i="24"/>
  <c r="R72" i="24"/>
  <c r="S45" i="24"/>
  <c r="U79" i="24"/>
  <c r="T19" i="24"/>
  <c r="AB19" i="24" s="1"/>
  <c r="S19" i="24"/>
  <c r="S143" i="24"/>
  <c r="U13" i="24"/>
  <c r="S12" i="24"/>
  <c r="U92" i="24"/>
  <c r="R45" i="24"/>
  <c r="R111" i="24"/>
  <c r="T22" i="24"/>
  <c r="AB22" i="24" s="1"/>
  <c r="T125" i="24"/>
  <c r="AB125" i="24" s="1"/>
  <c r="T72" i="24"/>
  <c r="AB72" i="24" s="1"/>
  <c r="T45" i="24"/>
  <c r="AB45" i="24" s="1"/>
  <c r="U61" i="24"/>
  <c r="T108" i="24"/>
  <c r="AB108" i="24" s="1"/>
  <c r="S92" i="24"/>
  <c r="U143" i="24"/>
  <c r="S59" i="24"/>
  <c r="R95" i="24"/>
  <c r="R59" i="24"/>
  <c r="U40" i="24"/>
  <c r="T93" i="24"/>
  <c r="AB93" i="24" s="1"/>
  <c r="T92" i="24"/>
  <c r="AB92" i="24" s="1"/>
  <c r="U15" i="24"/>
  <c r="R44" i="24"/>
  <c r="U136" i="24"/>
  <c r="T120" i="24"/>
  <c r="AB120" i="24" s="1"/>
  <c r="R67" i="24"/>
  <c r="U19" i="24"/>
  <c r="R30" i="24"/>
  <c r="R85" i="24"/>
  <c r="U103" i="24"/>
  <c r="U52" i="24"/>
  <c r="T67" i="24"/>
  <c r="AB67" i="24" s="1"/>
  <c r="U107" i="24"/>
  <c r="U108" i="24"/>
  <c r="U35" i="24"/>
  <c r="U20" i="24"/>
  <c r="T55" i="24"/>
  <c r="AB55" i="24" s="1"/>
  <c r="T102" i="24"/>
  <c r="AB102" i="24" s="1"/>
  <c r="S61" i="24"/>
  <c r="S22" i="24"/>
  <c r="R104" i="24"/>
  <c r="R61" i="24"/>
  <c r="U147" i="24"/>
  <c r="U30" i="24"/>
  <c r="S108" i="24"/>
  <c r="S104" i="24"/>
  <c r="S147" i="24"/>
  <c r="T16" i="24"/>
  <c r="AB16" i="24" s="1"/>
  <c r="S128" i="24"/>
  <c r="T117" i="24"/>
  <c r="AB117" i="24" s="1"/>
  <c r="S103" i="24"/>
  <c r="U31" i="24"/>
  <c r="T61" i="24"/>
  <c r="AB61" i="24" s="1"/>
  <c r="S136" i="24"/>
  <c r="R136" i="24"/>
  <c r="T31" i="24"/>
  <c r="AB31" i="24" s="1"/>
  <c r="R16" i="24"/>
  <c r="R13" i="24"/>
  <c r="S70" i="24"/>
  <c r="S35" i="24"/>
  <c r="T136" i="24"/>
  <c r="AB136" i="24" s="1"/>
  <c r="T56" i="24"/>
  <c r="AB56" i="24" s="1"/>
  <c r="T29" i="24"/>
  <c r="AB29" i="24" s="1"/>
  <c r="S116" i="24"/>
  <c r="R31" i="24"/>
  <c r="U85" i="24"/>
  <c r="U37" i="24"/>
  <c r="S31" i="24"/>
  <c r="R75" i="24"/>
  <c r="U111" i="24"/>
  <c r="T85" i="24"/>
  <c r="AB85" i="24" s="1"/>
  <c r="T134" i="24"/>
  <c r="AB134" i="24" s="1"/>
  <c r="U56" i="24"/>
  <c r="T104" i="24"/>
  <c r="AB104" i="24" s="1"/>
  <c r="T47" i="24"/>
  <c r="AB47" i="24" s="1"/>
  <c r="R22" i="24"/>
  <c r="U128" i="24"/>
  <c r="U80" i="24"/>
  <c r="U55" i="24"/>
  <c r="T28" i="24"/>
  <c r="AB28" i="24" s="1"/>
  <c r="R37" i="24"/>
  <c r="U109" i="24"/>
  <c r="S135" i="24"/>
  <c r="S30" i="24"/>
  <c r="U84" i="24"/>
  <c r="S101" i="24"/>
  <c r="U72" i="24"/>
  <c r="T37" i="24"/>
  <c r="AB37" i="24" s="1"/>
  <c r="U120" i="24"/>
  <c r="T79" i="24"/>
  <c r="AB79" i="24" s="1"/>
  <c r="S148" i="24"/>
  <c r="U118" i="24"/>
  <c r="S119" i="24"/>
  <c r="U75" i="24"/>
  <c r="U134" i="24"/>
  <c r="U27" i="24"/>
  <c r="S16" i="24"/>
  <c r="U63" i="24"/>
  <c r="U139" i="24"/>
  <c r="S76" i="24"/>
  <c r="R93" i="24"/>
  <c r="R127" i="24"/>
  <c r="U45" i="24"/>
  <c r="S134" i="24"/>
  <c r="R63" i="24"/>
  <c r="T12" i="24"/>
  <c r="AB12" i="24" s="1"/>
  <c r="R55" i="24"/>
  <c r="R53" i="24"/>
  <c r="T94" i="24"/>
  <c r="AB94" i="24" s="1"/>
  <c r="S125" i="24"/>
  <c r="T62" i="24"/>
  <c r="AB62" i="24" s="1"/>
  <c r="U39" i="24"/>
  <c r="S79" i="24"/>
  <c r="R134" i="24"/>
  <c r="R79" i="24"/>
  <c r="S120" i="24"/>
  <c r="R117" i="24"/>
  <c r="U144" i="24"/>
  <c r="T144" i="24"/>
  <c r="AB144" i="24" s="1"/>
  <c r="T52" i="24"/>
  <c r="AB52" i="24" s="1"/>
  <c r="S132" i="24"/>
  <c r="R143" i="24"/>
  <c r="R76" i="24"/>
  <c r="U117" i="24"/>
  <c r="U94" i="24"/>
  <c r="R109" i="24"/>
  <c r="R148" i="24"/>
  <c r="U93" i="24"/>
  <c r="S144" i="24"/>
  <c r="S71" i="24"/>
  <c r="U127" i="24"/>
  <c r="T135" i="24"/>
  <c r="AB135" i="24" s="1"/>
  <c r="U99" i="24"/>
  <c r="T40" i="24"/>
  <c r="AB40" i="24" s="1"/>
  <c r="R52" i="24"/>
  <c r="U71" i="24"/>
  <c r="R139" i="24"/>
  <c r="T139" i="24"/>
  <c r="AB139" i="24" s="1"/>
  <c r="S118" i="24"/>
  <c r="S84" i="24"/>
  <c r="R40" i="24"/>
  <c r="R91" i="24"/>
  <c r="S131" i="24"/>
  <c r="S93" i="24"/>
  <c r="R101" i="24"/>
  <c r="T71" i="24"/>
  <c r="AB71" i="24" s="1"/>
  <c r="T103" i="24"/>
  <c r="AB103" i="24" s="1"/>
  <c r="U148" i="24"/>
  <c r="S94" i="24"/>
  <c r="S111" i="24"/>
  <c r="R84" i="24"/>
  <c r="U11" i="24"/>
  <c r="T118" i="24"/>
  <c r="AB118" i="24" s="1"/>
  <c r="S52" i="24"/>
  <c r="S127" i="24"/>
  <c r="R11" i="24"/>
  <c r="T128" i="24"/>
  <c r="AB128" i="24" s="1"/>
  <c r="T109" i="24"/>
  <c r="AB109" i="24" s="1"/>
  <c r="T84" i="24"/>
  <c r="AB84" i="24" s="1"/>
  <c r="S75" i="24"/>
  <c r="R125" i="24"/>
  <c r="R131" i="24"/>
  <c r="U135" i="24"/>
  <c r="T143" i="24"/>
  <c r="AB143" i="24" s="1"/>
  <c r="S39" i="24"/>
  <c r="U125" i="24"/>
  <c r="R94" i="24"/>
  <c r="S11" i="24"/>
  <c r="R118" i="24"/>
  <c r="S91" i="24"/>
  <c r="U116" i="24"/>
  <c r="T101" i="24"/>
  <c r="AB101" i="24" s="1"/>
  <c r="S40" i="24"/>
  <c r="U95" i="24"/>
  <c r="T148" i="24"/>
  <c r="AB148" i="24" s="1"/>
  <c r="T107" i="24"/>
  <c r="AB107" i="24" s="1"/>
  <c r="S109" i="24"/>
  <c r="S72" i="24"/>
  <c r="U16" i="24"/>
  <c r="S28" i="24"/>
  <c r="T119" i="24"/>
  <c r="AB119" i="24" s="1"/>
  <c r="S99" i="24"/>
  <c r="T39" i="24"/>
  <c r="AB39" i="24" s="1"/>
  <c r="S20" i="24"/>
  <c r="U119" i="24"/>
  <c r="U29" i="24"/>
  <c r="U54" i="24"/>
  <c r="T99" i="24"/>
  <c r="AB99" i="24" s="1"/>
  <c r="T127" i="24"/>
  <c r="AB127" i="24" s="1"/>
  <c r="T75" i="24"/>
  <c r="AB75" i="24" s="1"/>
  <c r="S107" i="24"/>
  <c r="R107" i="24"/>
  <c r="U131" i="24"/>
  <c r="R12" i="24"/>
  <c r="S62" i="24"/>
  <c r="U132" i="24"/>
  <c r="S139" i="24"/>
  <c r="T91" i="24"/>
  <c r="AB91" i="24" s="1"/>
  <c r="T54" i="24"/>
  <c r="AB54" i="24" s="1"/>
  <c r="R116" i="24"/>
  <c r="R62" i="24"/>
  <c r="S56" i="24"/>
  <c r="R132" i="24"/>
  <c r="S53" i="24"/>
  <c r="S29" i="24"/>
  <c r="R38" i="24"/>
  <c r="T126" i="24"/>
  <c r="AB126" i="24" s="1"/>
  <c r="S63" i="24"/>
  <c r="S112" i="24"/>
  <c r="U126" i="24"/>
  <c r="U53" i="24"/>
  <c r="T48" i="24"/>
  <c r="AB48" i="24" s="1"/>
  <c r="S47" i="24"/>
  <c r="S102" i="24"/>
  <c r="S54" i="24"/>
  <c r="R102" i="24"/>
  <c r="R29" i="24"/>
  <c r="T116" i="24"/>
  <c r="AB116" i="24" s="1"/>
  <c r="R56" i="24"/>
  <c r="U112" i="24"/>
  <c r="U44" i="24"/>
  <c r="S126" i="24"/>
  <c r="R54" i="24"/>
  <c r="T44" i="24"/>
  <c r="AB44" i="24" s="1"/>
  <c r="T147" i="24"/>
  <c r="AB147" i="24" s="1"/>
  <c r="T20" i="24"/>
  <c r="AB20" i="24" s="1"/>
  <c r="T132" i="24"/>
  <c r="AB132" i="24" s="1"/>
  <c r="R20" i="24"/>
  <c r="T76" i="24"/>
  <c r="AB76" i="24" s="1"/>
  <c r="T149" i="24"/>
  <c r="AB149" i="24" s="1"/>
  <c r="U62" i="24"/>
  <c r="R21" i="24"/>
  <c r="T38" i="24"/>
  <c r="AB38" i="24" s="1"/>
  <c r="S38" i="24"/>
  <c r="T21" i="24"/>
  <c r="AB21" i="24" s="1"/>
  <c r="U76" i="24"/>
  <c r="S140" i="24"/>
  <c r="U48" i="24"/>
  <c r="T11" i="24"/>
  <c r="AB11" i="24" s="1"/>
  <c r="U38" i="24"/>
  <c r="T95" i="24"/>
  <c r="AB95" i="24" s="1"/>
  <c r="R140" i="24"/>
  <c r="U21" i="24"/>
  <c r="R47" i="24"/>
  <c r="U140" i="24"/>
  <c r="U47" i="24"/>
  <c r="T112" i="24"/>
  <c r="AB112" i="24" s="1"/>
  <c r="U102" i="24"/>
  <c r="S95" i="24"/>
  <c r="S149" i="24"/>
  <c r="S48" i="24"/>
  <c r="U149" i="24"/>
  <c r="S23" i="24"/>
  <c r="U23" i="24"/>
  <c r="T23" i="24"/>
  <c r="AB23" i="24" s="1"/>
  <c r="R23" i="24"/>
  <c r="S60" i="24"/>
  <c r="R60" i="24"/>
  <c r="U60" i="24"/>
  <c r="T60" i="24"/>
  <c r="AB60" i="24" s="1"/>
  <c r="S133" i="24"/>
  <c r="R133" i="24"/>
  <c r="U133" i="24"/>
  <c r="T133" i="24"/>
  <c r="AB133" i="24" s="1"/>
  <c r="S96" i="24"/>
  <c r="T96" i="24"/>
  <c r="AB96" i="24" s="1"/>
  <c r="U96" i="24"/>
  <c r="R96" i="24"/>
  <c r="R150" i="24"/>
  <c r="S150" i="24"/>
  <c r="T150" i="24"/>
  <c r="AB150" i="24" s="1"/>
  <c r="U150" i="24"/>
  <c r="S51" i="24"/>
  <c r="U51" i="24"/>
  <c r="T51" i="24"/>
  <c r="AB51" i="24" s="1"/>
  <c r="R51" i="24"/>
  <c r="R68" i="24"/>
  <c r="S68" i="24"/>
  <c r="U68" i="24"/>
  <c r="T68" i="24"/>
  <c r="AB68" i="24" s="1"/>
  <c r="S69" i="24"/>
  <c r="T69" i="24"/>
  <c r="AB69" i="24" s="1"/>
  <c r="U69" i="24"/>
  <c r="R69" i="24"/>
  <c r="S142" i="24"/>
  <c r="U142" i="24"/>
  <c r="R142" i="24"/>
  <c r="T142" i="24"/>
  <c r="AB142" i="24" s="1"/>
  <c r="R77" i="24"/>
  <c r="U77" i="24"/>
  <c r="S77" i="24"/>
  <c r="T77" i="24"/>
  <c r="AB77" i="24" s="1"/>
  <c r="S78" i="24"/>
  <c r="T78" i="24"/>
  <c r="AB78" i="24" s="1"/>
  <c r="U78" i="24"/>
  <c r="R78" i="24"/>
  <c r="S151" i="24"/>
  <c r="T151" i="24"/>
  <c r="AB151" i="24" s="1"/>
  <c r="U151" i="24"/>
  <c r="R151" i="24"/>
  <c r="R123" i="24"/>
  <c r="U123" i="24"/>
  <c r="S123" i="24"/>
  <c r="T123" i="24"/>
  <c r="AB123" i="24" s="1"/>
  <c r="R141" i="24"/>
  <c r="S141" i="24"/>
  <c r="T141" i="24"/>
  <c r="AB141" i="24" s="1"/>
  <c r="U141" i="24"/>
  <c r="S32" i="24"/>
  <c r="U32" i="24"/>
  <c r="T32" i="24"/>
  <c r="AB32" i="24" s="1"/>
  <c r="R32" i="24"/>
  <c r="S115" i="24"/>
  <c r="T115" i="24"/>
  <c r="AB115" i="24" s="1"/>
  <c r="U115" i="24"/>
  <c r="R115" i="24"/>
  <c r="S124" i="24"/>
  <c r="U124" i="24"/>
  <c r="T124" i="24"/>
  <c r="AB124" i="24" s="1"/>
  <c r="R124" i="24"/>
  <c r="R86" i="24"/>
  <c r="U86" i="24"/>
  <c r="T86" i="24"/>
  <c r="AB86" i="24" s="1"/>
  <c r="S86" i="24"/>
  <c r="S14" i="24"/>
  <c r="U14" i="24"/>
  <c r="T14" i="24"/>
  <c r="AB14" i="24" s="1"/>
  <c r="R14" i="24"/>
  <c r="S87" i="24"/>
  <c r="U87" i="24"/>
  <c r="R87" i="24"/>
  <c r="T87" i="24"/>
  <c r="AB87" i="24" s="1"/>
  <c r="T3" i="24"/>
  <c r="AB3" i="24" s="1"/>
  <c r="R5" i="24"/>
  <c r="T5" i="24"/>
  <c r="AB5" i="24" s="1"/>
  <c r="R3" i="24"/>
  <c r="R6" i="24"/>
  <c r="U5" i="24"/>
  <c r="S7" i="24"/>
  <c r="R7" i="24"/>
  <c r="U7" i="24"/>
  <c r="T7" i="24"/>
  <c r="AB7" i="24" s="1"/>
  <c r="S5" i="24"/>
  <c r="S3" i="24"/>
  <c r="U3" i="24"/>
  <c r="T6" i="24"/>
  <c r="AB6" i="24" s="1"/>
  <c r="U6" i="24"/>
  <c r="U4" i="24"/>
  <c r="T4" i="24"/>
  <c r="AB4" i="24" s="1"/>
  <c r="R4" i="24"/>
  <c r="S6" i="24"/>
  <c r="S4" i="24"/>
  <c r="AD145" i="24" l="1"/>
  <c r="AD78" i="28"/>
  <c r="AD86" i="28"/>
  <c r="AD141" i="28"/>
  <c r="AD102" i="28"/>
  <c r="AD31" i="28"/>
  <c r="AD3" i="28"/>
  <c r="AD38" i="28"/>
  <c r="AD92" i="28"/>
  <c r="AD17" i="24"/>
  <c r="AD121" i="28"/>
  <c r="AD107" i="28"/>
  <c r="AD73" i="28"/>
  <c r="AD121" i="24"/>
  <c r="AD57" i="28"/>
  <c r="AD37" i="28"/>
  <c r="AD87" i="28"/>
  <c r="AD116" i="28"/>
  <c r="AD12" i="28"/>
  <c r="AD148" i="28"/>
  <c r="AD13" i="28"/>
  <c r="AD89" i="28"/>
  <c r="AD109" i="28"/>
  <c r="AD131" i="28"/>
  <c r="AD11" i="28"/>
  <c r="AD60" i="28"/>
  <c r="AD24" i="28"/>
  <c r="AD151" i="28"/>
  <c r="AD117" i="28"/>
  <c r="AD19" i="28"/>
  <c r="AD100" i="28"/>
  <c r="AD83" i="28"/>
  <c r="AD79" i="28"/>
  <c r="AD30" i="28"/>
  <c r="AD124" i="28"/>
  <c r="AD65" i="28"/>
  <c r="AD147" i="28"/>
  <c r="AD128" i="28"/>
  <c r="AD110" i="28"/>
  <c r="AD93" i="28"/>
  <c r="AD142" i="28"/>
  <c r="AD25" i="28"/>
  <c r="AD47" i="28"/>
  <c r="AD76" i="28"/>
  <c r="AD84" i="28"/>
  <c r="AD125" i="28"/>
  <c r="AD62" i="28"/>
  <c r="AD137" i="28"/>
  <c r="AD133" i="28"/>
  <c r="AD129" i="28"/>
  <c r="AD54" i="28"/>
  <c r="AD119" i="28"/>
  <c r="AD105" i="24"/>
  <c r="AD113" i="24"/>
  <c r="AD129" i="24"/>
  <c r="AG9" i="24"/>
  <c r="AF9" i="24"/>
  <c r="AE9" i="24"/>
  <c r="AG59" i="24"/>
  <c r="AD137" i="24"/>
  <c r="AD89" i="24"/>
  <c r="V8" i="24"/>
  <c r="Z4" i="24"/>
  <c r="AE4" i="24"/>
  <c r="Z5" i="24"/>
  <c r="AE5" i="24"/>
  <c r="AC124" i="24"/>
  <c r="AG124" i="24"/>
  <c r="AC123" i="24"/>
  <c r="AG123" i="24"/>
  <c r="AC142" i="24"/>
  <c r="AG142" i="24"/>
  <c r="AA150" i="24"/>
  <c r="AF150" i="24"/>
  <c r="AC23" i="24"/>
  <c r="AG23" i="24"/>
  <c r="AA102" i="24"/>
  <c r="AF102" i="24"/>
  <c r="AC144" i="24"/>
  <c r="AG144" i="24"/>
  <c r="AC75" i="24"/>
  <c r="AG75" i="24"/>
  <c r="AC15" i="24"/>
  <c r="AG15" i="24"/>
  <c r="Z45" i="24"/>
  <c r="AE45" i="24"/>
  <c r="AA117" i="24"/>
  <c r="AF117" i="24"/>
  <c r="Z28" i="24"/>
  <c r="AE28" i="24"/>
  <c r="AC24" i="24"/>
  <c r="AG24" i="24"/>
  <c r="Z126" i="24"/>
  <c r="AE126" i="24"/>
  <c r="Z80" i="24"/>
  <c r="AE80" i="24"/>
  <c r="AC7" i="24"/>
  <c r="AG7" i="24"/>
  <c r="AA14" i="24"/>
  <c r="AF14" i="24"/>
  <c r="AA124" i="24"/>
  <c r="AF124" i="24"/>
  <c r="AA32" i="24"/>
  <c r="AF32" i="24"/>
  <c r="Z123" i="24"/>
  <c r="AE123" i="24"/>
  <c r="AA78" i="24"/>
  <c r="AF78" i="24"/>
  <c r="AA142" i="24"/>
  <c r="AF142" i="24"/>
  <c r="Z68" i="24"/>
  <c r="AE68" i="24"/>
  <c r="Z150" i="24"/>
  <c r="AE150" i="24"/>
  <c r="AA133" i="24"/>
  <c r="AF133" i="24"/>
  <c r="AA23" i="24"/>
  <c r="AF23" i="24"/>
  <c r="AC140" i="24"/>
  <c r="AG140" i="24"/>
  <c r="AA140" i="24"/>
  <c r="AF140" i="24"/>
  <c r="AC44" i="24"/>
  <c r="AG44" i="24"/>
  <c r="AA47" i="24"/>
  <c r="AF47" i="24"/>
  <c r="AA29" i="24"/>
  <c r="AF29" i="24"/>
  <c r="AA139" i="24"/>
  <c r="AF139" i="24"/>
  <c r="AA40" i="24"/>
  <c r="AF40" i="24"/>
  <c r="AA39" i="24"/>
  <c r="AF39" i="24"/>
  <c r="AA94" i="24"/>
  <c r="AF94" i="24"/>
  <c r="Z40" i="24"/>
  <c r="AE40" i="24"/>
  <c r="AC99" i="24"/>
  <c r="AG99" i="24"/>
  <c r="AC94" i="24"/>
  <c r="AG94" i="24"/>
  <c r="Z117" i="24"/>
  <c r="AE117" i="24"/>
  <c r="Z93" i="24"/>
  <c r="AE93" i="24"/>
  <c r="AA119" i="24"/>
  <c r="AF119" i="24"/>
  <c r="AC84" i="24"/>
  <c r="AG84" i="24"/>
  <c r="AC128" i="24"/>
  <c r="AG128" i="24"/>
  <c r="Z75" i="24"/>
  <c r="AE75" i="24"/>
  <c r="AA108" i="24"/>
  <c r="AF108" i="24"/>
  <c r="Z85" i="24"/>
  <c r="AE85" i="24"/>
  <c r="AC92" i="24"/>
  <c r="AG92" i="24"/>
  <c r="Z72" i="24"/>
  <c r="AE72" i="24"/>
  <c r="AA80" i="24"/>
  <c r="AF80" i="24"/>
  <c r="AA46" i="24"/>
  <c r="AF46" i="24"/>
  <c r="Z149" i="24"/>
  <c r="AE149" i="24"/>
  <c r="Z88" i="24"/>
  <c r="AE88" i="24"/>
  <c r="AC88" i="24"/>
  <c r="AG88" i="24"/>
  <c r="AC152" i="24"/>
  <c r="AG152" i="24"/>
  <c r="AA24" i="24"/>
  <c r="AF24" i="24"/>
  <c r="Z35" i="24"/>
  <c r="AE35" i="24"/>
  <c r="AE8" i="24"/>
  <c r="AC14" i="24"/>
  <c r="AG14" i="24"/>
  <c r="AC32" i="24"/>
  <c r="AG32" i="24"/>
  <c r="AA68" i="24"/>
  <c r="AF68" i="24"/>
  <c r="Z133" i="24"/>
  <c r="AE133" i="24"/>
  <c r="AC47" i="24"/>
  <c r="AG47" i="24"/>
  <c r="AC48" i="24"/>
  <c r="AG48" i="24"/>
  <c r="AA126" i="24"/>
  <c r="AF126" i="24"/>
  <c r="Z38" i="24"/>
  <c r="AE38" i="24"/>
  <c r="AA99" i="24"/>
  <c r="AF99" i="24"/>
  <c r="AC95" i="24"/>
  <c r="AG95" i="24"/>
  <c r="AC125" i="24"/>
  <c r="AG125" i="24"/>
  <c r="AA111" i="24"/>
  <c r="AF111" i="24"/>
  <c r="Z91" i="24"/>
  <c r="AE91" i="24"/>
  <c r="Z109" i="24"/>
  <c r="AE109" i="24"/>
  <c r="AA125" i="24"/>
  <c r="AF125" i="24"/>
  <c r="Z127" i="24"/>
  <c r="AE127" i="24"/>
  <c r="AA101" i="24"/>
  <c r="AF101" i="24"/>
  <c r="AC80" i="24"/>
  <c r="AG80" i="24"/>
  <c r="AC111" i="24"/>
  <c r="AG111" i="24"/>
  <c r="AA136" i="24"/>
  <c r="AF136" i="24"/>
  <c r="AA104" i="24"/>
  <c r="AF104" i="24"/>
  <c r="AC103" i="24"/>
  <c r="AG103" i="24"/>
  <c r="AA92" i="24"/>
  <c r="AF92" i="24"/>
  <c r="AA45" i="24"/>
  <c r="AF45" i="24"/>
  <c r="AA83" i="24"/>
  <c r="AF83" i="24"/>
  <c r="AA36" i="24"/>
  <c r="AF36" i="24"/>
  <c r="Z48" i="24"/>
  <c r="AE48" i="24"/>
  <c r="AC4" i="24"/>
  <c r="AG4" i="24"/>
  <c r="Z7" i="24"/>
  <c r="AE7" i="24"/>
  <c r="AA86" i="24"/>
  <c r="AF86" i="24"/>
  <c r="Z115" i="24"/>
  <c r="AE115" i="24"/>
  <c r="AC141" i="24"/>
  <c r="AG141" i="24"/>
  <c r="Z151" i="24"/>
  <c r="AE151" i="24"/>
  <c r="Z69" i="24"/>
  <c r="AE69" i="24"/>
  <c r="Z51" i="24"/>
  <c r="AE51" i="24"/>
  <c r="Z96" i="24"/>
  <c r="AE96" i="24"/>
  <c r="AC149" i="24"/>
  <c r="AG149" i="24"/>
  <c r="Z47" i="24"/>
  <c r="AE47" i="24"/>
  <c r="AC76" i="24"/>
  <c r="AG76" i="24"/>
  <c r="Z20" i="24"/>
  <c r="AE20" i="24"/>
  <c r="AC112" i="24"/>
  <c r="AG112" i="24"/>
  <c r="AA53" i="24"/>
  <c r="AF53" i="24"/>
  <c r="AC132" i="24"/>
  <c r="AG132" i="24"/>
  <c r="AA28" i="24"/>
  <c r="AF28" i="24"/>
  <c r="Z11" i="24"/>
  <c r="AE11" i="24"/>
  <c r="AC148" i="24"/>
  <c r="AG148" i="24"/>
  <c r="AA84" i="24"/>
  <c r="AF84" i="24"/>
  <c r="AC117" i="24"/>
  <c r="AG117" i="24"/>
  <c r="AA120" i="24"/>
  <c r="AF120" i="24"/>
  <c r="Z53" i="24"/>
  <c r="AE53" i="24"/>
  <c r="AA76" i="24"/>
  <c r="AF76" i="24"/>
  <c r="AC118" i="24"/>
  <c r="AG118" i="24"/>
  <c r="AA30" i="24"/>
  <c r="AF30" i="24"/>
  <c r="Z22" i="24"/>
  <c r="AE22" i="24"/>
  <c r="AA31" i="24"/>
  <c r="AF31" i="24"/>
  <c r="AA35" i="24"/>
  <c r="AF35" i="24"/>
  <c r="AC31" i="24"/>
  <c r="AG31" i="24"/>
  <c r="AC30" i="24"/>
  <c r="AG30" i="24"/>
  <c r="AC20" i="24"/>
  <c r="AG20" i="24"/>
  <c r="Z30" i="24"/>
  <c r="AE30" i="24"/>
  <c r="AC61" i="24"/>
  <c r="AG61" i="24"/>
  <c r="AA12" i="24"/>
  <c r="AF12" i="24"/>
  <c r="AC12" i="24"/>
  <c r="AG12" i="24"/>
  <c r="AC83" i="24"/>
  <c r="AG83" i="24"/>
  <c r="Z99" i="24"/>
  <c r="AE99" i="24"/>
  <c r="Z144" i="24"/>
  <c r="AE144" i="24"/>
  <c r="AA88" i="24"/>
  <c r="AF88" i="24"/>
  <c r="Z71" i="24"/>
  <c r="AE71" i="24"/>
  <c r="Z103" i="24"/>
  <c r="AE103" i="24"/>
  <c r="Z24" i="24"/>
  <c r="AE24" i="24"/>
  <c r="AC21" i="24"/>
  <c r="AG21" i="24"/>
  <c r="Z132" i="24"/>
  <c r="AE132" i="24"/>
  <c r="AC116" i="24"/>
  <c r="AG116" i="24"/>
  <c r="AA118" i="24"/>
  <c r="AF118" i="24"/>
  <c r="Z55" i="24"/>
  <c r="AE55" i="24"/>
  <c r="AA148" i="24"/>
  <c r="AF148" i="24"/>
  <c r="AC37" i="24"/>
  <c r="AG37" i="24"/>
  <c r="AC147" i="24"/>
  <c r="AG147" i="24"/>
  <c r="AC67" i="24"/>
  <c r="AG67" i="24"/>
  <c r="AA44" i="24"/>
  <c r="AF44" i="24"/>
  <c r="Z70" i="24"/>
  <c r="AE70" i="24"/>
  <c r="AC110" i="24"/>
  <c r="AG110" i="24"/>
  <c r="Z152" i="24"/>
  <c r="AE152" i="24"/>
  <c r="AC5" i="24"/>
  <c r="AG5" i="24"/>
  <c r="AC87" i="24"/>
  <c r="AG87" i="24"/>
  <c r="AC86" i="24"/>
  <c r="AG86" i="24"/>
  <c r="AA141" i="24"/>
  <c r="AF141" i="24"/>
  <c r="AC77" i="24"/>
  <c r="AG77" i="24"/>
  <c r="AC51" i="24"/>
  <c r="AG51" i="24"/>
  <c r="Z60" i="24"/>
  <c r="AE60" i="24"/>
  <c r="AA149" i="24"/>
  <c r="AF149" i="24"/>
  <c r="Z140" i="24"/>
  <c r="AE140" i="24"/>
  <c r="AA38" i="24"/>
  <c r="AF38" i="24"/>
  <c r="AC126" i="24"/>
  <c r="AG126" i="24"/>
  <c r="AA56" i="24"/>
  <c r="AF56" i="24"/>
  <c r="Z12" i="24"/>
  <c r="AE12" i="24"/>
  <c r="AC29" i="24"/>
  <c r="AG29" i="24"/>
  <c r="AA72" i="24"/>
  <c r="AF72" i="24"/>
  <c r="AA91" i="24"/>
  <c r="AF91" i="24"/>
  <c r="Z131" i="24"/>
  <c r="AE131" i="24"/>
  <c r="AA52" i="24"/>
  <c r="AF52" i="24"/>
  <c r="AA71" i="24"/>
  <c r="AF71" i="24"/>
  <c r="Z143" i="24"/>
  <c r="AE143" i="24"/>
  <c r="Z134" i="24"/>
  <c r="AE134" i="24"/>
  <c r="AC63" i="24"/>
  <c r="AG63" i="24"/>
  <c r="AC109" i="24"/>
  <c r="AG109" i="24"/>
  <c r="AC85" i="24"/>
  <c r="AG85" i="24"/>
  <c r="Z13" i="24"/>
  <c r="AE13" i="24"/>
  <c r="Z61" i="24"/>
  <c r="AE61" i="24"/>
  <c r="AC108" i="24"/>
  <c r="AG108" i="24"/>
  <c r="Z67" i="24"/>
  <c r="AE67" i="24"/>
  <c r="Z59" i="24"/>
  <c r="AE59" i="24"/>
  <c r="AA143" i="24"/>
  <c r="AF143" i="24"/>
  <c r="AA15" i="24"/>
  <c r="AF15" i="24"/>
  <c r="AC70" i="24"/>
  <c r="AG70" i="24"/>
  <c r="Z83" i="24"/>
  <c r="AE83" i="24"/>
  <c r="Z119" i="24"/>
  <c r="AE119" i="24"/>
  <c r="AC36" i="24"/>
  <c r="AG36" i="24"/>
  <c r="Z92" i="24"/>
  <c r="AE92" i="24"/>
  <c r="AA152" i="24"/>
  <c r="AF152" i="24"/>
  <c r="AF67" i="24"/>
  <c r="AE39" i="24"/>
  <c r="AA55" i="24"/>
  <c r="AF55" i="24"/>
  <c r="AA7" i="24"/>
  <c r="AF7" i="24"/>
  <c r="AC115" i="24"/>
  <c r="AG115" i="24"/>
  <c r="AA77" i="24"/>
  <c r="AF77" i="24"/>
  <c r="AC60" i="24"/>
  <c r="AG60" i="24"/>
  <c r="AC53" i="24"/>
  <c r="AG53" i="24"/>
  <c r="AC54" i="24"/>
  <c r="AG54" i="24"/>
  <c r="AC135" i="24"/>
  <c r="AG135" i="24"/>
  <c r="AC127" i="24"/>
  <c r="AG127" i="24"/>
  <c r="AC35" i="24"/>
  <c r="AG35" i="24"/>
  <c r="AC13" i="24"/>
  <c r="AG13" i="24"/>
  <c r="Z147" i="24"/>
  <c r="AE147" i="24"/>
  <c r="AC8" i="24"/>
  <c r="AG8" i="24"/>
  <c r="AC3" i="24"/>
  <c r="AG3" i="24"/>
  <c r="Z6" i="24"/>
  <c r="AE6" i="24"/>
  <c r="AA87" i="24"/>
  <c r="AF87" i="24"/>
  <c r="Z86" i="24"/>
  <c r="AE86" i="24"/>
  <c r="AD86" i="24" s="1"/>
  <c r="AA115" i="24"/>
  <c r="AF115" i="24"/>
  <c r="Z141" i="24"/>
  <c r="AE141" i="24"/>
  <c r="AA151" i="24"/>
  <c r="AF151" i="24"/>
  <c r="Z77" i="24"/>
  <c r="AE77" i="24"/>
  <c r="AA69" i="24"/>
  <c r="AF69" i="24"/>
  <c r="AA51" i="24"/>
  <c r="AF51" i="24"/>
  <c r="AA96" i="24"/>
  <c r="AF96" i="24"/>
  <c r="AA60" i="24"/>
  <c r="AF60" i="24"/>
  <c r="AA95" i="24"/>
  <c r="AF95" i="24"/>
  <c r="Z29" i="24"/>
  <c r="AE29" i="24"/>
  <c r="AA112" i="24"/>
  <c r="AF112" i="24"/>
  <c r="Z62" i="24"/>
  <c r="AE62" i="24"/>
  <c r="AC131" i="24"/>
  <c r="AG131" i="24"/>
  <c r="AC119" i="24"/>
  <c r="AG119" i="24"/>
  <c r="AA109" i="24"/>
  <c r="AF109" i="24"/>
  <c r="Z118" i="24"/>
  <c r="AE118" i="24"/>
  <c r="Z125" i="24"/>
  <c r="AE125" i="24"/>
  <c r="AD125" i="24" s="1"/>
  <c r="Z101" i="24"/>
  <c r="AE101" i="24"/>
  <c r="Z139" i="24"/>
  <c r="AE139" i="24"/>
  <c r="AA144" i="24"/>
  <c r="AF144" i="24"/>
  <c r="AA132" i="24"/>
  <c r="AF132" i="24"/>
  <c r="AA79" i="24"/>
  <c r="AF79" i="24"/>
  <c r="Z63" i="24"/>
  <c r="AE63" i="24"/>
  <c r="AA16" i="24"/>
  <c r="AF16" i="24"/>
  <c r="AC120" i="24"/>
  <c r="AG120" i="24"/>
  <c r="Z37" i="24"/>
  <c r="AE37" i="24"/>
  <c r="AC56" i="24"/>
  <c r="AG56" i="24"/>
  <c r="Z31" i="24"/>
  <c r="AE31" i="24"/>
  <c r="Z16" i="24"/>
  <c r="AE16" i="24"/>
  <c r="AA128" i="24"/>
  <c r="AF128" i="24"/>
  <c r="Z104" i="24"/>
  <c r="AE104" i="24"/>
  <c r="AC107" i="24"/>
  <c r="AG107" i="24"/>
  <c r="Z95" i="24"/>
  <c r="AE95" i="24"/>
  <c r="AA19" i="24"/>
  <c r="AF19" i="24"/>
  <c r="AC101" i="24"/>
  <c r="AG101" i="24"/>
  <c r="AC28" i="24"/>
  <c r="AG28" i="24"/>
  <c r="AA85" i="24"/>
  <c r="AF85" i="24"/>
  <c r="AC43" i="24"/>
  <c r="AG43" i="24"/>
  <c r="Z108" i="24"/>
  <c r="AE108" i="24"/>
  <c r="AA64" i="24"/>
  <c r="AF64" i="24"/>
  <c r="Z135" i="24"/>
  <c r="AE135" i="24"/>
  <c r="Z46" i="24"/>
  <c r="AE46" i="24"/>
  <c r="AC46" i="24"/>
  <c r="AG46" i="24"/>
  <c r="AC9" i="24"/>
  <c r="AA9" i="24"/>
  <c r="AC6" i="24"/>
  <c r="AG6" i="24"/>
  <c r="AC69" i="24"/>
  <c r="AG69" i="24"/>
  <c r="AA48" i="24"/>
  <c r="AF48" i="24"/>
  <c r="Z56" i="24"/>
  <c r="AE56" i="24"/>
  <c r="AC16" i="24"/>
  <c r="AG16" i="24"/>
  <c r="Z76" i="24"/>
  <c r="AE76" i="24"/>
  <c r="AC139" i="24"/>
  <c r="AG139" i="24"/>
  <c r="AA70" i="24"/>
  <c r="AF70" i="24"/>
  <c r="AC40" i="24"/>
  <c r="AG40" i="24"/>
  <c r="AA21" i="24"/>
  <c r="AF21" i="24"/>
  <c r="Z110" i="24"/>
  <c r="AE110" i="24"/>
  <c r="AA4" i="24"/>
  <c r="AF4" i="24"/>
  <c r="AA3" i="24"/>
  <c r="AF3" i="24"/>
  <c r="Z3" i="24"/>
  <c r="AE3" i="24"/>
  <c r="Z14" i="24"/>
  <c r="AE14" i="24"/>
  <c r="Z124" i="24"/>
  <c r="AE124" i="24"/>
  <c r="Z32" i="24"/>
  <c r="AE32" i="24"/>
  <c r="Z78" i="24"/>
  <c r="AE78" i="24"/>
  <c r="AC150" i="24"/>
  <c r="AG150" i="24"/>
  <c r="Z23" i="24"/>
  <c r="AE23" i="24"/>
  <c r="AC102" i="24"/>
  <c r="AG102" i="24"/>
  <c r="AC38" i="24"/>
  <c r="AG38" i="24"/>
  <c r="Z21" i="24"/>
  <c r="AE21" i="24"/>
  <c r="Z102" i="24"/>
  <c r="AE102" i="24"/>
  <c r="AA63" i="24"/>
  <c r="AF63" i="24"/>
  <c r="Z116" i="24"/>
  <c r="AE116" i="24"/>
  <c r="Z107" i="24"/>
  <c r="AE107" i="24"/>
  <c r="AA20" i="24"/>
  <c r="AF20" i="24"/>
  <c r="AA11" i="24"/>
  <c r="AF11" i="24"/>
  <c r="AA75" i="24"/>
  <c r="AF75" i="24"/>
  <c r="AC11" i="24"/>
  <c r="AG11" i="24"/>
  <c r="AA93" i="24"/>
  <c r="AF93" i="24"/>
  <c r="AC71" i="24"/>
  <c r="AG71" i="24"/>
  <c r="AC93" i="24"/>
  <c r="AG93" i="24"/>
  <c r="AC39" i="24"/>
  <c r="AG39" i="24"/>
  <c r="AA134" i="24"/>
  <c r="AF134" i="24"/>
  <c r="AC27" i="24"/>
  <c r="AG27" i="24"/>
  <c r="AA116" i="24"/>
  <c r="AF116" i="24"/>
  <c r="AA22" i="24"/>
  <c r="AF22" i="24"/>
  <c r="AC136" i="24"/>
  <c r="AG136" i="24"/>
  <c r="AA59" i="24"/>
  <c r="AF59" i="24"/>
  <c r="AC104" i="24"/>
  <c r="AG104" i="24"/>
  <c r="AA37" i="24"/>
  <c r="AF37" i="24"/>
  <c r="Z120" i="24"/>
  <c r="AE120" i="24"/>
  <c r="Z36" i="24"/>
  <c r="AE36" i="24"/>
  <c r="Z100" i="24"/>
  <c r="AE100" i="24"/>
  <c r="Z112" i="24"/>
  <c r="AE112" i="24"/>
  <c r="Z64" i="24"/>
  <c r="AE64" i="24"/>
  <c r="AA100" i="24"/>
  <c r="AF100" i="24"/>
  <c r="Z9" i="24"/>
  <c r="AA8" i="24"/>
  <c r="AF8" i="24"/>
  <c r="Z87" i="24"/>
  <c r="AE87" i="24"/>
  <c r="AC151" i="24"/>
  <c r="AG151" i="24"/>
  <c r="AC96" i="24"/>
  <c r="AG96" i="24"/>
  <c r="AA62" i="24"/>
  <c r="AF62" i="24"/>
  <c r="AA127" i="24"/>
  <c r="AF127" i="24"/>
  <c r="Z79" i="24"/>
  <c r="AE79" i="24"/>
  <c r="AA135" i="24"/>
  <c r="AF135" i="24"/>
  <c r="AA103" i="24"/>
  <c r="AF103" i="24"/>
  <c r="AC19" i="24"/>
  <c r="AG19" i="24"/>
  <c r="Z15" i="24"/>
  <c r="AE15" i="24"/>
  <c r="AC100" i="24"/>
  <c r="AG100" i="24"/>
  <c r="AA6" i="24"/>
  <c r="AF6" i="24"/>
  <c r="AA5" i="24"/>
  <c r="AF5" i="24"/>
  <c r="AA123" i="24"/>
  <c r="AF123" i="24"/>
  <c r="AC78" i="24"/>
  <c r="AG78" i="24"/>
  <c r="Z142" i="24"/>
  <c r="AE142" i="24"/>
  <c r="AC68" i="24"/>
  <c r="AG68" i="24"/>
  <c r="AC133" i="24"/>
  <c r="AG133" i="24"/>
  <c r="AC62" i="24"/>
  <c r="AG62" i="24"/>
  <c r="Z54" i="24"/>
  <c r="AE54" i="24"/>
  <c r="AA54" i="24"/>
  <c r="AF54" i="24"/>
  <c r="AA107" i="24"/>
  <c r="AF107" i="24"/>
  <c r="Z94" i="24"/>
  <c r="AE94" i="24"/>
  <c r="Z84" i="24"/>
  <c r="AE84" i="24"/>
  <c r="AA131" i="24"/>
  <c r="AF131" i="24"/>
  <c r="Z52" i="24"/>
  <c r="AE52" i="24"/>
  <c r="Z148" i="24"/>
  <c r="AE148" i="24"/>
  <c r="AC45" i="24"/>
  <c r="AG45" i="24"/>
  <c r="AC134" i="24"/>
  <c r="AG134" i="24"/>
  <c r="AC72" i="24"/>
  <c r="AG72" i="24"/>
  <c r="AC55" i="24"/>
  <c r="AG55" i="24"/>
  <c r="Z136" i="24"/>
  <c r="AE136" i="24"/>
  <c r="AA147" i="24"/>
  <c r="AF147" i="24"/>
  <c r="AA61" i="24"/>
  <c r="AF61" i="24"/>
  <c r="AC52" i="24"/>
  <c r="AG52" i="24"/>
  <c r="Z44" i="24"/>
  <c r="AE44" i="24"/>
  <c r="AC143" i="24"/>
  <c r="AG143" i="24"/>
  <c r="Z111" i="24"/>
  <c r="AE111" i="24"/>
  <c r="AC79" i="24"/>
  <c r="AG79" i="24"/>
  <c r="AC22" i="24"/>
  <c r="AG22" i="24"/>
  <c r="Z27" i="24"/>
  <c r="AE27" i="24"/>
  <c r="AC91" i="24"/>
  <c r="AG91" i="24"/>
  <c r="AA13" i="24"/>
  <c r="AF13" i="24"/>
  <c r="Z128" i="24"/>
  <c r="AE128" i="24"/>
  <c r="Z43" i="24"/>
  <c r="AE43" i="24"/>
  <c r="AA110" i="24"/>
  <c r="AF110" i="24"/>
  <c r="AA27" i="24"/>
  <c r="AF27" i="24"/>
  <c r="Z19" i="24"/>
  <c r="AE19" i="24"/>
  <c r="AC64" i="24"/>
  <c r="AG64" i="24"/>
  <c r="AA43" i="24"/>
  <c r="AF43" i="24"/>
  <c r="V152" i="24"/>
  <c r="V9" i="24"/>
  <c r="V64" i="24"/>
  <c r="V24" i="24"/>
  <c r="V110" i="24"/>
  <c r="V88" i="24"/>
  <c r="V100" i="24"/>
  <c r="V43" i="24"/>
  <c r="V46" i="24"/>
  <c r="V36" i="24"/>
  <c r="V80" i="24"/>
  <c r="V83" i="24"/>
  <c r="V92" i="24"/>
  <c r="V70" i="24"/>
  <c r="V27" i="24"/>
  <c r="V15" i="24"/>
  <c r="V111" i="24"/>
  <c r="V13" i="24"/>
  <c r="V108" i="24"/>
  <c r="V126" i="24"/>
  <c r="V12" i="24"/>
  <c r="V131" i="24"/>
  <c r="V19" i="24"/>
  <c r="V59" i="24"/>
  <c r="V67" i="24"/>
  <c r="V54" i="24"/>
  <c r="V22" i="24"/>
  <c r="V35" i="24"/>
  <c r="V63" i="24"/>
  <c r="V107" i="24"/>
  <c r="V125" i="24"/>
  <c r="V40" i="24"/>
  <c r="V45" i="24"/>
  <c r="V136" i="24"/>
  <c r="V61" i="24"/>
  <c r="V140" i="24"/>
  <c r="V30" i="24"/>
  <c r="V31" i="24"/>
  <c r="V85" i="24"/>
  <c r="V103" i="24"/>
  <c r="V147" i="24"/>
  <c r="V52" i="24"/>
  <c r="V143" i="24"/>
  <c r="V134" i="24"/>
  <c r="V55" i="24"/>
  <c r="V104" i="24"/>
  <c r="V28" i="24"/>
  <c r="V11" i="24"/>
  <c r="V118" i="24"/>
  <c r="V79" i="24"/>
  <c r="V37" i="24"/>
  <c r="V75" i="24"/>
  <c r="V99" i="24"/>
  <c r="V109" i="24"/>
  <c r="V119" i="24"/>
  <c r="V128" i="24"/>
  <c r="V94" i="24"/>
  <c r="V84" i="24"/>
  <c r="V120" i="24"/>
  <c r="V93" i="24"/>
  <c r="V148" i="24"/>
  <c r="V135" i="24"/>
  <c r="V117" i="24"/>
  <c r="V53" i="24"/>
  <c r="V132" i="24"/>
  <c r="V16" i="24"/>
  <c r="V127" i="24"/>
  <c r="V29" i="24"/>
  <c r="V72" i="24"/>
  <c r="V91" i="24"/>
  <c r="V139" i="24"/>
  <c r="V71" i="24"/>
  <c r="V102" i="24"/>
  <c r="V112" i="24"/>
  <c r="V62" i="24"/>
  <c r="V101" i="24"/>
  <c r="V144" i="24"/>
  <c r="V20" i="24"/>
  <c r="V39" i="24"/>
  <c r="V116" i="24"/>
  <c r="V149" i="24"/>
  <c r="V38" i="24"/>
  <c r="V44" i="24"/>
  <c r="V95" i="24"/>
  <c r="V47" i="24"/>
  <c r="V56" i="24"/>
  <c r="V151" i="24"/>
  <c r="V48" i="24"/>
  <c r="V21" i="24"/>
  <c r="V76" i="24"/>
  <c r="V124" i="24"/>
  <c r="V115" i="24"/>
  <c r="V69" i="24"/>
  <c r="V87" i="24"/>
  <c r="V141" i="24"/>
  <c r="V60" i="24"/>
  <c r="V32" i="24"/>
  <c r="V123" i="24"/>
  <c r="V96" i="24"/>
  <c r="V23" i="24"/>
  <c r="V78" i="24"/>
  <c r="V142" i="24"/>
  <c r="V133" i="24"/>
  <c r="V51" i="24"/>
  <c r="V77" i="24"/>
  <c r="V14" i="24"/>
  <c r="V86" i="24"/>
  <c r="V68" i="24"/>
  <c r="V150" i="24"/>
  <c r="V7" i="24"/>
  <c r="V5" i="24"/>
  <c r="V3" i="24"/>
  <c r="V4" i="24"/>
  <c r="V6" i="24"/>
  <c r="AD128" i="24" l="1"/>
  <c r="AD76" i="24"/>
  <c r="AD110" i="24"/>
  <c r="AD63" i="24"/>
  <c r="AD103" i="24"/>
  <c r="AD99" i="24"/>
  <c r="AD7" i="24"/>
  <c r="AD91" i="24"/>
  <c r="AD94" i="24"/>
  <c r="AD9" i="24"/>
  <c r="AD148" i="24"/>
  <c r="AD5" i="24"/>
  <c r="AD8" i="24"/>
  <c r="AD111" i="24"/>
  <c r="AD4" i="24"/>
  <c r="AD6" i="24"/>
  <c r="AD118" i="24"/>
  <c r="AD11" i="24"/>
  <c r="AD151" i="24"/>
  <c r="AD29" i="24"/>
  <c r="AD59" i="24"/>
  <c r="AD134" i="24"/>
  <c r="AD12" i="24"/>
  <c r="AD140" i="24"/>
  <c r="AD71" i="24"/>
  <c r="AD20" i="24"/>
  <c r="AD127" i="24"/>
  <c r="AD36" i="24"/>
  <c r="AD32" i="24"/>
  <c r="AD95" i="24"/>
  <c r="AD16" i="24"/>
  <c r="AD15" i="24"/>
  <c r="AD87" i="24"/>
  <c r="AD126" i="24"/>
  <c r="AD45" i="24"/>
  <c r="AD85" i="24"/>
  <c r="AD100" i="24"/>
  <c r="AD116" i="24"/>
  <c r="AD131" i="24"/>
  <c r="AD132" i="24"/>
  <c r="AD77" i="24"/>
  <c r="AD30" i="24"/>
  <c r="AD96" i="24"/>
  <c r="AD38" i="24"/>
  <c r="AD133" i="24"/>
  <c r="AD78" i="24"/>
  <c r="AD92" i="24"/>
  <c r="AD67" i="24"/>
  <c r="AD143" i="24"/>
  <c r="AD152" i="24"/>
  <c r="AD55" i="24"/>
  <c r="AD43" i="24"/>
  <c r="AD27" i="24"/>
  <c r="AD108" i="24"/>
  <c r="AD104" i="24"/>
  <c r="AD139" i="24"/>
  <c r="AD51" i="24"/>
  <c r="AD115" i="24"/>
  <c r="AD48" i="24"/>
  <c r="AD35" i="24"/>
  <c r="AD88" i="24"/>
  <c r="AD72" i="24"/>
  <c r="AD75" i="24"/>
  <c r="AD93" i="24"/>
  <c r="AD40" i="24"/>
  <c r="AD150" i="24"/>
  <c r="AD123" i="24"/>
  <c r="AD28" i="24"/>
  <c r="AD135" i="24"/>
  <c r="AD3" i="24"/>
  <c r="AD83" i="24"/>
  <c r="AD52" i="24"/>
  <c r="AD79" i="24"/>
  <c r="AD31" i="24"/>
  <c r="AD62" i="24"/>
  <c r="AD64" i="24"/>
  <c r="AD120" i="24"/>
  <c r="AD102" i="24"/>
  <c r="AD23" i="24"/>
  <c r="AD124" i="24"/>
  <c r="AD147" i="24"/>
  <c r="AD60" i="24"/>
  <c r="AD19" i="24"/>
  <c r="AD44" i="24"/>
  <c r="AD136" i="24"/>
  <c r="AD84" i="24"/>
  <c r="AD54" i="24"/>
  <c r="AD142" i="24"/>
  <c r="AD56" i="24"/>
  <c r="AD46" i="24"/>
  <c r="AD37" i="24"/>
  <c r="AD101" i="24"/>
  <c r="AD141" i="24"/>
  <c r="AD39" i="24"/>
  <c r="AD24" i="24"/>
  <c r="AD144" i="24"/>
  <c r="AD22" i="24"/>
  <c r="AD53" i="24"/>
  <c r="AD47" i="24"/>
  <c r="AD69" i="24"/>
  <c r="AD109" i="24"/>
  <c r="AD149" i="24"/>
  <c r="AD117" i="24"/>
  <c r="AD68" i="24"/>
  <c r="AD80" i="24"/>
  <c r="AD13" i="24"/>
  <c r="AD112" i="24"/>
  <c r="AD107" i="24"/>
  <c r="AD21" i="24"/>
  <c r="AD14" i="24"/>
  <c r="AD119" i="24"/>
  <c r="AD61" i="24"/>
  <c r="AD70" i="24"/>
</calcChain>
</file>

<file path=xl/sharedStrings.xml><?xml version="1.0" encoding="utf-8"?>
<sst xmlns="http://schemas.openxmlformats.org/spreadsheetml/2006/main" count="636" uniqueCount="69">
  <si>
    <t>lnco(t)-lnco(t-1)</t>
  </si>
  <si>
    <t>Australia</t>
  </si>
  <si>
    <t>1990-1995</t>
  </si>
  <si>
    <t>1995-2000</t>
  </si>
  <si>
    <t>2000-2005</t>
  </si>
  <si>
    <t>2005-2010</t>
  </si>
  <si>
    <t>2010-2015</t>
  </si>
  <si>
    <t>2015-2019</t>
  </si>
  <si>
    <t>Brazil</t>
  </si>
  <si>
    <t>Canada</t>
  </si>
  <si>
    <t>China</t>
  </si>
  <si>
    <t>Germany</t>
  </si>
  <si>
    <t>India</t>
  </si>
  <si>
    <t>Indonesia</t>
  </si>
  <si>
    <t>Iran</t>
  </si>
  <si>
    <t>Italy</t>
  </si>
  <si>
    <t>Japan</t>
  </si>
  <si>
    <t>Mexico</t>
  </si>
  <si>
    <t>Poland</t>
  </si>
  <si>
    <t>Saudi Arabia</t>
  </si>
  <si>
    <t>South Africa</t>
  </si>
  <si>
    <t>South Korea</t>
  </si>
  <si>
    <t>mc</t>
  </si>
  <si>
    <t>ec</t>
  </si>
  <si>
    <t>year</t>
  </si>
  <si>
    <t>total</t>
  </si>
  <si>
    <t>country</t>
  </si>
  <si>
    <t>Russia</t>
  </si>
  <si>
    <t>Turkey</t>
  </si>
  <si>
    <t>UK</t>
  </si>
  <si>
    <t>USA</t>
  </si>
  <si>
    <t>pop</t>
  </si>
  <si>
    <t>gdp</t>
  </si>
  <si>
    <t>co</t>
  </si>
  <si>
    <t>ec_gdp</t>
  </si>
  <si>
    <t>co_ec</t>
  </si>
  <si>
    <t>gdp_pop</t>
  </si>
  <si>
    <t>a</t>
  </si>
  <si>
    <t>b_cie</t>
  </si>
  <si>
    <t>b_ei</t>
  </si>
  <si>
    <t>b_act</t>
  </si>
  <si>
    <t>b_pop</t>
  </si>
  <si>
    <t>cie</t>
  </si>
  <si>
    <t>ei</t>
  </si>
  <si>
    <t>act</t>
  </si>
  <si>
    <t>b_cim</t>
  </si>
  <si>
    <t>cim</t>
  </si>
  <si>
    <t>mi</t>
  </si>
  <si>
    <t>whole</t>
  </si>
  <si>
    <t>eps</t>
  </si>
  <si>
    <t>eps_cie</t>
  </si>
  <si>
    <t>eps_ei</t>
  </si>
  <si>
    <t>eps_act</t>
  </si>
  <si>
    <t>diff_co</t>
  </si>
  <si>
    <t>percent-diff-co</t>
  </si>
  <si>
    <t>percent-diff-gdp</t>
  </si>
  <si>
    <t>delta</t>
  </si>
  <si>
    <t>delta_cie</t>
  </si>
  <si>
    <t>delta_ei</t>
  </si>
  <si>
    <t>b_em</t>
  </si>
  <si>
    <t>eps_cim</t>
  </si>
  <si>
    <t>eps_em</t>
  </si>
  <si>
    <t>delta_cim</t>
  </si>
  <si>
    <t>delta_mi</t>
  </si>
  <si>
    <t>co_mc</t>
  </si>
  <si>
    <t>mc_gdp</t>
  </si>
  <si>
    <t>p</t>
  </si>
  <si>
    <t>eps_p</t>
  </si>
  <si>
    <t>delta_p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</si>
</sst>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/>
    </xf>
    <xf numFmtId="164" fontId="0" fillId="0" borderId="2" xfId="0" applyNumberFormat="1" applyBorder="1" applyAlignment="1">
      <alignment horizontal="left"/>
    </xf>
    <xf numFmtId="0" fontId="0" fillId="0" borderId="1" xfId="0" applyBorder="1" applyAlignment="1">
      <alignment horizontal="left"/>
    </xf>
    <xf numFmtId="164" fontId="0" fillId="0" borderId="1" xfId="0" applyNumberFormat="1" applyBorder="1" applyAlignment="1">
      <alignment horizontal="left"/>
    </xf>
    <xf numFmtId="0" fontId="0" fillId="0" borderId="0" xfId="0" applyBorder="1" applyAlignment="1">
      <alignment horizontal="left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colors>
    <mruColors>
      <color rgb="FFCCFF66"/>
      <color rgb="FFCC66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3"/>
  <sheetViews>
    <sheetView tabSelected="1" zoomScale="60" zoomScaleNormal="60" workbookViewId="0">
      <pane ySplit="1" topLeftCell="A2" activePane="bottomLeft" state="frozen"/>
      <selection pane="bottomLeft" activeCell="X40" sqref="X40"/>
    </sheetView>
  </sheetViews>
  <sheetFormatPr defaultColWidth="6.140625" defaultRowHeight="15" x14ac:dyDescent="0.25"/>
  <cols>
    <col min="1" max="1" width="12.28515625" style="1" bestFit="1" customWidth="1"/>
    <col min="2" max="2" width="11.85546875" style="1" bestFit="1" customWidth="1"/>
    <col min="3" max="3" width="11.5703125" style="1" bestFit="1" customWidth="1"/>
    <col min="4" max="4" width="20.140625" style="1" bestFit="1" customWidth="1"/>
    <col min="5" max="5" width="24" style="1" bestFit="1" customWidth="1"/>
    <col min="6" max="6" width="19" style="1" bestFit="1" customWidth="1"/>
    <col min="7" max="7" width="8.42578125" style="1" bestFit="1" customWidth="1"/>
    <col min="8" max="8" width="9.7109375" style="1" bestFit="1" customWidth="1"/>
    <col min="9" max="9" width="12.7109375" style="1" bestFit="1" customWidth="1"/>
    <col min="10" max="10" width="19" style="1" bestFit="1" customWidth="1"/>
    <col min="11" max="11" width="11.5703125" style="1" bestFit="1" customWidth="1"/>
    <col min="12" max="12" width="16.28515625" style="1" bestFit="1" customWidth="1"/>
    <col min="13" max="13" width="11.5703125" style="1" bestFit="1" customWidth="1"/>
    <col min="14" max="17" width="8.7109375" style="1" bestFit="1" customWidth="1"/>
    <col min="18" max="18" width="11.5703125" style="7" bestFit="1" customWidth="1"/>
    <col min="19" max="19" width="12.28515625" style="1" bestFit="1" customWidth="1"/>
    <col min="20" max="20" width="12.7109375" style="1" bestFit="1" customWidth="1"/>
    <col min="21" max="21" width="11.5703125" style="1" bestFit="1" customWidth="1"/>
    <col min="22" max="22" width="11.5703125" style="5" bestFit="1" customWidth="1"/>
    <col min="23" max="23" width="14.85546875" style="1" bestFit="1" customWidth="1"/>
    <col min="24" max="24" width="16.28515625" style="1" bestFit="1" customWidth="1"/>
    <col min="25" max="27" width="9.85546875" style="1" bestFit="1" customWidth="1"/>
    <col min="28" max="28" width="8.7109375" style="1" bestFit="1" customWidth="1"/>
    <col min="29" max="29" width="9.140625" style="5" bestFit="1" customWidth="1"/>
    <col min="30" max="32" width="11.140625" style="1" bestFit="1" customWidth="1"/>
    <col min="33" max="33" width="11.140625" style="5" bestFit="1" customWidth="1"/>
    <col min="34" max="16384" width="6.140625" style="1"/>
  </cols>
  <sheetData>
    <row r="1" spans="1:33" x14ac:dyDescent="0.25">
      <c r="A1" s="1" t="s">
        <v>26</v>
      </c>
      <c r="B1" s="1" t="s">
        <v>24</v>
      </c>
      <c r="C1" s="1" t="s">
        <v>33</v>
      </c>
      <c r="D1" s="4" t="s">
        <v>22</v>
      </c>
      <c r="E1" s="1" t="s">
        <v>32</v>
      </c>
      <c r="F1" s="1" t="s">
        <v>31</v>
      </c>
      <c r="G1" s="1" t="s">
        <v>64</v>
      </c>
      <c r="H1" s="1" t="s">
        <v>65</v>
      </c>
      <c r="I1" s="1" t="s">
        <v>36</v>
      </c>
      <c r="J1" s="1" t="s">
        <v>31</v>
      </c>
      <c r="K1" s="1" t="s">
        <v>53</v>
      </c>
      <c r="L1" s="3" t="s">
        <v>0</v>
      </c>
      <c r="M1" s="1" t="s">
        <v>37</v>
      </c>
      <c r="N1" s="1" t="s">
        <v>45</v>
      </c>
      <c r="O1" s="1" t="s">
        <v>59</v>
      </c>
      <c r="P1" s="1" t="s">
        <v>40</v>
      </c>
      <c r="Q1" s="1" t="s">
        <v>41</v>
      </c>
      <c r="R1" s="7" t="s">
        <v>46</v>
      </c>
      <c r="S1" s="1" t="s">
        <v>47</v>
      </c>
      <c r="T1" s="1" t="s">
        <v>44</v>
      </c>
      <c r="U1" s="1" t="s">
        <v>66</v>
      </c>
      <c r="V1" s="5" t="s">
        <v>25</v>
      </c>
      <c r="W1" s="1" t="s">
        <v>54</v>
      </c>
      <c r="X1" s="1" t="s">
        <v>55</v>
      </c>
      <c r="Y1" s="9" t="s">
        <v>49</v>
      </c>
      <c r="Z1" s="9" t="s">
        <v>60</v>
      </c>
      <c r="AA1" s="1" t="s">
        <v>61</v>
      </c>
      <c r="AB1" s="1" t="s">
        <v>52</v>
      </c>
      <c r="AC1" s="5" t="s">
        <v>67</v>
      </c>
      <c r="AD1" s="1" t="s">
        <v>56</v>
      </c>
      <c r="AE1" s="1" t="s">
        <v>62</v>
      </c>
      <c r="AF1" s="1" t="s">
        <v>63</v>
      </c>
      <c r="AG1" s="5" t="s">
        <v>68</v>
      </c>
    </row>
    <row r="2" spans="1:33" x14ac:dyDescent="0.25">
      <c r="A2" s="1" t="s">
        <v>1</v>
      </c>
      <c r="B2" s="1">
        <v>1990</v>
      </c>
      <c r="C2" s="2">
        <v>274.888483161485</v>
      </c>
      <c r="D2" s="2">
        <v>760194246</v>
      </c>
      <c r="E2" s="2">
        <v>612831155634.48425</v>
      </c>
      <c r="F2" s="2">
        <v>17065100</v>
      </c>
      <c r="G2" s="2">
        <f t="shared" ref="G2:I8" si="0">C2/D2</f>
        <v>3.6160295162439967E-7</v>
      </c>
      <c r="H2" s="2">
        <f t="shared" si="0"/>
        <v>1.2404627914404023E-3</v>
      </c>
      <c r="I2" s="2">
        <f t="shared" si="0"/>
        <v>35911.372077191707</v>
      </c>
      <c r="J2" s="2">
        <f t="shared" ref="J2:J8" si="1">F2</f>
        <v>17065100</v>
      </c>
      <c r="K2" s="2"/>
      <c r="L2" s="2"/>
      <c r="M2" s="2"/>
      <c r="N2" s="2"/>
      <c r="O2" s="2"/>
      <c r="P2" s="2"/>
      <c r="Q2" s="2"/>
      <c r="R2" s="8"/>
      <c r="S2" s="2"/>
      <c r="T2" s="2"/>
      <c r="U2" s="2"/>
      <c r="V2" s="6"/>
      <c r="W2" s="2"/>
      <c r="X2" s="2"/>
      <c r="Y2" s="2"/>
      <c r="Z2" s="2"/>
      <c r="AA2" s="2"/>
      <c r="AB2" s="2"/>
      <c r="AC2" s="6"/>
      <c r="AD2" s="2"/>
      <c r="AE2" s="2"/>
      <c r="AF2" s="2"/>
      <c r="AG2" s="6"/>
    </row>
    <row r="3" spans="1:33" x14ac:dyDescent="0.25">
      <c r="A3" s="1" t="s">
        <v>1</v>
      </c>
      <c r="B3" s="1" t="s">
        <v>2</v>
      </c>
      <c r="C3" s="2">
        <v>307.67342586849833</v>
      </c>
      <c r="D3" s="2">
        <v>770097151.29999995</v>
      </c>
      <c r="E3" s="2">
        <v>688455171399.94922</v>
      </c>
      <c r="F3" s="2">
        <v>18072000</v>
      </c>
      <c r="G3" s="2">
        <f t="shared" si="0"/>
        <v>3.9952546941527474E-7</v>
      </c>
      <c r="H3" s="2">
        <f t="shared" si="0"/>
        <v>1.1185872127796421E-3</v>
      </c>
      <c r="I3" s="2">
        <f t="shared" si="0"/>
        <v>38095.12900619462</v>
      </c>
      <c r="J3" s="2">
        <f t="shared" si="1"/>
        <v>18072000</v>
      </c>
      <c r="K3" s="2">
        <f t="shared" ref="K3:K8" si="2">C3-C2</f>
        <v>32.784942707013329</v>
      </c>
      <c r="L3" s="2">
        <f t="shared" ref="L3:L8" si="3">((LN(C3)-LN(C2)))</f>
        <v>0.11267341518374963</v>
      </c>
      <c r="M3" s="2">
        <f t="shared" ref="M3:M9" si="4">K3/L3</f>
        <v>290.97318700730881</v>
      </c>
      <c r="N3" s="2">
        <f t="shared" ref="N3:Q8" si="5">LN(G3/G2)</f>
        <v>9.9730725241099161E-2</v>
      </c>
      <c r="O3" s="2">
        <f t="shared" si="5"/>
        <v>-0.10341805700198042</v>
      </c>
      <c r="P3" s="2">
        <f t="shared" si="5"/>
        <v>5.9032410067689868E-2</v>
      </c>
      <c r="Q3" s="2">
        <f t="shared" si="5"/>
        <v>5.7328336876940784E-2</v>
      </c>
      <c r="R3" s="8">
        <f t="shared" ref="R3:R9" si="6">M3*N3</f>
        <v>29.018966965952878</v>
      </c>
      <c r="S3" s="2">
        <f t="shared" ref="S3:S9" si="7">M3*O3</f>
        <v>-30.09188163996977</v>
      </c>
      <c r="T3" s="2">
        <f t="shared" ref="T3:T9" si="8">M3*P3</f>
        <v>17.176848494118062</v>
      </c>
      <c r="U3" s="2">
        <f t="shared" ref="U3:U9" si="9">M3*Q3</f>
        <v>16.681008886912089</v>
      </c>
      <c r="V3" s="6">
        <f t="shared" ref="V3:V9" si="10">SUM(R3:U3)</f>
        <v>32.784942707013258</v>
      </c>
      <c r="W3" s="2">
        <f>(C3-C2)/C2</f>
        <v>0.11926633786164699</v>
      </c>
      <c r="X3" s="2">
        <f>(E3-E2)/E2</f>
        <v>0.12340106254416673</v>
      </c>
      <c r="Y3" s="2">
        <f>W3/X3</f>
        <v>0.96649360550651764</v>
      </c>
      <c r="Z3" s="2">
        <f>(R3/C2)/X3</f>
        <v>0.85547338794033057</v>
      </c>
      <c r="AA3" s="2">
        <f>(S3/C2)/X3</f>
        <v>-0.88710269963254262</v>
      </c>
      <c r="AB3" s="2">
        <f>(T3/C2)/X3</f>
        <v>0.50637008521500404</v>
      </c>
      <c r="AC3" s="6">
        <f>(U3/C2)/X3</f>
        <v>0.49175283198372349</v>
      </c>
      <c r="AD3" s="2">
        <f>SUM(AE3:AG3)</f>
        <v>-0.90867042451005708</v>
      </c>
      <c r="AE3" s="2">
        <f>-(R3/T3)</f>
        <v>-1.6894232359265415</v>
      </c>
      <c r="AF3" s="2">
        <f>-(S3/T3)</f>
        <v>1.7518860721321643</v>
      </c>
      <c r="AG3" s="6">
        <f>-(U3/T3)</f>
        <v>-0.97113326071567985</v>
      </c>
    </row>
    <row r="4" spans="1:33" x14ac:dyDescent="0.25">
      <c r="A4" s="1" t="s">
        <v>1</v>
      </c>
      <c r="B4" s="1" t="s">
        <v>3</v>
      </c>
      <c r="C4" s="2">
        <v>355.05921078142774</v>
      </c>
      <c r="D4" s="2">
        <v>874409868.10000002</v>
      </c>
      <c r="E4" s="2">
        <v>849137077164.43494</v>
      </c>
      <c r="F4" s="2">
        <v>19153000</v>
      </c>
      <c r="G4" s="2">
        <f t="shared" si="0"/>
        <v>4.0605581402338672E-7</v>
      </c>
      <c r="H4" s="2">
        <f t="shared" si="0"/>
        <v>1.0297629106244656E-3</v>
      </c>
      <c r="I4" s="2">
        <f t="shared" si="0"/>
        <v>44334.41639244165</v>
      </c>
      <c r="J4" s="2">
        <f t="shared" si="1"/>
        <v>19153000</v>
      </c>
      <c r="K4" s="2">
        <f t="shared" si="2"/>
        <v>47.38578491292941</v>
      </c>
      <c r="L4" s="2">
        <f t="shared" si="3"/>
        <v>0.14324565167080827</v>
      </c>
      <c r="M4" s="2">
        <f t="shared" si="4"/>
        <v>330.80086103993102</v>
      </c>
      <c r="N4" s="2">
        <f t="shared" si="5"/>
        <v>1.6213106713294793E-2</v>
      </c>
      <c r="O4" s="2">
        <f t="shared" si="5"/>
        <v>-8.273788000423267E-2</v>
      </c>
      <c r="P4" s="2">
        <f t="shared" si="5"/>
        <v>0.1516748428069247</v>
      </c>
      <c r="Q4" s="2">
        <f t="shared" si="5"/>
        <v>5.8095582154821954E-2</v>
      </c>
      <c r="R4" s="8">
        <f t="shared" si="6"/>
        <v>5.3633096608902031</v>
      </c>
      <c r="S4" s="2">
        <f t="shared" si="7"/>
        <v>-27.369761946018659</v>
      </c>
      <c r="T4" s="2">
        <f t="shared" si="8"/>
        <v>50.174168598626878</v>
      </c>
      <c r="U4" s="2">
        <f t="shared" si="9"/>
        <v>19.218068599431152</v>
      </c>
      <c r="V4" s="6">
        <f t="shared" si="10"/>
        <v>47.385784912929573</v>
      </c>
      <c r="W4" s="2">
        <f t="shared" ref="W4:W67" si="11">(C4-C3)/C3</f>
        <v>0.1540132521330666</v>
      </c>
      <c r="X4" s="2">
        <f t="shared" ref="X4:X67" si="12">(E4-E3)/E3</f>
        <v>0.23339487077676349</v>
      </c>
      <c r="Y4" s="2">
        <f t="shared" ref="Y4:Y67" si="13">W4/X4</f>
        <v>0.65988276272093627</v>
      </c>
      <c r="Z4" s="2">
        <f t="shared" ref="Z4:Z67" si="14">(R4/C3)/X4</f>
        <v>7.4688128578206614E-2</v>
      </c>
      <c r="AA4" s="2">
        <f t="shared" ref="AA4:AA67" si="15">(S4/C3)/X4</f>
        <v>-0.38114455972692279</v>
      </c>
      <c r="AB4" s="2">
        <f t="shared" ref="AB4:AB67" si="16">(T4/C3)/X4</f>
        <v>0.69871310674552123</v>
      </c>
      <c r="AC4" s="6">
        <f t="shared" ref="AC4:AC67" si="17">(U4/C3)/X4</f>
        <v>0.2676260871241336</v>
      </c>
      <c r="AD4" s="2">
        <f t="shared" ref="AD4:AD67" si="18">SUM(AE4:AG4)</f>
        <v>5.5574088491694817E-2</v>
      </c>
      <c r="AE4" s="2">
        <f t="shared" ref="AE4:AE67" si="19">-(R4/T4)</f>
        <v>-0.10689384220383437</v>
      </c>
      <c r="AF4" s="2">
        <f t="shared" ref="AF4:AF67" si="20">-(S4/T4)</f>
        <v>0.5454950766591814</v>
      </c>
      <c r="AG4" s="6">
        <f t="shared" ref="AG4:AG67" si="21">-(U4/T4)</f>
        <v>-0.38302714596365223</v>
      </c>
    </row>
    <row r="5" spans="1:33" x14ac:dyDescent="0.25">
      <c r="A5" s="1" t="s">
        <v>1</v>
      </c>
      <c r="B5" s="1" t="s">
        <v>4</v>
      </c>
      <c r="C5" s="2">
        <v>382.91294110452401</v>
      </c>
      <c r="D5" s="2">
        <v>887608027.20000005</v>
      </c>
      <c r="E5" s="2">
        <v>995550062444.48157</v>
      </c>
      <c r="F5" s="2">
        <v>20394800</v>
      </c>
      <c r="G5" s="2">
        <f t="shared" si="0"/>
        <v>4.3139869105560065E-7</v>
      </c>
      <c r="H5" s="2">
        <f t="shared" si="0"/>
        <v>8.9157548242281277E-4</v>
      </c>
      <c r="I5" s="2">
        <f t="shared" si="0"/>
        <v>48813.916412246333</v>
      </c>
      <c r="J5" s="2">
        <f t="shared" si="1"/>
        <v>20394800</v>
      </c>
      <c r="K5" s="2">
        <f t="shared" si="2"/>
        <v>27.853730323096272</v>
      </c>
      <c r="L5" s="2">
        <f t="shared" si="3"/>
        <v>7.5523089020268053E-2</v>
      </c>
      <c r="M5" s="2">
        <f t="shared" si="4"/>
        <v>368.81079262556642</v>
      </c>
      <c r="N5" s="2">
        <f t="shared" si="5"/>
        <v>6.0542076655231987E-2</v>
      </c>
      <c r="O5" s="2">
        <f t="shared" si="5"/>
        <v>-0.14409376813814564</v>
      </c>
      <c r="P5" s="2">
        <f t="shared" si="5"/>
        <v>9.6254175427345698E-2</v>
      </c>
      <c r="Q5" s="2">
        <f t="shared" si="5"/>
        <v>6.2820605075835728E-2</v>
      </c>
      <c r="R5" s="8">
        <f t="shared" si="6"/>
        <v>22.328571278413911</v>
      </c>
      <c r="S5" s="2">
        <f t="shared" si="7"/>
        <v>-53.143336839434085</v>
      </c>
      <c r="T5" s="2">
        <f t="shared" si="8"/>
        <v>35.499578732879684</v>
      </c>
      <c r="U5" s="2">
        <f t="shared" si="9"/>
        <v>23.168917151236656</v>
      </c>
      <c r="V5" s="6">
        <f t="shared" si="10"/>
        <v>27.853730323096165</v>
      </c>
      <c r="W5" s="2">
        <f t="shared" si="11"/>
        <v>7.8448127741270898E-2</v>
      </c>
      <c r="X5" s="2">
        <f t="shared" si="12"/>
        <v>0.17242561798028028</v>
      </c>
      <c r="Y5" s="2">
        <f t="shared" si="13"/>
        <v>0.45496793724841245</v>
      </c>
      <c r="Z5" s="2">
        <f t="shared" si="14"/>
        <v>0.36471897653940005</v>
      </c>
      <c r="AA5" s="2">
        <f t="shared" si="15"/>
        <v>-0.8680530061815851</v>
      </c>
      <c r="AB5" s="2">
        <f t="shared" si="16"/>
        <v>0.57985662681214922</v>
      </c>
      <c r="AC5" s="6">
        <f t="shared" si="17"/>
        <v>0.37844534007844643</v>
      </c>
      <c r="AD5" s="2">
        <f t="shared" si="18"/>
        <v>0.2153785673716162</v>
      </c>
      <c r="AE5" s="2">
        <f t="shared" si="19"/>
        <v>-0.62898130274805786</v>
      </c>
      <c r="AF5" s="2">
        <f t="shared" si="20"/>
        <v>1.4970131685031172</v>
      </c>
      <c r="AG5" s="6">
        <f t="shared" si="21"/>
        <v>-0.6526532983834431</v>
      </c>
    </row>
    <row r="6" spans="1:33" x14ac:dyDescent="0.25">
      <c r="A6" s="1" t="s">
        <v>1</v>
      </c>
      <c r="B6" s="1" t="s">
        <v>5</v>
      </c>
      <c r="C6" s="2">
        <v>401.97912759406205</v>
      </c>
      <c r="D6" s="2">
        <v>835913017.79999995</v>
      </c>
      <c r="E6" s="2">
        <v>1146138465603.8052</v>
      </c>
      <c r="F6" s="2">
        <v>22031750</v>
      </c>
      <c r="G6" s="2">
        <f t="shared" si="0"/>
        <v>4.8088631117626568E-7</v>
      </c>
      <c r="H6" s="2">
        <f t="shared" si="0"/>
        <v>7.2932986972008374E-4</v>
      </c>
      <c r="I6" s="2">
        <f t="shared" si="0"/>
        <v>52022.125596187558</v>
      </c>
      <c r="J6" s="2">
        <f t="shared" si="1"/>
        <v>22031750</v>
      </c>
      <c r="K6" s="2">
        <f t="shared" si="2"/>
        <v>19.06618648953804</v>
      </c>
      <c r="L6" s="2">
        <f t="shared" si="3"/>
        <v>4.8592510342031048E-2</v>
      </c>
      <c r="M6" s="2">
        <f t="shared" si="4"/>
        <v>392.36883123213266</v>
      </c>
      <c r="N6" s="2">
        <f t="shared" si="5"/>
        <v>0.10859818309516715</v>
      </c>
      <c r="O6" s="2">
        <f t="shared" si="5"/>
        <v>-0.20086397687961965</v>
      </c>
      <c r="P6" s="2">
        <f t="shared" si="5"/>
        <v>6.3653675732368631E-2</v>
      </c>
      <c r="Q6" s="2">
        <f t="shared" si="5"/>
        <v>7.7204628394114849E-2</v>
      </c>
      <c r="R6" s="8">
        <f t="shared" si="6"/>
        <v>42.610542174983884</v>
      </c>
      <c r="S6" s="2">
        <f t="shared" si="7"/>
        <v>-78.812763844894477</v>
      </c>
      <c r="T6" s="2">
        <f t="shared" si="8"/>
        <v>24.975718350738646</v>
      </c>
      <c r="U6" s="2">
        <f t="shared" si="9"/>
        <v>30.292689808709966</v>
      </c>
      <c r="V6" s="6">
        <f t="shared" si="10"/>
        <v>19.066186489538019</v>
      </c>
      <c r="W6" s="2">
        <f t="shared" si="11"/>
        <v>4.9792483990071072E-2</v>
      </c>
      <c r="X6" s="2">
        <f t="shared" si="12"/>
        <v>0.15126150742190467</v>
      </c>
      <c r="Y6" s="2">
        <f t="shared" si="13"/>
        <v>0.32918146089333805</v>
      </c>
      <c r="Z6" s="2">
        <f t="shared" si="14"/>
        <v>0.73567939400545757</v>
      </c>
      <c r="AA6" s="2">
        <f t="shared" si="15"/>
        <v>-1.3607178736943433</v>
      </c>
      <c r="AB6" s="2">
        <f t="shared" si="16"/>
        <v>0.43121069113994076</v>
      </c>
      <c r="AC6" s="6">
        <f t="shared" si="17"/>
        <v>0.52300924944228266</v>
      </c>
      <c r="AD6" s="2">
        <f t="shared" si="18"/>
        <v>0.23661108674481235</v>
      </c>
      <c r="AE6" s="2">
        <f t="shared" si="19"/>
        <v>-1.7060787432255655</v>
      </c>
      <c r="AF6" s="2">
        <f t="shared" si="20"/>
        <v>3.1555754568542218</v>
      </c>
      <c r="AG6" s="6">
        <f t="shared" si="21"/>
        <v>-1.2128856268838439</v>
      </c>
    </row>
    <row r="7" spans="1:33" x14ac:dyDescent="0.25">
      <c r="A7" s="1" t="s">
        <v>1</v>
      </c>
      <c r="B7" s="1" t="s">
        <v>6</v>
      </c>
      <c r="C7" s="2">
        <v>407.22530535343992</v>
      </c>
      <c r="D7" s="2">
        <v>910965202.39999998</v>
      </c>
      <c r="E7" s="2">
        <v>1311782440650.1924</v>
      </c>
      <c r="F7" s="2">
        <v>23815995</v>
      </c>
      <c r="G7" s="2">
        <f t="shared" si="0"/>
        <v>4.4702619186833598E-7</v>
      </c>
      <c r="H7" s="2">
        <f t="shared" si="0"/>
        <v>6.9444838882617987E-4</v>
      </c>
      <c r="I7" s="2">
        <f t="shared" si="0"/>
        <v>55079.892343368076</v>
      </c>
      <c r="J7" s="2">
        <f t="shared" si="1"/>
        <v>23815995</v>
      </c>
      <c r="K7" s="2">
        <f t="shared" si="2"/>
        <v>5.246177759377872</v>
      </c>
      <c r="L7" s="2">
        <f t="shared" si="3"/>
        <v>1.2966442219756402E-2</v>
      </c>
      <c r="M7" s="2">
        <f t="shared" si="4"/>
        <v>404.59654780125419</v>
      </c>
      <c r="N7" s="2">
        <f t="shared" si="5"/>
        <v>-7.3013695186885427E-2</v>
      </c>
      <c r="O7" s="2">
        <f t="shared" si="5"/>
        <v>-4.900828056200706E-2</v>
      </c>
      <c r="P7" s="2">
        <f t="shared" si="5"/>
        <v>5.7115598988566454E-2</v>
      </c>
      <c r="Q7" s="2">
        <f t="shared" si="5"/>
        <v>7.7872818980083025E-2</v>
      </c>
      <c r="R7" s="8">
        <f t="shared" si="6"/>
        <v>-29.541089014826891</v>
      </c>
      <c r="S7" s="2">
        <f t="shared" si="7"/>
        <v>-19.828581129063366</v>
      </c>
      <c r="T7" s="2">
        <f t="shared" si="8"/>
        <v>23.108774176374794</v>
      </c>
      <c r="U7" s="2">
        <f t="shared" si="9"/>
        <v>31.507073726893577</v>
      </c>
      <c r="V7" s="6">
        <f t="shared" si="10"/>
        <v>5.24617775937811</v>
      </c>
      <c r="W7" s="2">
        <f t="shared" si="11"/>
        <v>1.3050871050886294E-2</v>
      </c>
      <c r="X7" s="2">
        <f t="shared" si="12"/>
        <v>0.14452352836716212</v>
      </c>
      <c r="Y7" s="2">
        <f t="shared" si="13"/>
        <v>9.0302743078141207E-2</v>
      </c>
      <c r="Z7" s="2">
        <f t="shared" si="14"/>
        <v>-0.50849237176262962</v>
      </c>
      <c r="AA7" s="2">
        <f t="shared" si="15"/>
        <v>-0.34131044532395466</v>
      </c>
      <c r="AB7" s="2">
        <f t="shared" si="16"/>
        <v>0.39777258663599357</v>
      </c>
      <c r="AC7" s="6">
        <f t="shared" si="17"/>
        <v>0.54233297352873611</v>
      </c>
      <c r="AD7" s="2">
        <f t="shared" si="18"/>
        <v>0.772978968103746</v>
      </c>
      <c r="AE7" s="2">
        <f t="shared" si="19"/>
        <v>1.2783494610903317</v>
      </c>
      <c r="AF7" s="2">
        <f t="shared" si="20"/>
        <v>0.85805421688421157</v>
      </c>
      <c r="AG7" s="6">
        <f t="shared" si="21"/>
        <v>-1.3634247098707972</v>
      </c>
    </row>
    <row r="8" spans="1:33" x14ac:dyDescent="0.25">
      <c r="A8" s="1" t="s">
        <v>1</v>
      </c>
      <c r="B8" s="1" t="s">
        <v>7</v>
      </c>
      <c r="C8" s="2">
        <v>406.56853162152015</v>
      </c>
      <c r="D8" s="2">
        <v>1064589516</v>
      </c>
      <c r="E8" s="2">
        <v>1450499018770.0916</v>
      </c>
      <c r="F8" s="2">
        <v>25365745</v>
      </c>
      <c r="G8" s="2">
        <f t="shared" si="0"/>
        <v>3.8190168652902658E-7</v>
      </c>
      <c r="H8" s="2">
        <f t="shared" si="0"/>
        <v>7.3394707767723117E-4</v>
      </c>
      <c r="I8" s="2">
        <f t="shared" si="0"/>
        <v>57183.379347623799</v>
      </c>
      <c r="J8" s="2">
        <f t="shared" si="1"/>
        <v>25365745</v>
      </c>
      <c r="K8" s="2">
        <f t="shared" si="2"/>
        <v>-0.6567737319197704</v>
      </c>
      <c r="L8" s="2">
        <f t="shared" si="3"/>
        <v>-1.6141038299180011E-3</v>
      </c>
      <c r="M8" s="2">
        <f t="shared" si="4"/>
        <v>406.89683014576298</v>
      </c>
      <c r="N8" s="2">
        <f t="shared" si="5"/>
        <v>-0.15745397730547878</v>
      </c>
      <c r="O8" s="2">
        <f t="shared" si="5"/>
        <v>5.5319079470120533E-2</v>
      </c>
      <c r="P8" s="2">
        <f t="shared" si="5"/>
        <v>3.7478566007908123E-2</v>
      </c>
      <c r="Q8" s="2">
        <f t="shared" si="5"/>
        <v>6.3042227997531772E-2</v>
      </c>
      <c r="R8" s="8">
        <f t="shared" si="6"/>
        <v>-64.067524259442223</v>
      </c>
      <c r="S8" s="2">
        <f t="shared" si="7"/>
        <v>22.509158082973599</v>
      </c>
      <c r="T8" s="2">
        <f t="shared" si="8"/>
        <v>15.249909707026557</v>
      </c>
      <c r="U8" s="2">
        <f t="shared" si="9"/>
        <v>25.651682737522147</v>
      </c>
      <c r="V8" s="6">
        <f t="shared" si="10"/>
        <v>-0.65677373191991961</v>
      </c>
      <c r="W8" s="2">
        <f t="shared" si="11"/>
        <v>-1.6128018649276764E-3</v>
      </c>
      <c r="X8" s="2">
        <f t="shared" si="12"/>
        <v>0.10574663436655206</v>
      </c>
      <c r="Y8" s="2">
        <f t="shared" si="13"/>
        <v>-1.5251566866300286E-2</v>
      </c>
      <c r="Z8" s="2">
        <f t="shared" si="14"/>
        <v>-1.4877728549602864</v>
      </c>
      <c r="AA8" s="2">
        <f t="shared" si="15"/>
        <v>0.52270654705254249</v>
      </c>
      <c r="AB8" s="2">
        <f t="shared" si="16"/>
        <v>0.3541326430975002</v>
      </c>
      <c r="AC8" s="6">
        <f t="shared" si="17"/>
        <v>0.59568209794394011</v>
      </c>
      <c r="AD8" s="2">
        <f t="shared" si="18"/>
        <v>1.0430673849575187</v>
      </c>
      <c r="AE8" s="2">
        <f t="shared" si="19"/>
        <v>4.2011740062908327</v>
      </c>
      <c r="AF8" s="2">
        <f t="shared" si="20"/>
        <v>-1.4760191053854088</v>
      </c>
      <c r="AG8" s="6">
        <f t="shared" si="21"/>
        <v>-1.6820875159479052</v>
      </c>
    </row>
    <row r="9" spans="1:33" x14ac:dyDescent="0.25">
      <c r="A9" s="1" t="s">
        <v>1</v>
      </c>
      <c r="B9" s="1" t="s">
        <v>48</v>
      </c>
      <c r="C9" s="2"/>
      <c r="D9" s="2"/>
      <c r="E9" s="2"/>
      <c r="F9" s="2"/>
      <c r="G9" s="2"/>
      <c r="H9" s="2"/>
      <c r="I9" s="2"/>
      <c r="J9" s="2"/>
      <c r="K9" s="2">
        <f>C8-C2</f>
        <v>131.68004846003515</v>
      </c>
      <c r="L9" s="2">
        <f>((LN(C8)-LN(C2)))</f>
        <v>0.3913870046066954</v>
      </c>
      <c r="M9" s="2">
        <f t="shared" si="4"/>
        <v>336.44461085865731</v>
      </c>
      <c r="N9" s="2">
        <f>LN(G8/G2)</f>
        <v>5.4616419212428866E-2</v>
      </c>
      <c r="O9" s="2">
        <f>LN(H8/H2)</f>
        <v>-0.52480288311586509</v>
      </c>
      <c r="P9" s="2">
        <f>LN(I8/I2)</f>
        <v>0.46520926903080367</v>
      </c>
      <c r="Q9" s="2">
        <f>LN(J8/J2)</f>
        <v>0.39636419947932805</v>
      </c>
      <c r="R9" s="8">
        <f t="shared" si="6"/>
        <v>18.375399908418924</v>
      </c>
      <c r="S9" s="2">
        <f t="shared" si="7"/>
        <v>-176.56710178741864</v>
      </c>
      <c r="T9" s="2">
        <f t="shared" si="8"/>
        <v>156.51715148690917</v>
      </c>
      <c r="U9" s="2">
        <f t="shared" si="9"/>
        <v>133.35459885212575</v>
      </c>
      <c r="V9" s="6">
        <f t="shared" si="10"/>
        <v>131.68004846003521</v>
      </c>
      <c r="W9" s="2">
        <f>(C8-C2)/C2</f>
        <v>0.47903079439919227</v>
      </c>
      <c r="X9" s="2">
        <f>(E8-E2)/E2</f>
        <v>1.3668819795369938</v>
      </c>
      <c r="Y9" s="2">
        <f>W9/X9</f>
        <v>0.35045512456126987</v>
      </c>
      <c r="Z9" s="2">
        <f>(R9/C2)/X9</f>
        <v>4.8904546581501021E-2</v>
      </c>
      <c r="AA9" s="2">
        <f>(S9/C2)/X9</f>
        <v>-0.4699181567290539</v>
      </c>
      <c r="AB9" s="2">
        <f>(T9/C2)/X9</f>
        <v>0.4165569382894595</v>
      </c>
      <c r="AC9" s="6">
        <f>(U9/C2)/X9</f>
        <v>0.35491179641936338</v>
      </c>
      <c r="AD9" s="2">
        <f t="shared" si="18"/>
        <v>0.15868614264265668</v>
      </c>
      <c r="AE9" s="2">
        <f t="shared" si="19"/>
        <v>-0.11740182934491886</v>
      </c>
      <c r="AF9" s="2">
        <f t="shared" si="20"/>
        <v>1.1281006593209462</v>
      </c>
      <c r="AG9" s="6">
        <f t="shared" si="21"/>
        <v>-0.85201268733337066</v>
      </c>
    </row>
    <row r="10" spans="1:33" x14ac:dyDescent="0.25">
      <c r="A10" s="1" t="s">
        <v>8</v>
      </c>
      <c r="B10" s="1">
        <v>1990</v>
      </c>
      <c r="C10" s="2">
        <v>196.58704671367801</v>
      </c>
      <c r="D10" s="2">
        <v>1987673330</v>
      </c>
      <c r="E10" s="2">
        <v>1189604001251.2957</v>
      </c>
      <c r="F10" s="2">
        <v>149003225</v>
      </c>
      <c r="G10" s="2">
        <f t="shared" ref="G10:I16" si="22">C10/D10</f>
        <v>9.8903096271698735E-8</v>
      </c>
      <c r="H10" s="2">
        <f t="shared" si="22"/>
        <v>1.670869741451145E-3</v>
      </c>
      <c r="I10" s="2">
        <f t="shared" si="22"/>
        <v>7983.7466689146877</v>
      </c>
      <c r="J10" s="2">
        <f t="shared" ref="J10:J16" si="23">F10</f>
        <v>149003225</v>
      </c>
      <c r="K10" s="2"/>
      <c r="L10" s="2"/>
      <c r="M10" s="2"/>
      <c r="N10" s="2"/>
      <c r="O10" s="2"/>
      <c r="P10" s="2"/>
      <c r="Q10" s="2"/>
      <c r="R10" s="8"/>
      <c r="S10" s="2"/>
      <c r="T10" s="2"/>
      <c r="U10" s="2"/>
      <c r="V10" s="6"/>
      <c r="W10" s="2"/>
      <c r="X10" s="2"/>
      <c r="Y10" s="2"/>
      <c r="Z10" s="2"/>
      <c r="AA10" s="2"/>
      <c r="AB10" s="2"/>
      <c r="AC10" s="6"/>
      <c r="AD10" s="2"/>
      <c r="AE10" s="2"/>
      <c r="AF10" s="2"/>
      <c r="AG10" s="6"/>
    </row>
    <row r="11" spans="1:33" x14ac:dyDescent="0.25">
      <c r="A11" s="1" t="s">
        <v>8</v>
      </c>
      <c r="B11" s="1" t="s">
        <v>2</v>
      </c>
      <c r="C11" s="2">
        <v>251.66307855086092</v>
      </c>
      <c r="D11" s="2">
        <v>2199437889</v>
      </c>
      <c r="E11" s="2">
        <v>1383662367610.2771</v>
      </c>
      <c r="F11" s="2">
        <v>162019889</v>
      </c>
      <c r="G11" s="2">
        <f t="shared" si="22"/>
        <v>1.1442154370873481E-7</v>
      </c>
      <c r="H11" s="2">
        <f t="shared" si="22"/>
        <v>1.5895770098876424E-3</v>
      </c>
      <c r="I11" s="2">
        <f t="shared" si="22"/>
        <v>8540.0772469994536</v>
      </c>
      <c r="J11" s="2">
        <f t="shared" si="23"/>
        <v>162019889</v>
      </c>
      <c r="K11" s="2">
        <f t="shared" ref="K11:K80" si="24">C11-C10</f>
        <v>55.07603183718291</v>
      </c>
      <c r="L11" s="2">
        <f t="shared" ref="L11:L16" si="25">((LN(C11)-LN(C10)))</f>
        <v>0.24698588402517085</v>
      </c>
      <c r="M11" s="2">
        <f t="shared" ref="M11:M17" si="26">K11/L11</f>
        <v>222.99262994143422</v>
      </c>
      <c r="N11" s="2">
        <f t="shared" ref="N11:Q16" si="27">LN(G11/G10)</f>
        <v>0.14574883511453052</v>
      </c>
      <c r="O11" s="2">
        <f t="shared" si="27"/>
        <v>-4.9876344799598134E-2</v>
      </c>
      <c r="P11" s="2">
        <f t="shared" si="27"/>
        <v>6.7362244415259231E-2</v>
      </c>
      <c r="Q11" s="2">
        <f t="shared" si="27"/>
        <v>8.3751149294978872E-2</v>
      </c>
      <c r="R11" s="8">
        <f t="shared" ref="R11:R80" si="28">M11*N11</f>
        <v>32.500916053089618</v>
      </c>
      <c r="S11" s="2">
        <f t="shared" ref="S11:S80" si="29">M11*O11</f>
        <v>-11.122057298728164</v>
      </c>
      <c r="T11" s="2">
        <f t="shared" ref="T11:T80" si="30">M11*P11</f>
        <v>15.021284040916346</v>
      </c>
      <c r="U11" s="2">
        <f t="shared" ref="U11:U80" si="31">M11*Q11</f>
        <v>18.675889041905034</v>
      </c>
      <c r="V11" s="6">
        <f t="shared" ref="V11:V80" si="32">SUM(R11:U11)</f>
        <v>55.076031837182839</v>
      </c>
      <c r="W11" s="2">
        <f t="shared" si="11"/>
        <v>0.28016104192968105</v>
      </c>
      <c r="X11" s="2">
        <f t="shared" si="12"/>
        <v>0.16312854206514052</v>
      </c>
      <c r="Y11" s="2">
        <f t="shared" si="13"/>
        <v>1.7174250341660449</v>
      </c>
      <c r="Z11" s="2">
        <f t="shared" si="14"/>
        <v>1.0134696527868126</v>
      </c>
      <c r="AA11" s="2">
        <f t="shared" si="15"/>
        <v>-0.34681691834176887</v>
      </c>
      <c r="AB11" s="2">
        <f t="shared" si="16"/>
        <v>0.46840573651807521</v>
      </c>
      <c r="AC11" s="6">
        <f t="shared" si="17"/>
        <v>0.58236656320292368</v>
      </c>
      <c r="AD11" s="2">
        <f t="shared" si="18"/>
        <v>-2.6665328800894592</v>
      </c>
      <c r="AE11" s="2">
        <f t="shared" si="19"/>
        <v>-2.1636576450162752</v>
      </c>
      <c r="AF11" s="2">
        <f t="shared" si="20"/>
        <v>0.74041987811647048</v>
      </c>
      <c r="AG11" s="6">
        <f t="shared" si="21"/>
        <v>-1.2432951131896541</v>
      </c>
    </row>
    <row r="12" spans="1:33" x14ac:dyDescent="0.25">
      <c r="A12" s="1" t="s">
        <v>8</v>
      </c>
      <c r="B12" s="1" t="s">
        <v>3</v>
      </c>
      <c r="C12" s="2">
        <v>302.12875687505692</v>
      </c>
      <c r="D12" s="2">
        <v>2408146342</v>
      </c>
      <c r="E12" s="2">
        <v>1538706023647.1118</v>
      </c>
      <c r="F12" s="2">
        <v>174790339</v>
      </c>
      <c r="G12" s="2">
        <f t="shared" si="22"/>
        <v>1.2546112817385288E-7</v>
      </c>
      <c r="H12" s="2">
        <f t="shared" si="22"/>
        <v>1.5650464123693367E-3</v>
      </c>
      <c r="I12" s="2">
        <f t="shared" si="22"/>
        <v>8803.152579543379</v>
      </c>
      <c r="J12" s="2">
        <f t="shared" si="23"/>
        <v>174790339</v>
      </c>
      <c r="K12" s="2">
        <f t="shared" si="24"/>
        <v>50.465678324196006</v>
      </c>
      <c r="L12" s="2">
        <f t="shared" si="25"/>
        <v>0.18276207071761785</v>
      </c>
      <c r="M12" s="2">
        <f t="shared" si="26"/>
        <v>276.12774426357618</v>
      </c>
      <c r="N12" s="2">
        <f t="shared" si="27"/>
        <v>9.2106594579156056E-2</v>
      </c>
      <c r="O12" s="2">
        <f t="shared" si="27"/>
        <v>-1.5552469303870773E-2</v>
      </c>
      <c r="P12" s="2">
        <f t="shared" si="27"/>
        <v>3.0339851928503022E-2</v>
      </c>
      <c r="Q12" s="2">
        <f t="shared" si="27"/>
        <v>7.5868093513830059E-2</v>
      </c>
      <c r="R12" s="8">
        <f t="shared" si="28"/>
        <v>25.433186192942095</v>
      </c>
      <c r="S12" s="2">
        <f t="shared" si="29"/>
        <v>-4.2944682666063478</v>
      </c>
      <c r="T12" s="2">
        <f t="shared" si="30"/>
        <v>8.3776748743084504</v>
      </c>
      <c r="U12" s="2">
        <f t="shared" si="31"/>
        <v>20.94928552355195</v>
      </c>
      <c r="V12" s="6">
        <f t="shared" si="32"/>
        <v>50.465678324196148</v>
      </c>
      <c r="W12" s="2">
        <f t="shared" si="11"/>
        <v>0.20052873315700512</v>
      </c>
      <c r="X12" s="2">
        <f t="shared" si="12"/>
        <v>0.11205309883841863</v>
      </c>
      <c r="Y12" s="2">
        <f t="shared" si="13"/>
        <v>1.7895866802056852</v>
      </c>
      <c r="Z12" s="2">
        <f t="shared" si="14"/>
        <v>0.90189793850958677</v>
      </c>
      <c r="AA12" s="2">
        <f t="shared" si="15"/>
        <v>-0.1522881186519186</v>
      </c>
      <c r="AB12" s="2">
        <f t="shared" si="16"/>
        <v>0.2970845902405711</v>
      </c>
      <c r="AC12" s="6">
        <f t="shared" si="17"/>
        <v>0.74289227010745096</v>
      </c>
      <c r="AD12" s="2">
        <f t="shared" si="18"/>
        <v>-5.0238286972627257</v>
      </c>
      <c r="AE12" s="2">
        <f t="shared" si="19"/>
        <v>-3.0358287441945544</v>
      </c>
      <c r="AF12" s="2">
        <f t="shared" si="20"/>
        <v>0.51260860931426899</v>
      </c>
      <c r="AG12" s="6">
        <f t="shared" si="21"/>
        <v>-2.5006085623824408</v>
      </c>
    </row>
    <row r="13" spans="1:33" x14ac:dyDescent="0.25">
      <c r="A13" s="1" t="s">
        <v>8</v>
      </c>
      <c r="B13" s="1" t="s">
        <v>4</v>
      </c>
      <c r="C13" s="2">
        <v>330.18840293125351</v>
      </c>
      <c r="D13" s="2">
        <v>2700749669</v>
      </c>
      <c r="E13" s="2">
        <v>1774799882787.6304</v>
      </c>
      <c r="F13" s="2">
        <v>186127108</v>
      </c>
      <c r="G13" s="2">
        <f t="shared" si="22"/>
        <v>1.2225805550260849E-7</v>
      </c>
      <c r="H13" s="2">
        <f t="shared" si="22"/>
        <v>1.5217206712668952E-3</v>
      </c>
      <c r="I13" s="2">
        <f t="shared" si="22"/>
        <v>9535.4185742123627</v>
      </c>
      <c r="J13" s="2">
        <f t="shared" si="23"/>
        <v>186127108</v>
      </c>
      <c r="K13" s="2">
        <f t="shared" si="24"/>
        <v>28.059646056196584</v>
      </c>
      <c r="L13" s="2">
        <f t="shared" si="25"/>
        <v>8.8810135739260332E-2</v>
      </c>
      <c r="M13" s="2">
        <f t="shared" si="26"/>
        <v>315.95094211518295</v>
      </c>
      <c r="N13" s="2">
        <f t="shared" si="27"/>
        <v>-2.5861955061371678E-2</v>
      </c>
      <c r="O13" s="2">
        <f t="shared" si="27"/>
        <v>-2.8073764842036917E-2</v>
      </c>
      <c r="P13" s="2">
        <f t="shared" si="27"/>
        <v>7.9903231796006155E-2</v>
      </c>
      <c r="Q13" s="2">
        <f t="shared" si="27"/>
        <v>6.2842623846662893E-2</v>
      </c>
      <c r="R13" s="8">
        <f t="shared" si="28"/>
        <v>-8.1711090665809056</v>
      </c>
      <c r="S13" s="2">
        <f t="shared" si="29"/>
        <v>-8.8699324505616648</v>
      </c>
      <c r="T13" s="2">
        <f t="shared" si="30"/>
        <v>25.245501363995988</v>
      </c>
      <c r="U13" s="2">
        <f t="shared" si="31"/>
        <v>19.855186209343202</v>
      </c>
      <c r="V13" s="6">
        <f t="shared" si="32"/>
        <v>28.05964605619662</v>
      </c>
      <c r="W13" s="2">
        <f t="shared" si="11"/>
        <v>9.2873139076266209E-2</v>
      </c>
      <c r="X13" s="2">
        <f t="shared" si="12"/>
        <v>0.15343662500320759</v>
      </c>
      <c r="Y13" s="2">
        <f t="shared" si="13"/>
        <v>0.60528663918620929</v>
      </c>
      <c r="Z13" s="2">
        <f t="shared" si="14"/>
        <v>-0.17626249224346488</v>
      </c>
      <c r="AA13" s="2">
        <f t="shared" si="15"/>
        <v>-0.1913371106697738</v>
      </c>
      <c r="AB13" s="2">
        <f t="shared" si="16"/>
        <v>0.54458151911753883</v>
      </c>
      <c r="AC13" s="6">
        <f t="shared" si="17"/>
        <v>0.42830472298190986</v>
      </c>
      <c r="AD13" s="2">
        <f t="shared" si="18"/>
        <v>-0.11147113505988993</v>
      </c>
      <c r="AE13" s="2">
        <f t="shared" si="19"/>
        <v>0.32366594542004928</v>
      </c>
      <c r="AF13" s="2">
        <f t="shared" si="20"/>
        <v>0.35134705081403406</v>
      </c>
      <c r="AG13" s="6">
        <f t="shared" si="21"/>
        <v>-0.78648413129397332</v>
      </c>
    </row>
    <row r="14" spans="1:33" x14ac:dyDescent="0.25">
      <c r="A14" s="1" t="s">
        <v>8</v>
      </c>
      <c r="B14" s="1" t="s">
        <v>5</v>
      </c>
      <c r="C14" s="2">
        <v>399.4068404625823</v>
      </c>
      <c r="D14" s="2">
        <v>3626971178</v>
      </c>
      <c r="E14" s="2">
        <v>2208871646202.8193</v>
      </c>
      <c r="F14" s="2">
        <v>195713637</v>
      </c>
      <c r="G14" s="2">
        <f t="shared" si="22"/>
        <v>1.1012131634385496E-7</v>
      </c>
      <c r="H14" s="2">
        <f t="shared" si="22"/>
        <v>1.6420017814230978E-3</v>
      </c>
      <c r="I14" s="2">
        <f t="shared" si="22"/>
        <v>11286.242900911495</v>
      </c>
      <c r="J14" s="2">
        <f t="shared" si="23"/>
        <v>195713637</v>
      </c>
      <c r="K14" s="2">
        <f t="shared" si="24"/>
        <v>69.218437531328789</v>
      </c>
      <c r="L14" s="2">
        <f t="shared" si="25"/>
        <v>0.1903171381594202</v>
      </c>
      <c r="M14" s="2">
        <f t="shared" si="26"/>
        <v>363.70049592353359</v>
      </c>
      <c r="N14" s="2">
        <f t="shared" si="27"/>
        <v>-0.10455138594110173</v>
      </c>
      <c r="O14" s="2">
        <f t="shared" si="27"/>
        <v>7.6074380763817312E-2</v>
      </c>
      <c r="P14" s="2">
        <f t="shared" si="27"/>
        <v>0.16857140483587871</v>
      </c>
      <c r="Q14" s="2">
        <f t="shared" si="27"/>
        <v>5.0222738500825218E-2</v>
      </c>
      <c r="R14" s="8">
        <f t="shared" si="28"/>
        <v>-38.025390916271462</v>
      </c>
      <c r="S14" s="2">
        <f t="shared" si="29"/>
        <v>27.668290010876081</v>
      </c>
      <c r="T14" s="2">
        <f t="shared" si="30"/>
        <v>61.309503537335836</v>
      </c>
      <c r="U14" s="2">
        <f t="shared" si="31"/>
        <v>18.266034899388075</v>
      </c>
      <c r="V14" s="6">
        <f t="shared" si="32"/>
        <v>69.218437531328533</v>
      </c>
      <c r="W14" s="2">
        <f t="shared" si="11"/>
        <v>0.20963315766647422</v>
      </c>
      <c r="X14" s="2">
        <f t="shared" si="12"/>
        <v>0.24457504624882223</v>
      </c>
      <c r="Y14" s="2">
        <f t="shared" si="13"/>
        <v>0.85713224174636637</v>
      </c>
      <c r="Z14" s="2">
        <f t="shared" si="14"/>
        <v>-0.47086859689073352</v>
      </c>
      <c r="AA14" s="2">
        <f t="shared" si="15"/>
        <v>0.34261656703211552</v>
      </c>
      <c r="AB14" s="2">
        <f t="shared" si="16"/>
        <v>0.75919587441610126</v>
      </c>
      <c r="AC14" s="6">
        <f t="shared" si="17"/>
        <v>0.22618839718887987</v>
      </c>
      <c r="AD14" s="2">
        <f t="shared" si="18"/>
        <v>-0.12900013110000741</v>
      </c>
      <c r="AE14" s="2">
        <f t="shared" si="19"/>
        <v>0.62022017342083069</v>
      </c>
      <c r="AF14" s="2">
        <f t="shared" si="20"/>
        <v>-0.45128876298968623</v>
      </c>
      <c r="AG14" s="6">
        <f t="shared" si="21"/>
        <v>-0.29793154153115187</v>
      </c>
    </row>
    <row r="15" spans="1:33" x14ac:dyDescent="0.25">
      <c r="A15" s="1" t="s">
        <v>8</v>
      </c>
      <c r="B15" s="1" t="s">
        <v>6</v>
      </c>
      <c r="C15" s="2">
        <v>476.61927392594271</v>
      </c>
      <c r="D15" s="2">
        <v>4234335023</v>
      </c>
      <c r="E15" s="2">
        <v>2337348378410.6416</v>
      </c>
      <c r="F15" s="2">
        <v>204471759</v>
      </c>
      <c r="G15" s="2">
        <f t="shared" si="22"/>
        <v>1.1256059601733188E-7</v>
      </c>
      <c r="H15" s="2">
        <f t="shared" si="22"/>
        <v>1.811597732760436E-3</v>
      </c>
      <c r="I15" s="2">
        <f t="shared" si="22"/>
        <v>11431.155039902804</v>
      </c>
      <c r="J15" s="2">
        <f t="shared" si="23"/>
        <v>204471759</v>
      </c>
      <c r="K15" s="2">
        <f t="shared" si="24"/>
        <v>77.212433463360412</v>
      </c>
      <c r="L15" s="2">
        <f t="shared" si="25"/>
        <v>0.17673745663084883</v>
      </c>
      <c r="M15" s="2">
        <f t="shared" si="26"/>
        <v>436.87645468743995</v>
      </c>
      <c r="N15" s="2">
        <f t="shared" si="27"/>
        <v>2.1909073975040681E-2</v>
      </c>
      <c r="O15" s="2">
        <f t="shared" si="27"/>
        <v>9.8293085246721493E-2</v>
      </c>
      <c r="P15" s="2">
        <f t="shared" si="27"/>
        <v>1.2757984424944586E-2</v>
      </c>
      <c r="Q15" s="2">
        <f t="shared" si="27"/>
        <v>4.3777312984142523E-2</v>
      </c>
      <c r="R15" s="8">
        <f t="shared" si="28"/>
        <v>9.5715585637006306</v>
      </c>
      <c r="S15" s="2">
        <f t="shared" si="29"/>
        <v>42.941934602877993</v>
      </c>
      <c r="T15" s="2">
        <f t="shared" si="30"/>
        <v>5.5736630045273685</v>
      </c>
      <c r="U15" s="2">
        <f t="shared" si="31"/>
        <v>19.125277292254616</v>
      </c>
      <c r="V15" s="6">
        <f t="shared" si="32"/>
        <v>77.212433463360611</v>
      </c>
      <c r="W15" s="2">
        <f t="shared" si="11"/>
        <v>0.19331775433273762</v>
      </c>
      <c r="X15" s="2">
        <f t="shared" si="12"/>
        <v>5.8163964587386208E-2</v>
      </c>
      <c r="Y15" s="2">
        <f t="shared" si="13"/>
        <v>3.3236687991289662</v>
      </c>
      <c r="Z15" s="2">
        <f t="shared" si="14"/>
        <v>0.41201512671276586</v>
      </c>
      <c r="AA15" s="2">
        <f t="shared" si="15"/>
        <v>1.8484687220944698</v>
      </c>
      <c r="AB15" s="2">
        <f t="shared" si="16"/>
        <v>0.23992262637076048</v>
      </c>
      <c r="AC15" s="6">
        <f t="shared" si="17"/>
        <v>0.82326232395097831</v>
      </c>
      <c r="AD15" s="2">
        <f t="shared" si="18"/>
        <v>-12.853086094484468</v>
      </c>
      <c r="AE15" s="2">
        <f t="shared" si="19"/>
        <v>-1.7172833298184436</v>
      </c>
      <c r="AF15" s="2">
        <f t="shared" si="20"/>
        <v>-7.7044368430594332</v>
      </c>
      <c r="AG15" s="6">
        <f t="shared" si="21"/>
        <v>-3.431365921606591</v>
      </c>
    </row>
    <row r="16" spans="1:33" x14ac:dyDescent="0.25">
      <c r="A16" s="1" t="s">
        <v>8</v>
      </c>
      <c r="B16" s="1" t="s">
        <v>7</v>
      </c>
      <c r="C16" s="2">
        <v>425.12523803468849</v>
      </c>
      <c r="D16" s="2">
        <v>4372032803</v>
      </c>
      <c r="E16" s="2">
        <v>2347237948499.3184</v>
      </c>
      <c r="F16" s="2">
        <v>211049519</v>
      </c>
      <c r="G16" s="2">
        <f t="shared" si="22"/>
        <v>9.7237431005315463E-8</v>
      </c>
      <c r="H16" s="2">
        <f t="shared" si="22"/>
        <v>1.8626287146538392E-3</v>
      </c>
      <c r="I16" s="2">
        <f t="shared" si="22"/>
        <v>11121.740336680503</v>
      </c>
      <c r="J16" s="2">
        <f t="shared" si="23"/>
        <v>211049519</v>
      </c>
      <c r="K16" s="2">
        <f t="shared" si="24"/>
        <v>-51.494035891254214</v>
      </c>
      <c r="L16" s="2">
        <f t="shared" si="25"/>
        <v>-0.1143342010684858</v>
      </c>
      <c r="M16" s="2">
        <f t="shared" si="26"/>
        <v>450.38173538650489</v>
      </c>
      <c r="N16" s="2">
        <f t="shared" si="27"/>
        <v>-0.14633597791536729</v>
      </c>
      <c r="O16" s="2">
        <f t="shared" si="27"/>
        <v>2.7779596235762361E-2</v>
      </c>
      <c r="P16" s="2">
        <f t="shared" si="27"/>
        <v>-2.7440744387039067E-2</v>
      </c>
      <c r="Q16" s="2">
        <f t="shared" si="27"/>
        <v>3.1662924998157801E-2</v>
      </c>
      <c r="R16" s="8">
        <f t="shared" si="28"/>
        <v>-65.907051683004369</v>
      </c>
      <c r="S16" s="2">
        <f t="shared" si="29"/>
        <v>12.511422760999071</v>
      </c>
      <c r="T16" s="2">
        <f t="shared" si="30"/>
        <v>-12.358810077332148</v>
      </c>
      <c r="U16" s="2">
        <f t="shared" si="31"/>
        <v>14.260403108083057</v>
      </c>
      <c r="V16" s="6">
        <f t="shared" si="32"/>
        <v>-51.494035891254399</v>
      </c>
      <c r="W16" s="2">
        <f t="shared" si="11"/>
        <v>-0.10804018785705963</v>
      </c>
      <c r="X16" s="2">
        <f t="shared" si="12"/>
        <v>4.2311065735958038E-3</v>
      </c>
      <c r="Y16" s="2">
        <f t="shared" si="13"/>
        <v>-25.534735648419684</v>
      </c>
      <c r="Z16" s="2">
        <f t="shared" si="14"/>
        <v>-32.681826408911917</v>
      </c>
      <c r="AA16" s="2">
        <f t="shared" si="15"/>
        <v>6.2041334934866201</v>
      </c>
      <c r="AB16" s="2">
        <f t="shared" si="16"/>
        <v>-6.1284562919120464</v>
      </c>
      <c r="AC16" s="6">
        <f t="shared" si="17"/>
        <v>7.0714135589175742</v>
      </c>
      <c r="AD16" s="2">
        <f t="shared" si="18"/>
        <v>-3.1665852593448243</v>
      </c>
      <c r="AE16" s="2">
        <f t="shared" si="19"/>
        <v>-5.3327991344318395</v>
      </c>
      <c r="AF16" s="2">
        <f t="shared" si="20"/>
        <v>1.0123484933186924</v>
      </c>
      <c r="AG16" s="6">
        <f t="shared" si="21"/>
        <v>1.1538653817683231</v>
      </c>
    </row>
    <row r="17" spans="1:33" x14ac:dyDescent="0.25">
      <c r="A17" s="1" t="s">
        <v>8</v>
      </c>
      <c r="B17" s="1" t="s">
        <v>48</v>
      </c>
      <c r="C17" s="2"/>
      <c r="D17" s="2"/>
      <c r="E17" s="2"/>
      <c r="F17" s="2"/>
      <c r="G17" s="2"/>
      <c r="H17" s="2"/>
      <c r="I17" s="2"/>
      <c r="J17" s="2"/>
      <c r="K17" s="2">
        <f>C16-C10</f>
        <v>228.53819132101049</v>
      </c>
      <c r="L17" s="2">
        <f>((LN(C16)-LN(C10)))</f>
        <v>0.77127848420383227</v>
      </c>
      <c r="M17" s="2">
        <f t="shared" si="26"/>
        <v>296.31086047593254</v>
      </c>
      <c r="N17" s="2">
        <f>LN(G16/G10)</f>
        <v>-1.6984815249113445E-2</v>
      </c>
      <c r="O17" s="2">
        <f>LN(H16/H10)</f>
        <v>0.10864448330079558</v>
      </c>
      <c r="P17" s="2">
        <f>LN(I16/I10)</f>
        <v>0.33149397301355293</v>
      </c>
      <c r="Q17" s="2">
        <f>LN(J16/J10)</f>
        <v>0.34812484313859726</v>
      </c>
      <c r="R17" s="8">
        <f t="shared" si="28"/>
        <v>-5.0327852214895454</v>
      </c>
      <c r="S17" s="2">
        <f t="shared" si="29"/>
        <v>32.192540332821821</v>
      </c>
      <c r="T17" s="2">
        <f t="shared" si="30"/>
        <v>98.22526438623143</v>
      </c>
      <c r="U17" s="2">
        <f t="shared" si="31"/>
        <v>103.1531718234468</v>
      </c>
      <c r="V17" s="6">
        <f t="shared" si="32"/>
        <v>228.53819132101052</v>
      </c>
      <c r="W17" s="2">
        <f>(C16-C10)/C10</f>
        <v>1.1625292466693808</v>
      </c>
      <c r="X17" s="2">
        <f>(E16-E10)/E10</f>
        <v>0.97312546530640032</v>
      </c>
      <c r="Y17" s="2">
        <f>W17/X17</f>
        <v>1.1946344927920929</v>
      </c>
      <c r="Z17" s="2">
        <f>(R17/C10)/X17</f>
        <v>-2.6307807835761775E-2</v>
      </c>
      <c r="AA17" s="2">
        <f>(S17/C10)/X17</f>
        <v>0.16827961606718969</v>
      </c>
      <c r="AB17" s="2">
        <f>(T17/C10)/X17</f>
        <v>0.51345155145028465</v>
      </c>
      <c r="AC17" s="6">
        <f>(U17/C10)/X17</f>
        <v>0.53921113311038038</v>
      </c>
      <c r="AD17" s="2">
        <f t="shared" si="18"/>
        <v>-1.3266742293752021</v>
      </c>
      <c r="AE17" s="2">
        <f t="shared" si="19"/>
        <v>5.1237176636146659E-2</v>
      </c>
      <c r="AF17" s="2">
        <f t="shared" si="20"/>
        <v>-0.32774195655241584</v>
      </c>
      <c r="AG17" s="6">
        <f t="shared" si="21"/>
        <v>-1.0501694494589329</v>
      </c>
    </row>
    <row r="18" spans="1:33" x14ac:dyDescent="0.25">
      <c r="A18" s="1" t="s">
        <v>9</v>
      </c>
      <c r="B18" s="1">
        <v>1990</v>
      </c>
      <c r="C18" s="2">
        <v>444.83044956203651</v>
      </c>
      <c r="D18" s="2">
        <v>1246929716</v>
      </c>
      <c r="E18" s="2">
        <v>1012265294020.776</v>
      </c>
      <c r="F18" s="2">
        <v>27691138</v>
      </c>
      <c r="G18" s="2">
        <f t="shared" ref="G18:I24" si="33">C18/D18</f>
        <v>3.5674059560389568E-7</v>
      </c>
      <c r="H18" s="2">
        <f t="shared" si="33"/>
        <v>1.2318210684149047E-3</v>
      </c>
      <c r="I18" s="2">
        <f t="shared" si="33"/>
        <v>36555.568572905024</v>
      </c>
      <c r="J18" s="2">
        <f t="shared" ref="J18:J24" si="34">F18</f>
        <v>27691138</v>
      </c>
      <c r="K18" s="2"/>
      <c r="L18" s="2"/>
      <c r="M18" s="2"/>
      <c r="N18" s="2"/>
      <c r="O18" s="2"/>
      <c r="P18" s="2"/>
      <c r="Q18" s="2"/>
      <c r="R18" s="8"/>
      <c r="S18" s="2"/>
      <c r="T18" s="2"/>
      <c r="U18" s="2"/>
      <c r="V18" s="6"/>
      <c r="W18" s="2"/>
      <c r="X18" s="2"/>
      <c r="Y18" s="2"/>
      <c r="Z18" s="2"/>
      <c r="AA18" s="2"/>
      <c r="AB18" s="2"/>
      <c r="AC18" s="6"/>
      <c r="AD18" s="2"/>
      <c r="AE18" s="2"/>
      <c r="AF18" s="2"/>
      <c r="AG18" s="6"/>
    </row>
    <row r="19" spans="1:33" x14ac:dyDescent="0.25">
      <c r="A19" s="1" t="s">
        <v>9</v>
      </c>
      <c r="B19" s="1" t="s">
        <v>2</v>
      </c>
      <c r="C19" s="2">
        <v>471.48365456535549</v>
      </c>
      <c r="D19" s="2">
        <v>1270981384</v>
      </c>
      <c r="E19" s="2">
        <v>1101727499074.5422</v>
      </c>
      <c r="F19" s="2">
        <v>29302311</v>
      </c>
      <c r="G19" s="2">
        <f t="shared" si="33"/>
        <v>3.7096031499809562E-7</v>
      </c>
      <c r="H19" s="2">
        <f t="shared" si="33"/>
        <v>1.1536259057413308E-3</v>
      </c>
      <c r="I19" s="2">
        <f t="shared" si="33"/>
        <v>37598.655582986008</v>
      </c>
      <c r="J19" s="2">
        <f t="shared" si="34"/>
        <v>29302311</v>
      </c>
      <c r="K19" s="2">
        <f t="shared" si="24"/>
        <v>26.653205003318988</v>
      </c>
      <c r="L19" s="2">
        <f t="shared" ref="L19:L24" si="35">((LN(C19)-LN(C18)))</f>
        <v>5.8191237248566452E-2</v>
      </c>
      <c r="M19" s="2">
        <f t="shared" ref="M19:M25" si="36">K19/L19</f>
        <v>458.02781077619369</v>
      </c>
      <c r="N19" s="2">
        <f t="shared" ref="N19:Q24" si="37">LN(G19/G18)</f>
        <v>3.9086194522916125E-2</v>
      </c>
      <c r="O19" s="2">
        <f t="shared" si="37"/>
        <v>-6.5583674157648847E-2</v>
      </c>
      <c r="P19" s="2">
        <f t="shared" si="37"/>
        <v>2.8134764458152304E-2</v>
      </c>
      <c r="Q19" s="2">
        <f t="shared" si="37"/>
        <v>5.6553952425146749E-2</v>
      </c>
      <c r="R19" s="8">
        <f t="shared" si="28"/>
        <v>17.902564108903725</v>
      </c>
      <c r="S19" s="2">
        <f t="shared" si="29"/>
        <v>-30.03914669708713</v>
      </c>
      <c r="T19" s="2">
        <f t="shared" si="30"/>
        <v>12.886504571471363</v>
      </c>
      <c r="U19" s="2">
        <f t="shared" si="31"/>
        <v>25.903283020030976</v>
      </c>
      <c r="V19" s="6">
        <f t="shared" si="32"/>
        <v>26.653205003318934</v>
      </c>
      <c r="W19" s="2">
        <f t="shared" si="11"/>
        <v>5.9917672069348539E-2</v>
      </c>
      <c r="X19" s="2">
        <f t="shared" si="12"/>
        <v>8.8378220198004828E-2</v>
      </c>
      <c r="Y19" s="2">
        <f t="shared" si="13"/>
        <v>0.67796875672657186</v>
      </c>
      <c r="Z19" s="2">
        <f t="shared" si="14"/>
        <v>0.45538159968453329</v>
      </c>
      <c r="AA19" s="2">
        <f t="shared" si="15"/>
        <v>-0.76409583525940861</v>
      </c>
      <c r="AB19" s="2">
        <f t="shared" si="16"/>
        <v>0.32778975293154405</v>
      </c>
      <c r="AC19" s="6">
        <f t="shared" si="17"/>
        <v>0.65889323936990174</v>
      </c>
      <c r="AD19" s="2">
        <f t="shared" si="18"/>
        <v>-1.0683036936427912</v>
      </c>
      <c r="AE19" s="2">
        <f t="shared" si="19"/>
        <v>-1.3892490403128483</v>
      </c>
      <c r="AF19" s="2">
        <f t="shared" si="20"/>
        <v>2.3310546727767392</v>
      </c>
      <c r="AG19" s="6">
        <f t="shared" si="21"/>
        <v>-2.010109326106682</v>
      </c>
    </row>
    <row r="20" spans="1:33" x14ac:dyDescent="0.25">
      <c r="A20" s="1" t="s">
        <v>9</v>
      </c>
      <c r="B20" s="1" t="s">
        <v>3</v>
      </c>
      <c r="C20" s="2">
        <v>533.10585924679788</v>
      </c>
      <c r="D20" s="2">
        <v>1426923866</v>
      </c>
      <c r="E20" s="2">
        <v>1207140927611.0029</v>
      </c>
      <c r="F20" s="2">
        <v>30685730</v>
      </c>
      <c r="G20" s="2">
        <f t="shared" si="33"/>
        <v>3.7360497777727821E-7</v>
      </c>
      <c r="H20" s="2">
        <f t="shared" si="33"/>
        <v>1.1820689973820698E-3</v>
      </c>
      <c r="I20" s="2">
        <f t="shared" si="33"/>
        <v>39338.836899464441</v>
      </c>
      <c r="J20" s="2">
        <f t="shared" si="34"/>
        <v>30685730</v>
      </c>
      <c r="K20" s="2">
        <f t="shared" si="24"/>
        <v>61.622204681442383</v>
      </c>
      <c r="L20" s="2">
        <f t="shared" si="35"/>
        <v>0.12283558007351303</v>
      </c>
      <c r="M20" s="2">
        <f t="shared" si="36"/>
        <v>501.6641322047206</v>
      </c>
      <c r="N20" s="2">
        <f t="shared" si="37"/>
        <v>7.1039408550435112E-3</v>
      </c>
      <c r="O20" s="2">
        <f t="shared" si="37"/>
        <v>2.4356346970333349E-2</v>
      </c>
      <c r="P20" s="2">
        <f t="shared" si="37"/>
        <v>4.524395319737827E-2</v>
      </c>
      <c r="Q20" s="2">
        <f t="shared" si="37"/>
        <v>4.6131339050758523E-2</v>
      </c>
      <c r="R20" s="8">
        <f t="shared" si="28"/>
        <v>3.5637923242790639</v>
      </c>
      <c r="S20" s="2">
        <f t="shared" si="29"/>
        <v>12.218705666549356</v>
      </c>
      <c r="T20" s="2">
        <f t="shared" si="30"/>
        <v>22.697268518273763</v>
      </c>
      <c r="U20" s="2">
        <f t="shared" si="31"/>
        <v>23.142438172340515</v>
      </c>
      <c r="V20" s="6">
        <f t="shared" si="32"/>
        <v>61.622204681442696</v>
      </c>
      <c r="W20" s="2">
        <f t="shared" si="11"/>
        <v>0.13069849629940994</v>
      </c>
      <c r="X20" s="2">
        <f t="shared" si="12"/>
        <v>9.5680128366595743E-2</v>
      </c>
      <c r="Y20" s="2">
        <f t="shared" si="13"/>
        <v>1.36599415710065</v>
      </c>
      <c r="Z20" s="2">
        <f t="shared" si="14"/>
        <v>7.8999437252386825E-2</v>
      </c>
      <c r="AA20" s="2">
        <f t="shared" si="15"/>
        <v>0.27085497239383005</v>
      </c>
      <c r="AB20" s="2">
        <f t="shared" si="16"/>
        <v>0.50313578260278446</v>
      </c>
      <c r="AC20" s="6">
        <f t="shared" si="17"/>
        <v>0.51300396485165545</v>
      </c>
      <c r="AD20" s="2">
        <f t="shared" si="18"/>
        <v>-1.7149612576434095</v>
      </c>
      <c r="AE20" s="2">
        <f t="shared" si="19"/>
        <v>-0.15701415002469679</v>
      </c>
      <c r="AF20" s="2">
        <f t="shared" si="20"/>
        <v>-0.53833374957484303</v>
      </c>
      <c r="AG20" s="6">
        <f t="shared" si="21"/>
        <v>-1.0196133580438695</v>
      </c>
    </row>
    <row r="21" spans="1:33" x14ac:dyDescent="0.25">
      <c r="A21" s="1" t="s">
        <v>9</v>
      </c>
      <c r="B21" s="1" t="s">
        <v>4</v>
      </c>
      <c r="C21" s="2">
        <v>555.0252731870296</v>
      </c>
      <c r="D21" s="2">
        <v>1475963902</v>
      </c>
      <c r="E21" s="2">
        <v>1433914521108.3489</v>
      </c>
      <c r="F21" s="2">
        <v>32243753</v>
      </c>
      <c r="G21" s="2">
        <f t="shared" si="33"/>
        <v>3.7604257965587398E-7</v>
      </c>
      <c r="H21" s="2">
        <f t="shared" si="33"/>
        <v>1.0293248867158057E-3</v>
      </c>
      <c r="I21" s="2">
        <f t="shared" si="33"/>
        <v>44471.080060325141</v>
      </c>
      <c r="J21" s="2">
        <f t="shared" si="34"/>
        <v>32243753</v>
      </c>
      <c r="K21" s="2">
        <f t="shared" si="24"/>
        <v>21.919413940231721</v>
      </c>
      <c r="L21" s="2">
        <f t="shared" si="35"/>
        <v>4.0293635318993104E-2</v>
      </c>
      <c r="M21" s="2">
        <f t="shared" si="36"/>
        <v>543.99196713580284</v>
      </c>
      <c r="N21" s="2">
        <f t="shared" si="37"/>
        <v>6.5033506630147011E-3</v>
      </c>
      <c r="O21" s="2">
        <f t="shared" si="37"/>
        <v>-0.13836315314999073</v>
      </c>
      <c r="P21" s="2">
        <f t="shared" si="37"/>
        <v>0.12262684443741091</v>
      </c>
      <c r="Q21" s="2">
        <f t="shared" si="37"/>
        <v>4.9526593368557408E-2</v>
      </c>
      <c r="R21" s="8">
        <f t="shared" si="28"/>
        <v>3.5377705201472947</v>
      </c>
      <c r="S21" s="2">
        <f t="shared" si="29"/>
        <v>-75.268443861175811</v>
      </c>
      <c r="T21" s="2">
        <f t="shared" si="30"/>
        <v>66.708018329163238</v>
      </c>
      <c r="U21" s="2">
        <f t="shared" si="31"/>
        <v>26.942068952096552</v>
      </c>
      <c r="V21" s="6">
        <f t="shared" si="32"/>
        <v>21.919413940231269</v>
      </c>
      <c r="W21" s="2">
        <f t="shared" si="11"/>
        <v>4.1116437870708657E-2</v>
      </c>
      <c r="X21" s="2">
        <f t="shared" si="12"/>
        <v>0.1878600818763913</v>
      </c>
      <c r="Y21" s="2">
        <f t="shared" si="13"/>
        <v>0.21886734776237649</v>
      </c>
      <c r="Z21" s="2">
        <f t="shared" si="14"/>
        <v>3.5324961372045514E-2</v>
      </c>
      <c r="AA21" s="2">
        <f t="shared" si="15"/>
        <v>-0.75156227821676536</v>
      </c>
      <c r="AB21" s="2">
        <f t="shared" si="16"/>
        <v>0.66608564836627249</v>
      </c>
      <c r="AC21" s="6">
        <f t="shared" si="17"/>
        <v>0.26901901624081948</v>
      </c>
      <c r="AD21" s="2">
        <f t="shared" si="18"/>
        <v>0.6714126054221492</v>
      </c>
      <c r="AE21" s="2">
        <f t="shared" si="19"/>
        <v>-5.3033662350612222E-2</v>
      </c>
      <c r="AF21" s="2">
        <f t="shared" si="20"/>
        <v>1.128326785091593</v>
      </c>
      <c r="AG21" s="6">
        <f t="shared" si="21"/>
        <v>-0.40388051731883162</v>
      </c>
    </row>
    <row r="22" spans="1:33" x14ac:dyDescent="0.25">
      <c r="A22" s="1" t="s">
        <v>9</v>
      </c>
      <c r="B22" s="1" t="s">
        <v>5</v>
      </c>
      <c r="C22" s="2">
        <v>546.27127858895199</v>
      </c>
      <c r="D22" s="2">
        <v>1764677868</v>
      </c>
      <c r="E22" s="2">
        <v>1613464422811.134</v>
      </c>
      <c r="F22" s="2">
        <v>34004889</v>
      </c>
      <c r="G22" s="2">
        <f t="shared" si="33"/>
        <v>3.0955863871521732E-7</v>
      </c>
      <c r="H22" s="2">
        <f t="shared" si="33"/>
        <v>1.093719726974461E-3</v>
      </c>
      <c r="I22" s="2">
        <f t="shared" si="33"/>
        <v>47448.0132198383</v>
      </c>
      <c r="J22" s="2">
        <f t="shared" si="34"/>
        <v>34004889</v>
      </c>
      <c r="K22" s="2">
        <f t="shared" si="24"/>
        <v>-8.753994598077611</v>
      </c>
      <c r="L22" s="2">
        <f t="shared" si="35"/>
        <v>-1.5897950393871874E-2</v>
      </c>
      <c r="M22" s="2">
        <f t="shared" si="36"/>
        <v>550.63667838918298</v>
      </c>
      <c r="N22" s="2">
        <f t="shared" si="37"/>
        <v>-0.19455484383415916</v>
      </c>
      <c r="O22" s="2">
        <f t="shared" si="37"/>
        <v>6.06813425619196E-2</v>
      </c>
      <c r="P22" s="2">
        <f t="shared" si="37"/>
        <v>6.4795561534048265E-2</v>
      </c>
      <c r="Q22" s="2">
        <f t="shared" si="37"/>
        <v>5.3179989344319493E-2</v>
      </c>
      <c r="R22" s="8">
        <f t="shared" si="28"/>
        <v>-107.12903297336761</v>
      </c>
      <c r="S22" s="2">
        <f t="shared" si="29"/>
        <v>33.41337290849156</v>
      </c>
      <c r="T22" s="2">
        <f t="shared" si="30"/>
        <v>35.678812777470249</v>
      </c>
      <c r="U22" s="2">
        <f t="shared" si="31"/>
        <v>29.28285268932823</v>
      </c>
      <c r="V22" s="6">
        <f t="shared" si="32"/>
        <v>-8.7539945980775826</v>
      </c>
      <c r="W22" s="2">
        <f t="shared" si="11"/>
        <v>-1.5772245014737795E-2</v>
      </c>
      <c r="X22" s="2">
        <f t="shared" si="12"/>
        <v>0.12521660047350763</v>
      </c>
      <c r="Y22" s="2">
        <f t="shared" si="13"/>
        <v>-0.12595969667835508</v>
      </c>
      <c r="Z22" s="2">
        <f t="shared" si="14"/>
        <v>-1.5414609122256226</v>
      </c>
      <c r="AA22" s="2">
        <f t="shared" si="15"/>
        <v>0.48077917679759696</v>
      </c>
      <c r="AB22" s="2">
        <f t="shared" si="16"/>
        <v>0.51337619471239804</v>
      </c>
      <c r="AC22" s="6">
        <f t="shared" si="17"/>
        <v>0.42134584403727293</v>
      </c>
      <c r="AD22" s="2">
        <f t="shared" si="18"/>
        <v>1.2453555462362629</v>
      </c>
      <c r="AE22" s="2">
        <f t="shared" si="19"/>
        <v>3.0025952276364793</v>
      </c>
      <c r="AF22" s="2">
        <f t="shared" si="20"/>
        <v>-0.93650461737310875</v>
      </c>
      <c r="AG22" s="6">
        <f t="shared" si="21"/>
        <v>-0.82073506402710761</v>
      </c>
    </row>
    <row r="23" spans="1:33" x14ac:dyDescent="0.25">
      <c r="A23" s="1" t="s">
        <v>9</v>
      </c>
      <c r="B23" s="1" t="s">
        <v>6</v>
      </c>
      <c r="C23" s="2">
        <v>566.18589474024657</v>
      </c>
      <c r="D23" s="2">
        <v>1999828963</v>
      </c>
      <c r="E23" s="2">
        <v>1794500549645.3696</v>
      </c>
      <c r="F23" s="2">
        <v>35702908</v>
      </c>
      <c r="G23" s="2">
        <f t="shared" si="33"/>
        <v>2.8311715912489588E-7</v>
      </c>
      <c r="H23" s="2">
        <f t="shared" si="33"/>
        <v>1.11442092530716E-3</v>
      </c>
      <c r="I23" s="2">
        <f t="shared" si="33"/>
        <v>50262.027665796006</v>
      </c>
      <c r="J23" s="2">
        <f t="shared" si="34"/>
        <v>35702908</v>
      </c>
      <c r="K23" s="2">
        <f t="shared" si="24"/>
        <v>19.914616151294581</v>
      </c>
      <c r="L23" s="2">
        <f t="shared" si="35"/>
        <v>3.5806760627038692E-2</v>
      </c>
      <c r="M23" s="2">
        <f t="shared" si="36"/>
        <v>556.16916477656719</v>
      </c>
      <c r="N23" s="2">
        <f t="shared" si="37"/>
        <v>-8.9286735096057807E-2</v>
      </c>
      <c r="O23" s="2">
        <f t="shared" si="37"/>
        <v>1.8750440391253228E-2</v>
      </c>
      <c r="P23" s="2">
        <f t="shared" si="37"/>
        <v>5.7615221677449487E-2</v>
      </c>
      <c r="Q23" s="2">
        <f t="shared" si="37"/>
        <v>4.8727833654393878E-2</v>
      </c>
      <c r="R23" s="8">
        <f t="shared" si="28"/>
        <v>-49.658528884001079</v>
      </c>
      <c r="S23" s="2">
        <f t="shared" si="29"/>
        <v>10.428416771596117</v>
      </c>
      <c r="T23" s="2">
        <f t="shared" si="30"/>
        <v>32.043809718763846</v>
      </c>
      <c r="U23" s="2">
        <f t="shared" si="31"/>
        <v>27.100918544935745</v>
      </c>
      <c r="V23" s="6">
        <f t="shared" si="32"/>
        <v>19.914616151294631</v>
      </c>
      <c r="W23" s="2">
        <f t="shared" si="11"/>
        <v>3.6455543119043532E-2</v>
      </c>
      <c r="X23" s="2">
        <f t="shared" si="12"/>
        <v>0.11220335836027727</v>
      </c>
      <c r="Y23" s="2">
        <f t="shared" si="13"/>
        <v>0.32490598901672169</v>
      </c>
      <c r="Z23" s="2">
        <f t="shared" si="14"/>
        <v>-0.81017647127097514</v>
      </c>
      <c r="AA23" s="2">
        <f t="shared" si="15"/>
        <v>0.1701391098534302</v>
      </c>
      <c r="AB23" s="2">
        <f t="shared" si="16"/>
        <v>0.52279318915528317</v>
      </c>
      <c r="AC23" s="6">
        <f t="shared" si="17"/>
        <v>0.44215016127898416</v>
      </c>
      <c r="AD23" s="2">
        <f t="shared" si="18"/>
        <v>0.37851908602386763</v>
      </c>
      <c r="AE23" s="2">
        <f t="shared" si="19"/>
        <v>1.5497073949644198</v>
      </c>
      <c r="AF23" s="2">
        <f t="shared" si="20"/>
        <v>-0.32544247588293362</v>
      </c>
      <c r="AG23" s="6">
        <f t="shared" si="21"/>
        <v>-0.84574583305761863</v>
      </c>
    </row>
    <row r="24" spans="1:33" x14ac:dyDescent="0.25">
      <c r="A24" s="1" t="s">
        <v>9</v>
      </c>
      <c r="B24" s="1" t="s">
        <v>7</v>
      </c>
      <c r="C24" s="2">
        <v>571.30330855381862</v>
      </c>
      <c r="D24" s="2">
        <v>2096961991</v>
      </c>
      <c r="E24" s="2">
        <v>1939183469806.345</v>
      </c>
      <c r="F24" s="2">
        <v>37601230</v>
      </c>
      <c r="G24" s="2">
        <f t="shared" si="33"/>
        <v>2.7244333040169953E-7</v>
      </c>
      <c r="H24" s="2">
        <f t="shared" si="33"/>
        <v>1.0813633798195544E-3</v>
      </c>
      <c r="I24" s="2">
        <f t="shared" si="33"/>
        <v>51572.341378363024</v>
      </c>
      <c r="J24" s="2">
        <f t="shared" si="34"/>
        <v>37601230</v>
      </c>
      <c r="K24" s="2">
        <f t="shared" si="24"/>
        <v>5.1174138135720568</v>
      </c>
      <c r="L24" s="2">
        <f t="shared" si="35"/>
        <v>8.9977967691279304E-3</v>
      </c>
      <c r="M24" s="2">
        <f t="shared" si="36"/>
        <v>568.74076453140856</v>
      </c>
      <c r="N24" s="2">
        <f t="shared" si="37"/>
        <v>-3.8430171166095005E-2</v>
      </c>
      <c r="O24" s="2">
        <f t="shared" si="37"/>
        <v>-3.0112286787860744E-2</v>
      </c>
      <c r="P24" s="2">
        <f t="shared" si="37"/>
        <v>2.5735634147147537E-2</v>
      </c>
      <c r="Q24" s="2">
        <f t="shared" si="37"/>
        <v>5.1804620575936274E-2</v>
      </c>
      <c r="R24" s="8">
        <f t="shared" si="28"/>
        <v>-21.856804930077764</v>
      </c>
      <c r="S24" s="2">
        <f t="shared" si="29"/>
        <v>-17.126085009516952</v>
      </c>
      <c r="T24" s="2">
        <f t="shared" si="30"/>
        <v>14.636904240549315</v>
      </c>
      <c r="U24" s="2">
        <f t="shared" si="31"/>
        <v>29.463399512617535</v>
      </c>
      <c r="V24" s="6">
        <f t="shared" si="32"/>
        <v>5.117413813572135</v>
      </c>
      <c r="W24" s="2">
        <f t="shared" si="11"/>
        <v>9.0383986268676147E-3</v>
      </c>
      <c r="X24" s="2">
        <f t="shared" si="12"/>
        <v>8.0625731872619191E-2</v>
      </c>
      <c r="Y24" s="2">
        <f t="shared" si="13"/>
        <v>0.11210315140019324</v>
      </c>
      <c r="Z24" s="2">
        <f t="shared" si="14"/>
        <v>-0.47879980034108244</v>
      </c>
      <c r="AA24" s="2">
        <f t="shared" si="15"/>
        <v>-0.375167647303148</v>
      </c>
      <c r="AB24" s="2">
        <f t="shared" si="16"/>
        <v>0.32063912591096266</v>
      </c>
      <c r="AC24" s="6">
        <f t="shared" si="17"/>
        <v>0.64543147313346261</v>
      </c>
      <c r="AD24" s="2">
        <f t="shared" si="18"/>
        <v>0.6503759449764579</v>
      </c>
      <c r="AE24" s="2">
        <f t="shared" si="19"/>
        <v>1.493266921124401</v>
      </c>
      <c r="AF24" s="2">
        <f t="shared" si="20"/>
        <v>1.1700619699397732</v>
      </c>
      <c r="AG24" s="6">
        <f t="shared" si="21"/>
        <v>-2.0129529460877165</v>
      </c>
    </row>
    <row r="25" spans="1:33" x14ac:dyDescent="0.25">
      <c r="A25" s="1" t="s">
        <v>9</v>
      </c>
      <c r="B25" s="1" t="s">
        <v>48</v>
      </c>
      <c r="C25" s="2"/>
      <c r="D25" s="2"/>
      <c r="E25" s="2"/>
      <c r="F25" s="2"/>
      <c r="G25" s="2"/>
      <c r="H25" s="2"/>
      <c r="I25" s="2"/>
      <c r="J25" s="2"/>
      <c r="K25" s="2">
        <f>C24-C18</f>
        <v>126.47285899178212</v>
      </c>
      <c r="L25" s="2">
        <f>((LN(C24)-LN(C18)))</f>
        <v>0.25022705964336733</v>
      </c>
      <c r="M25" s="2">
        <f t="shared" si="36"/>
        <v>505.43238278080645</v>
      </c>
      <c r="N25" s="2">
        <f>LN(G24/G18)</f>
        <v>-0.26957826405533747</v>
      </c>
      <c r="O25" s="2">
        <f>LN(H24/H18)</f>
        <v>-0.13027098417199423</v>
      </c>
      <c r="P25" s="2">
        <f>LN(I24/I18)</f>
        <v>0.34415197945158688</v>
      </c>
      <c r="Q25" s="2">
        <f>LN(J24/J18)</f>
        <v>0.30592432841911227</v>
      </c>
      <c r="R25" s="8">
        <f t="shared" si="28"/>
        <v>-136.25358434740264</v>
      </c>
      <c r="S25" s="2">
        <f t="shared" si="29"/>
        <v>-65.843173937251763</v>
      </c>
      <c r="T25" s="2">
        <f t="shared" si="30"/>
        <v>173.9455550129467</v>
      </c>
      <c r="U25" s="2">
        <f t="shared" si="31"/>
        <v>154.62406226348989</v>
      </c>
      <c r="V25" s="6">
        <f t="shared" si="32"/>
        <v>126.47285899178218</v>
      </c>
      <c r="W25" s="2">
        <f>(C24-C18)/C18</f>
        <v>0.28431700014309402</v>
      </c>
      <c r="X25" s="2">
        <f>(E24-E18)/E18</f>
        <v>0.91568700543293013</v>
      </c>
      <c r="Y25" s="2">
        <f>W25/X25</f>
        <v>0.31049583368136913</v>
      </c>
      <c r="Z25" s="2">
        <f>(R25/C18)/X25</f>
        <v>-0.33450789838451012</v>
      </c>
      <c r="AA25" s="2">
        <f>(S25/C18)/X25</f>
        <v>-0.16164757677536792</v>
      </c>
      <c r="AB25" s="2">
        <f>(T25/C18)/X25</f>
        <v>0.4270431660157436</v>
      </c>
      <c r="AC25" s="6">
        <f>(U25/C18)/X25</f>
        <v>0.37960814282550381</v>
      </c>
      <c r="AD25" s="2">
        <f t="shared" si="18"/>
        <v>0.27291698265949449</v>
      </c>
      <c r="AE25" s="2">
        <f t="shared" si="19"/>
        <v>0.78331167667527546</v>
      </c>
      <c r="AF25" s="2">
        <f t="shared" si="20"/>
        <v>0.378527487709307</v>
      </c>
      <c r="AG25" s="6">
        <f t="shared" si="21"/>
        <v>-0.88892218172508797</v>
      </c>
    </row>
    <row r="26" spans="1:33" x14ac:dyDescent="0.25">
      <c r="A26" s="1" t="s">
        <v>10</v>
      </c>
      <c r="B26" s="1">
        <v>1990</v>
      </c>
      <c r="C26" s="2">
        <v>2308.7927180692673</v>
      </c>
      <c r="D26" s="2">
        <v>7025431252</v>
      </c>
      <c r="E26" s="2">
        <v>827870425788.32056</v>
      </c>
      <c r="F26" s="2">
        <v>1135185000</v>
      </c>
      <c r="G26" s="2">
        <f t="shared" ref="G26:I32" si="38">C26/D26</f>
        <v>3.2863359347684176E-7</v>
      </c>
      <c r="H26" s="2">
        <f t="shared" si="38"/>
        <v>8.4861483550522955E-3</v>
      </c>
      <c r="I26" s="2">
        <f t="shared" si="38"/>
        <v>729.28238638488051</v>
      </c>
      <c r="J26" s="2">
        <f t="shared" ref="J26:J32" si="39">F26</f>
        <v>1135185000</v>
      </c>
      <c r="K26" s="2"/>
      <c r="L26" s="2"/>
      <c r="M26" s="2"/>
      <c r="N26" s="2"/>
      <c r="O26" s="2"/>
      <c r="P26" s="2"/>
      <c r="Q26" s="2"/>
      <c r="R26" s="8"/>
      <c r="S26" s="2"/>
      <c r="T26" s="2"/>
      <c r="U26" s="2"/>
      <c r="V26" s="6"/>
      <c r="W26" s="2"/>
      <c r="X26" s="2"/>
      <c r="Y26" s="2"/>
      <c r="Z26" s="2"/>
      <c r="AA26" s="2"/>
      <c r="AB26" s="2"/>
      <c r="AC26" s="6"/>
      <c r="AD26" s="2"/>
      <c r="AE26" s="2"/>
      <c r="AF26" s="2"/>
      <c r="AG26" s="6"/>
    </row>
    <row r="27" spans="1:33" x14ac:dyDescent="0.25">
      <c r="A27" s="1" t="s">
        <v>10</v>
      </c>
      <c r="B27" s="1" t="s">
        <v>2</v>
      </c>
      <c r="C27" s="2">
        <v>3009.1633952455327</v>
      </c>
      <c r="D27" s="2">
        <v>10948467897</v>
      </c>
      <c r="E27" s="2">
        <v>1475768928104.5398</v>
      </c>
      <c r="F27" s="2">
        <v>1204855000</v>
      </c>
      <c r="G27" s="2">
        <f t="shared" si="38"/>
        <v>2.7484789867905414E-7</v>
      </c>
      <c r="H27" s="2">
        <f t="shared" si="38"/>
        <v>7.4188226140945272E-3</v>
      </c>
      <c r="I27" s="2">
        <f t="shared" si="38"/>
        <v>1224.8518934681267</v>
      </c>
      <c r="J27" s="2">
        <f t="shared" si="39"/>
        <v>1204855000</v>
      </c>
      <c r="K27" s="2">
        <f t="shared" si="24"/>
        <v>700.37067717626542</v>
      </c>
      <c r="L27" s="2">
        <f t="shared" ref="L27:L32" si="40">((LN(C27)-LN(C26)))</f>
        <v>0.26493734330582441</v>
      </c>
      <c r="M27" s="2">
        <f t="shared" ref="M27:M33" si="41">K27/L27</f>
        <v>2643.5332537014551</v>
      </c>
      <c r="N27" s="2">
        <f t="shared" ref="N27:Q32" si="42">LN(G27/G26)</f>
        <v>-0.17872558356436094</v>
      </c>
      <c r="O27" s="2">
        <f t="shared" si="42"/>
        <v>-0.13441486171435293</v>
      </c>
      <c r="P27" s="2">
        <f t="shared" si="42"/>
        <v>0.51851419407833776</v>
      </c>
      <c r="Q27" s="2">
        <f t="shared" si="42"/>
        <v>5.9563594506199795E-2</v>
      </c>
      <c r="R27" s="8">
        <f t="shared" si="28"/>
        <v>-472.4670234395864</v>
      </c>
      <c r="S27" s="2">
        <f t="shared" si="29"/>
        <v>-355.33015673357454</v>
      </c>
      <c r="T27" s="2">
        <f t="shared" si="30"/>
        <v>1370.7095145622959</v>
      </c>
      <c r="U27" s="2">
        <f t="shared" si="31"/>
        <v>157.45834278712846</v>
      </c>
      <c r="V27" s="6">
        <f t="shared" si="32"/>
        <v>700.37067717626337</v>
      </c>
      <c r="W27" s="2">
        <f t="shared" si="11"/>
        <v>0.30334930966083079</v>
      </c>
      <c r="X27" s="2">
        <f t="shared" si="12"/>
        <v>0.78260858479063655</v>
      </c>
      <c r="Y27" s="2">
        <f t="shared" si="13"/>
        <v>0.38761306169671367</v>
      </c>
      <c r="Z27" s="2">
        <f t="shared" si="14"/>
        <v>-0.26148209151831875</v>
      </c>
      <c r="AA27" s="2">
        <f t="shared" si="15"/>
        <v>-0.19665387837191062</v>
      </c>
      <c r="AB27" s="2">
        <f t="shared" si="16"/>
        <v>0.75860530566243534</v>
      </c>
      <c r="AC27" s="6">
        <f t="shared" si="17"/>
        <v>8.7143725924506532E-2</v>
      </c>
      <c r="AD27" s="2">
        <f t="shared" si="18"/>
        <v>0.48904514797950427</v>
      </c>
      <c r="AE27" s="2">
        <f t="shared" si="19"/>
        <v>0.34468792871147297</v>
      </c>
      <c r="AF27" s="2">
        <f t="shared" si="20"/>
        <v>0.25923082386062007</v>
      </c>
      <c r="AG27" s="6">
        <f t="shared" si="21"/>
        <v>-0.11487360459258876</v>
      </c>
    </row>
    <row r="28" spans="1:33" x14ac:dyDescent="0.25">
      <c r="A28" s="1" t="s">
        <v>10</v>
      </c>
      <c r="B28" s="1" t="s">
        <v>3</v>
      </c>
      <c r="C28" s="2">
        <v>3327.9839765459546</v>
      </c>
      <c r="D28" s="2">
        <v>12277553957</v>
      </c>
      <c r="E28" s="2">
        <v>2232179118798.3721</v>
      </c>
      <c r="F28" s="2">
        <v>1262645000</v>
      </c>
      <c r="G28" s="2">
        <f t="shared" si="38"/>
        <v>2.7106245985166428E-7</v>
      </c>
      <c r="H28" s="2">
        <f t="shared" si="38"/>
        <v>5.5002548198772056E-3</v>
      </c>
      <c r="I28" s="2">
        <f t="shared" si="38"/>
        <v>1767.8596270514452</v>
      </c>
      <c r="J28" s="2">
        <f t="shared" si="39"/>
        <v>1262645000</v>
      </c>
      <c r="K28" s="2">
        <f t="shared" si="24"/>
        <v>318.82058130042196</v>
      </c>
      <c r="L28" s="2">
        <f t="shared" si="40"/>
        <v>0.10070460985865637</v>
      </c>
      <c r="M28" s="2">
        <f t="shared" si="41"/>
        <v>3165.8985794980149</v>
      </c>
      <c r="N28" s="2">
        <f t="shared" si="42"/>
        <v>-1.3868575459290745E-2</v>
      </c>
      <c r="O28" s="2">
        <f t="shared" si="42"/>
        <v>-0.29922594519100865</v>
      </c>
      <c r="P28" s="2">
        <f t="shared" si="42"/>
        <v>0.36694963120329771</v>
      </c>
      <c r="Q28" s="2">
        <f t="shared" si="42"/>
        <v>4.6849499305658696E-2</v>
      </c>
      <c r="R28" s="8">
        <f t="shared" si="28"/>
        <v>-43.906503346229599</v>
      </c>
      <c r="S28" s="2">
        <f t="shared" si="29"/>
        <v>-947.31899482916515</v>
      </c>
      <c r="T28" s="2">
        <f t="shared" si="30"/>
        <v>1161.7253161738406</v>
      </c>
      <c r="U28" s="2">
        <f t="shared" si="31"/>
        <v>148.3207633019781</v>
      </c>
      <c r="V28" s="6">
        <f t="shared" si="32"/>
        <v>318.82058130042401</v>
      </c>
      <c r="W28" s="2">
        <f t="shared" si="11"/>
        <v>0.10594990680936679</v>
      </c>
      <c r="X28" s="2">
        <f t="shared" si="12"/>
        <v>0.51255327056204969</v>
      </c>
      <c r="Y28" s="2">
        <f t="shared" si="13"/>
        <v>0.20671003951098679</v>
      </c>
      <c r="Z28" s="2">
        <f t="shared" si="14"/>
        <v>-2.8467155427886994E-2</v>
      </c>
      <c r="AA28" s="2">
        <f t="shared" si="15"/>
        <v>-0.61420233929667523</v>
      </c>
      <c r="AB28" s="2">
        <f t="shared" si="16"/>
        <v>0.75321450399378709</v>
      </c>
      <c r="AC28" s="6">
        <f t="shared" si="17"/>
        <v>9.6165030241763247E-2</v>
      </c>
      <c r="AD28" s="2">
        <f t="shared" si="18"/>
        <v>0.72556285305853174</v>
      </c>
      <c r="AE28" s="2">
        <f t="shared" si="19"/>
        <v>3.7794221004700417E-2</v>
      </c>
      <c r="AF28" s="2">
        <f t="shared" si="20"/>
        <v>0.81544146593032352</v>
      </c>
      <c r="AG28" s="6">
        <f t="shared" si="21"/>
        <v>-0.12767283387649217</v>
      </c>
    </row>
    <row r="29" spans="1:33" x14ac:dyDescent="0.25">
      <c r="A29" s="1" t="s">
        <v>10</v>
      </c>
      <c r="B29" s="1" t="s">
        <v>4</v>
      </c>
      <c r="C29" s="2">
        <v>6079.2594960209781</v>
      </c>
      <c r="D29" s="2">
        <v>17341268005</v>
      </c>
      <c r="E29" s="2">
        <v>3562110060961.0093</v>
      </c>
      <c r="F29" s="2">
        <v>1303720000</v>
      </c>
      <c r="G29" s="2">
        <f t="shared" si="38"/>
        <v>3.5056603094238254E-7</v>
      </c>
      <c r="H29" s="2">
        <f t="shared" si="38"/>
        <v>4.8682572150287682E-3</v>
      </c>
      <c r="I29" s="2">
        <f t="shared" si="38"/>
        <v>2732.2661775235551</v>
      </c>
      <c r="J29" s="2">
        <f t="shared" si="39"/>
        <v>1303720000</v>
      </c>
      <c r="K29" s="2">
        <f t="shared" si="24"/>
        <v>2751.2755194750234</v>
      </c>
      <c r="L29" s="2">
        <f t="shared" si="40"/>
        <v>0.60251618693547826</v>
      </c>
      <c r="M29" s="2">
        <f t="shared" si="41"/>
        <v>4566.3097176999991</v>
      </c>
      <c r="N29" s="2">
        <f t="shared" si="42"/>
        <v>0.25719980595625019</v>
      </c>
      <c r="O29" s="2">
        <f t="shared" si="42"/>
        <v>-0.12205841039551366</v>
      </c>
      <c r="P29" s="2">
        <f t="shared" si="42"/>
        <v>0.43536180191074403</v>
      </c>
      <c r="Q29" s="2">
        <f t="shared" si="42"/>
        <v>3.2012989463998422E-2</v>
      </c>
      <c r="R29" s="8">
        <f t="shared" si="28"/>
        <v>1174.4539733285794</v>
      </c>
      <c r="S29" s="2">
        <f t="shared" si="29"/>
        <v>-557.35650551604863</v>
      </c>
      <c r="T29" s="2">
        <f t="shared" si="30"/>
        <v>1987.9968267804124</v>
      </c>
      <c r="U29" s="2">
        <f t="shared" si="31"/>
        <v>146.18122488208368</v>
      </c>
      <c r="V29" s="6">
        <f t="shared" si="32"/>
        <v>2751.2755194750271</v>
      </c>
      <c r="W29" s="2">
        <f t="shared" si="11"/>
        <v>0.82670936484811897</v>
      </c>
      <c r="X29" s="2">
        <f t="shared" si="12"/>
        <v>0.59579938319581016</v>
      </c>
      <c r="Y29" s="2">
        <f t="shared" si="13"/>
        <v>1.3875633110154126</v>
      </c>
      <c r="Z29" s="2">
        <f t="shared" si="14"/>
        <v>0.59231772039245412</v>
      </c>
      <c r="AA29" s="2">
        <f t="shared" si="15"/>
        <v>-0.28109414441974767</v>
      </c>
      <c r="AB29" s="2">
        <f t="shared" si="16"/>
        <v>1.0026154922433623</v>
      </c>
      <c r="AC29" s="6">
        <f t="shared" si="17"/>
        <v>7.3724242799345724E-2</v>
      </c>
      <c r="AD29" s="2">
        <f t="shared" si="18"/>
        <v>-0.38394361721932657</v>
      </c>
      <c r="AE29" s="2">
        <f t="shared" si="19"/>
        <v>-0.59077255934589368</v>
      </c>
      <c r="AF29" s="2">
        <f t="shared" si="20"/>
        <v>0.28036086275786215</v>
      </c>
      <c r="AG29" s="6">
        <f t="shared" si="21"/>
        <v>-7.3531920631295045E-2</v>
      </c>
    </row>
    <row r="30" spans="1:33" x14ac:dyDescent="0.25">
      <c r="A30" s="1" t="s">
        <v>10</v>
      </c>
      <c r="B30" s="1" t="s">
        <v>5</v>
      </c>
      <c r="C30" s="2">
        <v>8121.6877334976934</v>
      </c>
      <c r="D30" s="2">
        <v>26357874429</v>
      </c>
      <c r="E30" s="2">
        <v>6087163874512.208</v>
      </c>
      <c r="F30" s="2">
        <v>1337705000</v>
      </c>
      <c r="G30" s="2">
        <f t="shared" si="38"/>
        <v>3.0813136147890148E-7</v>
      </c>
      <c r="H30" s="2">
        <f t="shared" si="38"/>
        <v>4.330074723199755E-3</v>
      </c>
      <c r="I30" s="2">
        <f t="shared" si="38"/>
        <v>4550.4531077570973</v>
      </c>
      <c r="J30" s="2">
        <f t="shared" si="39"/>
        <v>1337705000</v>
      </c>
      <c r="K30" s="2">
        <f t="shared" si="24"/>
        <v>2042.4282374767154</v>
      </c>
      <c r="L30" s="2">
        <f t="shared" si="40"/>
        <v>0.28965508638585113</v>
      </c>
      <c r="M30" s="2">
        <f t="shared" si="41"/>
        <v>7051.2424378972773</v>
      </c>
      <c r="N30" s="2">
        <f t="shared" si="42"/>
        <v>-0.12902288907999859</v>
      </c>
      <c r="O30" s="2">
        <f t="shared" si="42"/>
        <v>-0.11715121270092448</v>
      </c>
      <c r="P30" s="2">
        <f t="shared" si="42"/>
        <v>0.51009544561711362</v>
      </c>
      <c r="Q30" s="2">
        <f t="shared" si="42"/>
        <v>2.5733742549660071E-2</v>
      </c>
      <c r="R30" s="8">
        <f t="shared" si="28"/>
        <v>-909.77167094099923</v>
      </c>
      <c r="S30" s="2">
        <f t="shared" si="29"/>
        <v>-826.06160264788923</v>
      </c>
      <c r="T30" s="2">
        <f t="shared" si="30"/>
        <v>3596.8066535135144</v>
      </c>
      <c r="U30" s="2">
        <f t="shared" si="31"/>
        <v>181.45485755208597</v>
      </c>
      <c r="V30" s="6">
        <f t="shared" si="32"/>
        <v>2042.428237476712</v>
      </c>
      <c r="W30" s="2">
        <f t="shared" si="11"/>
        <v>0.33596661547570622</v>
      </c>
      <c r="X30" s="2">
        <f t="shared" si="12"/>
        <v>0.70886462527493421</v>
      </c>
      <c r="Y30" s="2">
        <f t="shared" si="13"/>
        <v>0.4739503192804988</v>
      </c>
      <c r="Z30" s="2">
        <f t="shared" si="14"/>
        <v>-0.21111467517093374</v>
      </c>
      <c r="AA30" s="2">
        <f t="shared" si="15"/>
        <v>-0.19168955517576222</v>
      </c>
      <c r="AB30" s="2">
        <f t="shared" si="16"/>
        <v>0.83464751933169801</v>
      </c>
      <c r="AC30" s="6">
        <f t="shared" si="17"/>
        <v>4.2107030295496006E-2</v>
      </c>
      <c r="AD30" s="2">
        <f t="shared" si="18"/>
        <v>0.43215512140982593</v>
      </c>
      <c r="AE30" s="2">
        <f t="shared" si="19"/>
        <v>0.25293871997603634</v>
      </c>
      <c r="AF30" s="2">
        <f t="shared" si="20"/>
        <v>0.22966527873856021</v>
      </c>
      <c r="AG30" s="6">
        <f t="shared" si="21"/>
        <v>-5.0448877304770635E-2</v>
      </c>
    </row>
    <row r="31" spans="1:33" x14ac:dyDescent="0.25">
      <c r="A31" s="1" t="s">
        <v>10</v>
      </c>
      <c r="B31" s="1" t="s">
        <v>6</v>
      </c>
      <c r="C31" s="2">
        <v>9226.2023692878975</v>
      </c>
      <c r="D31" s="2">
        <v>32338837122</v>
      </c>
      <c r="E31" s="2">
        <v>8913503612415.5254</v>
      </c>
      <c r="F31" s="2">
        <v>1379860000</v>
      </c>
      <c r="G31" s="2">
        <f t="shared" si="38"/>
        <v>2.8529790154425012E-7</v>
      </c>
      <c r="H31" s="2">
        <f t="shared" si="38"/>
        <v>3.6280724761198922E-3</v>
      </c>
      <c r="I31" s="2">
        <f t="shared" si="38"/>
        <v>6459.7159222062564</v>
      </c>
      <c r="J31" s="2">
        <f t="shared" si="39"/>
        <v>1379860000</v>
      </c>
      <c r="K31" s="2">
        <f t="shared" si="24"/>
        <v>1104.514635790204</v>
      </c>
      <c r="L31" s="2">
        <f t="shared" si="40"/>
        <v>0.12750953803860021</v>
      </c>
      <c r="M31" s="2">
        <f t="shared" si="41"/>
        <v>8662.211884540282</v>
      </c>
      <c r="N31" s="2">
        <f t="shared" si="42"/>
        <v>-7.699228742499227E-2</v>
      </c>
      <c r="O31" s="2">
        <f t="shared" si="42"/>
        <v>-0.17688329002236047</v>
      </c>
      <c r="P31" s="2">
        <f t="shared" si="42"/>
        <v>0.35035852980978571</v>
      </c>
      <c r="Q31" s="2">
        <f t="shared" si="42"/>
        <v>3.1026585676167302E-2</v>
      </c>
      <c r="R31" s="8">
        <f t="shared" si="28"/>
        <v>-666.92350715070938</v>
      </c>
      <c r="S31" s="2">
        <f t="shared" si="29"/>
        <v>-1532.2005370082763</v>
      </c>
      <c r="T31" s="2">
        <f t="shared" si="30"/>
        <v>3034.8798207683863</v>
      </c>
      <c r="U31" s="2">
        <f t="shared" si="31"/>
        <v>268.75885918080365</v>
      </c>
      <c r="V31" s="6">
        <f t="shared" si="32"/>
        <v>1104.5146357902042</v>
      </c>
      <c r="W31" s="2">
        <f t="shared" si="11"/>
        <v>0.13599570336035718</v>
      </c>
      <c r="X31" s="2">
        <f t="shared" si="12"/>
        <v>0.46431142584111962</v>
      </c>
      <c r="Y31" s="2">
        <f t="shared" si="13"/>
        <v>0.29289760232368883</v>
      </c>
      <c r="Z31" s="2">
        <f t="shared" si="14"/>
        <v>-0.17685623155006527</v>
      </c>
      <c r="AA31" s="2">
        <f t="shared" si="15"/>
        <v>-0.40631228326614516</v>
      </c>
      <c r="AB31" s="2">
        <f t="shared" si="16"/>
        <v>0.80479605614972571</v>
      </c>
      <c r="AC31" s="6">
        <f t="shared" si="17"/>
        <v>7.1270060990173675E-2</v>
      </c>
      <c r="AD31" s="2">
        <f t="shared" si="18"/>
        <v>0.63605984387528147</v>
      </c>
      <c r="AE31" s="2">
        <f t="shared" si="19"/>
        <v>0.21975285564416661</v>
      </c>
      <c r="AF31" s="2">
        <f t="shared" si="20"/>
        <v>0.50486366100004121</v>
      </c>
      <c r="AG31" s="6">
        <f t="shared" si="21"/>
        <v>-8.8556672768926287E-2</v>
      </c>
    </row>
    <row r="32" spans="1:33" x14ac:dyDescent="0.25">
      <c r="A32" s="1" t="s">
        <v>10</v>
      </c>
      <c r="B32" s="1" t="s">
        <v>7</v>
      </c>
      <c r="C32" s="2">
        <v>9868.5258077523667</v>
      </c>
      <c r="D32" s="2">
        <v>32667400959</v>
      </c>
      <c r="E32" s="2">
        <v>11520043405731.174</v>
      </c>
      <c r="F32" s="2">
        <v>1407745000</v>
      </c>
      <c r="G32" s="2">
        <f t="shared" si="38"/>
        <v>3.0209093830691015E-7</v>
      </c>
      <c r="H32" s="2">
        <f t="shared" si="38"/>
        <v>2.8357012042808886E-3</v>
      </c>
      <c r="I32" s="2">
        <f t="shared" si="38"/>
        <v>8183.331076104816</v>
      </c>
      <c r="J32" s="2">
        <f t="shared" si="39"/>
        <v>1407745000</v>
      </c>
      <c r="K32" s="2">
        <f t="shared" si="24"/>
        <v>642.32343846446929</v>
      </c>
      <c r="L32" s="2">
        <f t="shared" si="40"/>
        <v>6.7302961805754791E-2</v>
      </c>
      <c r="M32" s="2">
        <f t="shared" si="41"/>
        <v>9543.7618379752639</v>
      </c>
      <c r="N32" s="2">
        <f t="shared" si="42"/>
        <v>5.7194189336679434E-2</v>
      </c>
      <c r="O32" s="2">
        <f t="shared" si="42"/>
        <v>-0.24641226396584168</v>
      </c>
      <c r="P32" s="2">
        <f t="shared" si="42"/>
        <v>0.23651394780306229</v>
      </c>
      <c r="Q32" s="2">
        <f t="shared" si="42"/>
        <v>2.0007088631853905E-2</v>
      </c>
      <c r="R32" s="8">
        <f t="shared" si="28"/>
        <v>545.847721545333</v>
      </c>
      <c r="S32" s="2">
        <f t="shared" si="29"/>
        <v>-2351.6999612462869</v>
      </c>
      <c r="T32" s="2">
        <f t="shared" si="30"/>
        <v>2257.2327891917394</v>
      </c>
      <c r="U32" s="2">
        <f t="shared" si="31"/>
        <v>190.94288897367605</v>
      </c>
      <c r="V32" s="6">
        <f t="shared" si="32"/>
        <v>642.32343846446167</v>
      </c>
      <c r="W32" s="2">
        <f t="shared" si="11"/>
        <v>6.9619482941608787E-2</v>
      </c>
      <c r="X32" s="2">
        <f t="shared" si="12"/>
        <v>0.29242595354816781</v>
      </c>
      <c r="Y32" s="2">
        <f t="shared" si="13"/>
        <v>0.23807559519555849</v>
      </c>
      <c r="Z32" s="2">
        <f t="shared" si="14"/>
        <v>0.20231710912450704</v>
      </c>
      <c r="AA32" s="2">
        <f t="shared" si="15"/>
        <v>-0.87165177925552517</v>
      </c>
      <c r="AB32" s="2">
        <f t="shared" si="16"/>
        <v>0.83663775537513763</v>
      </c>
      <c r="AC32" s="6">
        <f t="shared" si="17"/>
        <v>7.0772509951436191E-2</v>
      </c>
      <c r="AD32" s="2">
        <f t="shared" si="18"/>
        <v>0.71543766263715236</v>
      </c>
      <c r="AE32" s="2">
        <f t="shared" si="19"/>
        <v>-0.24182163406406476</v>
      </c>
      <c r="AF32" s="2">
        <f t="shared" si="20"/>
        <v>1.0418508771035415</v>
      </c>
      <c r="AG32" s="6">
        <f t="shared" si="21"/>
        <v>-8.4591580402324423E-2</v>
      </c>
    </row>
    <row r="33" spans="1:33" x14ac:dyDescent="0.25">
      <c r="A33" s="1" t="s">
        <v>10</v>
      </c>
      <c r="B33" s="1" t="s">
        <v>48</v>
      </c>
      <c r="C33" s="2"/>
      <c r="D33" s="2"/>
      <c r="E33" s="2"/>
      <c r="F33" s="2"/>
      <c r="G33" s="2"/>
      <c r="H33" s="2"/>
      <c r="I33" s="2"/>
      <c r="J33" s="2"/>
      <c r="K33" s="2">
        <f>C32-C26</f>
        <v>7559.733089683099</v>
      </c>
      <c r="L33" s="2">
        <f>((LN(C32)-LN(C26)))</f>
        <v>1.4526257263301652</v>
      </c>
      <c r="M33" s="2">
        <f t="shared" si="41"/>
        <v>5204.1850510121412</v>
      </c>
      <c r="N33" s="2">
        <f>LN(G32/G26)</f>
        <v>-8.4215340235713074E-2</v>
      </c>
      <c r="O33" s="2">
        <f>LN(H32/H26)</f>
        <v>-1.0961459839900018</v>
      </c>
      <c r="P33" s="2">
        <f>LN(I32/I26)</f>
        <v>2.4177935504223411</v>
      </c>
      <c r="Q33" s="2">
        <f>LN(J32/J26)</f>
        <v>0.21519350013353822</v>
      </c>
      <c r="R33" s="8">
        <f t="shared" si="28"/>
        <v>-438.27221472059927</v>
      </c>
      <c r="S33" s="2">
        <f t="shared" si="29"/>
        <v>-5704.5465436077611</v>
      </c>
      <c r="T33" s="2">
        <f t="shared" si="30"/>
        <v>12582.645051541518</v>
      </c>
      <c r="U33" s="2">
        <f t="shared" si="31"/>
        <v>1119.9067964699389</v>
      </c>
      <c r="V33" s="6">
        <f t="shared" si="32"/>
        <v>7559.7330896830963</v>
      </c>
      <c r="W33" s="2">
        <f>(C32-C26)/C26</f>
        <v>3.2743229959616911</v>
      </c>
      <c r="X33" s="2">
        <f>(E32-E26)/E26</f>
        <v>12.915273510056211</v>
      </c>
      <c r="Y33" s="2">
        <f>W33/X33</f>
        <v>0.25352331821793839</v>
      </c>
      <c r="Z33" s="2">
        <f>(R33/C26)/X33</f>
        <v>-1.4697903330783982E-2</v>
      </c>
      <c r="AA33" s="2">
        <f>(S33/C26)/X33</f>
        <v>-0.19130775538065148</v>
      </c>
      <c r="AB33" s="2">
        <f>(T33/C26)/X33</f>
        <v>0.42197176640783379</v>
      </c>
      <c r="AC33" s="6">
        <f>(U33/C26)/X33</f>
        <v>3.7557210521540013E-2</v>
      </c>
      <c r="AD33" s="2">
        <f t="shared" si="18"/>
        <v>0.39919364658888296</v>
      </c>
      <c r="AE33" s="2">
        <f t="shared" si="19"/>
        <v>3.4831485186567028E-2</v>
      </c>
      <c r="AF33" s="2">
        <f t="shared" si="20"/>
        <v>0.45336624535148029</v>
      </c>
      <c r="AG33" s="6">
        <f t="shared" si="21"/>
        <v>-8.900408394916437E-2</v>
      </c>
    </row>
    <row r="34" spans="1:33" x14ac:dyDescent="0.25">
      <c r="A34" s="1" t="s">
        <v>11</v>
      </c>
      <c r="B34" s="1">
        <v>1990</v>
      </c>
      <c r="C34" s="2">
        <v>1007.6058813606267</v>
      </c>
      <c r="D34" s="2">
        <v>1272246896</v>
      </c>
      <c r="E34" s="2">
        <v>2576038662583.1113</v>
      </c>
      <c r="F34" s="2">
        <v>79433029</v>
      </c>
      <c r="G34" s="2">
        <f t="shared" ref="G34:I40" si="43">C34/D34</f>
        <v>7.9198926287702777E-7</v>
      </c>
      <c r="H34" s="2">
        <f t="shared" si="43"/>
        <v>4.9387725210780034E-4</v>
      </c>
      <c r="I34" s="2">
        <f t="shared" si="43"/>
        <v>32430.321429428448</v>
      </c>
      <c r="J34" s="2">
        <f t="shared" ref="J34:J40" si="44">F34</f>
        <v>79433029</v>
      </c>
      <c r="K34" s="2"/>
      <c r="L34" s="2"/>
      <c r="M34" s="2"/>
      <c r="N34" s="2"/>
      <c r="O34" s="2"/>
      <c r="P34" s="2"/>
      <c r="Q34" s="2"/>
      <c r="R34" s="8"/>
      <c r="S34" s="2"/>
      <c r="T34" s="2"/>
      <c r="U34" s="2"/>
      <c r="V34" s="6"/>
      <c r="W34" s="2"/>
      <c r="X34" s="2"/>
      <c r="Y34" s="2"/>
      <c r="Z34" s="2"/>
      <c r="AA34" s="2"/>
      <c r="AB34" s="2"/>
      <c r="AC34" s="6"/>
      <c r="AD34" s="2"/>
      <c r="AE34" s="2"/>
      <c r="AF34" s="2"/>
      <c r="AG34" s="6"/>
    </row>
    <row r="35" spans="1:33" x14ac:dyDescent="0.25">
      <c r="A35" s="1" t="s">
        <v>11</v>
      </c>
      <c r="B35" s="1" t="s">
        <v>2</v>
      </c>
      <c r="C35" s="2">
        <v>889.40096887501295</v>
      </c>
      <c r="D35" s="2">
        <v>1494107070</v>
      </c>
      <c r="E35" s="2">
        <v>2841312188556.4678</v>
      </c>
      <c r="F35" s="2">
        <v>81678051</v>
      </c>
      <c r="G35" s="2">
        <f t="shared" si="43"/>
        <v>5.9527257900935632E-7</v>
      </c>
      <c r="H35" s="2">
        <f t="shared" si="43"/>
        <v>5.2585107543535472E-4</v>
      </c>
      <c r="I35" s="2">
        <f t="shared" si="43"/>
        <v>34786.728549099047</v>
      </c>
      <c r="J35" s="2">
        <f t="shared" si="44"/>
        <v>81678051</v>
      </c>
      <c r="K35" s="2">
        <f t="shared" si="24"/>
        <v>-118.2049124856137</v>
      </c>
      <c r="L35" s="2">
        <f t="shared" ref="L35:L40" si="45">((LN(C35)-LN(C34)))</f>
        <v>-0.12478421402683892</v>
      </c>
      <c r="M35" s="2">
        <f t="shared" ref="M35:M41" si="46">K35/L35</f>
        <v>947.27456840165598</v>
      </c>
      <c r="N35" s="2">
        <f t="shared" ref="N35:Q40" si="47">LN(G35/G34)</f>
        <v>-0.28552841812442753</v>
      </c>
      <c r="O35" s="2">
        <f t="shared" si="47"/>
        <v>6.2731037303370582E-2</v>
      </c>
      <c r="P35" s="2">
        <f t="shared" si="47"/>
        <v>7.0142118757046942E-2</v>
      </c>
      <c r="Q35" s="2">
        <f t="shared" si="47"/>
        <v>2.787104803717055E-2</v>
      </c>
      <c r="R35" s="8">
        <f t="shared" si="28"/>
        <v>-270.47380904522464</v>
      </c>
      <c r="S35" s="2">
        <f t="shared" si="29"/>
        <v>59.42351628693855</v>
      </c>
      <c r="T35" s="2">
        <f t="shared" si="30"/>
        <v>66.44384527235934</v>
      </c>
      <c r="U35" s="2">
        <f t="shared" si="31"/>
        <v>26.401535000312553</v>
      </c>
      <c r="V35" s="6">
        <f t="shared" si="32"/>
        <v>-118.20491248561422</v>
      </c>
      <c r="W35" s="2">
        <f t="shared" si="11"/>
        <v>-0.11731264641488097</v>
      </c>
      <c r="X35" s="2">
        <f t="shared" si="12"/>
        <v>0.1029773076881364</v>
      </c>
      <c r="Y35" s="2">
        <f t="shared" si="13"/>
        <v>-1.1392087154789354</v>
      </c>
      <c r="Z35" s="2">
        <f t="shared" si="14"/>
        <v>-2.6067116340076493</v>
      </c>
      <c r="AA35" s="2">
        <f t="shared" si="15"/>
        <v>0.57269859801066969</v>
      </c>
      <c r="AB35" s="2">
        <f t="shared" si="16"/>
        <v>0.64035754549048873</v>
      </c>
      <c r="AC35" s="6">
        <f t="shared" si="17"/>
        <v>0.25444677502755025</v>
      </c>
      <c r="AD35" s="2">
        <f t="shared" si="18"/>
        <v>2.7790197421759917</v>
      </c>
      <c r="AE35" s="2">
        <f t="shared" si="19"/>
        <v>4.0707127640871477</v>
      </c>
      <c r="AF35" s="2">
        <f t="shared" si="20"/>
        <v>-0.89434192201484086</v>
      </c>
      <c r="AG35" s="6">
        <f t="shared" si="21"/>
        <v>-0.39735109989631501</v>
      </c>
    </row>
    <row r="36" spans="1:33" x14ac:dyDescent="0.25">
      <c r="A36" s="1" t="s">
        <v>11</v>
      </c>
      <c r="B36" s="1" t="s">
        <v>3</v>
      </c>
      <c r="C36" s="2">
        <v>854.42831400453474</v>
      </c>
      <c r="D36" s="2">
        <v>1549535377</v>
      </c>
      <c r="E36" s="2">
        <v>3118648486219.1958</v>
      </c>
      <c r="F36" s="2">
        <v>82211508</v>
      </c>
      <c r="G36" s="2">
        <f t="shared" si="43"/>
        <v>5.5140936224299882E-7</v>
      </c>
      <c r="H36" s="2">
        <f t="shared" si="43"/>
        <v>4.9686118324881654E-4</v>
      </c>
      <c r="I36" s="2">
        <f t="shared" si="43"/>
        <v>37934.451782823344</v>
      </c>
      <c r="J36" s="2">
        <f t="shared" si="44"/>
        <v>82211508</v>
      </c>
      <c r="K36" s="2">
        <f t="shared" si="24"/>
        <v>-34.972654870478209</v>
      </c>
      <c r="L36" s="2">
        <f t="shared" si="45"/>
        <v>-4.0115560726916577E-2</v>
      </c>
      <c r="M36" s="2">
        <f t="shared" si="46"/>
        <v>871.79773227032069</v>
      </c>
      <c r="N36" s="2">
        <f t="shared" si="47"/>
        <v>-7.6541939138476178E-2</v>
      </c>
      <c r="O36" s="2">
        <f t="shared" si="47"/>
        <v>-5.6707368377079431E-2</v>
      </c>
      <c r="P36" s="2">
        <f t="shared" si="47"/>
        <v>8.6623766686931114E-2</v>
      </c>
      <c r="Q36" s="2">
        <f t="shared" si="47"/>
        <v>6.5099801017087337E-3</v>
      </c>
      <c r="R36" s="8">
        <f t="shared" si="28"/>
        <v>-66.729088964496441</v>
      </c>
      <c r="S36" s="2">
        <f t="shared" si="29"/>
        <v>-49.437355154155547</v>
      </c>
      <c r="T36" s="2">
        <f t="shared" si="30"/>
        <v>75.518403358379899</v>
      </c>
      <c r="U36" s="2">
        <f t="shared" si="31"/>
        <v>5.6753858897945859</v>
      </c>
      <c r="V36" s="6">
        <f t="shared" si="32"/>
        <v>-34.972654870477498</v>
      </c>
      <c r="W36" s="2">
        <f t="shared" si="11"/>
        <v>-3.9321583958599103E-2</v>
      </c>
      <c r="X36" s="2">
        <f t="shared" si="12"/>
        <v>9.7608527067076387E-2</v>
      </c>
      <c r="Y36" s="2">
        <f t="shared" si="13"/>
        <v>-0.40284988555945928</v>
      </c>
      <c r="Z36" s="2">
        <f t="shared" si="14"/>
        <v>-0.76865213557253709</v>
      </c>
      <c r="AA36" s="2">
        <f t="shared" si="15"/>
        <v>-0.56946871605751725</v>
      </c>
      <c r="AB36" s="2">
        <f t="shared" si="16"/>
        <v>0.86989621643615389</v>
      </c>
      <c r="AC36" s="6">
        <f t="shared" si="17"/>
        <v>6.5374749634449364E-2</v>
      </c>
      <c r="AD36" s="2">
        <f t="shared" si="18"/>
        <v>1.463101089472342</v>
      </c>
      <c r="AE36" s="2">
        <f t="shared" si="19"/>
        <v>0.88361360935859679</v>
      </c>
      <c r="AF36" s="2">
        <f t="shared" si="20"/>
        <v>0.65463983553182115</v>
      </c>
      <c r="AG36" s="6">
        <f t="shared" si="21"/>
        <v>-7.5152355418075939E-2</v>
      </c>
    </row>
    <row r="37" spans="1:33" x14ac:dyDescent="0.25">
      <c r="A37" s="1" t="s">
        <v>11</v>
      </c>
      <c r="B37" s="1" t="s">
        <v>4</v>
      </c>
      <c r="C37" s="2">
        <v>826.31763002991534</v>
      </c>
      <c r="D37" s="2">
        <v>1182542480</v>
      </c>
      <c r="E37" s="2">
        <v>3202846451125.7354</v>
      </c>
      <c r="F37" s="2">
        <v>82469422</v>
      </c>
      <c r="G37" s="2">
        <f t="shared" si="43"/>
        <v>6.9876359116495781E-7</v>
      </c>
      <c r="H37" s="2">
        <f t="shared" si="43"/>
        <v>3.692161013789345E-4</v>
      </c>
      <c r="I37" s="2">
        <f t="shared" si="43"/>
        <v>38836.775782492274</v>
      </c>
      <c r="J37" s="2">
        <f t="shared" si="44"/>
        <v>82469422</v>
      </c>
      <c r="K37" s="2">
        <f t="shared" si="24"/>
        <v>-28.110683974619405</v>
      </c>
      <c r="L37" s="2">
        <f t="shared" si="45"/>
        <v>-3.3453367114878674E-2</v>
      </c>
      <c r="M37" s="2">
        <f t="shared" si="46"/>
        <v>840.29460705965641</v>
      </c>
      <c r="N37" s="2">
        <f t="shared" si="47"/>
        <v>0.23683499747727385</v>
      </c>
      <c r="O37" s="2">
        <f t="shared" si="47"/>
        <v>-0.29692856451066973</v>
      </c>
      <c r="P37" s="2">
        <f t="shared" si="47"/>
        <v>2.3507909970053337E-2</v>
      </c>
      <c r="Q37" s="2">
        <f t="shared" si="47"/>
        <v>3.1322899484635615E-3</v>
      </c>
      <c r="R37" s="8">
        <f t="shared" si="28"/>
        <v>199.01117114314056</v>
      </c>
      <c r="S37" s="2">
        <f t="shared" si="29"/>
        <v>-249.50747144028105</v>
      </c>
      <c r="T37" s="2">
        <f t="shared" si="30"/>
        <v>19.753569971079749</v>
      </c>
      <c r="U37" s="2">
        <f t="shared" si="31"/>
        <v>2.6320463514410997</v>
      </c>
      <c r="V37" s="6">
        <f t="shared" si="32"/>
        <v>-28.110683974619644</v>
      </c>
      <c r="W37" s="2">
        <f t="shared" si="11"/>
        <v>-3.2899991156508199E-2</v>
      </c>
      <c r="X37" s="2">
        <f t="shared" si="12"/>
        <v>2.6998222235880949E-2</v>
      </c>
      <c r="Y37" s="2">
        <f t="shared" si="13"/>
        <v>-1.2185984272988069</v>
      </c>
      <c r="Z37" s="2">
        <f t="shared" si="14"/>
        <v>8.627136230085565</v>
      </c>
      <c r="AA37" s="2">
        <f t="shared" si="15"/>
        <v>-10.816151345550638</v>
      </c>
      <c r="AB37" s="2">
        <f t="shared" si="16"/>
        <v>0.85631745289543881</v>
      </c>
      <c r="AC37" s="6">
        <f t="shared" si="17"/>
        <v>0.11409923527081707</v>
      </c>
      <c r="AD37" s="2">
        <f t="shared" si="18"/>
        <v>2.423068539801926</v>
      </c>
      <c r="AE37" s="2">
        <f t="shared" si="19"/>
        <v>-10.074693912771375</v>
      </c>
      <c r="AF37" s="2">
        <f t="shared" si="20"/>
        <v>12.631006537328338</v>
      </c>
      <c r="AG37" s="6">
        <f t="shared" si="21"/>
        <v>-0.1332440847550368</v>
      </c>
    </row>
    <row r="38" spans="1:33" x14ac:dyDescent="0.25">
      <c r="A38" s="1" t="s">
        <v>11</v>
      </c>
      <c r="B38" s="1" t="s">
        <v>5</v>
      </c>
      <c r="C38" s="2">
        <v>783.16326024122816</v>
      </c>
      <c r="D38" s="2">
        <v>1258219124</v>
      </c>
      <c r="E38" s="2">
        <v>3396354075663.728</v>
      </c>
      <c r="F38" s="2">
        <v>81776930</v>
      </c>
      <c r="G38" s="2">
        <f t="shared" si="43"/>
        <v>6.2243789281431088E-7</v>
      </c>
      <c r="H38" s="2">
        <f t="shared" si="43"/>
        <v>3.7046170569071608E-4</v>
      </c>
      <c r="I38" s="2">
        <f t="shared" si="43"/>
        <v>41531.934197868861</v>
      </c>
      <c r="J38" s="2">
        <f t="shared" si="44"/>
        <v>81776930</v>
      </c>
      <c r="K38" s="2">
        <f t="shared" si="24"/>
        <v>-43.154369788687177</v>
      </c>
      <c r="L38" s="2">
        <f t="shared" si="45"/>
        <v>-5.3638059280571859E-2</v>
      </c>
      <c r="M38" s="2">
        <f t="shared" si="46"/>
        <v>804.54756133054275</v>
      </c>
      <c r="N38" s="2">
        <f t="shared" si="47"/>
        <v>-0.11566862218142256</v>
      </c>
      <c r="O38" s="2">
        <f t="shared" si="47"/>
        <v>3.3679677213648042E-3</v>
      </c>
      <c r="P38" s="2">
        <f t="shared" si="47"/>
        <v>6.709500289990375E-2</v>
      </c>
      <c r="Q38" s="2">
        <f t="shared" si="47"/>
        <v>-8.4324077204178186E-3</v>
      </c>
      <c r="R38" s="8">
        <f t="shared" si="28"/>
        <v>-93.060907898527446</v>
      </c>
      <c r="S38" s="2">
        <f t="shared" si="29"/>
        <v>2.709690216864038</v>
      </c>
      <c r="T38" s="2">
        <f t="shared" si="30"/>
        <v>53.981120960583254</v>
      </c>
      <c r="U38" s="2">
        <f t="shared" si="31"/>
        <v>-6.7842730676069971</v>
      </c>
      <c r="V38" s="6">
        <f t="shared" si="32"/>
        <v>-43.154369788687156</v>
      </c>
      <c r="W38" s="2">
        <f t="shared" si="11"/>
        <v>-5.2224917175160417E-2</v>
      </c>
      <c r="X38" s="2">
        <f t="shared" si="12"/>
        <v>6.0417390434055522E-2</v>
      </c>
      <c r="Y38" s="2">
        <f t="shared" si="13"/>
        <v>-0.86440206702013989</v>
      </c>
      <c r="Z38" s="2">
        <f t="shared" si="14"/>
        <v>-1.8640532011046931</v>
      </c>
      <c r="AA38" s="2">
        <f t="shared" si="15"/>
        <v>5.4276353377672178E-2</v>
      </c>
      <c r="AB38" s="2">
        <f t="shared" si="16"/>
        <v>1.0812669207516628</v>
      </c>
      <c r="AC38" s="6">
        <f t="shared" si="17"/>
        <v>-0.1358921400447812</v>
      </c>
      <c r="AD38" s="2">
        <f t="shared" si="18"/>
        <v>1.799434487849896</v>
      </c>
      <c r="AE38" s="2">
        <f t="shared" si="19"/>
        <v>1.723952860602507</v>
      </c>
      <c r="AF38" s="2">
        <f t="shared" si="20"/>
        <v>-5.0196997925305041E-2</v>
      </c>
      <c r="AG38" s="6">
        <f t="shared" si="21"/>
        <v>0.12567862517269399</v>
      </c>
    </row>
    <row r="39" spans="1:33" x14ac:dyDescent="0.25">
      <c r="A39" s="1" t="s">
        <v>11</v>
      </c>
      <c r="B39" s="1" t="s">
        <v>6</v>
      </c>
      <c r="C39" s="2">
        <v>755.63099826963617</v>
      </c>
      <c r="D39" s="2">
        <v>1253384769</v>
      </c>
      <c r="E39" s="2">
        <v>3692893411745.6426</v>
      </c>
      <c r="F39" s="2">
        <v>81686611</v>
      </c>
      <c r="G39" s="2">
        <f t="shared" si="43"/>
        <v>6.0287233175213104E-7</v>
      </c>
      <c r="H39" s="2">
        <f t="shared" si="43"/>
        <v>3.3940453439936164E-4</v>
      </c>
      <c r="I39" s="2">
        <f t="shared" si="43"/>
        <v>45208.062454024963</v>
      </c>
      <c r="J39" s="2">
        <f t="shared" si="44"/>
        <v>81686611</v>
      </c>
      <c r="K39" s="2">
        <f t="shared" si="24"/>
        <v>-27.532261971591993</v>
      </c>
      <c r="L39" s="2">
        <f t="shared" si="45"/>
        <v>-3.5788020817421717E-2</v>
      </c>
      <c r="M39" s="2">
        <f t="shared" si="46"/>
        <v>769.3150205777572</v>
      </c>
      <c r="N39" s="2">
        <f t="shared" si="47"/>
        <v>-3.1938400275161268E-2</v>
      </c>
      <c r="O39" s="2">
        <f t="shared" si="47"/>
        <v>-8.7557368178539638E-2</v>
      </c>
      <c r="P39" s="2">
        <f t="shared" si="47"/>
        <v>8.4812813740178544E-2</v>
      </c>
      <c r="Q39" s="2">
        <f t="shared" si="47"/>
        <v>-1.1050661038994889E-3</v>
      </c>
      <c r="R39" s="8">
        <f t="shared" si="28"/>
        <v>-24.570691064906338</v>
      </c>
      <c r="S39" s="2">
        <f t="shared" si="29"/>
        <v>-67.359198502007487</v>
      </c>
      <c r="T39" s="2">
        <f t="shared" si="30"/>
        <v>65.247771547782946</v>
      </c>
      <c r="U39" s="2">
        <f t="shared" si="31"/>
        <v>-0.85014395246121721</v>
      </c>
      <c r="V39" s="6">
        <f t="shared" si="32"/>
        <v>-27.532261971592099</v>
      </c>
      <c r="W39" s="2">
        <f t="shared" si="11"/>
        <v>-3.5155201181311248E-2</v>
      </c>
      <c r="X39" s="2">
        <f t="shared" si="12"/>
        <v>8.7311078137212103E-2</v>
      </c>
      <c r="Y39" s="2">
        <f t="shared" si="13"/>
        <v>-0.4026430772743837</v>
      </c>
      <c r="Z39" s="2">
        <f t="shared" si="14"/>
        <v>-0.35933185116936617</v>
      </c>
      <c r="AA39" s="2">
        <f t="shared" si="15"/>
        <v>-0.98508851163659394</v>
      </c>
      <c r="AB39" s="2">
        <f t="shared" si="16"/>
        <v>0.95421013894181717</v>
      </c>
      <c r="AC39" s="6">
        <f t="shared" si="17"/>
        <v>-1.2432853410242301E-2</v>
      </c>
      <c r="AD39" s="2">
        <f t="shared" si="18"/>
        <v>1.4219647862062137</v>
      </c>
      <c r="AE39" s="2">
        <f t="shared" si="19"/>
        <v>0.37657517616387048</v>
      </c>
      <c r="AF39" s="2">
        <f t="shared" si="20"/>
        <v>1.0323601389616546</v>
      </c>
      <c r="AG39" s="6">
        <f t="shared" si="21"/>
        <v>1.3029471080688644E-2</v>
      </c>
    </row>
    <row r="40" spans="1:33" x14ac:dyDescent="0.25">
      <c r="A40" s="1" t="s">
        <v>11</v>
      </c>
      <c r="B40" s="1" t="s">
        <v>7</v>
      </c>
      <c r="C40" s="2">
        <v>680.07604134311407</v>
      </c>
      <c r="D40" s="2">
        <v>1244450028</v>
      </c>
      <c r="E40" s="2">
        <v>3944379455526.1504</v>
      </c>
      <c r="F40" s="2">
        <v>83092962</v>
      </c>
      <c r="G40" s="2">
        <f t="shared" si="43"/>
        <v>5.4648722410821789E-7</v>
      </c>
      <c r="H40" s="2">
        <f t="shared" si="43"/>
        <v>3.154995714868411E-4</v>
      </c>
      <c r="I40" s="2">
        <f t="shared" si="43"/>
        <v>47469.477084306498</v>
      </c>
      <c r="J40" s="2">
        <f t="shared" si="44"/>
        <v>83092962</v>
      </c>
      <c r="K40" s="2">
        <f t="shared" si="24"/>
        <v>-75.554956926522095</v>
      </c>
      <c r="L40" s="2">
        <f t="shared" si="45"/>
        <v>-0.10534854207149635</v>
      </c>
      <c r="M40" s="2">
        <f t="shared" si="46"/>
        <v>717.19034208604046</v>
      </c>
      <c r="N40" s="2">
        <f t="shared" si="47"/>
        <v>-9.8194522824617811E-2</v>
      </c>
      <c r="O40" s="2">
        <f t="shared" si="47"/>
        <v>-7.3035388979153321E-2</v>
      </c>
      <c r="P40" s="2">
        <f t="shared" si="47"/>
        <v>4.8811472985527425E-2</v>
      </c>
      <c r="Q40" s="2">
        <f t="shared" si="47"/>
        <v>1.70698967467466E-2</v>
      </c>
      <c r="R40" s="8">
        <f t="shared" si="28"/>
        <v>-70.424163415563157</v>
      </c>
      <c r="S40" s="2">
        <f t="shared" si="29"/>
        <v>-52.380275606345997</v>
      </c>
      <c r="T40" s="2">
        <f t="shared" si="30"/>
        <v>35.007117008213939</v>
      </c>
      <c r="U40" s="2">
        <f t="shared" si="31"/>
        <v>12.242365087172583</v>
      </c>
      <c r="V40" s="6">
        <f t="shared" si="32"/>
        <v>-75.554956926522635</v>
      </c>
      <c r="W40" s="2">
        <f t="shared" si="11"/>
        <v>-9.9989223707788372E-2</v>
      </c>
      <c r="X40" s="2">
        <f t="shared" si="12"/>
        <v>6.8100000660898996E-2</v>
      </c>
      <c r="Y40" s="2">
        <f t="shared" si="13"/>
        <v>-1.468270524778412</v>
      </c>
      <c r="Z40" s="2">
        <f t="shared" si="14"/>
        <v>-1.3685630643110378</v>
      </c>
      <c r="AA40" s="2">
        <f t="shared" si="15"/>
        <v>-1.0179135543331941</v>
      </c>
      <c r="AB40" s="2">
        <f t="shared" si="16"/>
        <v>0.68029842318110845</v>
      </c>
      <c r="AC40" s="6">
        <f t="shared" si="17"/>
        <v>0.23790767068470114</v>
      </c>
      <c r="AD40" s="2">
        <f t="shared" si="18"/>
        <v>3.1582741848977367</v>
      </c>
      <c r="AE40" s="2">
        <f t="shared" si="19"/>
        <v>2.011709887422009</v>
      </c>
      <c r="AF40" s="2">
        <f t="shared" si="20"/>
        <v>1.4962750458444116</v>
      </c>
      <c r="AG40" s="6">
        <f t="shared" si="21"/>
        <v>-0.34971074836868404</v>
      </c>
    </row>
    <row r="41" spans="1:33" x14ac:dyDescent="0.25">
      <c r="A41" s="1" t="s">
        <v>11</v>
      </c>
      <c r="B41" s="1" t="s">
        <v>48</v>
      </c>
      <c r="C41" s="2"/>
      <c r="D41" s="2"/>
      <c r="E41" s="2"/>
      <c r="F41" s="2"/>
      <c r="G41" s="2"/>
      <c r="H41" s="2"/>
      <c r="I41" s="2"/>
      <c r="J41" s="2"/>
      <c r="K41" s="2">
        <f>C40-C34</f>
        <v>-327.52984001751258</v>
      </c>
      <c r="L41" s="2">
        <f>((LN(C40)-LN(C34)))</f>
        <v>-0.39312776403812411</v>
      </c>
      <c r="M41" s="2">
        <f t="shared" si="46"/>
        <v>833.13840938934527</v>
      </c>
      <c r="N41" s="2">
        <f>LN(G40/G34)</f>
        <v>-0.37103690506683151</v>
      </c>
      <c r="O41" s="2">
        <f>LN(H40/H34)</f>
        <v>-0.44812968502070677</v>
      </c>
      <c r="P41" s="2">
        <f>LN(I40/I34)</f>
        <v>0.38099308503964147</v>
      </c>
      <c r="Q41" s="2">
        <f>LN(J40/J34)</f>
        <v>4.50457410097721E-2</v>
      </c>
      <c r="R41" s="8">
        <f t="shared" ref="R41" si="48">M41*N41</f>
        <v>-309.12509691212551</v>
      </c>
      <c r="S41" s="2">
        <f t="shared" ref="S41" si="49">M41*O41</f>
        <v>-373.35405297829993</v>
      </c>
      <c r="T41" s="2">
        <f t="shared" ref="T41" si="50">M41*P41</f>
        <v>317.41997285826648</v>
      </c>
      <c r="U41" s="2">
        <f t="shared" ref="U41" si="51">M41*Q41</f>
        <v>37.529337014645925</v>
      </c>
      <c r="V41" s="6">
        <f t="shared" ref="V41" si="52">SUM(R41:U41)</f>
        <v>-327.52984001751304</v>
      </c>
      <c r="W41" s="2">
        <f>(C40-C34)/C34</f>
        <v>-0.32505749130327694</v>
      </c>
      <c r="X41" s="2">
        <f>(E40-E34)/E34</f>
        <v>0.53118022365818895</v>
      </c>
      <c r="Y41" s="2">
        <f>W41/X41</f>
        <v>-0.61195330101831757</v>
      </c>
      <c r="Z41" s="2">
        <f>(R41/C34)/X41</f>
        <v>-0.57756607298091633</v>
      </c>
      <c r="AA41" s="2">
        <f>(S41/C34)/X41</f>
        <v>-0.6975707775402149</v>
      </c>
      <c r="AB41" s="2">
        <f>(T41/C34)/X41</f>
        <v>0.59306413177307704</v>
      </c>
      <c r="AC41" s="6">
        <f>(U41/C34)/X41</f>
        <v>7.0119417729735803E-2</v>
      </c>
      <c r="AD41" s="2">
        <f t="shared" ref="AD41" si="53">SUM(AE41:AG41)</f>
        <v>2.0318501292411133</v>
      </c>
      <c r="AE41" s="2">
        <f t="shared" ref="AE41" si="54">-(R41/T41)</f>
        <v>0.97386781974855507</v>
      </c>
      <c r="AF41" s="2">
        <f t="shared" ref="AF41" si="55">-(S41/T41)</f>
        <v>1.1762147467166755</v>
      </c>
      <c r="AG41" s="6">
        <f t="shared" ref="AG41" si="56">-(U41/T41)</f>
        <v>-0.11823243722411704</v>
      </c>
    </row>
    <row r="42" spans="1:33" x14ac:dyDescent="0.25">
      <c r="A42" s="1" t="s">
        <v>12</v>
      </c>
      <c r="B42" s="1">
        <v>1990</v>
      </c>
      <c r="C42" s="2">
        <v>602.06400895511956</v>
      </c>
      <c r="D42" s="2">
        <v>2906408786</v>
      </c>
      <c r="E42" s="2">
        <v>507565004254.755</v>
      </c>
      <c r="F42" s="2">
        <v>873277799</v>
      </c>
      <c r="G42" s="2">
        <f t="shared" ref="G42:I48" si="57">C42/D42</f>
        <v>2.0715049164977288E-7</v>
      </c>
      <c r="H42" s="2">
        <f t="shared" si="57"/>
        <v>5.7261804136150155E-3</v>
      </c>
      <c r="I42" s="2">
        <f t="shared" si="57"/>
        <v>581.21826162988827</v>
      </c>
      <c r="J42" s="2">
        <f t="shared" ref="J42:J48" si="58">F42</f>
        <v>873277799</v>
      </c>
      <c r="K42" s="2"/>
      <c r="L42" s="2"/>
      <c r="M42" s="2"/>
      <c r="N42" s="2"/>
      <c r="O42" s="2"/>
      <c r="P42" s="2"/>
      <c r="Q42" s="2"/>
      <c r="R42" s="8"/>
      <c r="S42" s="2"/>
      <c r="T42" s="2"/>
      <c r="U42" s="2"/>
      <c r="V42" s="6"/>
      <c r="W42" s="2"/>
      <c r="X42" s="2"/>
      <c r="Y42" s="2"/>
      <c r="Z42" s="2"/>
      <c r="AA42" s="2"/>
      <c r="AB42" s="2"/>
      <c r="AC42" s="6"/>
      <c r="AD42" s="2"/>
      <c r="AE42" s="2"/>
      <c r="AF42" s="2"/>
      <c r="AG42" s="6"/>
    </row>
    <row r="43" spans="1:33" x14ac:dyDescent="0.25">
      <c r="A43" s="1" t="s">
        <v>12</v>
      </c>
      <c r="B43" s="1" t="s">
        <v>2</v>
      </c>
      <c r="C43" s="2">
        <v>773.41672144041331</v>
      </c>
      <c r="D43" s="2">
        <v>3352944589</v>
      </c>
      <c r="E43" s="2">
        <v>650281030594.28772</v>
      </c>
      <c r="F43" s="2">
        <v>963922586</v>
      </c>
      <c r="G43" s="2">
        <f t="shared" si="57"/>
        <v>2.3066791022367634E-7</v>
      </c>
      <c r="H43" s="2">
        <f t="shared" si="57"/>
        <v>5.1561470060656166E-3</v>
      </c>
      <c r="I43" s="2">
        <f t="shared" si="57"/>
        <v>674.61955974365742</v>
      </c>
      <c r="J43" s="2">
        <f t="shared" si="58"/>
        <v>963922586</v>
      </c>
      <c r="K43" s="2">
        <f t="shared" si="24"/>
        <v>171.35271248529375</v>
      </c>
      <c r="L43" s="2">
        <f t="shared" ref="L43:L48" si="59">((LN(C43)-LN(C42)))</f>
        <v>0.25045423280341783</v>
      </c>
      <c r="M43" s="2">
        <f t="shared" ref="M43:M49" si="60">K43/L43</f>
        <v>684.16776417505764</v>
      </c>
      <c r="N43" s="2">
        <f t="shared" ref="N43:Q48" si="61">LN(G43/G42)</f>
        <v>0.10753351615771808</v>
      </c>
      <c r="O43" s="2">
        <f t="shared" si="61"/>
        <v>-0.10485911765107242</v>
      </c>
      <c r="P43" s="2">
        <f t="shared" si="61"/>
        <v>0.14902256502397079</v>
      </c>
      <c r="Q43" s="2">
        <f t="shared" si="61"/>
        <v>9.8757269272801596E-2</v>
      </c>
      <c r="R43" s="8">
        <f t="shared" si="28"/>
        <v>73.570965323508418</v>
      </c>
      <c r="S43" s="2">
        <f t="shared" si="29"/>
        <v>-71.741228076703536</v>
      </c>
      <c r="T43" s="2">
        <f t="shared" si="30"/>
        <v>101.95643512408225</v>
      </c>
      <c r="U43" s="2">
        <f t="shared" si="31"/>
        <v>67.566540114406791</v>
      </c>
      <c r="V43" s="6">
        <f t="shared" si="32"/>
        <v>171.35271248529392</v>
      </c>
      <c r="W43" s="2">
        <f t="shared" si="11"/>
        <v>0.28460879563732089</v>
      </c>
      <c r="X43" s="2">
        <f t="shared" si="12"/>
        <v>0.2811778297226758</v>
      </c>
      <c r="Y43" s="2">
        <f t="shared" si="13"/>
        <v>1.0122021210492629</v>
      </c>
      <c r="Z43" s="2">
        <f t="shared" si="14"/>
        <v>0.43459298699160198</v>
      </c>
      <c r="AA43" s="2">
        <f t="shared" si="15"/>
        <v>-0.42378449790895795</v>
      </c>
      <c r="AB43" s="2">
        <f t="shared" si="16"/>
        <v>0.60226954327364224</v>
      </c>
      <c r="AC43" s="6">
        <f t="shared" si="17"/>
        <v>0.3991240886929775</v>
      </c>
      <c r="AD43" s="2">
        <f t="shared" si="18"/>
        <v>-0.6806463689786284</v>
      </c>
      <c r="AE43" s="2">
        <f t="shared" si="19"/>
        <v>-0.72159217055766656</v>
      </c>
      <c r="AF43" s="2">
        <f t="shared" si="20"/>
        <v>0.70364590512990743</v>
      </c>
      <c r="AG43" s="6">
        <f t="shared" si="21"/>
        <v>-0.66270010355086928</v>
      </c>
    </row>
    <row r="44" spans="1:33" x14ac:dyDescent="0.25">
      <c r="A44" s="1" t="s">
        <v>12</v>
      </c>
      <c r="B44" s="1" t="s">
        <v>3</v>
      </c>
      <c r="C44" s="2">
        <v>959.77840002577045</v>
      </c>
      <c r="D44" s="2">
        <v>3871075308</v>
      </c>
      <c r="E44" s="2">
        <v>873357417209.46936</v>
      </c>
      <c r="F44" s="2">
        <v>1056575548</v>
      </c>
      <c r="G44" s="2">
        <f t="shared" si="57"/>
        <v>2.4793586372300314E-7</v>
      </c>
      <c r="H44" s="2">
        <f t="shared" si="57"/>
        <v>4.4324067463338973E-3</v>
      </c>
      <c r="I44" s="2">
        <f t="shared" si="57"/>
        <v>826.59249389469062</v>
      </c>
      <c r="J44" s="2">
        <f t="shared" si="58"/>
        <v>1056575548</v>
      </c>
      <c r="K44" s="2">
        <f t="shared" si="24"/>
        <v>186.36167858535714</v>
      </c>
      <c r="L44" s="2">
        <f t="shared" si="59"/>
        <v>0.21588442488140558</v>
      </c>
      <c r="M44" s="2">
        <f t="shared" si="60"/>
        <v>863.2474468120314</v>
      </c>
      <c r="N44" s="2">
        <f t="shared" si="61"/>
        <v>7.2191040620328009E-2</v>
      </c>
      <c r="O44" s="2">
        <f t="shared" si="61"/>
        <v>-0.15124687619138863</v>
      </c>
      <c r="P44" s="2">
        <f t="shared" si="61"/>
        <v>0.20316290455078831</v>
      </c>
      <c r="Q44" s="2">
        <f t="shared" si="61"/>
        <v>9.1777355901677571E-2</v>
      </c>
      <c r="R44" s="8">
        <f t="shared" si="28"/>
        <v>62.318731498201799</v>
      </c>
      <c r="S44" s="2">
        <f t="shared" si="29"/>
        <v>-130.56347971051164</v>
      </c>
      <c r="T44" s="2">
        <f t="shared" si="30"/>
        <v>175.37985864038444</v>
      </c>
      <c r="U44" s="2">
        <f t="shared" si="31"/>
        <v>79.226568157282287</v>
      </c>
      <c r="V44" s="6">
        <f t="shared" si="32"/>
        <v>186.36167858535688</v>
      </c>
      <c r="W44" s="2">
        <f t="shared" si="11"/>
        <v>0.24095894673479087</v>
      </c>
      <c r="X44" s="2">
        <f t="shared" si="12"/>
        <v>0.34304612332196366</v>
      </c>
      <c r="Y44" s="2">
        <f t="shared" si="13"/>
        <v>0.70240976461535598</v>
      </c>
      <c r="Z44" s="2">
        <f t="shared" si="14"/>
        <v>0.23488351175550565</v>
      </c>
      <c r="AA44" s="2">
        <f t="shared" si="15"/>
        <v>-0.49210258110450439</v>
      </c>
      <c r="AB44" s="2">
        <f t="shared" si="16"/>
        <v>0.66101854287304129</v>
      </c>
      <c r="AC44" s="6">
        <f t="shared" si="17"/>
        <v>0.29861029109131249</v>
      </c>
      <c r="AD44" s="2">
        <f t="shared" si="18"/>
        <v>-6.2617338331253991E-2</v>
      </c>
      <c r="AE44" s="2">
        <f t="shared" si="19"/>
        <v>-0.35533573798794116</v>
      </c>
      <c r="AF44" s="2">
        <f t="shared" si="20"/>
        <v>0.74446108420141577</v>
      </c>
      <c r="AG44" s="6">
        <f t="shared" si="21"/>
        <v>-0.4517426845447286</v>
      </c>
    </row>
    <row r="45" spans="1:33" x14ac:dyDescent="0.25">
      <c r="A45" s="1" t="s">
        <v>12</v>
      </c>
      <c r="B45" s="1" t="s">
        <v>4</v>
      </c>
      <c r="C45" s="2">
        <v>1200.2454238970031</v>
      </c>
      <c r="D45" s="2">
        <v>4388332382</v>
      </c>
      <c r="E45" s="2">
        <v>1193872737485.7722</v>
      </c>
      <c r="F45" s="2">
        <v>1147609924</v>
      </c>
      <c r="G45" s="2">
        <f t="shared" si="57"/>
        <v>2.7350832147996647E-7</v>
      </c>
      <c r="H45" s="2">
        <f t="shared" si="57"/>
        <v>3.6757120287724951E-3</v>
      </c>
      <c r="I45" s="2">
        <f t="shared" si="57"/>
        <v>1040.3123156381596</v>
      </c>
      <c r="J45" s="2">
        <f t="shared" si="58"/>
        <v>1147609924</v>
      </c>
      <c r="K45" s="2">
        <f t="shared" si="24"/>
        <v>240.46702387123264</v>
      </c>
      <c r="L45" s="2">
        <f t="shared" si="59"/>
        <v>0.22357891026962928</v>
      </c>
      <c r="M45" s="2">
        <f t="shared" si="60"/>
        <v>1075.5353605634664</v>
      </c>
      <c r="N45" s="2">
        <f t="shared" si="61"/>
        <v>9.8161948587248637E-2</v>
      </c>
      <c r="O45" s="2">
        <f t="shared" si="61"/>
        <v>-0.1871958569050847</v>
      </c>
      <c r="P45" s="2">
        <f t="shared" si="61"/>
        <v>0.22996442921359081</v>
      </c>
      <c r="Q45" s="2">
        <f t="shared" si="61"/>
        <v>8.264838937387535E-2</v>
      </c>
      <c r="R45" s="8">
        <f t="shared" si="28"/>
        <v>105.57664676739891</v>
      </c>
      <c r="S45" s="2">
        <f t="shared" si="29"/>
        <v>-201.33576345239732</v>
      </c>
      <c r="T45" s="2">
        <f t="shared" si="30"/>
        <v>247.33487529101114</v>
      </c>
      <c r="U45" s="2">
        <f t="shared" si="31"/>
        <v>88.891265265220795</v>
      </c>
      <c r="V45" s="6">
        <f t="shared" si="32"/>
        <v>240.46702387123355</v>
      </c>
      <c r="W45" s="2">
        <f t="shared" si="11"/>
        <v>0.25054431717235565</v>
      </c>
      <c r="X45" s="2">
        <f t="shared" si="12"/>
        <v>0.3669921545985213</v>
      </c>
      <c r="Y45" s="2">
        <f t="shared" si="13"/>
        <v>0.68269665722539441</v>
      </c>
      <c r="Z45" s="2">
        <f t="shared" si="14"/>
        <v>0.2997368315572691</v>
      </c>
      <c r="AA45" s="2">
        <f t="shared" si="15"/>
        <v>-0.57160125524104277</v>
      </c>
      <c r="AB45" s="2">
        <f t="shared" si="16"/>
        <v>0.70219479518677308</v>
      </c>
      <c r="AC45" s="6">
        <f t="shared" si="17"/>
        <v>0.25236628572239733</v>
      </c>
      <c r="AD45" s="2">
        <f t="shared" si="18"/>
        <v>2.7767420230151441E-2</v>
      </c>
      <c r="AE45" s="2">
        <f t="shared" si="19"/>
        <v>-0.42685709665156901</v>
      </c>
      <c r="AF45" s="2">
        <f t="shared" si="20"/>
        <v>0.81402092291072237</v>
      </c>
      <c r="AG45" s="6">
        <f t="shared" si="21"/>
        <v>-0.35939640602900191</v>
      </c>
    </row>
    <row r="46" spans="1:33" x14ac:dyDescent="0.25">
      <c r="A46" s="1" t="s">
        <v>12</v>
      </c>
      <c r="B46" s="1" t="s">
        <v>5</v>
      </c>
      <c r="C46" s="2">
        <v>1648.3127274987876</v>
      </c>
      <c r="D46" s="2">
        <v>5595809694</v>
      </c>
      <c r="E46" s="2">
        <v>1675615335600.5637</v>
      </c>
      <c r="F46" s="2">
        <v>1234281163</v>
      </c>
      <c r="G46" s="2">
        <f t="shared" si="57"/>
        <v>2.9456197005165478E-7</v>
      </c>
      <c r="H46" s="2">
        <f t="shared" si="57"/>
        <v>3.3395550727604102E-3</v>
      </c>
      <c r="I46" s="2">
        <f t="shared" si="57"/>
        <v>1357.5637268317962</v>
      </c>
      <c r="J46" s="2">
        <f t="shared" si="58"/>
        <v>1234281163</v>
      </c>
      <c r="K46" s="2">
        <f t="shared" si="24"/>
        <v>448.06730360178449</v>
      </c>
      <c r="L46" s="2">
        <f t="shared" si="59"/>
        <v>0.31722611951979296</v>
      </c>
      <c r="M46" s="2">
        <f t="shared" si="60"/>
        <v>1412.4540068770341</v>
      </c>
      <c r="N46" s="2">
        <f t="shared" si="61"/>
        <v>7.4157358293391262E-2</v>
      </c>
      <c r="O46" s="2">
        <f t="shared" si="61"/>
        <v>-9.5909276856916512E-2</v>
      </c>
      <c r="P46" s="2">
        <f t="shared" si="61"/>
        <v>0.26617074441381483</v>
      </c>
      <c r="Q46" s="2">
        <f t="shared" si="61"/>
        <v>7.2807293669502476E-2</v>
      </c>
      <c r="R46" s="8">
        <f t="shared" si="28"/>
        <v>104.74385786091635</v>
      </c>
      <c r="S46" s="2">
        <f t="shared" si="29"/>
        <v>-135.46744239323053</v>
      </c>
      <c r="T46" s="2">
        <f t="shared" si="30"/>
        <v>375.9539344607357</v>
      </c>
      <c r="U46" s="2">
        <f t="shared" si="31"/>
        <v>102.83695367336169</v>
      </c>
      <c r="V46" s="6">
        <f t="shared" si="32"/>
        <v>448.06730360178318</v>
      </c>
      <c r="W46" s="2">
        <f t="shared" si="11"/>
        <v>0.37331306971117817</v>
      </c>
      <c r="X46" s="2">
        <f t="shared" si="12"/>
        <v>0.40351252104919816</v>
      </c>
      <c r="Y46" s="2">
        <f t="shared" si="13"/>
        <v>0.92515857684044966</v>
      </c>
      <c r="Z46" s="2">
        <f t="shared" si="14"/>
        <v>0.21627259497047974</v>
      </c>
      <c r="AA46" s="2">
        <f t="shared" si="15"/>
        <v>-0.27970991233969078</v>
      </c>
      <c r="AB46" s="2">
        <f t="shared" si="16"/>
        <v>0.77626062907812832</v>
      </c>
      <c r="AC46" s="6">
        <f t="shared" si="17"/>
        <v>0.21233526513152975</v>
      </c>
      <c r="AD46" s="2">
        <f t="shared" si="18"/>
        <v>-0.1918143754619463</v>
      </c>
      <c r="AE46" s="2">
        <f t="shared" si="19"/>
        <v>-0.27860822366750815</v>
      </c>
      <c r="AF46" s="2">
        <f t="shared" si="20"/>
        <v>0.36032989676659077</v>
      </c>
      <c r="AG46" s="6">
        <f t="shared" si="21"/>
        <v>-0.27353604856102892</v>
      </c>
    </row>
    <row r="47" spans="1:33" x14ac:dyDescent="0.25">
      <c r="A47" s="1" t="s">
        <v>12</v>
      </c>
      <c r="B47" s="1" t="s">
        <v>6</v>
      </c>
      <c r="C47" s="2">
        <v>2146.5378725221981</v>
      </c>
      <c r="D47" s="2">
        <v>6616013168</v>
      </c>
      <c r="E47" s="2">
        <v>2294947360719.6392</v>
      </c>
      <c r="F47" s="2">
        <v>1310152392</v>
      </c>
      <c r="G47" s="2">
        <f t="shared" si="57"/>
        <v>3.2444582832822408E-7</v>
      </c>
      <c r="H47" s="2">
        <f t="shared" si="57"/>
        <v>2.8828605314613321E-3</v>
      </c>
      <c r="I47" s="2">
        <f t="shared" si="57"/>
        <v>1751.6644435662254</v>
      </c>
      <c r="J47" s="2">
        <f t="shared" si="58"/>
        <v>1310152392</v>
      </c>
      <c r="K47" s="2">
        <f t="shared" si="24"/>
        <v>498.22514502341051</v>
      </c>
      <c r="L47" s="2">
        <f t="shared" si="59"/>
        <v>0.26410407705940653</v>
      </c>
      <c r="M47" s="2">
        <f t="shared" si="60"/>
        <v>1886.4727518437426</v>
      </c>
      <c r="N47" s="2">
        <f t="shared" si="61"/>
        <v>9.662917773312131E-2</v>
      </c>
      <c r="O47" s="2">
        <f t="shared" si="61"/>
        <v>-0.14705454506472404</v>
      </c>
      <c r="P47" s="2">
        <f t="shared" si="61"/>
        <v>0.25487473054233334</v>
      </c>
      <c r="Q47" s="2">
        <f t="shared" si="61"/>
        <v>5.9654713848676259E-2</v>
      </c>
      <c r="R47" s="8">
        <f t="shared" si="28"/>
        <v>182.28831082659946</v>
      </c>
      <c r="S47" s="2">
        <f t="shared" si="29"/>
        <v>-277.41439229937959</v>
      </c>
      <c r="T47" s="2">
        <f t="shared" si="30"/>
        <v>480.81423430162795</v>
      </c>
      <c r="U47" s="2">
        <f t="shared" si="31"/>
        <v>112.53699219456333</v>
      </c>
      <c r="V47" s="6">
        <f t="shared" si="32"/>
        <v>498.22514502341113</v>
      </c>
      <c r="W47" s="2">
        <f t="shared" si="11"/>
        <v>0.302263725027129</v>
      </c>
      <c r="X47" s="2">
        <f t="shared" si="12"/>
        <v>0.36961467943183884</v>
      </c>
      <c r="Y47" s="2">
        <f t="shared" si="13"/>
        <v>0.81778062898302684</v>
      </c>
      <c r="Z47" s="2">
        <f t="shared" si="14"/>
        <v>0.29920579274862863</v>
      </c>
      <c r="AA47" s="2">
        <f t="shared" si="15"/>
        <v>-0.45534457361213859</v>
      </c>
      <c r="AB47" s="2">
        <f t="shared" si="16"/>
        <v>0.7892025741348363</v>
      </c>
      <c r="AC47" s="6">
        <f t="shared" si="17"/>
        <v>0.1847168357117015</v>
      </c>
      <c r="AD47" s="2">
        <f t="shared" si="18"/>
        <v>-3.6211304657134763E-2</v>
      </c>
      <c r="AE47" s="2">
        <f t="shared" si="19"/>
        <v>-0.37912419770884948</v>
      </c>
      <c r="AF47" s="2">
        <f t="shared" si="20"/>
        <v>0.57696792754548509</v>
      </c>
      <c r="AG47" s="6">
        <f t="shared" si="21"/>
        <v>-0.23405503449377038</v>
      </c>
    </row>
    <row r="48" spans="1:33" x14ac:dyDescent="0.25">
      <c r="A48" s="1" t="s">
        <v>12</v>
      </c>
      <c r="B48" s="1" t="s">
        <v>7</v>
      </c>
      <c r="C48" s="2">
        <v>2465.7779236596639</v>
      </c>
      <c r="D48" s="2">
        <v>7456986191</v>
      </c>
      <c r="E48" s="2">
        <v>2940156656485.4629</v>
      </c>
      <c r="F48" s="2">
        <v>1366417756</v>
      </c>
      <c r="G48" s="2">
        <f t="shared" si="57"/>
        <v>3.3066682175644435E-7</v>
      </c>
      <c r="H48" s="2">
        <f t="shared" si="57"/>
        <v>2.5362547177719985E-3</v>
      </c>
      <c r="I48" s="2">
        <f t="shared" si="57"/>
        <v>2151.7260322292409</v>
      </c>
      <c r="J48" s="2">
        <f t="shared" si="58"/>
        <v>1366417756</v>
      </c>
      <c r="K48" s="2">
        <f t="shared" si="24"/>
        <v>319.2400511374658</v>
      </c>
      <c r="L48" s="2">
        <f t="shared" si="59"/>
        <v>0.13865109302290346</v>
      </c>
      <c r="M48" s="2">
        <f t="shared" si="60"/>
        <v>2302.4704975440131</v>
      </c>
      <c r="N48" s="2">
        <f t="shared" si="61"/>
        <v>1.8992704325935753E-2</v>
      </c>
      <c r="O48" s="2">
        <f t="shared" si="61"/>
        <v>-0.12809456900905886</v>
      </c>
      <c r="P48" s="2">
        <f t="shared" si="61"/>
        <v>0.20570387922587935</v>
      </c>
      <c r="Q48" s="2">
        <f t="shared" si="61"/>
        <v>4.2049078480147328E-2</v>
      </c>
      <c r="R48" s="8">
        <f t="shared" si="28"/>
        <v>43.730141379043623</v>
      </c>
      <c r="S48" s="2">
        <f t="shared" si="29"/>
        <v>-294.93396603897367</v>
      </c>
      <c r="T48" s="2">
        <f t="shared" si="30"/>
        <v>473.62711314794399</v>
      </c>
      <c r="U48" s="2">
        <f t="shared" si="31"/>
        <v>96.816762649452073</v>
      </c>
      <c r="V48" s="6">
        <f t="shared" si="32"/>
        <v>319.24005113746603</v>
      </c>
      <c r="W48" s="2">
        <f t="shared" si="11"/>
        <v>0.1487232325243609</v>
      </c>
      <c r="X48" s="2">
        <f t="shared" si="12"/>
        <v>0.28114339649319969</v>
      </c>
      <c r="Y48" s="2">
        <f t="shared" si="13"/>
        <v>0.52899422280387165</v>
      </c>
      <c r="Z48" s="2">
        <f t="shared" si="14"/>
        <v>7.2462687778324736E-2</v>
      </c>
      <c r="AA48" s="2">
        <f t="shared" si="15"/>
        <v>-0.48871801513422358</v>
      </c>
      <c r="AB48" s="2">
        <f t="shared" si="16"/>
        <v>0.78482009298592692</v>
      </c>
      <c r="AC48" s="6">
        <f t="shared" si="17"/>
        <v>0.16042945717384391</v>
      </c>
      <c r="AD48" s="2">
        <f t="shared" si="18"/>
        <v>0.32596753379330501</v>
      </c>
      <c r="AE48" s="2">
        <f t="shared" si="19"/>
        <v>-9.2330316751490338E-2</v>
      </c>
      <c r="AF48" s="2">
        <f t="shared" si="20"/>
        <v>0.62271343394745005</v>
      </c>
      <c r="AG48" s="6">
        <f t="shared" si="21"/>
        <v>-0.20441558340265462</v>
      </c>
    </row>
    <row r="49" spans="1:33" x14ac:dyDescent="0.25">
      <c r="A49" s="1" t="s">
        <v>12</v>
      </c>
      <c r="B49" s="1" t="s">
        <v>48</v>
      </c>
      <c r="C49" s="2"/>
      <c r="D49" s="2"/>
      <c r="E49" s="2"/>
      <c r="F49" s="2"/>
      <c r="G49" s="2"/>
      <c r="H49" s="2"/>
      <c r="I49" s="2"/>
      <c r="J49" s="2"/>
      <c r="K49" s="2">
        <f>C48-C42</f>
        <v>1863.7139147045443</v>
      </c>
      <c r="L49" s="2">
        <f>((LN(C48)-LN(C42)))</f>
        <v>1.4098988575565556</v>
      </c>
      <c r="M49" s="2">
        <f t="shared" si="60"/>
        <v>1321.8777394674105</v>
      </c>
      <c r="N49" s="2">
        <f>LN(G48/G42)</f>
        <v>0.46766574571774305</v>
      </c>
      <c r="O49" s="2">
        <f>LN(H48/H42)</f>
        <v>-0.81436024167824517</v>
      </c>
      <c r="P49" s="2">
        <f>LN(I48/I42)</f>
        <v>1.3088992529703773</v>
      </c>
      <c r="Q49" s="2">
        <f>LN(J48/J42)</f>
        <v>0.44769410054668046</v>
      </c>
      <c r="R49" s="8">
        <f t="shared" si="28"/>
        <v>618.19693877571103</v>
      </c>
      <c r="S49" s="2">
        <f t="shared" si="29"/>
        <v>-1076.4846753817728</v>
      </c>
      <c r="T49" s="2">
        <f t="shared" si="30"/>
        <v>1730.2047857070647</v>
      </c>
      <c r="U49" s="2">
        <f t="shared" si="31"/>
        <v>591.79686560354151</v>
      </c>
      <c r="V49" s="6">
        <f t="shared" si="32"/>
        <v>1863.7139147045445</v>
      </c>
      <c r="W49" s="2">
        <f>(C48-C42)/C42</f>
        <v>3.095541150083053</v>
      </c>
      <c r="X49" s="2">
        <f>(E48-E42)/E42</f>
        <v>4.7926701640953784</v>
      </c>
      <c r="Y49" s="2">
        <f>W49/X49</f>
        <v>0.64589071312971102</v>
      </c>
      <c r="Z49" s="2">
        <f>(R49/C42)/X49</f>
        <v>0.21424300075784303</v>
      </c>
      <c r="AA49" s="2">
        <f>(S49/C42)/X49</f>
        <v>-0.3730676951917074</v>
      </c>
      <c r="AB49" s="2">
        <f>(T49/C42)/X49</f>
        <v>0.59962164476189816</v>
      </c>
      <c r="AC49" s="6">
        <f>(U49/C42)/X49</f>
        <v>0.20509376280167724</v>
      </c>
      <c r="AD49" s="2">
        <f t="shared" si="18"/>
        <v>-7.7163772809078157E-2</v>
      </c>
      <c r="AE49" s="2">
        <f t="shared" si="19"/>
        <v>-0.3572969765674755</v>
      </c>
      <c r="AF49" s="2">
        <f t="shared" si="20"/>
        <v>0.62217182860343156</v>
      </c>
      <c r="AG49" s="6">
        <f t="shared" si="21"/>
        <v>-0.34203862484503422</v>
      </c>
    </row>
    <row r="50" spans="1:33" x14ac:dyDescent="0.25">
      <c r="A50" s="1" t="s">
        <v>13</v>
      </c>
      <c r="B50" s="1">
        <v>1990</v>
      </c>
      <c r="C50" s="2">
        <v>132.38299824935501</v>
      </c>
      <c r="D50" s="2">
        <v>615900599.60000002</v>
      </c>
      <c r="E50" s="2">
        <v>309821137734.33661</v>
      </c>
      <c r="F50" s="2">
        <v>181413398</v>
      </c>
      <c r="G50" s="2">
        <f t="shared" ref="G50:I56" si="62">C50/D50</f>
        <v>2.1494214867680251E-7</v>
      </c>
      <c r="H50" s="2">
        <f t="shared" si="62"/>
        <v>1.987923109778644E-3</v>
      </c>
      <c r="I50" s="2">
        <f t="shared" si="62"/>
        <v>1707.8183924118803</v>
      </c>
      <c r="J50" s="2">
        <f t="shared" ref="J50:J56" si="63">F50</f>
        <v>181413398</v>
      </c>
      <c r="K50" s="2"/>
      <c r="L50" s="2"/>
      <c r="M50" s="2"/>
      <c r="N50" s="2"/>
      <c r="O50" s="2"/>
      <c r="P50" s="2"/>
      <c r="Q50" s="2"/>
      <c r="R50" s="8"/>
      <c r="S50" s="2"/>
      <c r="T50" s="2"/>
      <c r="U50" s="2"/>
      <c r="V50" s="6"/>
      <c r="W50" s="2"/>
      <c r="X50" s="2"/>
      <c r="Y50" s="2"/>
      <c r="Z50" s="2"/>
      <c r="AA50" s="2"/>
      <c r="AB50" s="2"/>
      <c r="AC50" s="6"/>
      <c r="AD50" s="2"/>
      <c r="AE50" s="2"/>
      <c r="AF50" s="2"/>
      <c r="AG50" s="6"/>
    </row>
    <row r="51" spans="1:33" x14ac:dyDescent="0.25">
      <c r="A51" s="1" t="s">
        <v>13</v>
      </c>
      <c r="B51" s="1" t="s">
        <v>2</v>
      </c>
      <c r="C51" s="2">
        <v>193.41100050677269</v>
      </c>
      <c r="D51" s="2">
        <v>833421735.39999998</v>
      </c>
      <c r="E51" s="2">
        <v>437209211196.90747</v>
      </c>
      <c r="F51" s="2">
        <v>196934257</v>
      </c>
      <c r="G51" s="2">
        <f t="shared" si="62"/>
        <v>2.3206858219739764E-7</v>
      </c>
      <c r="H51" s="2">
        <f t="shared" si="62"/>
        <v>1.9062309623313239E-3</v>
      </c>
      <c r="I51" s="2">
        <f t="shared" si="62"/>
        <v>2220.0769833402192</v>
      </c>
      <c r="J51" s="2">
        <f t="shared" si="63"/>
        <v>196934257</v>
      </c>
      <c r="K51" s="2">
        <f t="shared" si="24"/>
        <v>61.028002257417683</v>
      </c>
      <c r="L51" s="2">
        <f t="shared" ref="L51:L56" si="64">((LN(C51)-LN(C50)))</f>
        <v>0.3791182377174902</v>
      </c>
      <c r="M51" s="2">
        <f t="shared" ref="M51:M57" si="65">K51/L51</f>
        <v>160.97353328302364</v>
      </c>
      <c r="N51" s="2">
        <f t="shared" ref="N51:Q56" si="66">LN(G51/G50)</f>
        <v>7.6664024902844186E-2</v>
      </c>
      <c r="O51" s="2">
        <f t="shared" si="66"/>
        <v>-4.1962455962698049E-2</v>
      </c>
      <c r="P51" s="2">
        <f t="shared" si="66"/>
        <v>0.26232511037773704</v>
      </c>
      <c r="Q51" s="2">
        <f t="shared" si="66"/>
        <v>8.2091558399606482E-2</v>
      </c>
      <c r="R51" s="8">
        <f t="shared" si="28"/>
        <v>12.340878964308542</v>
      </c>
      <c r="S51" s="2">
        <f t="shared" si="29"/>
        <v>-6.7548448015487885</v>
      </c>
      <c r="T51" s="2">
        <f t="shared" si="30"/>
        <v>42.2273998863635</v>
      </c>
      <c r="U51" s="2">
        <f t="shared" si="31"/>
        <v>13.214568208294333</v>
      </c>
      <c r="V51" s="6">
        <f t="shared" si="32"/>
        <v>61.028002257417583</v>
      </c>
      <c r="W51" s="2">
        <f t="shared" si="11"/>
        <v>0.46099577033650557</v>
      </c>
      <c r="X51" s="2">
        <f t="shared" si="12"/>
        <v>0.41116650204739341</v>
      </c>
      <c r="Y51" s="2">
        <f t="shared" si="13"/>
        <v>1.1211899997713544</v>
      </c>
      <c r="Z51" s="2">
        <f t="shared" si="14"/>
        <v>0.22672330031071342</v>
      </c>
      <c r="AA51" s="2">
        <f t="shared" si="15"/>
        <v>-0.12409818708400371</v>
      </c>
      <c r="AB51" s="2">
        <f t="shared" si="16"/>
        <v>0.7757904030552174</v>
      </c>
      <c r="AC51" s="6">
        <f t="shared" si="17"/>
        <v>0.24277448348942546</v>
      </c>
      <c r="AD51" s="2">
        <f t="shared" si="18"/>
        <v>-0.44522282739755825</v>
      </c>
      <c r="AE51" s="2">
        <f t="shared" si="19"/>
        <v>-0.29224813740648486</v>
      </c>
      <c r="AF51" s="2">
        <f t="shared" si="20"/>
        <v>0.15996355020026065</v>
      </c>
      <c r="AG51" s="6">
        <f t="shared" si="21"/>
        <v>-0.31293824019133404</v>
      </c>
    </row>
    <row r="52" spans="1:33" x14ac:dyDescent="0.25">
      <c r="A52" s="1" t="s">
        <v>13</v>
      </c>
      <c r="B52" s="1" t="s">
        <v>3</v>
      </c>
      <c r="C52" s="2">
        <v>264.06089279278837</v>
      </c>
      <c r="D52" s="2">
        <v>873641879.29999995</v>
      </c>
      <c r="E52" s="2">
        <v>453413616927.79816</v>
      </c>
      <c r="F52" s="2">
        <v>211513822</v>
      </c>
      <c r="G52" s="2">
        <f t="shared" si="62"/>
        <v>3.0225301585171887E-7</v>
      </c>
      <c r="H52" s="2">
        <f t="shared" si="62"/>
        <v>1.9268099736826369E-3</v>
      </c>
      <c r="I52" s="2">
        <f t="shared" si="62"/>
        <v>2143.6595142600099</v>
      </c>
      <c r="J52" s="2">
        <f t="shared" si="63"/>
        <v>211513822</v>
      </c>
      <c r="K52" s="2">
        <f t="shared" si="24"/>
        <v>70.649892286015671</v>
      </c>
      <c r="L52" s="2">
        <f t="shared" si="64"/>
        <v>0.31136227010685591</v>
      </c>
      <c r="M52" s="2">
        <f t="shared" si="65"/>
        <v>226.90575920380286</v>
      </c>
      <c r="N52" s="2">
        <f t="shared" si="66"/>
        <v>0.26423152654791754</v>
      </c>
      <c r="O52" s="2">
        <f t="shared" si="66"/>
        <v>1.0737797704215594E-2</v>
      </c>
      <c r="P52" s="2">
        <f t="shared" si="66"/>
        <v>-3.5027450513483785E-2</v>
      </c>
      <c r="Q52" s="2">
        <f t="shared" si="66"/>
        <v>7.1420396368206976E-2</v>
      </c>
      <c r="R52" s="8">
        <f t="shared" si="28"/>
        <v>59.955655136935022</v>
      </c>
      <c r="S52" s="2">
        <f t="shared" si="29"/>
        <v>2.4364681402518906</v>
      </c>
      <c r="T52" s="2">
        <f t="shared" si="30"/>
        <v>-7.9479302517356727</v>
      </c>
      <c r="U52" s="2">
        <f t="shared" si="31"/>
        <v>16.205699260564529</v>
      </c>
      <c r="V52" s="6">
        <f t="shared" si="32"/>
        <v>70.649892286015771</v>
      </c>
      <c r="W52" s="2">
        <f t="shared" si="11"/>
        <v>0.36528373309118845</v>
      </c>
      <c r="X52" s="2">
        <f t="shared" si="12"/>
        <v>3.7063276152232413E-2</v>
      </c>
      <c r="Y52" s="2">
        <f t="shared" si="13"/>
        <v>9.8556784778235667</v>
      </c>
      <c r="Z52" s="2">
        <f t="shared" si="14"/>
        <v>8.363829594597485</v>
      </c>
      <c r="AA52" s="2">
        <f t="shared" si="15"/>
        <v>0.33988794370089187</v>
      </c>
      <c r="AB52" s="2">
        <f t="shared" si="16"/>
        <v>-1.1087383517607863</v>
      </c>
      <c r="AC52" s="6">
        <f t="shared" si="17"/>
        <v>2.2606992912859893</v>
      </c>
      <c r="AD52" s="2">
        <f t="shared" si="18"/>
        <v>9.8890931410208598</v>
      </c>
      <c r="AE52" s="2">
        <f t="shared" si="19"/>
        <v>7.5435557733841305</v>
      </c>
      <c r="AF52" s="2">
        <f t="shared" si="20"/>
        <v>0.3065537898649543</v>
      </c>
      <c r="AG52" s="6">
        <f t="shared" si="21"/>
        <v>2.0389835777717753</v>
      </c>
    </row>
    <row r="53" spans="1:33" x14ac:dyDescent="0.25">
      <c r="A53" s="1" t="s">
        <v>13</v>
      </c>
      <c r="B53" s="1" t="s">
        <v>4</v>
      </c>
      <c r="C53" s="2">
        <v>332.83152237394876</v>
      </c>
      <c r="D53" s="2">
        <v>1143981805</v>
      </c>
      <c r="E53" s="2">
        <v>571204954434.6582</v>
      </c>
      <c r="F53" s="2">
        <v>226289468</v>
      </c>
      <c r="G53" s="2">
        <f t="shared" si="62"/>
        <v>2.9094127277133466E-7</v>
      </c>
      <c r="H53" s="2">
        <f t="shared" si="62"/>
        <v>2.0027518951270993E-3</v>
      </c>
      <c r="I53" s="2">
        <f t="shared" si="62"/>
        <v>2524.2224460692009</v>
      </c>
      <c r="J53" s="2">
        <f t="shared" si="63"/>
        <v>226289468</v>
      </c>
      <c r="K53" s="2">
        <f t="shared" si="24"/>
        <v>68.770629581160392</v>
      </c>
      <c r="L53" s="2">
        <f t="shared" si="64"/>
        <v>0.23145669206545438</v>
      </c>
      <c r="M53" s="2">
        <f t="shared" si="65"/>
        <v>297.12093855429561</v>
      </c>
      <c r="N53" s="2">
        <f t="shared" si="66"/>
        <v>-3.8143032426755326E-2</v>
      </c>
      <c r="O53" s="2">
        <f t="shared" si="66"/>
        <v>3.8656410320881934E-2</v>
      </c>
      <c r="P53" s="2">
        <f t="shared" si="66"/>
        <v>0.16341865120284774</v>
      </c>
      <c r="Q53" s="2">
        <f t="shared" si="66"/>
        <v>6.7524662968480045E-2</v>
      </c>
      <c r="R53" s="8">
        <f t="shared" si="28"/>
        <v>-11.333093593944474</v>
      </c>
      <c r="S53" s="2">
        <f t="shared" si="29"/>
        <v>11.485628915680399</v>
      </c>
      <c r="T53" s="2">
        <f t="shared" si="30"/>
        <v>48.55510302266719</v>
      </c>
      <c r="U53" s="2">
        <f t="shared" si="31"/>
        <v>20.062991236757281</v>
      </c>
      <c r="V53" s="6">
        <f t="shared" si="32"/>
        <v>68.770629581160392</v>
      </c>
      <c r="W53" s="2">
        <f t="shared" si="11"/>
        <v>0.26043473857041566</v>
      </c>
      <c r="X53" s="2">
        <f t="shared" si="12"/>
        <v>0.25978782530833699</v>
      </c>
      <c r="Y53" s="2">
        <f t="shared" si="13"/>
        <v>1.0024901600423763</v>
      </c>
      <c r="Z53" s="2">
        <f t="shared" si="14"/>
        <v>-0.16520591537351637</v>
      </c>
      <c r="AA53" s="2">
        <f t="shared" si="15"/>
        <v>0.16742946865535302</v>
      </c>
      <c r="AB53" s="2">
        <f t="shared" si="16"/>
        <v>0.70780234667798392</v>
      </c>
      <c r="AC53" s="6">
        <f t="shared" si="17"/>
        <v>0.29246426008255577</v>
      </c>
      <c r="AD53" s="2">
        <f t="shared" si="18"/>
        <v>-0.41634195584047889</v>
      </c>
      <c r="AE53" s="2">
        <f t="shared" si="19"/>
        <v>0.23340684888782537</v>
      </c>
      <c r="AF53" s="2">
        <f t="shared" si="20"/>
        <v>-0.23654833788157165</v>
      </c>
      <c r="AG53" s="6">
        <f t="shared" si="21"/>
        <v>-0.41320046684673262</v>
      </c>
    </row>
    <row r="54" spans="1:33" x14ac:dyDescent="0.25">
      <c r="A54" s="1" t="s">
        <v>13</v>
      </c>
      <c r="B54" s="1" t="s">
        <v>5</v>
      </c>
      <c r="C54" s="2">
        <v>432.87759941036927</v>
      </c>
      <c r="D54" s="2">
        <v>1213103230</v>
      </c>
      <c r="E54" s="2">
        <v>755094160363.07092</v>
      </c>
      <c r="F54" s="2">
        <v>241834226</v>
      </c>
      <c r="G54" s="2">
        <f t="shared" si="62"/>
        <v>3.5683492443620754E-7</v>
      </c>
      <c r="H54" s="2">
        <f t="shared" si="62"/>
        <v>1.6065588818971997E-3</v>
      </c>
      <c r="I54" s="2">
        <f t="shared" si="62"/>
        <v>3122.3626731936238</v>
      </c>
      <c r="J54" s="2">
        <f t="shared" si="63"/>
        <v>241834226</v>
      </c>
      <c r="K54" s="2">
        <f t="shared" si="24"/>
        <v>100.04607703642051</v>
      </c>
      <c r="L54" s="2">
        <f t="shared" si="64"/>
        <v>0.26281858456205764</v>
      </c>
      <c r="M54" s="2">
        <f t="shared" si="65"/>
        <v>380.66591524769927</v>
      </c>
      <c r="N54" s="2">
        <f t="shared" si="66"/>
        <v>0.20415184328176048</v>
      </c>
      <c r="O54" s="2">
        <f t="shared" si="66"/>
        <v>-0.22042763118714415</v>
      </c>
      <c r="P54" s="2">
        <f t="shared" si="66"/>
        <v>0.21265690913601629</v>
      </c>
      <c r="Q54" s="2">
        <f t="shared" si="66"/>
        <v>6.6437463331425292E-2</v>
      </c>
      <c r="R54" s="8">
        <f t="shared" si="28"/>
        <v>77.713648272356224</v>
      </c>
      <c r="S54" s="2">
        <f t="shared" si="29"/>
        <v>-83.909285971736523</v>
      </c>
      <c r="T54" s="2">
        <f t="shared" si="30"/>
        <v>80.951236950008465</v>
      </c>
      <c r="U54" s="2">
        <f t="shared" si="31"/>
        <v>25.290477785792469</v>
      </c>
      <c r="V54" s="6">
        <f t="shared" si="32"/>
        <v>100.04607703642063</v>
      </c>
      <c r="W54" s="2">
        <f t="shared" si="11"/>
        <v>0.30059075030764354</v>
      </c>
      <c r="X54" s="2">
        <f t="shared" si="12"/>
        <v>0.32193209197636319</v>
      </c>
      <c r="Y54" s="2">
        <f t="shared" si="13"/>
        <v>0.93370856090269316</v>
      </c>
      <c r="Z54" s="2">
        <f t="shared" si="14"/>
        <v>0.72528479716865413</v>
      </c>
      <c r="AA54" s="2">
        <f t="shared" si="15"/>
        <v>-0.78310735384978158</v>
      </c>
      <c r="AB54" s="2">
        <f t="shared" si="16"/>
        <v>0.75550051731033507</v>
      </c>
      <c r="AC54" s="6">
        <f t="shared" si="17"/>
        <v>0.2360306002734866</v>
      </c>
      <c r="AD54" s="2">
        <f t="shared" si="18"/>
        <v>-0.23588076978001221</v>
      </c>
      <c r="AE54" s="2">
        <f t="shared" si="19"/>
        <v>-0.96000569232003685</v>
      </c>
      <c r="AF54" s="2">
        <f t="shared" si="20"/>
        <v>1.0365411219541316</v>
      </c>
      <c r="AG54" s="6">
        <f t="shared" si="21"/>
        <v>-0.31241619941410698</v>
      </c>
    </row>
    <row r="55" spans="1:33" x14ac:dyDescent="0.25">
      <c r="A55" s="1" t="s">
        <v>13</v>
      </c>
      <c r="B55" s="1" t="s">
        <v>6</v>
      </c>
      <c r="C55" s="2">
        <v>488.98952276709144</v>
      </c>
      <c r="D55" s="2">
        <v>1669996261</v>
      </c>
      <c r="E55" s="2">
        <v>988128596686.36487</v>
      </c>
      <c r="F55" s="2">
        <v>258383257</v>
      </c>
      <c r="G55" s="2">
        <f t="shared" si="62"/>
        <v>2.9280875304132876E-7</v>
      </c>
      <c r="H55" s="2">
        <f t="shared" si="62"/>
        <v>1.6900596406178719E-3</v>
      </c>
      <c r="I55" s="2">
        <f t="shared" si="62"/>
        <v>3824.2748704354512</v>
      </c>
      <c r="J55" s="2">
        <f t="shared" si="63"/>
        <v>258383257</v>
      </c>
      <c r="K55" s="2">
        <f t="shared" si="24"/>
        <v>56.111923356722173</v>
      </c>
      <c r="L55" s="2">
        <f t="shared" si="64"/>
        <v>0.12188605571586475</v>
      </c>
      <c r="M55" s="2">
        <f t="shared" si="65"/>
        <v>460.3637637395351</v>
      </c>
      <c r="N55" s="2">
        <f t="shared" si="66"/>
        <v>-0.19775360239699494</v>
      </c>
      <c r="O55" s="2">
        <f t="shared" si="66"/>
        <v>5.0669267430790983E-2</v>
      </c>
      <c r="P55" s="2">
        <f t="shared" si="66"/>
        <v>0.20277889066127772</v>
      </c>
      <c r="Q55" s="2">
        <f t="shared" si="66"/>
        <v>6.6191500020790495E-2</v>
      </c>
      <c r="R55" s="8">
        <f t="shared" si="28"/>
        <v>-91.038592692532134</v>
      </c>
      <c r="S55" s="2">
        <f t="shared" si="29"/>
        <v>23.326294660363981</v>
      </c>
      <c r="T55" s="2">
        <f t="shared" si="30"/>
        <v>93.35205331175348</v>
      </c>
      <c r="U55" s="2">
        <f t="shared" si="31"/>
        <v>30.472168077136629</v>
      </c>
      <c r="V55" s="6">
        <f t="shared" si="32"/>
        <v>56.11192335672196</v>
      </c>
      <c r="W55" s="2">
        <f t="shared" si="11"/>
        <v>0.12962538009163163</v>
      </c>
      <c r="X55" s="2">
        <f t="shared" si="12"/>
        <v>0.30861639323398332</v>
      </c>
      <c r="Y55" s="2">
        <f t="shared" si="13"/>
        <v>0.42002104532844342</v>
      </c>
      <c r="Z55" s="2">
        <f t="shared" si="14"/>
        <v>-0.68146166768968608</v>
      </c>
      <c r="AA55" s="2">
        <f t="shared" si="15"/>
        <v>0.17460700116442593</v>
      </c>
      <c r="AB55" s="2">
        <f t="shared" si="16"/>
        <v>0.6987788810283575</v>
      </c>
      <c r="AC55" s="6">
        <f t="shared" si="17"/>
        <v>0.22809683082534446</v>
      </c>
      <c r="AD55" s="2">
        <f t="shared" si="18"/>
        <v>0.39892138023645168</v>
      </c>
      <c r="AE55" s="2">
        <f t="shared" si="19"/>
        <v>0.97521789251388569</v>
      </c>
      <c r="AF55" s="2">
        <f t="shared" si="20"/>
        <v>-0.24987446802551569</v>
      </c>
      <c r="AG55" s="6">
        <f t="shared" si="21"/>
        <v>-0.32642204425191829</v>
      </c>
    </row>
    <row r="56" spans="1:33" x14ac:dyDescent="0.25">
      <c r="A56" s="1" t="s">
        <v>13</v>
      </c>
      <c r="B56" s="1" t="s">
        <v>7</v>
      </c>
      <c r="C56" s="2">
        <v>613.15393179002706</v>
      </c>
      <c r="D56" s="2">
        <v>1805636115</v>
      </c>
      <c r="E56" s="2">
        <v>1204479845861.6926</v>
      </c>
      <c r="F56" s="2">
        <v>270625567</v>
      </c>
      <c r="G56" s="2">
        <f t="shared" si="62"/>
        <v>3.3957779571219258E-7</v>
      </c>
      <c r="H56" s="2">
        <f t="shared" si="62"/>
        <v>1.4991003138854816E-3</v>
      </c>
      <c r="I56" s="2">
        <f t="shared" si="62"/>
        <v>4450.724516585281</v>
      </c>
      <c r="J56" s="2">
        <f t="shared" si="63"/>
        <v>270625567</v>
      </c>
      <c r="K56" s="2">
        <f t="shared" si="24"/>
        <v>124.16440902293562</v>
      </c>
      <c r="L56" s="2">
        <f t="shared" si="64"/>
        <v>0.22627495322028945</v>
      </c>
      <c r="M56" s="2">
        <f t="shared" si="65"/>
        <v>548.73244809404798</v>
      </c>
      <c r="N56" s="2">
        <f t="shared" si="66"/>
        <v>0.14818339274163569</v>
      </c>
      <c r="O56" s="2">
        <f t="shared" si="66"/>
        <v>-0.11989868119999968</v>
      </c>
      <c r="P56" s="2">
        <f t="shared" si="66"/>
        <v>0.15169802269150504</v>
      </c>
      <c r="Q56" s="2">
        <f t="shared" si="66"/>
        <v>4.6292218987148699E-2</v>
      </c>
      <c r="R56" s="8">
        <f t="shared" si="28"/>
        <v>81.313035865999538</v>
      </c>
      <c r="S56" s="2">
        <f t="shared" si="29"/>
        <v>-65.792296858123635</v>
      </c>
      <c r="T56" s="2">
        <f t="shared" si="30"/>
        <v>83.241627362535993</v>
      </c>
      <c r="U56" s="2">
        <f t="shared" si="31"/>
        <v>25.402042652523875</v>
      </c>
      <c r="V56" s="6">
        <f t="shared" si="32"/>
        <v>124.16440902293577</v>
      </c>
      <c r="W56" s="2">
        <f t="shared" si="11"/>
        <v>0.25392038733328004</v>
      </c>
      <c r="X56" s="2">
        <f t="shared" si="12"/>
        <v>0.21895049885293252</v>
      </c>
      <c r="Y56" s="2">
        <f t="shared" si="13"/>
        <v>1.1597159570932813</v>
      </c>
      <c r="Z56" s="2">
        <f t="shared" si="14"/>
        <v>0.75947709940035146</v>
      </c>
      <c r="AA56" s="2">
        <f t="shared" si="15"/>
        <v>-0.61451084993357441</v>
      </c>
      <c r="AB56" s="2">
        <f t="shared" si="16"/>
        <v>0.77749046048222625</v>
      </c>
      <c r="AC56" s="6">
        <f t="shared" si="17"/>
        <v>0.23725924714427943</v>
      </c>
      <c r="AD56" s="2">
        <f t="shared" si="18"/>
        <v>-0.49161438762089382</v>
      </c>
      <c r="AE56" s="2">
        <f t="shared" si="19"/>
        <v>-0.97683140566033133</v>
      </c>
      <c r="AF56" s="2">
        <f t="shared" si="20"/>
        <v>0.79037735016379962</v>
      </c>
      <c r="AG56" s="6">
        <f t="shared" si="21"/>
        <v>-0.30516033212436211</v>
      </c>
    </row>
    <row r="57" spans="1:33" x14ac:dyDescent="0.25">
      <c r="A57" s="1" t="s">
        <v>13</v>
      </c>
      <c r="B57" s="1" t="s">
        <v>48</v>
      </c>
      <c r="C57" s="2"/>
      <c r="D57" s="2"/>
      <c r="E57" s="2"/>
      <c r="F57" s="2"/>
      <c r="G57" s="2"/>
      <c r="H57" s="2"/>
      <c r="I57" s="2"/>
      <c r="J57" s="2"/>
      <c r="K57" s="2">
        <f>C56-C50</f>
        <v>480.77093354067205</v>
      </c>
      <c r="L57" s="2">
        <f>((LN(C56)-LN(C50)))</f>
        <v>1.5329167933880123</v>
      </c>
      <c r="M57" s="2">
        <f t="shared" si="65"/>
        <v>313.63146102541208</v>
      </c>
      <c r="N57" s="2">
        <f>LN(G56/G50)</f>
        <v>0.45733415265040778</v>
      </c>
      <c r="O57" s="2">
        <f>LN(H56/H50)</f>
        <v>-0.28222529289395348</v>
      </c>
      <c r="P57" s="2">
        <f>LN(I56/I50)</f>
        <v>0.9578501335559001</v>
      </c>
      <c r="Q57" s="2">
        <f>LN(J56/J50)</f>
        <v>0.39995780007565762</v>
      </c>
      <c r="R57" s="8">
        <f t="shared" si="28"/>
        <v>143.43437847256624</v>
      </c>
      <c r="S57" s="2">
        <f t="shared" si="29"/>
        <v>-88.514730948655483</v>
      </c>
      <c r="T57" s="2">
        <f t="shared" si="30"/>
        <v>300.41193683052302</v>
      </c>
      <c r="U57" s="2">
        <f t="shared" si="31"/>
        <v>125.43934918623818</v>
      </c>
      <c r="V57" s="6">
        <f t="shared" si="32"/>
        <v>480.77093354067193</v>
      </c>
      <c r="W57" s="2">
        <f>(C56-C50)/C50</f>
        <v>3.6316667540275658</v>
      </c>
      <c r="X57" s="2">
        <f>(E56-E50)/E50</f>
        <v>2.887661941563529</v>
      </c>
      <c r="Y57" s="2">
        <f>W57/X57</f>
        <v>1.2576495543869635</v>
      </c>
      <c r="Z57" s="2">
        <f>(R57/C50)/X57</f>
        <v>0.37521025000679126</v>
      </c>
      <c r="AA57" s="2">
        <f>(S57/C50)/X57</f>
        <v>-0.23154584474238205</v>
      </c>
      <c r="AB57" s="2">
        <f>(T57/C50)/X57</f>
        <v>0.7858481287647765</v>
      </c>
      <c r="AC57" s="6">
        <f>(U57/C50)/X57</f>
        <v>0.32813702035777742</v>
      </c>
      <c r="AD57" s="2">
        <f t="shared" si="18"/>
        <v>-0.60037227086584855</v>
      </c>
      <c r="AE57" s="2">
        <f t="shared" si="19"/>
        <v>-0.4774589851051243</v>
      </c>
      <c r="AF57" s="2">
        <f t="shared" si="20"/>
        <v>0.29464452006309905</v>
      </c>
      <c r="AG57" s="6">
        <f t="shared" si="21"/>
        <v>-0.41755780582382324</v>
      </c>
    </row>
    <row r="58" spans="1:33" x14ac:dyDescent="0.25">
      <c r="A58" s="1" t="s">
        <v>14</v>
      </c>
      <c r="B58" s="1">
        <v>1990</v>
      </c>
      <c r="C58" s="2">
        <v>181.77449454831199</v>
      </c>
      <c r="D58" s="2">
        <v>421300381.30000001</v>
      </c>
      <c r="E58" s="2">
        <v>233064852977.38452</v>
      </c>
      <c r="F58" s="2">
        <v>56366212</v>
      </c>
      <c r="G58" s="2">
        <f t="shared" ref="G58:I64" si="67">C58/D58</f>
        <v>4.3146055075339182E-7</v>
      </c>
      <c r="H58" s="2">
        <f t="shared" si="67"/>
        <v>1.807653002663945E-3</v>
      </c>
      <c r="I58" s="2">
        <f t="shared" si="67"/>
        <v>4134.8326365693074</v>
      </c>
      <c r="J58" s="2">
        <f t="shared" ref="J58:J64" si="68">F58</f>
        <v>56366212</v>
      </c>
      <c r="K58" s="2"/>
      <c r="L58" s="2"/>
      <c r="M58" s="2"/>
      <c r="N58" s="2"/>
      <c r="O58" s="2"/>
      <c r="P58" s="2"/>
      <c r="Q58" s="2"/>
      <c r="R58" s="8"/>
      <c r="S58" s="2"/>
      <c r="T58" s="2"/>
      <c r="U58" s="2"/>
      <c r="V58" s="6"/>
      <c r="W58" s="2"/>
      <c r="X58" s="2"/>
      <c r="Y58" s="2"/>
      <c r="Z58" s="2"/>
      <c r="AA58" s="2"/>
      <c r="AB58" s="2"/>
      <c r="AC58" s="6"/>
      <c r="AD58" s="2"/>
      <c r="AE58" s="2"/>
      <c r="AF58" s="2"/>
      <c r="AG58" s="6"/>
    </row>
    <row r="59" spans="1:33" x14ac:dyDescent="0.25">
      <c r="A59" s="1" t="s">
        <v>14</v>
      </c>
      <c r="B59" s="1" t="s">
        <v>2</v>
      </c>
      <c r="C59" s="2">
        <v>236.59012091019716</v>
      </c>
      <c r="D59" s="2">
        <v>531444960.10000002</v>
      </c>
      <c r="E59" s="2">
        <v>274156892684.49341</v>
      </c>
      <c r="F59" s="2">
        <v>61442658</v>
      </c>
      <c r="G59" s="2">
        <f t="shared" si="67"/>
        <v>4.4518273513343484E-7</v>
      </c>
      <c r="H59" s="2">
        <f t="shared" si="67"/>
        <v>1.9384701763146992E-3</v>
      </c>
      <c r="I59" s="2">
        <f t="shared" si="67"/>
        <v>4461.995974921746</v>
      </c>
      <c r="J59" s="2">
        <f t="shared" si="68"/>
        <v>61442658</v>
      </c>
      <c r="K59" s="2">
        <f t="shared" si="24"/>
        <v>54.815626361885165</v>
      </c>
      <c r="L59" s="2">
        <f t="shared" ref="L59:L64" si="69">((LN(C59)-LN(C58)))</f>
        <v>0.26356231839020872</v>
      </c>
      <c r="M59" s="2">
        <f t="shared" ref="M59:M65" si="70">K59/L59</f>
        <v>207.97975483251614</v>
      </c>
      <c r="N59" s="2">
        <f t="shared" ref="N59:Q64" si="71">LN(G59/G58)</f>
        <v>3.1308755796330676E-2</v>
      </c>
      <c r="O59" s="2">
        <f t="shared" si="71"/>
        <v>6.9869772836263291E-2</v>
      </c>
      <c r="P59" s="2">
        <f t="shared" si="71"/>
        <v>7.6149341106103843E-2</v>
      </c>
      <c r="Q59" s="2">
        <f t="shared" si="71"/>
        <v>8.6234448651511031E-2</v>
      </c>
      <c r="R59" s="8">
        <f t="shared" si="28"/>
        <v>6.5115873546319722</v>
      </c>
      <c r="S59" s="2">
        <f t="shared" si="29"/>
        <v>14.531498224689635</v>
      </c>
      <c r="T59" s="2">
        <f t="shared" si="30"/>
        <v>15.837521293905121</v>
      </c>
      <c r="U59" s="2">
        <f t="shared" si="31"/>
        <v>17.935019488658465</v>
      </c>
      <c r="V59" s="6">
        <f t="shared" si="32"/>
        <v>54.815626361885194</v>
      </c>
      <c r="W59" s="2">
        <f t="shared" si="11"/>
        <v>0.30155840343880741</v>
      </c>
      <c r="X59" s="2">
        <f t="shared" si="12"/>
        <v>0.17631161104800414</v>
      </c>
      <c r="Y59" s="2">
        <f t="shared" si="13"/>
        <v>1.7103717766874837</v>
      </c>
      <c r="Z59" s="2">
        <f t="shared" si="14"/>
        <v>0.20317628333335377</v>
      </c>
      <c r="AA59" s="2">
        <f t="shared" si="15"/>
        <v>0.45341567881408518</v>
      </c>
      <c r="AB59" s="2">
        <f t="shared" si="16"/>
        <v>0.4941665585457477</v>
      </c>
      <c r="AC59" s="6">
        <f t="shared" si="17"/>
        <v>0.55961325599429779</v>
      </c>
      <c r="AD59" s="2">
        <f t="shared" si="18"/>
        <v>-2.4611240827805752</v>
      </c>
      <c r="AE59" s="2">
        <f t="shared" si="19"/>
        <v>-0.41114939855758098</v>
      </c>
      <c r="AF59" s="2">
        <f t="shared" si="20"/>
        <v>-0.91753614438907849</v>
      </c>
      <c r="AG59" s="6">
        <f t="shared" si="21"/>
        <v>-1.1324385398339158</v>
      </c>
    </row>
    <row r="60" spans="1:33" x14ac:dyDescent="0.25">
      <c r="A60" s="1" t="s">
        <v>14</v>
      </c>
      <c r="B60" s="1" t="s">
        <v>3</v>
      </c>
      <c r="C60" s="2">
        <v>304.89229875301174</v>
      </c>
      <c r="D60" s="2">
        <v>616090158.39999998</v>
      </c>
      <c r="E60" s="2">
        <v>316062584672.06067</v>
      </c>
      <c r="F60" s="2">
        <v>65623397</v>
      </c>
      <c r="G60" s="2">
        <f t="shared" si="67"/>
        <v>4.948825989118604E-7</v>
      </c>
      <c r="H60" s="2">
        <f t="shared" si="67"/>
        <v>1.9492663424215209E-3</v>
      </c>
      <c r="I60" s="2">
        <f t="shared" si="67"/>
        <v>4816.309412815991</v>
      </c>
      <c r="J60" s="2">
        <f t="shared" si="68"/>
        <v>65623397</v>
      </c>
      <c r="K60" s="2">
        <f t="shared" si="24"/>
        <v>68.302177842814586</v>
      </c>
      <c r="L60" s="2">
        <f t="shared" si="69"/>
        <v>0.25362939912591109</v>
      </c>
      <c r="M60" s="2">
        <f t="shared" si="70"/>
        <v>269.29913518782121</v>
      </c>
      <c r="N60" s="2">
        <f t="shared" si="71"/>
        <v>0.10583572189738191</v>
      </c>
      <c r="O60" s="2">
        <f t="shared" si="71"/>
        <v>5.553974044736165E-3</v>
      </c>
      <c r="P60" s="2">
        <f t="shared" si="71"/>
        <v>7.6411758859413509E-2</v>
      </c>
      <c r="Q60" s="2">
        <f t="shared" si="71"/>
        <v>6.5827944324379606E-2</v>
      </c>
      <c r="R60" s="8">
        <f t="shared" si="28"/>
        <v>28.501468378943702</v>
      </c>
      <c r="S60" s="2">
        <f t="shared" si="29"/>
        <v>1.4956804071030547</v>
      </c>
      <c r="T60" s="2">
        <f t="shared" si="30"/>
        <v>20.577620579020394</v>
      </c>
      <c r="U60" s="2">
        <f t="shared" si="31"/>
        <v>17.727408477747471</v>
      </c>
      <c r="V60" s="6">
        <f t="shared" si="32"/>
        <v>68.302177842814629</v>
      </c>
      <c r="W60" s="2">
        <f t="shared" si="11"/>
        <v>0.28869412459001254</v>
      </c>
      <c r="X60" s="2">
        <f t="shared" si="12"/>
        <v>0.15285295794402431</v>
      </c>
      <c r="Y60" s="2">
        <f t="shared" si="13"/>
        <v>1.8887048603647834</v>
      </c>
      <c r="Z60" s="2">
        <f t="shared" si="14"/>
        <v>0.78812804444869067</v>
      </c>
      <c r="AA60" s="2">
        <f t="shared" si="15"/>
        <v>4.1358840137556425E-2</v>
      </c>
      <c r="AB60" s="2">
        <f t="shared" si="16"/>
        <v>0.56901629244940422</v>
      </c>
      <c r="AC60" s="6">
        <f t="shared" si="17"/>
        <v>0.49020168332913283</v>
      </c>
      <c r="AD60" s="2">
        <f t="shared" si="18"/>
        <v>-2.3192456620786897</v>
      </c>
      <c r="AE60" s="2">
        <f t="shared" si="19"/>
        <v>-1.3850711392745743</v>
      </c>
      <c r="AF60" s="2">
        <f t="shared" si="20"/>
        <v>-7.2684808302275403E-2</v>
      </c>
      <c r="AG60" s="6">
        <f t="shared" si="21"/>
        <v>-0.8614897145018402</v>
      </c>
    </row>
    <row r="61" spans="1:33" x14ac:dyDescent="0.25">
      <c r="A61" s="1" t="s">
        <v>14</v>
      </c>
      <c r="B61" s="1" t="s">
        <v>4</v>
      </c>
      <c r="C61" s="2">
        <v>409.09187895137211</v>
      </c>
      <c r="D61" s="2">
        <v>797041701.10000002</v>
      </c>
      <c r="E61" s="2">
        <v>400129689618.90234</v>
      </c>
      <c r="F61" s="2">
        <v>69762345</v>
      </c>
      <c r="G61" s="2">
        <f t="shared" si="67"/>
        <v>5.1326282977011491E-7</v>
      </c>
      <c r="H61" s="2">
        <f t="shared" si="67"/>
        <v>1.9919584119317182E-3</v>
      </c>
      <c r="I61" s="2">
        <f t="shared" si="67"/>
        <v>5735.6112329495563</v>
      </c>
      <c r="J61" s="2">
        <f t="shared" si="68"/>
        <v>69762345</v>
      </c>
      <c r="K61" s="2">
        <f t="shared" si="24"/>
        <v>104.19958019836037</v>
      </c>
      <c r="L61" s="2">
        <f t="shared" si="69"/>
        <v>0.29398117832356352</v>
      </c>
      <c r="M61" s="2">
        <f t="shared" si="70"/>
        <v>354.44303200824487</v>
      </c>
      <c r="N61" s="2">
        <f t="shared" si="71"/>
        <v>3.6467492180183456E-2</v>
      </c>
      <c r="O61" s="2">
        <f t="shared" si="71"/>
        <v>2.1665214274139533E-2</v>
      </c>
      <c r="P61" s="2">
        <f t="shared" si="71"/>
        <v>0.1746863715279878</v>
      </c>
      <c r="Q61" s="2">
        <f t="shared" si="71"/>
        <v>6.1162100341252607E-2</v>
      </c>
      <c r="R61" s="8">
        <f t="shared" si="28"/>
        <v>12.925648498081184</v>
      </c>
      <c r="S61" s="2">
        <f t="shared" si="29"/>
        <v>7.6790842364343224</v>
      </c>
      <c r="T61" s="2">
        <f t="shared" si="30"/>
        <v>61.916367174898738</v>
      </c>
      <c r="U61" s="2">
        <f t="shared" si="31"/>
        <v>21.678480288946083</v>
      </c>
      <c r="V61" s="6">
        <f t="shared" si="32"/>
        <v>104.19958019836034</v>
      </c>
      <c r="W61" s="2">
        <f t="shared" si="11"/>
        <v>0.34175864928215433</v>
      </c>
      <c r="X61" s="2">
        <f t="shared" si="12"/>
        <v>0.26598246367588174</v>
      </c>
      <c r="Y61" s="2">
        <f t="shared" si="13"/>
        <v>1.2848916599953415</v>
      </c>
      <c r="Z61" s="2">
        <f t="shared" si="14"/>
        <v>0.15938699487656058</v>
      </c>
      <c r="AA61" s="2">
        <f t="shared" si="15"/>
        <v>9.4691276807575997E-2</v>
      </c>
      <c r="AB61" s="2">
        <f t="shared" si="16"/>
        <v>0.76349466714539194</v>
      </c>
      <c r="AC61" s="6">
        <f t="shared" si="17"/>
        <v>0.26731872116581262</v>
      </c>
      <c r="AD61" s="2">
        <f t="shared" si="18"/>
        <v>-0.68290849338789139</v>
      </c>
      <c r="AE61" s="2">
        <f t="shared" si="19"/>
        <v>-0.20875980112930978</v>
      </c>
      <c r="AF61" s="2">
        <f t="shared" si="20"/>
        <v>-0.12402349470444171</v>
      </c>
      <c r="AG61" s="6">
        <f t="shared" si="21"/>
        <v>-0.3501251975541399</v>
      </c>
    </row>
    <row r="62" spans="1:33" x14ac:dyDescent="0.25">
      <c r="A62" s="1" t="s">
        <v>14</v>
      </c>
      <c r="B62" s="1" t="s">
        <v>5</v>
      </c>
      <c r="C62" s="2">
        <v>504.84588389851734</v>
      </c>
      <c r="D62" s="2">
        <v>884126820</v>
      </c>
      <c r="E62" s="2">
        <v>486807615326.14691</v>
      </c>
      <c r="F62" s="2">
        <v>73762519</v>
      </c>
      <c r="G62" s="2">
        <f t="shared" si="67"/>
        <v>5.7101071076943161E-7</v>
      </c>
      <c r="H62" s="2">
        <f t="shared" si="67"/>
        <v>1.8161729442290272E-3</v>
      </c>
      <c r="I62" s="2">
        <f t="shared" si="67"/>
        <v>6599.6609379100364</v>
      </c>
      <c r="J62" s="2">
        <f t="shared" si="68"/>
        <v>73762519</v>
      </c>
      <c r="K62" s="2">
        <f t="shared" si="24"/>
        <v>95.754004947145233</v>
      </c>
      <c r="L62" s="2">
        <f t="shared" si="69"/>
        <v>0.21031342857211932</v>
      </c>
      <c r="M62" s="2">
        <f t="shared" si="70"/>
        <v>455.29192119232601</v>
      </c>
      <c r="N62" s="2">
        <f t="shared" si="71"/>
        <v>0.10661991469176503</v>
      </c>
      <c r="O62" s="2">
        <f t="shared" si="71"/>
        <v>-9.238677214918721E-2</v>
      </c>
      <c r="P62" s="2">
        <f t="shared" si="71"/>
        <v>0.14032395035086417</v>
      </c>
      <c r="Q62" s="2">
        <f t="shared" si="71"/>
        <v>5.5756335678676557E-2</v>
      </c>
      <c r="R62" s="8">
        <f t="shared" si="28"/>
        <v>48.543185797375607</v>
      </c>
      <c r="S62" s="2">
        <f t="shared" si="29"/>
        <v>-42.062950984561127</v>
      </c>
      <c r="T62" s="2">
        <f t="shared" si="30"/>
        <v>63.888360944541517</v>
      </c>
      <c r="U62" s="2">
        <f t="shared" si="31"/>
        <v>25.385409189788881</v>
      </c>
      <c r="V62" s="6">
        <f t="shared" si="32"/>
        <v>95.754004947144864</v>
      </c>
      <c r="W62" s="2">
        <f t="shared" si="11"/>
        <v>0.23406479051256676</v>
      </c>
      <c r="X62" s="2">
        <f t="shared" si="12"/>
        <v>0.2166245793702529</v>
      </c>
      <c r="Y62" s="2">
        <f t="shared" si="13"/>
        <v>1.0805089209775462</v>
      </c>
      <c r="Z62" s="2">
        <f t="shared" si="14"/>
        <v>0.54777181733220681</v>
      </c>
      <c r="AA62" s="2">
        <f t="shared" si="15"/>
        <v>-0.47464744484104798</v>
      </c>
      <c r="AB62" s="2">
        <f t="shared" si="16"/>
        <v>0.72093009566874144</v>
      </c>
      <c r="AC62" s="6">
        <f t="shared" si="17"/>
        <v>0.28645445281764198</v>
      </c>
      <c r="AD62" s="2">
        <f t="shared" si="18"/>
        <v>-0.49877072336015049</v>
      </c>
      <c r="AE62" s="2">
        <f t="shared" si="19"/>
        <v>-0.75981266508799095</v>
      </c>
      <c r="AF62" s="2">
        <f t="shared" si="20"/>
        <v>0.6583820646310522</v>
      </c>
      <c r="AG62" s="6">
        <f t="shared" si="21"/>
        <v>-0.39734012290321175</v>
      </c>
    </row>
    <row r="63" spans="1:33" x14ac:dyDescent="0.25">
      <c r="A63" s="1" t="s">
        <v>14</v>
      </c>
      <c r="B63" s="1" t="s">
        <v>6</v>
      </c>
      <c r="C63" s="2">
        <v>550.96689306729263</v>
      </c>
      <c r="D63" s="2">
        <v>821227588.79999995</v>
      </c>
      <c r="E63" s="2">
        <v>476462445364.32477</v>
      </c>
      <c r="F63" s="2">
        <v>78492208</v>
      </c>
      <c r="G63" s="2">
        <f t="shared" si="67"/>
        <v>6.7090645830881109E-7</v>
      </c>
      <c r="H63" s="2">
        <f t="shared" si="67"/>
        <v>1.7235935314315321E-3</v>
      </c>
      <c r="I63" s="2">
        <f t="shared" si="67"/>
        <v>6070.1878250682512</v>
      </c>
      <c r="J63" s="2">
        <f t="shared" si="68"/>
        <v>78492208</v>
      </c>
      <c r="K63" s="2">
        <f t="shared" si="24"/>
        <v>46.121009168775288</v>
      </c>
      <c r="L63" s="2">
        <f t="shared" si="69"/>
        <v>8.742151987103064E-2</v>
      </c>
      <c r="M63" s="2">
        <f t="shared" si="70"/>
        <v>527.57043387961812</v>
      </c>
      <c r="N63" s="2">
        <f t="shared" si="71"/>
        <v>0.16122175346346843</v>
      </c>
      <c r="O63" s="2">
        <f t="shared" si="71"/>
        <v>-5.2320135439087416E-2</v>
      </c>
      <c r="P63" s="2">
        <f t="shared" si="71"/>
        <v>-8.362872690178795E-2</v>
      </c>
      <c r="Q63" s="2">
        <f t="shared" si="71"/>
        <v>6.2148628748437955E-2</v>
      </c>
      <c r="R63" s="8">
        <f t="shared" si="28"/>
        <v>85.055830425554859</v>
      </c>
      <c r="S63" s="2">
        <f t="shared" si="29"/>
        <v>-27.602556554239733</v>
      </c>
      <c r="T63" s="2">
        <f t="shared" si="30"/>
        <v>-44.12004373637636</v>
      </c>
      <c r="U63" s="2">
        <f t="shared" si="31"/>
        <v>32.787779033836721</v>
      </c>
      <c r="V63" s="6">
        <f t="shared" si="32"/>
        <v>46.121009168775487</v>
      </c>
      <c r="W63" s="2">
        <f t="shared" si="11"/>
        <v>9.1356611274355556E-2</v>
      </c>
      <c r="X63" s="2">
        <f t="shared" si="12"/>
        <v>-2.1251043813049601E-2</v>
      </c>
      <c r="Y63" s="2">
        <f t="shared" si="13"/>
        <v>-4.2989234824435458</v>
      </c>
      <c r="Z63" s="2">
        <f t="shared" si="14"/>
        <v>-7.9280248486562668</v>
      </c>
      <c r="AA63" s="2">
        <f t="shared" si="15"/>
        <v>2.5728248510839808</v>
      </c>
      <c r="AB63" s="2">
        <f t="shared" si="16"/>
        <v>4.1124141792012994</v>
      </c>
      <c r="AC63" s="6">
        <f t="shared" si="17"/>
        <v>-3.0561376640725775</v>
      </c>
      <c r="AD63" s="2">
        <f t="shared" si="18"/>
        <v>2.0453527526934288</v>
      </c>
      <c r="AE63" s="2">
        <f t="shared" si="19"/>
        <v>1.927827427682886</v>
      </c>
      <c r="AF63" s="2">
        <f t="shared" si="20"/>
        <v>-0.62562396173424029</v>
      </c>
      <c r="AG63" s="6">
        <f t="shared" si="21"/>
        <v>0.74314928674478298</v>
      </c>
    </row>
    <row r="64" spans="1:33" x14ac:dyDescent="0.25">
      <c r="A64" s="1" t="s">
        <v>14</v>
      </c>
      <c r="B64" s="1" t="s">
        <v>7</v>
      </c>
      <c r="C64" s="2">
        <v>628.07260727895471</v>
      </c>
      <c r="D64" s="2">
        <v>853053867.5</v>
      </c>
      <c r="E64" s="2">
        <v>491059895654.6886</v>
      </c>
      <c r="F64" s="2">
        <v>82913893</v>
      </c>
      <c r="G64" s="2">
        <f t="shared" si="67"/>
        <v>7.3626371230179638E-7</v>
      </c>
      <c r="H64" s="2">
        <f t="shared" si="67"/>
        <v>1.7371686734114083E-3</v>
      </c>
      <c r="I64" s="2">
        <f t="shared" si="67"/>
        <v>5922.5285158747593</v>
      </c>
      <c r="J64" s="2">
        <f t="shared" si="68"/>
        <v>82913893</v>
      </c>
      <c r="K64" s="2">
        <f t="shared" si="24"/>
        <v>77.105714211662075</v>
      </c>
      <c r="L64" s="2">
        <f t="shared" si="69"/>
        <v>0.13098105430093732</v>
      </c>
      <c r="M64" s="2">
        <f t="shared" si="70"/>
        <v>588.6783750763434</v>
      </c>
      <c r="N64" s="2">
        <f t="shared" si="71"/>
        <v>9.29586384524385E-2</v>
      </c>
      <c r="O64" s="2">
        <f t="shared" si="71"/>
        <v>7.8452148992085215E-3</v>
      </c>
      <c r="P64" s="2">
        <f t="shared" si="71"/>
        <v>-2.4626075890362253E-2</v>
      </c>
      <c r="Q64" s="2">
        <f t="shared" si="71"/>
        <v>5.4803276839652929E-2</v>
      </c>
      <c r="R64" s="8">
        <f t="shared" si="28"/>
        <v>54.722740233490789</v>
      </c>
      <c r="S64" s="2">
        <f t="shared" si="29"/>
        <v>4.6183083589907916</v>
      </c>
      <c r="T64" s="2">
        <f t="shared" si="30"/>
        <v>-14.496838339645167</v>
      </c>
      <c r="U64" s="2">
        <f t="shared" si="31"/>
        <v>32.261503958825891</v>
      </c>
      <c r="V64" s="6">
        <f t="shared" si="32"/>
        <v>77.105714211662303</v>
      </c>
      <c r="W64" s="2">
        <f t="shared" si="11"/>
        <v>0.13994618403005338</v>
      </c>
      <c r="X64" s="2">
        <f t="shared" si="12"/>
        <v>3.0637147654317139E-2</v>
      </c>
      <c r="Y64" s="2">
        <f t="shared" si="13"/>
        <v>4.567859436821081</v>
      </c>
      <c r="Z64" s="2">
        <f t="shared" si="14"/>
        <v>3.2418581157043835</v>
      </c>
      <c r="AA64" s="2">
        <f t="shared" si="15"/>
        <v>0.27359559061804367</v>
      </c>
      <c r="AB64" s="2">
        <f t="shared" si="16"/>
        <v>-0.85881468696391716</v>
      </c>
      <c r="AC64" s="6">
        <f t="shared" si="17"/>
        <v>1.9112204174625842</v>
      </c>
      <c r="AD64" s="2">
        <f t="shared" si="18"/>
        <v>6.3187952024544405</v>
      </c>
      <c r="AE64" s="2">
        <f t="shared" si="19"/>
        <v>3.7748051645052842</v>
      </c>
      <c r="AF64" s="2">
        <f t="shared" si="20"/>
        <v>0.31857348828681442</v>
      </c>
      <c r="AG64" s="6">
        <f t="shared" si="21"/>
        <v>2.225416549662341</v>
      </c>
    </row>
    <row r="65" spans="1:33" x14ac:dyDescent="0.25">
      <c r="A65" s="1" t="s">
        <v>14</v>
      </c>
      <c r="B65" s="1" t="s">
        <v>48</v>
      </c>
      <c r="C65" s="2"/>
      <c r="D65" s="2"/>
      <c r="E65" s="2"/>
      <c r="F65" s="2"/>
      <c r="G65" s="2"/>
      <c r="H65" s="2"/>
      <c r="I65" s="2"/>
      <c r="J65" s="2"/>
      <c r="K65" s="2">
        <f>C64-C58</f>
        <v>446.29811273064274</v>
      </c>
      <c r="L65" s="2">
        <f>((LN(C64)-LN(C58)))</f>
        <v>1.2398888985837706</v>
      </c>
      <c r="M65" s="2">
        <f t="shared" si="70"/>
        <v>359.95008362476239</v>
      </c>
      <c r="N65" s="2">
        <f>LN(G64/G58)</f>
        <v>0.53441227648156786</v>
      </c>
      <c r="O65" s="2">
        <f>LN(H64/H58)</f>
        <v>-3.977273153392704E-2</v>
      </c>
      <c r="P65" s="2">
        <f>LN(I64/I58)</f>
        <v>0.35931661905221923</v>
      </c>
      <c r="Q65" s="2">
        <f>LN(J64/J58)</f>
        <v>0.38593273458391086</v>
      </c>
      <c r="R65" s="8">
        <f t="shared" si="28"/>
        <v>192.36174360964</v>
      </c>
      <c r="S65" s="2">
        <f t="shared" si="29"/>
        <v>-14.316198041622261</v>
      </c>
      <c r="T65" s="2">
        <f t="shared" si="30"/>
        <v>129.33604707561321</v>
      </c>
      <c r="U65" s="2">
        <f t="shared" si="31"/>
        <v>138.91652008701195</v>
      </c>
      <c r="V65" s="6">
        <f t="shared" si="32"/>
        <v>446.29811273064286</v>
      </c>
      <c r="W65" s="2">
        <f>(C64-C58)/C58</f>
        <v>2.4552295625392357</v>
      </c>
      <c r="X65" s="2">
        <f>(E64-E58)/E58</f>
        <v>1.1069667493036313</v>
      </c>
      <c r="Y65" s="2">
        <f>W65/X65</f>
        <v>2.2179795048801307</v>
      </c>
      <c r="Z65" s="2">
        <f>(R65/C58)/X65</f>
        <v>0.95598523202066399</v>
      </c>
      <c r="AA65" s="2">
        <f>(S65/C58)/X65</f>
        <v>-7.1147587091158856E-2</v>
      </c>
      <c r="AB65" s="2">
        <f>(T65/C58)/X65</f>
        <v>0.64276476523900339</v>
      </c>
      <c r="AC65" s="6">
        <f>(U65/C58)/X65</f>
        <v>0.69037709471162279</v>
      </c>
      <c r="AD65" s="2">
        <f t="shared" si="18"/>
        <v>-2.4506861994145024</v>
      </c>
      <c r="AE65" s="2">
        <f t="shared" si="19"/>
        <v>-1.487301861770836</v>
      </c>
      <c r="AF65" s="2">
        <f t="shared" si="20"/>
        <v>0.11068993034287371</v>
      </c>
      <c r="AG65" s="6">
        <f t="shared" si="21"/>
        <v>-1.07407426798654</v>
      </c>
    </row>
    <row r="66" spans="1:33" x14ac:dyDescent="0.25">
      <c r="A66" s="1" t="s">
        <v>15</v>
      </c>
      <c r="B66" s="1">
        <v>1990</v>
      </c>
      <c r="C66" s="2">
        <v>403.7807453674734</v>
      </c>
      <c r="D66" s="2">
        <v>761489377.10000002</v>
      </c>
      <c r="E66" s="2">
        <v>1750995868760.7781</v>
      </c>
      <c r="F66" s="2">
        <v>56719240</v>
      </c>
      <c r="G66" s="2">
        <f t="shared" ref="G66:I72" si="72">C66/D66</f>
        <v>5.3025131736597852E-7</v>
      </c>
      <c r="H66" s="2">
        <f t="shared" si="72"/>
        <v>4.3488930538649662E-4</v>
      </c>
      <c r="I66" s="2">
        <f t="shared" si="72"/>
        <v>30871.285806382068</v>
      </c>
      <c r="J66" s="2">
        <f t="shared" ref="J66:J72" si="73">F66</f>
        <v>56719240</v>
      </c>
      <c r="K66" s="2"/>
      <c r="L66" s="2"/>
      <c r="M66" s="2"/>
      <c r="N66" s="2"/>
      <c r="O66" s="2"/>
      <c r="P66" s="2"/>
      <c r="Q66" s="2"/>
      <c r="R66" s="8"/>
      <c r="S66" s="2"/>
      <c r="T66" s="2"/>
      <c r="U66" s="2"/>
      <c r="V66" s="6"/>
      <c r="W66" s="2"/>
      <c r="X66" s="2"/>
      <c r="Y66" s="2"/>
      <c r="Z66" s="2"/>
      <c r="AA66" s="2"/>
      <c r="AB66" s="2"/>
      <c r="AC66" s="6"/>
      <c r="AD66" s="2"/>
      <c r="AE66" s="2"/>
      <c r="AF66" s="2"/>
      <c r="AG66" s="6"/>
    </row>
    <row r="67" spans="1:33" x14ac:dyDescent="0.25">
      <c r="A67" s="1" t="s">
        <v>15</v>
      </c>
      <c r="B67" s="1" t="s">
        <v>2</v>
      </c>
      <c r="C67" s="2">
        <v>413.11558196127874</v>
      </c>
      <c r="D67" s="2">
        <v>682808509.29999995</v>
      </c>
      <c r="E67" s="2">
        <v>1868128685847.3152</v>
      </c>
      <c r="F67" s="2">
        <v>56844303</v>
      </c>
      <c r="G67" s="2">
        <f t="shared" si="72"/>
        <v>6.0502406799938038E-7</v>
      </c>
      <c r="H67" s="2">
        <f t="shared" si="72"/>
        <v>3.6550400112843556E-4</v>
      </c>
      <c r="I67" s="2">
        <f t="shared" si="72"/>
        <v>32863.956232294993</v>
      </c>
      <c r="J67" s="2">
        <f t="shared" si="73"/>
        <v>56844303</v>
      </c>
      <c r="K67" s="2">
        <f t="shared" si="24"/>
        <v>9.3348365938053348</v>
      </c>
      <c r="L67" s="2">
        <f t="shared" ref="L67:L72" si="74">((LN(C67)-LN(C66)))</f>
        <v>2.2855392123483753E-2</v>
      </c>
      <c r="M67" s="2">
        <f t="shared" ref="M67:M73" si="75">K67/L67</f>
        <v>408.43038453992904</v>
      </c>
      <c r="N67" s="2">
        <f t="shared" ref="N67:Q72" si="76">LN(G67/G66)</f>
        <v>0.13191716119073027</v>
      </c>
      <c r="O67" s="2">
        <f t="shared" si="76"/>
        <v>-0.1738143021999955</v>
      </c>
      <c r="P67" s="2">
        <f t="shared" si="76"/>
        <v>6.255001201982846E-2</v>
      </c>
      <c r="Q67" s="2">
        <f t="shared" si="76"/>
        <v>2.2025211129199159E-3</v>
      </c>
      <c r="R67" s="8">
        <f t="shared" si="28"/>
        <v>53.878976872545771</v>
      </c>
      <c r="S67" s="2">
        <f t="shared" si="29"/>
        <v>-70.991042286083598</v>
      </c>
      <c r="T67" s="2">
        <f t="shared" si="30"/>
        <v>25.547325462235722</v>
      </c>
      <c r="U67" s="2">
        <f t="shared" si="31"/>
        <v>0.89957654510719365</v>
      </c>
      <c r="V67" s="6">
        <f t="shared" si="32"/>
        <v>9.3348365938050879</v>
      </c>
      <c r="W67" s="2">
        <f t="shared" si="11"/>
        <v>2.3118577844294861E-2</v>
      </c>
      <c r="X67" s="2">
        <f t="shared" si="12"/>
        <v>6.6894970557203434E-2</v>
      </c>
      <c r="Y67" s="2">
        <f t="shared" si="13"/>
        <v>0.34559515688142251</v>
      </c>
      <c r="Z67" s="2">
        <f t="shared" si="14"/>
        <v>1.9947123099331556</v>
      </c>
      <c r="AA67" s="2">
        <f t="shared" si="15"/>
        <v>-2.628236729105232</v>
      </c>
      <c r="AB67" s="2">
        <f t="shared" si="16"/>
        <v>0.94581537258843107</v>
      </c>
      <c r="AC67" s="6">
        <f t="shared" si="17"/>
        <v>3.3304203465058725E-2</v>
      </c>
      <c r="AD67" s="2">
        <f t="shared" si="18"/>
        <v>0.63460611140669387</v>
      </c>
      <c r="AE67" s="2">
        <f t="shared" si="19"/>
        <v>-2.1089869838699999</v>
      </c>
      <c r="AF67" s="2">
        <f t="shared" si="20"/>
        <v>2.7788052565824617</v>
      </c>
      <c r="AG67" s="6">
        <f t="shared" si="21"/>
        <v>-3.521216130576782E-2</v>
      </c>
    </row>
    <row r="68" spans="1:33" x14ac:dyDescent="0.25">
      <c r="A68" s="1" t="s">
        <v>15</v>
      </c>
      <c r="B68" s="1" t="s">
        <v>3</v>
      </c>
      <c r="C68" s="2">
        <v>434.37850298405823</v>
      </c>
      <c r="D68" s="2">
        <v>740064100.29999995</v>
      </c>
      <c r="E68" s="2">
        <v>2068664016522.7336</v>
      </c>
      <c r="F68" s="2">
        <v>56942108</v>
      </c>
      <c r="G68" s="2">
        <f t="shared" si="72"/>
        <v>5.8694713445493994E-7</v>
      </c>
      <c r="H68" s="2">
        <f t="shared" si="72"/>
        <v>3.5774978168953274E-4</v>
      </c>
      <c r="I68" s="2">
        <f t="shared" si="72"/>
        <v>36329.248936880482</v>
      </c>
      <c r="J68" s="2">
        <f t="shared" si="73"/>
        <v>56942108</v>
      </c>
      <c r="K68" s="2">
        <f t="shared" si="24"/>
        <v>21.262921022779494</v>
      </c>
      <c r="L68" s="2">
        <f t="shared" si="74"/>
        <v>5.018886743218598E-2</v>
      </c>
      <c r="M68" s="2">
        <f t="shared" si="75"/>
        <v>423.65811604554443</v>
      </c>
      <c r="N68" s="2">
        <f t="shared" si="76"/>
        <v>-3.0333483838087337E-2</v>
      </c>
      <c r="O68" s="2">
        <f t="shared" si="76"/>
        <v>-2.1443417925278884E-2</v>
      </c>
      <c r="P68" s="2">
        <f t="shared" si="76"/>
        <v>0.10024667069815928</v>
      </c>
      <c r="Q68" s="2">
        <f t="shared" si="76"/>
        <v>1.719098497392945E-3</v>
      </c>
      <c r="R68" s="8">
        <f t="shared" si="28"/>
        <v>-12.851026615942052</v>
      </c>
      <c r="S68" s="2">
        <f t="shared" si="29"/>
        <v>-9.0846780398009095</v>
      </c>
      <c r="T68" s="2">
        <f t="shared" si="30"/>
        <v>42.470315647820243</v>
      </c>
      <c r="U68" s="2">
        <f t="shared" si="31"/>
        <v>0.72831003070222133</v>
      </c>
      <c r="V68" s="6">
        <f t="shared" si="32"/>
        <v>21.262921022779505</v>
      </c>
      <c r="W68" s="2">
        <f t="shared" ref="W68:W131" si="77">(C68-C67)/C67</f>
        <v>5.1469665999605084E-2</v>
      </c>
      <c r="X68" s="2">
        <f t="shared" ref="X68:X131" si="78">(E68-E67)/E67</f>
        <v>0.1073455657496437</v>
      </c>
      <c r="Y68" s="2">
        <f t="shared" ref="Y68:Y131" si="79">W68/X68</f>
        <v>0.47947640538450392</v>
      </c>
      <c r="Z68" s="2">
        <f t="shared" ref="Z68:Z131" si="80">(R68/C67)/X68</f>
        <v>-0.28978916117457382</v>
      </c>
      <c r="AA68" s="2">
        <f t="shared" ref="AA68:AA131" si="81">(S68/C67)/X68</f>
        <v>-0.20485843717957233</v>
      </c>
      <c r="AB68" s="2">
        <f t="shared" ref="AB68:AB131" si="82">(T68/C67)/X68</f>
        <v>0.95770069693369797</v>
      </c>
      <c r="AC68" s="6">
        <f t="shared" ref="AC68:AC131" si="83">(U68/C67)/X68</f>
        <v>1.6423306804952346E-2</v>
      </c>
      <c r="AD68" s="2">
        <f t="shared" ref="AD68:AD131" si="84">SUM(AE68:AG68)</f>
        <v>0.49934629167582362</v>
      </c>
      <c r="AE68" s="2">
        <f t="shared" ref="AE68:AE131" si="85">-(R68/T68)</f>
        <v>0.30258844136002133</v>
      </c>
      <c r="AF68" s="2">
        <f t="shared" ref="AF68:AF131" si="86">-(S68/T68)</f>
        <v>0.21390653451070299</v>
      </c>
      <c r="AG68" s="6">
        <f t="shared" ref="AG68:AG131" si="87">-(U68/T68)</f>
        <v>-1.7148684194900756E-2</v>
      </c>
    </row>
    <row r="69" spans="1:33" x14ac:dyDescent="0.25">
      <c r="A69" s="1" t="s">
        <v>15</v>
      </c>
      <c r="B69" s="1" t="s">
        <v>4</v>
      </c>
      <c r="C69" s="2">
        <v>470.19662548670175</v>
      </c>
      <c r="D69" s="2">
        <v>759657932.20000005</v>
      </c>
      <c r="E69" s="2">
        <v>2165023183424.8364</v>
      </c>
      <c r="F69" s="2">
        <v>57969484</v>
      </c>
      <c r="G69" s="2">
        <f t="shared" si="72"/>
        <v>6.1895835685542487E-7</v>
      </c>
      <c r="H69" s="2">
        <f t="shared" si="72"/>
        <v>3.5087750469179826E-4</v>
      </c>
      <c r="I69" s="2">
        <f t="shared" si="72"/>
        <v>37347.635929014592</v>
      </c>
      <c r="J69" s="2">
        <f t="shared" si="73"/>
        <v>57969484</v>
      </c>
      <c r="K69" s="2">
        <f t="shared" si="24"/>
        <v>35.818122502643519</v>
      </c>
      <c r="L69" s="2">
        <f t="shared" si="74"/>
        <v>7.9234678608358422E-2</v>
      </c>
      <c r="M69" s="2">
        <f t="shared" si="75"/>
        <v>452.05108585958328</v>
      </c>
      <c r="N69" s="2">
        <f t="shared" si="76"/>
        <v>5.3103240332831425E-2</v>
      </c>
      <c r="O69" s="2">
        <f t="shared" si="76"/>
        <v>-1.9396635131651657E-2</v>
      </c>
      <c r="P69" s="2">
        <f t="shared" si="76"/>
        <v>2.7646441841601199E-2</v>
      </c>
      <c r="Q69" s="2">
        <f t="shared" si="76"/>
        <v>1.7881631565577743E-2</v>
      </c>
      <c r="R69" s="8">
        <f t="shared" si="28"/>
        <v>24.005377455118865</v>
      </c>
      <c r="S69" s="2">
        <f t="shared" si="29"/>
        <v>-8.7682699732852729</v>
      </c>
      <c r="T69" s="2">
        <f t="shared" si="30"/>
        <v>12.49760405464964</v>
      </c>
      <c r="U69" s="2">
        <f t="shared" si="31"/>
        <v>8.0834109661604181</v>
      </c>
      <c r="V69" s="6">
        <f t="shared" si="32"/>
        <v>35.818122502643646</v>
      </c>
      <c r="W69" s="2">
        <f t="shared" si="77"/>
        <v>8.2458322077596111E-2</v>
      </c>
      <c r="X69" s="2">
        <f t="shared" si="78"/>
        <v>4.6580385278840584E-2</v>
      </c>
      <c r="Y69" s="2">
        <f t="shared" si="79"/>
        <v>1.7702370125103557</v>
      </c>
      <c r="Z69" s="2">
        <f t="shared" si="80"/>
        <v>1.1864163920707109</v>
      </c>
      <c r="AA69" s="2">
        <f t="shared" si="81"/>
        <v>-0.43335370359647413</v>
      </c>
      <c r="AB69" s="2">
        <f t="shared" si="82"/>
        <v>0.61766836783830503</v>
      </c>
      <c r="AC69" s="6">
        <f t="shared" si="83"/>
        <v>0.39950595619782048</v>
      </c>
      <c r="AD69" s="2">
        <f t="shared" si="84"/>
        <v>-1.8659991423970412</v>
      </c>
      <c r="AE69" s="2">
        <f t="shared" si="85"/>
        <v>-1.9207983666427522</v>
      </c>
      <c r="AF69" s="2">
        <f t="shared" si="86"/>
        <v>0.70159607673145186</v>
      </c>
      <c r="AG69" s="6">
        <f t="shared" si="87"/>
        <v>-0.6467968524857407</v>
      </c>
    </row>
    <row r="70" spans="1:33" x14ac:dyDescent="0.25">
      <c r="A70" s="1" t="s">
        <v>15</v>
      </c>
      <c r="B70" s="1" t="s">
        <v>5</v>
      </c>
      <c r="C70" s="2">
        <v>397.11613954658515</v>
      </c>
      <c r="D70" s="2">
        <v>633844078.29999995</v>
      </c>
      <c r="E70" s="2">
        <v>2134017843247.1558</v>
      </c>
      <c r="F70" s="2">
        <v>59277417</v>
      </c>
      <c r="G70" s="2">
        <f t="shared" si="72"/>
        <v>6.2652023288072609E-7</v>
      </c>
      <c r="H70" s="2">
        <f t="shared" si="72"/>
        <v>2.9701910895718316E-4</v>
      </c>
      <c r="I70" s="2">
        <f t="shared" si="72"/>
        <v>36000.520117925444</v>
      </c>
      <c r="J70" s="2">
        <f t="shared" si="73"/>
        <v>59277417</v>
      </c>
      <c r="K70" s="2">
        <f t="shared" si="24"/>
        <v>-73.080485940116603</v>
      </c>
      <c r="L70" s="2">
        <f t="shared" si="74"/>
        <v>-0.16892217847527924</v>
      </c>
      <c r="M70" s="2">
        <f t="shared" si="75"/>
        <v>432.6281285249438</v>
      </c>
      <c r="N70" s="2">
        <f t="shared" si="76"/>
        <v>1.21430733640993E-2</v>
      </c>
      <c r="O70" s="2">
        <f t="shared" si="76"/>
        <v>-0.16664069641665719</v>
      </c>
      <c r="P70" s="2">
        <f t="shared" si="76"/>
        <v>-3.6736228430477559E-2</v>
      </c>
      <c r="Q70" s="2">
        <f t="shared" si="76"/>
        <v>2.2311673007756428E-2</v>
      </c>
      <c r="R70" s="8">
        <f t="shared" si="28"/>
        <v>5.2534351040513734</v>
      </c>
      <c r="S70" s="2">
        <f t="shared" si="29"/>
        <v>-72.093452626831706</v>
      </c>
      <c r="T70" s="2">
        <f t="shared" si="30"/>
        <v>-15.893125754942339</v>
      </c>
      <c r="U70" s="2">
        <f t="shared" si="31"/>
        <v>9.6526573376061666</v>
      </c>
      <c r="V70" s="6">
        <f t="shared" si="32"/>
        <v>-73.080485940116489</v>
      </c>
      <c r="W70" s="2">
        <f t="shared" si="77"/>
        <v>-0.15542537308614413</v>
      </c>
      <c r="X70" s="2">
        <f t="shared" si="78"/>
        <v>-1.4321019938748883E-2</v>
      </c>
      <c r="Y70" s="2">
        <f t="shared" si="79"/>
        <v>10.852954171623228</v>
      </c>
      <c r="Z70" s="2">
        <f t="shared" si="80"/>
        <v>-0.78017120021048525</v>
      </c>
      <c r="AA70" s="2">
        <f t="shared" si="81"/>
        <v>10.706372944403089</v>
      </c>
      <c r="AB70" s="2">
        <f t="shared" si="82"/>
        <v>2.3602383487648555</v>
      </c>
      <c r="AC70" s="6">
        <f t="shared" si="83"/>
        <v>-1.4334859213342455</v>
      </c>
      <c r="AD70" s="2">
        <f t="shared" si="84"/>
        <v>-3.5982449939018704</v>
      </c>
      <c r="AE70" s="2">
        <f t="shared" si="85"/>
        <v>0.3305476333010009</v>
      </c>
      <c r="AF70" s="2">
        <f t="shared" si="86"/>
        <v>-4.5361405766523024</v>
      </c>
      <c r="AG70" s="6">
        <f t="shared" si="87"/>
        <v>0.60734794944943082</v>
      </c>
    </row>
    <row r="71" spans="1:33" x14ac:dyDescent="0.25">
      <c r="A71" s="1" t="s">
        <v>15</v>
      </c>
      <c r="B71" s="1" t="s">
        <v>6</v>
      </c>
      <c r="C71" s="2">
        <v>334.37570222415542</v>
      </c>
      <c r="D71" s="2">
        <v>461769467.30000001</v>
      </c>
      <c r="E71" s="2">
        <v>2062497785388.0918</v>
      </c>
      <c r="F71" s="2">
        <v>60730582</v>
      </c>
      <c r="G71" s="2">
        <f t="shared" si="72"/>
        <v>7.2411825792483571E-7</v>
      </c>
      <c r="H71" s="2">
        <f t="shared" si="72"/>
        <v>2.2388846697021336E-4</v>
      </c>
      <c r="I71" s="2">
        <f t="shared" si="72"/>
        <v>33961.436190222776</v>
      </c>
      <c r="J71" s="2">
        <f t="shared" si="73"/>
        <v>60730582</v>
      </c>
      <c r="K71" s="2">
        <f t="shared" si="24"/>
        <v>-62.740437322429727</v>
      </c>
      <c r="L71" s="2">
        <f t="shared" si="74"/>
        <v>-0.17196356308566063</v>
      </c>
      <c r="M71" s="2">
        <f t="shared" si="75"/>
        <v>364.84727460070525</v>
      </c>
      <c r="N71" s="2">
        <f t="shared" si="76"/>
        <v>0.1447736498068645</v>
      </c>
      <c r="O71" s="2">
        <f t="shared" si="76"/>
        <v>-0.28264846411365058</v>
      </c>
      <c r="P71" s="2">
        <f t="shared" si="76"/>
        <v>-5.8307734880368965E-2</v>
      </c>
      <c r="Q71" s="2">
        <f t="shared" si="76"/>
        <v>2.4218986101494144E-2</v>
      </c>
      <c r="R71" s="8">
        <f t="shared" si="28"/>
        <v>52.82027156603143</v>
      </c>
      <c r="S71" s="2">
        <f t="shared" si="29"/>
        <v>-103.12352180194065</v>
      </c>
      <c r="T71" s="2">
        <f t="shared" si="30"/>
        <v>-21.273418159243096</v>
      </c>
      <c r="U71" s="2">
        <f t="shared" si="31"/>
        <v>8.836231072722498</v>
      </c>
      <c r="V71" s="6">
        <f t="shared" si="32"/>
        <v>-62.740437322429827</v>
      </c>
      <c r="W71" s="2">
        <f t="shared" si="77"/>
        <v>-0.15799014714955883</v>
      </c>
      <c r="X71" s="2">
        <f t="shared" si="78"/>
        <v>-3.3514273596812055E-2</v>
      </c>
      <c r="Y71" s="2">
        <f t="shared" si="79"/>
        <v>4.7141152170037541</v>
      </c>
      <c r="Z71" s="2">
        <f t="shared" si="80"/>
        <v>-3.9687457815452865</v>
      </c>
      <c r="AA71" s="2">
        <f t="shared" si="81"/>
        <v>7.7483706538295509</v>
      </c>
      <c r="AB71" s="2">
        <f t="shared" si="82"/>
        <v>1.5984164048266813</v>
      </c>
      <c r="AC71" s="6">
        <f t="shared" si="83"/>
        <v>-0.66392606010718469</v>
      </c>
      <c r="AD71" s="2">
        <f t="shared" si="84"/>
        <v>-1.9492410130230859</v>
      </c>
      <c r="AE71" s="2">
        <f t="shared" si="85"/>
        <v>2.4829235795885265</v>
      </c>
      <c r="AF71" s="2">
        <f t="shared" si="86"/>
        <v>-4.8475294863291385</v>
      </c>
      <c r="AG71" s="6">
        <f t="shared" si="87"/>
        <v>0.41536489371752605</v>
      </c>
    </row>
    <row r="72" spans="1:33" x14ac:dyDescent="0.25">
      <c r="A72" s="1" t="s">
        <v>15</v>
      </c>
      <c r="B72" s="1" t="s">
        <v>7</v>
      </c>
      <c r="C72" s="2">
        <v>328.55334749215871</v>
      </c>
      <c r="D72" s="2">
        <v>422150686</v>
      </c>
      <c r="E72" s="2">
        <v>2151420719257.0791</v>
      </c>
      <c r="F72" s="2">
        <v>59729081</v>
      </c>
      <c r="G72" s="2">
        <f t="shared" si="72"/>
        <v>7.7828452822213039E-7</v>
      </c>
      <c r="H72" s="2">
        <f t="shared" si="72"/>
        <v>1.9621949450490352E-4</v>
      </c>
      <c r="I72" s="2">
        <f t="shared" si="72"/>
        <v>36019.6521231773</v>
      </c>
      <c r="J72" s="2">
        <f t="shared" si="73"/>
        <v>59729081</v>
      </c>
      <c r="K72" s="2">
        <f t="shared" si="24"/>
        <v>-5.8223547319967111</v>
      </c>
      <c r="L72" s="2">
        <f t="shared" si="74"/>
        <v>-1.7565995781623656E-2</v>
      </c>
      <c r="M72" s="2">
        <f t="shared" si="75"/>
        <v>331.4560019471063</v>
      </c>
      <c r="N72" s="2">
        <f t="shared" si="76"/>
        <v>7.2137456106777131E-2</v>
      </c>
      <c r="O72" s="2">
        <f t="shared" si="76"/>
        <v>-0.13191410997557501</v>
      </c>
      <c r="P72" s="2">
        <f t="shared" si="76"/>
        <v>5.8839030630061274E-2</v>
      </c>
      <c r="Q72" s="2">
        <f t="shared" si="76"/>
        <v>-1.6628372542887269E-2</v>
      </c>
      <c r="R72" s="8">
        <f t="shared" si="28"/>
        <v>23.910392791787217</v>
      </c>
      <c r="S72" s="2">
        <f t="shared" si="29"/>
        <v>-43.723723492914985</v>
      </c>
      <c r="T72" s="2">
        <f t="shared" si="30"/>
        <v>19.502549851083437</v>
      </c>
      <c r="U72" s="2">
        <f t="shared" si="31"/>
        <v>-5.5115738819524518</v>
      </c>
      <c r="V72" s="6">
        <f t="shared" si="32"/>
        <v>-5.822354731996783</v>
      </c>
      <c r="W72" s="2">
        <f t="shared" si="77"/>
        <v>-1.7412613097388216E-2</v>
      </c>
      <c r="X72" s="2">
        <f t="shared" si="78"/>
        <v>4.3114196048581473E-2</v>
      </c>
      <c r="Y72" s="2">
        <f t="shared" si="79"/>
        <v>-0.4038719190720273</v>
      </c>
      <c r="Z72" s="2">
        <f t="shared" si="80"/>
        <v>1.6585619851563738</v>
      </c>
      <c r="AA72" s="2">
        <f t="shared" si="81"/>
        <v>-3.0329282444806278</v>
      </c>
      <c r="AB72" s="2">
        <f t="shared" si="82"/>
        <v>1.3528087170418386</v>
      </c>
      <c r="AC72" s="6">
        <f t="shared" si="83"/>
        <v>-0.38231437678961699</v>
      </c>
      <c r="AD72" s="2">
        <f t="shared" si="84"/>
        <v>1.2985432559565195</v>
      </c>
      <c r="AE72" s="2">
        <f t="shared" si="85"/>
        <v>-1.2260136738201395</v>
      </c>
      <c r="AF72" s="2">
        <f t="shared" si="86"/>
        <v>2.2419490695718425</v>
      </c>
      <c r="AG72" s="6">
        <f t="shared" si="87"/>
        <v>0.28260786020481643</v>
      </c>
    </row>
    <row r="73" spans="1:33" x14ac:dyDescent="0.25">
      <c r="A73" s="1" t="s">
        <v>15</v>
      </c>
      <c r="B73" s="1" t="s">
        <v>48</v>
      </c>
      <c r="C73" s="2"/>
      <c r="D73" s="2"/>
      <c r="E73" s="2"/>
      <c r="F73" s="2"/>
      <c r="G73" s="2"/>
      <c r="H73" s="2"/>
      <c r="I73" s="2"/>
      <c r="J73" s="2"/>
      <c r="K73" s="2">
        <f>C72-C66</f>
        <v>-75.227397875314693</v>
      </c>
      <c r="L73" s="2">
        <f>((LN(C72)-LN(C66)))</f>
        <v>-0.20617279917853537</v>
      </c>
      <c r="M73" s="2">
        <f t="shared" si="75"/>
        <v>364.87547423834275</v>
      </c>
      <c r="N73" s="2">
        <f>LN(G72/G66)</f>
        <v>0.38374109696321546</v>
      </c>
      <c r="O73" s="2">
        <f>LN(H72/H66)</f>
        <v>-0.79585762576280894</v>
      </c>
      <c r="P73" s="2">
        <f>LN(I72/I66)</f>
        <v>0.15423819187880358</v>
      </c>
      <c r="Q73" s="2">
        <f>LN(J72/J66)</f>
        <v>5.1705537742254143E-2</v>
      </c>
      <c r="R73" s="8">
        <f t="shared" si="28"/>
        <v>140.0177147391951</v>
      </c>
      <c r="S73" s="2">
        <f t="shared" si="29"/>
        <v>-290.38892862640643</v>
      </c>
      <c r="T73" s="2">
        <f t="shared" si="30"/>
        <v>56.277733407442959</v>
      </c>
      <c r="U73" s="2">
        <f t="shared" si="31"/>
        <v>18.86608260445351</v>
      </c>
      <c r="V73" s="6">
        <f t="shared" si="32"/>
        <v>-75.227397875314864</v>
      </c>
      <c r="W73" s="2">
        <f>(C72-C66)/C66</f>
        <v>-0.18630754125447865</v>
      </c>
      <c r="X73" s="2">
        <f>(E72-E66)/E66</f>
        <v>0.22868406353219517</v>
      </c>
      <c r="Y73" s="2">
        <f>W73/X73</f>
        <v>-0.8146940297317633</v>
      </c>
      <c r="Z73" s="2">
        <f>(R73/C66)/X73</f>
        <v>1.5163570650652414</v>
      </c>
      <c r="AA73" s="2">
        <f>(S73/C66)/X73</f>
        <v>-3.1448399537127654</v>
      </c>
      <c r="AB73" s="2">
        <f>(T73/C66)/X73</f>
        <v>0.60947387133969488</v>
      </c>
      <c r="AC73" s="6">
        <f>(U73/C66)/X73</f>
        <v>0.20431498757606406</v>
      </c>
      <c r="AD73" s="2">
        <f t="shared" si="84"/>
        <v>2.3367169095222611</v>
      </c>
      <c r="AE73" s="2">
        <f t="shared" si="85"/>
        <v>-2.4879771494258009</v>
      </c>
      <c r="AF73" s="2">
        <f t="shared" si="86"/>
        <v>5.1599258009207833</v>
      </c>
      <c r="AG73" s="6">
        <f t="shared" si="87"/>
        <v>-0.33523174197272121</v>
      </c>
    </row>
    <row r="74" spans="1:33" x14ac:dyDescent="0.25">
      <c r="A74" s="1" t="s">
        <v>16</v>
      </c>
      <c r="B74" s="1">
        <v>1990</v>
      </c>
      <c r="C74" s="2">
        <v>1084.1171891224883</v>
      </c>
      <c r="D74" s="2">
        <v>1763991789</v>
      </c>
      <c r="E74" s="2">
        <v>4703605002006.2285</v>
      </c>
      <c r="F74" s="2">
        <v>123478000</v>
      </c>
      <c r="G74" s="2">
        <f t="shared" ref="G74:I80" si="88">C74/D74</f>
        <v>6.1458176613002839E-7</v>
      </c>
      <c r="H74" s="2">
        <f t="shared" si="88"/>
        <v>3.7502974596030164E-4</v>
      </c>
      <c r="I74" s="2">
        <f t="shared" si="88"/>
        <v>38092.656197915647</v>
      </c>
      <c r="J74" s="2">
        <f t="shared" ref="J74:J80" si="89">F74</f>
        <v>123478000</v>
      </c>
      <c r="K74" s="2"/>
      <c r="L74" s="2"/>
      <c r="M74" s="2"/>
      <c r="N74" s="2"/>
      <c r="O74" s="2"/>
      <c r="P74" s="2"/>
      <c r="Q74" s="2"/>
      <c r="R74" s="8"/>
      <c r="S74" s="2"/>
      <c r="T74" s="2"/>
      <c r="U74" s="2"/>
      <c r="V74" s="6"/>
      <c r="W74" s="2"/>
      <c r="X74" s="2"/>
      <c r="Y74" s="2"/>
      <c r="Z74" s="2"/>
      <c r="AA74" s="2"/>
      <c r="AB74" s="2"/>
      <c r="AC74" s="6"/>
      <c r="AD74" s="2"/>
      <c r="AE74" s="2"/>
      <c r="AF74" s="2"/>
      <c r="AG74" s="6"/>
    </row>
    <row r="75" spans="1:33" x14ac:dyDescent="0.25">
      <c r="A75" s="1" t="s">
        <v>16</v>
      </c>
      <c r="B75" s="1" t="s">
        <v>2</v>
      </c>
      <c r="C75" s="2">
        <v>1187.4757725336467</v>
      </c>
      <c r="D75" s="2">
        <v>1728012048</v>
      </c>
      <c r="E75" s="2">
        <v>5063810899975.5791</v>
      </c>
      <c r="F75" s="2">
        <v>125472000</v>
      </c>
      <c r="G75" s="2">
        <f t="shared" si="88"/>
        <v>6.8719183636944569E-7</v>
      </c>
      <c r="H75" s="2">
        <f t="shared" si="88"/>
        <v>3.4124734950278921E-4</v>
      </c>
      <c r="I75" s="2">
        <f t="shared" si="88"/>
        <v>40358.095032960176</v>
      </c>
      <c r="J75" s="2">
        <f t="shared" si="89"/>
        <v>125472000</v>
      </c>
      <c r="K75" s="2">
        <f t="shared" si="24"/>
        <v>103.35858341115841</v>
      </c>
      <c r="L75" s="2">
        <f t="shared" ref="L75:L80" si="90">((LN(C75)-LN(C74)))</f>
        <v>9.1063849420828014E-2</v>
      </c>
      <c r="M75" s="2">
        <f t="shared" ref="M75:M81" si="91">K75/L75</f>
        <v>1135.012236672683</v>
      </c>
      <c r="N75" s="2">
        <f t="shared" ref="N75:Q80" si="92">LN(G75/G74)</f>
        <v>0.1116715096529094</v>
      </c>
      <c r="O75" s="2">
        <f t="shared" si="92"/>
        <v>-9.4397765941134776E-2</v>
      </c>
      <c r="P75" s="2">
        <f t="shared" si="92"/>
        <v>5.7770482146946633E-2</v>
      </c>
      <c r="Q75" s="2">
        <f t="shared" si="92"/>
        <v>1.6019623562107108E-2</v>
      </c>
      <c r="R75" s="8">
        <f t="shared" si="28"/>
        <v>126.7485299437638</v>
      </c>
      <c r="S75" s="2">
        <f t="shared" si="29"/>
        <v>-107.14261945775179</v>
      </c>
      <c r="T75" s="2">
        <f t="shared" si="30"/>
        <v>65.570204155265202</v>
      </c>
      <c r="U75" s="2">
        <f t="shared" si="31"/>
        <v>18.182468769881602</v>
      </c>
      <c r="V75" s="6">
        <f t="shared" si="32"/>
        <v>103.3585834111588</v>
      </c>
      <c r="W75" s="2">
        <f t="shared" si="77"/>
        <v>9.5338939782717999E-2</v>
      </c>
      <c r="X75" s="2">
        <f t="shared" si="78"/>
        <v>7.658081361332679E-2</v>
      </c>
      <c r="Y75" s="2">
        <f t="shared" si="79"/>
        <v>1.2449455063784653</v>
      </c>
      <c r="Z75" s="2">
        <f t="shared" si="80"/>
        <v>1.5266754592200598</v>
      </c>
      <c r="AA75" s="2">
        <f t="shared" si="81"/>
        <v>-1.2905239045792285</v>
      </c>
      <c r="AB75" s="2">
        <f t="shared" si="82"/>
        <v>0.78978763370515792</v>
      </c>
      <c r="AC75" s="6">
        <f t="shared" si="83"/>
        <v>0.21900631803248111</v>
      </c>
      <c r="AD75" s="2">
        <f t="shared" si="84"/>
        <v>-0.57630412689296551</v>
      </c>
      <c r="AE75" s="2">
        <f t="shared" si="85"/>
        <v>-1.9330202121017197</v>
      </c>
      <c r="AF75" s="2">
        <f t="shared" si="86"/>
        <v>1.6340138152391033</v>
      </c>
      <c r="AG75" s="6">
        <f t="shared" si="87"/>
        <v>-0.27729773003034908</v>
      </c>
    </row>
    <row r="76" spans="1:33" x14ac:dyDescent="0.25">
      <c r="A76" s="1" t="s">
        <v>16</v>
      </c>
      <c r="B76" s="1" t="s">
        <v>3</v>
      </c>
      <c r="C76" s="2">
        <v>1229.998171213103</v>
      </c>
      <c r="D76" s="2">
        <v>1701752215</v>
      </c>
      <c r="E76" s="2">
        <v>5348935478913.0479</v>
      </c>
      <c r="F76" s="2">
        <v>126843000</v>
      </c>
      <c r="G76" s="2">
        <f t="shared" si="88"/>
        <v>7.2278335257703955E-7</v>
      </c>
      <c r="H76" s="2">
        <f t="shared" si="88"/>
        <v>3.1814782992032117E-4</v>
      </c>
      <c r="I76" s="2">
        <f t="shared" si="88"/>
        <v>42169.733283768503</v>
      </c>
      <c r="J76" s="2">
        <f t="shared" si="89"/>
        <v>126843000</v>
      </c>
      <c r="K76" s="2">
        <f t="shared" si="24"/>
        <v>42.522398679456273</v>
      </c>
      <c r="L76" s="2">
        <f t="shared" si="90"/>
        <v>3.5182827923000204E-2</v>
      </c>
      <c r="M76" s="2">
        <f t="shared" si="91"/>
        <v>1208.6123029257105</v>
      </c>
      <c r="N76" s="2">
        <f t="shared" si="92"/>
        <v>5.0496035556411321E-2</v>
      </c>
      <c r="O76" s="2">
        <f t="shared" si="92"/>
        <v>-7.0091430721186426E-2</v>
      </c>
      <c r="P76" s="2">
        <f t="shared" si="92"/>
        <v>4.3910747962406849E-2</v>
      </c>
      <c r="Q76" s="2">
        <f t="shared" si="92"/>
        <v>1.0867475125368859E-2</v>
      </c>
      <c r="R76" s="8">
        <f t="shared" si="28"/>
        <v>61.030129822452849</v>
      </c>
      <c r="S76" s="2">
        <f t="shared" si="29"/>
        <v>-84.713365499291029</v>
      </c>
      <c r="T76" s="2">
        <f t="shared" si="30"/>
        <v>53.07107021803499</v>
      </c>
      <c r="U76" s="2">
        <f t="shared" si="31"/>
        <v>13.134564138259931</v>
      </c>
      <c r="V76" s="6">
        <f t="shared" si="32"/>
        <v>42.522398679456742</v>
      </c>
      <c r="W76" s="2">
        <f t="shared" si="77"/>
        <v>3.5809066309394046E-2</v>
      </c>
      <c r="X76" s="2">
        <f t="shared" si="78"/>
        <v>5.6306324341385612E-2</v>
      </c>
      <c r="Y76" s="2">
        <f t="shared" si="79"/>
        <v>0.6359688139521138</v>
      </c>
      <c r="Z76" s="2">
        <f t="shared" si="80"/>
        <v>0.91277210326520475</v>
      </c>
      <c r="AA76" s="2">
        <f t="shared" si="81"/>
        <v>-1.2669807032429838</v>
      </c>
      <c r="AB76" s="2">
        <f t="shared" si="82"/>
        <v>0.79373569294996882</v>
      </c>
      <c r="AC76" s="6">
        <f t="shared" si="83"/>
        <v>0.19644172097993101</v>
      </c>
      <c r="AD76" s="2">
        <f t="shared" si="84"/>
        <v>0.19876500502515818</v>
      </c>
      <c r="AE76" s="2">
        <f t="shared" si="85"/>
        <v>-1.149969834256577</v>
      </c>
      <c r="AF76" s="2">
        <f t="shared" si="86"/>
        <v>1.5962249329297138</v>
      </c>
      <c r="AG76" s="6">
        <f t="shared" si="87"/>
        <v>-0.24749009364797867</v>
      </c>
    </row>
    <row r="77" spans="1:33" x14ac:dyDescent="0.25">
      <c r="A77" s="1" t="s">
        <v>16</v>
      </c>
      <c r="B77" s="1" t="s">
        <v>4</v>
      </c>
      <c r="C77" s="2">
        <v>1291.6183127835473</v>
      </c>
      <c r="D77" s="2">
        <v>1526944132</v>
      </c>
      <c r="E77" s="2">
        <v>5672306823996.8613</v>
      </c>
      <c r="F77" s="2">
        <v>127773000</v>
      </c>
      <c r="G77" s="2">
        <f t="shared" si="88"/>
        <v>8.4588446015492284E-7</v>
      </c>
      <c r="H77" s="2">
        <f t="shared" si="88"/>
        <v>2.6919279569649119E-4</v>
      </c>
      <c r="I77" s="2">
        <f t="shared" si="88"/>
        <v>44393.626384266325</v>
      </c>
      <c r="J77" s="2">
        <f t="shared" si="89"/>
        <v>127773000</v>
      </c>
      <c r="K77" s="2">
        <f t="shared" si="24"/>
        <v>61.620141570444275</v>
      </c>
      <c r="L77" s="2">
        <f t="shared" si="90"/>
        <v>4.8883255607528042E-2</v>
      </c>
      <c r="M77" s="2">
        <f t="shared" si="91"/>
        <v>1260.5572359005228</v>
      </c>
      <c r="N77" s="2">
        <f t="shared" si="92"/>
        <v>0.15727325175816131</v>
      </c>
      <c r="O77" s="2">
        <f t="shared" si="92"/>
        <v>-0.16708831321066633</v>
      </c>
      <c r="P77" s="2">
        <f t="shared" si="92"/>
        <v>5.1393166277666283E-2</v>
      </c>
      <c r="Q77" s="2">
        <f t="shared" si="92"/>
        <v>7.3051507823661968E-3</v>
      </c>
      <c r="R77" s="8">
        <f t="shared" si="28"/>
        <v>198.25193551735487</v>
      </c>
      <c r="S77" s="2">
        <f t="shared" si="29"/>
        <v>-210.62438225211835</v>
      </c>
      <c r="T77" s="2">
        <f t="shared" si="30"/>
        <v>64.784027627150962</v>
      </c>
      <c r="U77" s="2">
        <f t="shared" si="31"/>
        <v>9.2085606780560738</v>
      </c>
      <c r="V77" s="6">
        <f t="shared" si="32"/>
        <v>61.62014157044355</v>
      </c>
      <c r="W77" s="2">
        <f t="shared" si="77"/>
        <v>5.0097750559800057E-2</v>
      </c>
      <c r="X77" s="2">
        <f t="shared" si="78"/>
        <v>6.0455271213988443E-2</v>
      </c>
      <c r="Y77" s="2">
        <f t="shared" si="79"/>
        <v>0.82867464745089403</v>
      </c>
      <c r="Z77" s="2">
        <f t="shared" si="80"/>
        <v>2.6661144973756499</v>
      </c>
      <c r="AA77" s="2">
        <f t="shared" si="81"/>
        <v>-2.8325005632744786</v>
      </c>
      <c r="AB77" s="2">
        <f t="shared" si="82"/>
        <v>0.87122294571500836</v>
      </c>
      <c r="AC77" s="6">
        <f t="shared" si="83"/>
        <v>0.12383776763470465</v>
      </c>
      <c r="AD77" s="2">
        <f t="shared" si="84"/>
        <v>4.8837439915227432E-2</v>
      </c>
      <c r="AE77" s="2">
        <f t="shared" si="85"/>
        <v>-3.0601977490245997</v>
      </c>
      <c r="AF77" s="2">
        <f t="shared" si="86"/>
        <v>3.2511776431116139</v>
      </c>
      <c r="AG77" s="6">
        <f t="shared" si="87"/>
        <v>-0.14214245417178678</v>
      </c>
    </row>
    <row r="78" spans="1:33" x14ac:dyDescent="0.25">
      <c r="A78" s="1" t="s">
        <v>16</v>
      </c>
      <c r="B78" s="1" t="s">
        <v>5</v>
      </c>
      <c r="C78" s="2">
        <v>1195.9135371448947</v>
      </c>
      <c r="D78" s="2">
        <v>1370000767</v>
      </c>
      <c r="E78" s="2">
        <v>5700098114744.4102</v>
      </c>
      <c r="F78" s="2">
        <v>128070000</v>
      </c>
      <c r="G78" s="2">
        <f t="shared" si="88"/>
        <v>8.7292910044399608E-7</v>
      </c>
      <c r="H78" s="2">
        <f t="shared" si="88"/>
        <v>2.4034687463646057E-4</v>
      </c>
      <c r="I78" s="2">
        <f t="shared" si="88"/>
        <v>44507.676385917155</v>
      </c>
      <c r="J78" s="2">
        <f t="shared" si="89"/>
        <v>128070000</v>
      </c>
      <c r="K78" s="2">
        <f t="shared" si="24"/>
        <v>-95.704775638652563</v>
      </c>
      <c r="L78" s="2">
        <f t="shared" si="90"/>
        <v>-7.6985578614095829E-2</v>
      </c>
      <c r="M78" s="2">
        <f t="shared" si="91"/>
        <v>1243.1519949780479</v>
      </c>
      <c r="N78" s="2">
        <f t="shared" si="92"/>
        <v>3.1471560487749239E-2</v>
      </c>
      <c r="O78" s="2">
        <f t="shared" si="92"/>
        <v>-0.11334464464174614</v>
      </c>
      <c r="P78" s="2">
        <f t="shared" si="92"/>
        <v>2.5657681195778064E-3</v>
      </c>
      <c r="Q78" s="2">
        <f t="shared" si="92"/>
        <v>2.321737420324104E-3</v>
      </c>
      <c r="R78" s="8">
        <f t="shared" si="28"/>
        <v>39.123933205417771</v>
      </c>
      <c r="S78" s="2">
        <f t="shared" si="29"/>
        <v>-140.90462110646462</v>
      </c>
      <c r="T78" s="2">
        <f t="shared" si="30"/>
        <v>3.1896397565042247</v>
      </c>
      <c r="U78" s="2">
        <f t="shared" si="31"/>
        <v>2.8862725058910965</v>
      </c>
      <c r="V78" s="6">
        <f t="shared" si="32"/>
        <v>-95.704775638651526</v>
      </c>
      <c r="W78" s="2">
        <f t="shared" si="77"/>
        <v>-7.409679368233843E-2</v>
      </c>
      <c r="X78" s="2">
        <f t="shared" si="78"/>
        <v>4.8994688774551039E-3</v>
      </c>
      <c r="Y78" s="2">
        <f t="shared" si="79"/>
        <v>-15.123433893680737</v>
      </c>
      <c r="Z78" s="2">
        <f t="shared" si="80"/>
        <v>6.1824314778911562</v>
      </c>
      <c r="AA78" s="2">
        <f t="shared" si="81"/>
        <v>-22.265991518161098</v>
      </c>
      <c r="AB78" s="2">
        <f t="shared" si="82"/>
        <v>0.50403238166795739</v>
      </c>
      <c r="AC78" s="6">
        <f t="shared" si="83"/>
        <v>0.45609376492141362</v>
      </c>
      <c r="AD78" s="2">
        <f t="shared" si="84"/>
        <v>31.004885486987366</v>
      </c>
      <c r="AE78" s="2">
        <f t="shared" si="85"/>
        <v>-12.265941044168807</v>
      </c>
      <c r="AF78" s="2">
        <f t="shared" si="86"/>
        <v>44.175716338854826</v>
      </c>
      <c r="AG78" s="6">
        <f t="shared" si="87"/>
        <v>-0.90488980769865623</v>
      </c>
    </row>
    <row r="79" spans="1:33" x14ac:dyDescent="0.25">
      <c r="A79" s="1" t="s">
        <v>16</v>
      </c>
      <c r="B79" s="1" t="s">
        <v>6</v>
      </c>
      <c r="C79" s="2">
        <v>1209.1459620571372</v>
      </c>
      <c r="D79" s="2">
        <v>1401148311</v>
      </c>
      <c r="E79" s="2">
        <v>5988669235428.8418</v>
      </c>
      <c r="F79" s="2">
        <v>127141000</v>
      </c>
      <c r="G79" s="2">
        <f t="shared" si="88"/>
        <v>8.6296786183481844E-7</v>
      </c>
      <c r="H79" s="2">
        <f t="shared" si="88"/>
        <v>2.3396655515900528E-4</v>
      </c>
      <c r="I79" s="2">
        <f t="shared" si="88"/>
        <v>47102.580878149784</v>
      </c>
      <c r="J79" s="2">
        <f t="shared" si="89"/>
        <v>127141000</v>
      </c>
      <c r="K79" s="2">
        <f t="shared" si="24"/>
        <v>13.23242491224255</v>
      </c>
      <c r="L79" s="2">
        <f t="shared" si="90"/>
        <v>1.1003934363185586E-2</v>
      </c>
      <c r="M79" s="2">
        <f t="shared" si="91"/>
        <v>1202.5176155641686</v>
      </c>
      <c r="N79" s="2">
        <f t="shared" si="92"/>
        <v>-1.1476888508637506E-2</v>
      </c>
      <c r="O79" s="2">
        <f t="shared" si="92"/>
        <v>-2.6905012398819646E-2</v>
      </c>
      <c r="P79" s="2">
        <f t="shared" si="92"/>
        <v>5.6666117886002933E-2</v>
      </c>
      <c r="Q79" s="2">
        <f t="shared" si="92"/>
        <v>-7.2802826153606694E-3</v>
      </c>
      <c r="R79" s="8">
        <f t="shared" si="28"/>
        <v>-13.801160603502582</v>
      </c>
      <c r="S79" s="2">
        <f t="shared" si="29"/>
        <v>-32.353751356552998</v>
      </c>
      <c r="T79" s="2">
        <f t="shared" si="30"/>
        <v>68.142004963554328</v>
      </c>
      <c r="U79" s="2">
        <f t="shared" si="31"/>
        <v>-8.7546680912567822</v>
      </c>
      <c r="V79" s="6">
        <f t="shared" si="32"/>
        <v>13.232424912241967</v>
      </c>
      <c r="W79" s="2">
        <f t="shared" si="77"/>
        <v>1.1064700332628925E-2</v>
      </c>
      <c r="X79" s="2">
        <f t="shared" si="78"/>
        <v>5.0625640975895912E-2</v>
      </c>
      <c r="Y79" s="2">
        <f t="shared" si="79"/>
        <v>0.21855921464573841</v>
      </c>
      <c r="Z79" s="2">
        <f t="shared" si="80"/>
        <v>-0.22795298992480992</v>
      </c>
      <c r="AA79" s="2">
        <f t="shared" si="81"/>
        <v>-0.53438508317470068</v>
      </c>
      <c r="AB79" s="2">
        <f t="shared" si="82"/>
        <v>1.1254976459712598</v>
      </c>
      <c r="AC79" s="6">
        <f t="shared" si="83"/>
        <v>-0.14460035822602033</v>
      </c>
      <c r="AD79" s="2">
        <f t="shared" si="84"/>
        <v>0.8058110424059387</v>
      </c>
      <c r="AE79" s="2">
        <f t="shared" si="85"/>
        <v>0.20253528804859963</v>
      </c>
      <c r="AF79" s="2">
        <f t="shared" si="86"/>
        <v>0.47479893457577838</v>
      </c>
      <c r="AG79" s="6">
        <f t="shared" si="87"/>
        <v>0.12847681978156067</v>
      </c>
    </row>
    <row r="80" spans="1:33" x14ac:dyDescent="0.25">
      <c r="A80" s="1" t="s">
        <v>16</v>
      </c>
      <c r="B80" s="1" t="s">
        <v>7</v>
      </c>
      <c r="C80" s="2">
        <v>1121.7050998049842</v>
      </c>
      <c r="D80" s="2">
        <v>1369650762</v>
      </c>
      <c r="E80" s="2">
        <v>6210698351093.3379</v>
      </c>
      <c r="F80" s="2">
        <v>126633000</v>
      </c>
      <c r="G80" s="2">
        <f t="shared" si="88"/>
        <v>8.1897161738298962E-7</v>
      </c>
      <c r="H80" s="2">
        <f t="shared" si="88"/>
        <v>2.2053087826409814E-4</v>
      </c>
      <c r="I80" s="2">
        <f t="shared" si="88"/>
        <v>49044.864696353543</v>
      </c>
      <c r="J80" s="2">
        <f t="shared" si="89"/>
        <v>126633000</v>
      </c>
      <c r="K80" s="2">
        <f t="shared" si="24"/>
        <v>-87.440862252153011</v>
      </c>
      <c r="L80" s="2">
        <f t="shared" si="90"/>
        <v>-7.5064355766142121E-2</v>
      </c>
      <c r="M80" s="2">
        <f t="shared" si="91"/>
        <v>1164.8786079583372</v>
      </c>
      <c r="N80" s="2">
        <f t="shared" si="92"/>
        <v>-5.2328022295107079E-2</v>
      </c>
      <c r="O80" s="2">
        <f t="shared" si="92"/>
        <v>-5.9140455910322423E-2</v>
      </c>
      <c r="P80" s="2">
        <f t="shared" si="92"/>
        <v>4.0407690011551693E-2</v>
      </c>
      <c r="Q80" s="2">
        <f t="shared" si="92"/>
        <v>-4.0035675722643396E-3</v>
      </c>
      <c r="R80" s="8">
        <f t="shared" si="28"/>
        <v>-60.955793768337166</v>
      </c>
      <c r="S80" s="2">
        <f t="shared" si="29"/>
        <v>-68.891451954837805</v>
      </c>
      <c r="T80" s="2">
        <f t="shared" si="30"/>
        <v>47.070053691468338</v>
      </c>
      <c r="U80" s="2">
        <f t="shared" si="31"/>
        <v>-4.6636702204464235</v>
      </c>
      <c r="V80" s="6">
        <f t="shared" si="32"/>
        <v>-87.440862252153067</v>
      </c>
      <c r="W80" s="2">
        <f t="shared" si="77"/>
        <v>-7.2316217393133111E-2</v>
      </c>
      <c r="X80" s="2">
        <f t="shared" si="78"/>
        <v>3.7074867042410108E-2</v>
      </c>
      <c r="Y80" s="2">
        <f t="shared" si="79"/>
        <v>-1.9505455625885391</v>
      </c>
      <c r="Z80" s="2">
        <f t="shared" si="80"/>
        <v>-1.3597424589207392</v>
      </c>
      <c r="AA80" s="2">
        <f t="shared" si="81"/>
        <v>-1.5367633901332183</v>
      </c>
      <c r="AB80" s="2">
        <f t="shared" si="82"/>
        <v>1.0499928979878879</v>
      </c>
      <c r="AC80" s="6">
        <f t="shared" si="83"/>
        <v>-0.10403261152247045</v>
      </c>
      <c r="AD80" s="2">
        <f t="shared" si="84"/>
        <v>2.8576750055418381</v>
      </c>
      <c r="AE80" s="2">
        <f t="shared" si="85"/>
        <v>1.2950015771786911</v>
      </c>
      <c r="AF80" s="2">
        <f t="shared" si="86"/>
        <v>1.4635940805677197</v>
      </c>
      <c r="AG80" s="6">
        <f t="shared" si="87"/>
        <v>9.9079347795427208E-2</v>
      </c>
    </row>
    <row r="81" spans="1:33" x14ac:dyDescent="0.25">
      <c r="A81" s="1" t="s">
        <v>16</v>
      </c>
      <c r="B81" s="1" t="s">
        <v>48</v>
      </c>
      <c r="C81" s="2"/>
      <c r="D81" s="2"/>
      <c r="E81" s="2"/>
      <c r="F81" s="2"/>
      <c r="G81" s="2"/>
      <c r="H81" s="2"/>
      <c r="I81" s="2"/>
      <c r="J81" s="2"/>
      <c r="K81" s="2">
        <f>C80-C74</f>
        <v>37.587910682495931</v>
      </c>
      <c r="L81" s="2">
        <f>((LN(C80)-LN(C74)))</f>
        <v>3.4083932934303895E-2</v>
      </c>
      <c r="M81" s="2">
        <f t="shared" si="91"/>
        <v>1102.8043845452307</v>
      </c>
      <c r="N81" s="2">
        <f>LN(G80/G74)</f>
        <v>0.28710744665148641</v>
      </c>
      <c r="O81" s="2">
        <f>LN(H80/H74)</f>
        <v>-0.53096762282387577</v>
      </c>
      <c r="P81" s="2">
        <f>LN(I80/I74)</f>
        <v>0.25271397240415211</v>
      </c>
      <c r="Q81" s="2">
        <f>LN(J80/J74)</f>
        <v>2.5230136702541355E-2</v>
      </c>
      <c r="R81" s="8">
        <f t="shared" ref="R81" si="93">M81*N81</f>
        <v>316.62335100284514</v>
      </c>
      <c r="S81" s="2">
        <f t="shared" ref="S81" si="94">M81*O81</f>
        <v>-585.55342250172851</v>
      </c>
      <c r="T81" s="2">
        <f t="shared" ref="T81" si="95">M81*P81</f>
        <v>278.6940768031414</v>
      </c>
      <c r="U81" s="2">
        <f t="shared" ref="U81" si="96">M81*Q81</f>
        <v>27.823905378238155</v>
      </c>
      <c r="V81" s="6">
        <f t="shared" ref="V81" si="97">SUM(R81:U81)</f>
        <v>37.587910682496187</v>
      </c>
      <c r="W81" s="2">
        <f>(C80-C74)/C74</f>
        <v>3.4671446094236849E-2</v>
      </c>
      <c r="X81" s="2">
        <f>(E80-E74)/E74</f>
        <v>0.32041239611835792</v>
      </c>
      <c r="Y81" s="2">
        <f>W81/X81</f>
        <v>0.10820881624514139</v>
      </c>
      <c r="Z81" s="2">
        <f>(R81/C74)/X81</f>
        <v>0.91150152763193526</v>
      </c>
      <c r="AA81" s="2">
        <f>(S81/C74)/X81</f>
        <v>-1.6857027045855422</v>
      </c>
      <c r="AB81" s="2">
        <f>(T81/C74)/X81</f>
        <v>0.80230998738230319</v>
      </c>
      <c r="AC81" s="6">
        <f>(U81/C74)/X81</f>
        <v>8.0100005816445927E-2</v>
      </c>
      <c r="AD81" s="2">
        <f t="shared" si="84"/>
        <v>0.86512841925576045</v>
      </c>
      <c r="AE81" s="2">
        <f t="shared" si="85"/>
        <v>-1.1360964489621912</v>
      </c>
      <c r="AF81" s="2">
        <f t="shared" si="86"/>
        <v>2.1010615985044439</v>
      </c>
      <c r="AG81" s="6">
        <f t="shared" si="87"/>
        <v>-9.9836730286492148E-2</v>
      </c>
    </row>
    <row r="82" spans="1:33" x14ac:dyDescent="0.25">
      <c r="A82" s="1" t="s">
        <v>17</v>
      </c>
      <c r="B82" s="1">
        <v>1990</v>
      </c>
      <c r="C82" s="2">
        <v>267.7074034760895</v>
      </c>
      <c r="D82" s="2">
        <v>767147261.89999998</v>
      </c>
      <c r="E82" s="2">
        <v>653984125355.57227</v>
      </c>
      <c r="F82" s="2">
        <v>83943135</v>
      </c>
      <c r="G82" s="2">
        <f t="shared" ref="G82:I88" si="98">C82/D82</f>
        <v>3.4896481649827748E-7</v>
      </c>
      <c r="H82" s="2">
        <f t="shared" si="98"/>
        <v>1.1730365190177983E-3</v>
      </c>
      <c r="I82" s="2">
        <f t="shared" si="98"/>
        <v>7790.7993947994946</v>
      </c>
      <c r="J82" s="2">
        <f t="shared" ref="J82:J88" si="99">F82</f>
        <v>83943135</v>
      </c>
      <c r="K82" s="2"/>
      <c r="L82" s="2"/>
      <c r="M82" s="2"/>
      <c r="N82" s="2"/>
      <c r="O82" s="2"/>
      <c r="P82" s="2"/>
      <c r="Q82" s="2"/>
      <c r="R82" s="8"/>
      <c r="S82" s="2"/>
      <c r="T82" s="2"/>
      <c r="U82" s="2"/>
      <c r="V82" s="6"/>
      <c r="W82" s="2"/>
      <c r="X82" s="2"/>
      <c r="Y82" s="2"/>
      <c r="Z82" s="2"/>
      <c r="AA82" s="2"/>
      <c r="AB82" s="2"/>
      <c r="AC82" s="6"/>
      <c r="AD82" s="2"/>
      <c r="AE82" s="2"/>
      <c r="AF82" s="2"/>
      <c r="AG82" s="6"/>
    </row>
    <row r="83" spans="1:33" x14ac:dyDescent="0.25">
      <c r="A83" s="1" t="s">
        <v>17</v>
      </c>
      <c r="B83" s="1" t="s">
        <v>2</v>
      </c>
      <c r="C83" s="2">
        <v>294.85610246835017</v>
      </c>
      <c r="D83" s="2">
        <v>804774444.39999998</v>
      </c>
      <c r="E83" s="2">
        <v>707431708271.84094</v>
      </c>
      <c r="F83" s="2">
        <v>91663290</v>
      </c>
      <c r="G83" s="2">
        <f t="shared" si="98"/>
        <v>3.66383530839104E-7</v>
      </c>
      <c r="H83" s="2">
        <f t="shared" si="98"/>
        <v>1.1376001881028969E-3</v>
      </c>
      <c r="I83" s="2">
        <f t="shared" si="98"/>
        <v>7717.7211102922547</v>
      </c>
      <c r="J83" s="2">
        <f t="shared" si="99"/>
        <v>91663290</v>
      </c>
      <c r="K83" s="2">
        <f t="shared" ref="K83:K152" si="100">C83-C82</f>
        <v>27.148698992260677</v>
      </c>
      <c r="L83" s="2">
        <f t="shared" ref="L83:L88" si="101">((LN(C83)-LN(C82)))</f>
        <v>9.6592843076817481E-2</v>
      </c>
      <c r="M83" s="2">
        <f t="shared" ref="M83:M89" si="102">K83/L83</f>
        <v>281.06325611174015</v>
      </c>
      <c r="N83" s="2">
        <f t="shared" ref="N83:Q88" si="103">LN(G83/G82)</f>
        <v>4.8709578411855227E-2</v>
      </c>
      <c r="O83" s="2">
        <f t="shared" si="103"/>
        <v>-3.0674756776743559E-2</v>
      </c>
      <c r="P83" s="2">
        <f t="shared" si="103"/>
        <v>-9.4243452008318934E-3</v>
      </c>
      <c r="Q83" s="2">
        <f t="shared" si="103"/>
        <v>8.7982366642538307E-2</v>
      </c>
      <c r="R83" s="8">
        <f t="shared" ref="R83:R152" si="104">M83*N83</f>
        <v>13.690472712266155</v>
      </c>
      <c r="S83" s="2">
        <f t="shared" ref="S83:S152" si="105">M83*O83</f>
        <v>-8.6215470201072115</v>
      </c>
      <c r="T83" s="2">
        <f t="shared" ref="T83:T152" si="106">M83*P83</f>
        <v>-2.6488371488668636</v>
      </c>
      <c r="U83" s="2">
        <f t="shared" ref="U83:U152" si="107">M83*Q83</f>
        <v>24.728610448968766</v>
      </c>
      <c r="V83" s="6">
        <f t="shared" ref="V83:V152" si="108">SUM(R83:U83)</f>
        <v>27.148698992260847</v>
      </c>
      <c r="W83" s="2">
        <f t="shared" si="77"/>
        <v>0.10141183486053827</v>
      </c>
      <c r="X83" s="2">
        <f t="shared" si="78"/>
        <v>8.1726116650322575E-2</v>
      </c>
      <c r="Y83" s="2">
        <f t="shared" si="79"/>
        <v>1.240874264152841</v>
      </c>
      <c r="Z83" s="2">
        <f t="shared" si="80"/>
        <v>0.62574472749433241</v>
      </c>
      <c r="AA83" s="2">
        <f t="shared" si="81"/>
        <v>-0.39406145456489183</v>
      </c>
      <c r="AB83" s="2">
        <f t="shared" si="82"/>
        <v>-0.12106929502949196</v>
      </c>
      <c r="AC83" s="6">
        <f t="shared" si="83"/>
        <v>1.1302602862529001</v>
      </c>
      <c r="AD83" s="2">
        <f t="shared" si="84"/>
        <v>11.249289581231782</v>
      </c>
      <c r="AE83" s="2">
        <f t="shared" si="85"/>
        <v>5.1684841093846607</v>
      </c>
      <c r="AF83" s="2">
        <f t="shared" si="86"/>
        <v>-3.2548422328625946</v>
      </c>
      <c r="AG83" s="6">
        <f t="shared" si="87"/>
        <v>9.3356477047097162</v>
      </c>
    </row>
    <row r="84" spans="1:33" x14ac:dyDescent="0.25">
      <c r="A84" s="1" t="s">
        <v>17</v>
      </c>
      <c r="B84" s="1" t="s">
        <v>3</v>
      </c>
      <c r="C84" s="2">
        <v>353.84719538641548</v>
      </c>
      <c r="D84" s="2">
        <v>989582951.60000002</v>
      </c>
      <c r="E84" s="2">
        <v>915216005402.79187</v>
      </c>
      <c r="F84" s="2">
        <v>98899845</v>
      </c>
      <c r="G84" s="2">
        <f t="shared" si="98"/>
        <v>3.5757204064025175E-7</v>
      </c>
      <c r="H84" s="2">
        <f t="shared" si="98"/>
        <v>1.0812561687713043E-3</v>
      </c>
      <c r="I84" s="2">
        <f t="shared" si="98"/>
        <v>9253.9680461864409</v>
      </c>
      <c r="J84" s="2">
        <f t="shared" si="99"/>
        <v>98899845</v>
      </c>
      <c r="K84" s="2">
        <f t="shared" si="100"/>
        <v>58.991092918065306</v>
      </c>
      <c r="L84" s="2">
        <f t="shared" si="101"/>
        <v>0.18237771940511394</v>
      </c>
      <c r="M84" s="2">
        <f t="shared" si="102"/>
        <v>323.45559046622873</v>
      </c>
      <c r="N84" s="2">
        <f t="shared" si="103"/>
        <v>-2.4343829092911523E-2</v>
      </c>
      <c r="O84" s="2">
        <f t="shared" si="103"/>
        <v>-5.0797460947780648E-2</v>
      </c>
      <c r="P84" s="2">
        <f t="shared" si="103"/>
        <v>0.18153331001435308</v>
      </c>
      <c r="Q84" s="2">
        <f t="shared" si="103"/>
        <v>7.5985699431452558E-2</v>
      </c>
      <c r="R84" s="8">
        <f t="shared" si="104"/>
        <v>-7.8741476134566541</v>
      </c>
      <c r="S84" s="2">
        <f t="shared" si="105"/>
        <v>-16.430722725049584</v>
      </c>
      <c r="T84" s="2">
        <f t="shared" si="106"/>
        <v>58.717963979981526</v>
      </c>
      <c r="U84" s="2">
        <f t="shared" si="107"/>
        <v>24.577999276589868</v>
      </c>
      <c r="V84" s="6">
        <f t="shared" si="108"/>
        <v>58.991092918065149</v>
      </c>
      <c r="W84" s="2">
        <f t="shared" si="77"/>
        <v>0.20006739702596932</v>
      </c>
      <c r="X84" s="2">
        <f t="shared" si="78"/>
        <v>0.29371640357843104</v>
      </c>
      <c r="Y84" s="2">
        <f t="shared" si="79"/>
        <v>0.68115840514350212</v>
      </c>
      <c r="Z84" s="2">
        <f t="shared" si="80"/>
        <v>-9.0921214795871813E-2</v>
      </c>
      <c r="AA84" s="2">
        <f t="shared" si="81"/>
        <v>-0.18972228404540173</v>
      </c>
      <c r="AB84" s="2">
        <f t="shared" si="82"/>
        <v>0.67800463967382196</v>
      </c>
      <c r="AC84" s="6">
        <f t="shared" si="83"/>
        <v>0.28379726431095192</v>
      </c>
      <c r="AD84" s="2">
        <f t="shared" si="84"/>
        <v>-4.6515396578931667E-3</v>
      </c>
      <c r="AE84" s="2">
        <f t="shared" si="85"/>
        <v>0.13410116904157568</v>
      </c>
      <c r="AF84" s="2">
        <f t="shared" si="86"/>
        <v>0.27982446275983347</v>
      </c>
      <c r="AG84" s="6">
        <f t="shared" si="87"/>
        <v>-0.41857717145930234</v>
      </c>
    </row>
    <row r="85" spans="1:33" x14ac:dyDescent="0.25">
      <c r="A85" s="1" t="s">
        <v>17</v>
      </c>
      <c r="B85" s="1" t="s">
        <v>4</v>
      </c>
      <c r="C85" s="2">
        <v>416.58843677460283</v>
      </c>
      <c r="D85" s="2">
        <v>1129400086</v>
      </c>
      <c r="E85" s="2">
        <v>982737828708.37463</v>
      </c>
      <c r="F85" s="2">
        <v>106005199</v>
      </c>
      <c r="G85" s="2">
        <f t="shared" si="98"/>
        <v>3.6885815924632647E-7</v>
      </c>
      <c r="H85" s="2">
        <f t="shared" si="98"/>
        <v>1.1492384367501E-3</v>
      </c>
      <c r="I85" s="2">
        <f t="shared" si="98"/>
        <v>9270.6568921055896</v>
      </c>
      <c r="J85" s="2">
        <f t="shared" si="99"/>
        <v>106005199</v>
      </c>
      <c r="K85" s="2">
        <f t="shared" si="100"/>
        <v>62.741241388187348</v>
      </c>
      <c r="L85" s="2">
        <f t="shared" si="101"/>
        <v>0.16323360376505391</v>
      </c>
      <c r="M85" s="2">
        <f t="shared" si="102"/>
        <v>384.36473827100173</v>
      </c>
      <c r="N85" s="2">
        <f t="shared" si="103"/>
        <v>3.107532374288198E-2</v>
      </c>
      <c r="O85" s="2">
        <f t="shared" si="103"/>
        <v>6.0976009622088469E-2</v>
      </c>
      <c r="P85" s="2">
        <f t="shared" si="103"/>
        <v>1.8018017087800902E-3</v>
      </c>
      <c r="Q85" s="2">
        <f t="shared" si="103"/>
        <v>6.9380468691303016E-2</v>
      </c>
      <c r="R85" s="8">
        <f t="shared" si="104"/>
        <v>11.944258677119478</v>
      </c>
      <c r="S85" s="2">
        <f t="shared" si="105"/>
        <v>23.437027979204117</v>
      </c>
      <c r="T85" s="2">
        <f t="shared" si="106"/>
        <v>0.69254904221150304</v>
      </c>
      <c r="U85" s="2">
        <f t="shared" si="107"/>
        <v>26.667405689652114</v>
      </c>
      <c r="V85" s="6">
        <f t="shared" si="108"/>
        <v>62.741241388187213</v>
      </c>
      <c r="W85" s="2">
        <f t="shared" si="77"/>
        <v>0.17731168200915473</v>
      </c>
      <c r="X85" s="2">
        <f t="shared" si="78"/>
        <v>7.3776925782527175E-2</v>
      </c>
      <c r="Y85" s="2">
        <f t="shared" si="79"/>
        <v>2.403348745267833</v>
      </c>
      <c r="Z85" s="2">
        <f t="shared" si="80"/>
        <v>0.45753348945075561</v>
      </c>
      <c r="AA85" s="2">
        <f t="shared" si="81"/>
        <v>0.89777235101427866</v>
      </c>
      <c r="AB85" s="2">
        <f t="shared" si="82"/>
        <v>2.6528593231641546E-2</v>
      </c>
      <c r="AC85" s="6">
        <f t="shared" si="83"/>
        <v>1.0215143115711522</v>
      </c>
      <c r="AD85" s="2">
        <f t="shared" si="84"/>
        <v>-89.594654766739495</v>
      </c>
      <c r="AE85" s="2">
        <f t="shared" si="85"/>
        <v>-17.246805567701191</v>
      </c>
      <c r="AF85" s="2">
        <f t="shared" si="86"/>
        <v>-33.841687087405568</v>
      </c>
      <c r="AG85" s="6">
        <f t="shared" si="87"/>
        <v>-38.506162111632726</v>
      </c>
    </row>
    <row r="86" spans="1:33" x14ac:dyDescent="0.25">
      <c r="A86" s="1" t="s">
        <v>17</v>
      </c>
      <c r="B86" s="1" t="s">
        <v>5</v>
      </c>
      <c r="C86" s="2">
        <v>442.61352013592381</v>
      </c>
      <c r="D86" s="2">
        <v>1185781192</v>
      </c>
      <c r="E86" s="2">
        <v>1057801295584.0457</v>
      </c>
      <c r="F86" s="2">
        <v>114092961</v>
      </c>
      <c r="G86" s="2">
        <f t="shared" si="98"/>
        <v>3.7326744860018305E-7</v>
      </c>
      <c r="H86" s="2">
        <f t="shared" si="98"/>
        <v>1.1209867079481053E-3</v>
      </c>
      <c r="I86" s="2">
        <f t="shared" si="98"/>
        <v>9271.3983957699693</v>
      </c>
      <c r="J86" s="2">
        <f t="shared" si="99"/>
        <v>114092961</v>
      </c>
      <c r="K86" s="2">
        <f t="shared" si="100"/>
        <v>26.025083361320981</v>
      </c>
      <c r="L86" s="2">
        <f t="shared" si="101"/>
        <v>6.0598201966872267E-2</v>
      </c>
      <c r="M86" s="2">
        <f t="shared" si="102"/>
        <v>429.46956372646724</v>
      </c>
      <c r="N86" s="2">
        <f t="shared" si="103"/>
        <v>1.1883005226847036E-2</v>
      </c>
      <c r="O86" s="2">
        <f t="shared" si="103"/>
        <v>-2.4890207388644541E-2</v>
      </c>
      <c r="P86" s="2">
        <f t="shared" si="103"/>
        <v>7.9980741429331033E-5</v>
      </c>
      <c r="Q86" s="2">
        <f t="shared" si="103"/>
        <v>7.3525423387240552E-2</v>
      </c>
      <c r="R86" s="8">
        <f t="shared" si="104"/>
        <v>5.1033890705333267</v>
      </c>
      <c r="S86" s="2">
        <f t="shared" si="105"/>
        <v>-10.689586508262462</v>
      </c>
      <c r="T86" s="2">
        <f t="shared" si="106"/>
        <v>3.4349294128174182E-2</v>
      </c>
      <c r="U86" s="2">
        <f t="shared" si="107"/>
        <v>31.576931504921991</v>
      </c>
      <c r="V86" s="6">
        <f t="shared" si="108"/>
        <v>26.02508336132103</v>
      </c>
      <c r="W86" s="2">
        <f t="shared" si="77"/>
        <v>6.2471929280653503E-2</v>
      </c>
      <c r="X86" s="2">
        <f t="shared" si="78"/>
        <v>7.6381985798112534E-2</v>
      </c>
      <c r="Y86" s="2">
        <f t="shared" si="79"/>
        <v>0.81788825765508233</v>
      </c>
      <c r="Z86" s="2">
        <f t="shared" si="80"/>
        <v>0.16038380884642933</v>
      </c>
      <c r="AA86" s="2">
        <f t="shared" si="81"/>
        <v>-0.33594079845638153</v>
      </c>
      <c r="AB86" s="2">
        <f t="shared" si="82"/>
        <v>1.0794925778385034E-3</v>
      </c>
      <c r="AC86" s="6">
        <f t="shared" si="83"/>
        <v>0.99236575468719757</v>
      </c>
      <c r="AD86" s="2">
        <f t="shared" si="84"/>
        <v>-756.65991767424941</v>
      </c>
      <c r="AE86" s="2">
        <f t="shared" si="85"/>
        <v>-148.57333171069138</v>
      </c>
      <c r="AF86" s="2">
        <f t="shared" si="86"/>
        <v>311.20250880190827</v>
      </c>
      <c r="AG86" s="6">
        <f t="shared" si="87"/>
        <v>-919.2890947654663</v>
      </c>
    </row>
    <row r="87" spans="1:33" x14ac:dyDescent="0.25">
      <c r="A87" s="1" t="s">
        <v>17</v>
      </c>
      <c r="B87" s="1" t="s">
        <v>6</v>
      </c>
      <c r="C87" s="2">
        <v>463.12194837424249</v>
      </c>
      <c r="D87" s="2">
        <v>1362300126</v>
      </c>
      <c r="E87" s="2">
        <v>1223717559850.9524</v>
      </c>
      <c r="F87" s="2">
        <v>121858251</v>
      </c>
      <c r="G87" s="2">
        <f t="shared" si="98"/>
        <v>3.3995588749893612E-7</v>
      </c>
      <c r="H87" s="2">
        <f t="shared" si="98"/>
        <v>1.1132471827616226E-3</v>
      </c>
      <c r="I87" s="2">
        <f t="shared" si="98"/>
        <v>10042.139533505633</v>
      </c>
      <c r="J87" s="2">
        <f t="shared" si="99"/>
        <v>121858251</v>
      </c>
      <c r="K87" s="2">
        <f t="shared" si="100"/>
        <v>20.508428238318686</v>
      </c>
      <c r="L87" s="2">
        <f t="shared" si="101"/>
        <v>4.5293432596635874E-2</v>
      </c>
      <c r="M87" s="2">
        <f t="shared" si="102"/>
        <v>452.79032880899229</v>
      </c>
      <c r="N87" s="2">
        <f t="shared" si="103"/>
        <v>-9.347931654062995E-2</v>
      </c>
      <c r="O87" s="2">
        <f t="shared" si="103"/>
        <v>-6.9281521297159566E-3</v>
      </c>
      <c r="P87" s="2">
        <f t="shared" si="103"/>
        <v>7.9855972551675175E-2</v>
      </c>
      <c r="Q87" s="2">
        <f t="shared" si="103"/>
        <v>6.5844928715307102E-2</v>
      </c>
      <c r="R87" s="8">
        <f t="shared" si="104"/>
        <v>-42.32653047327171</v>
      </c>
      <c r="S87" s="2">
        <f t="shared" si="105"/>
        <v>-3.1370002808528081</v>
      </c>
      <c r="T87" s="2">
        <f t="shared" si="106"/>
        <v>36.158012069034868</v>
      </c>
      <c r="U87" s="2">
        <f t="shared" si="107"/>
        <v>29.813946923408562</v>
      </c>
      <c r="V87" s="6">
        <f t="shared" si="108"/>
        <v>20.50842823831891</v>
      </c>
      <c r="W87" s="2">
        <f t="shared" si="77"/>
        <v>4.6334843617114721E-2</v>
      </c>
      <c r="X87" s="2">
        <f t="shared" si="78"/>
        <v>0.15685012389335287</v>
      </c>
      <c r="Y87" s="2">
        <f t="shared" si="79"/>
        <v>0.29540839667183927</v>
      </c>
      <c r="Z87" s="2">
        <f t="shared" si="80"/>
        <v>-0.60968165665805352</v>
      </c>
      <c r="AA87" s="2">
        <f t="shared" si="81"/>
        <v>-4.5186116291172668E-2</v>
      </c>
      <c r="AB87" s="2">
        <f t="shared" si="82"/>
        <v>0.52082881476977982</v>
      </c>
      <c r="AC87" s="6">
        <f t="shared" si="83"/>
        <v>0.42944735485128888</v>
      </c>
      <c r="AD87" s="2">
        <f t="shared" si="84"/>
        <v>0.43281095766097166</v>
      </c>
      <c r="AE87" s="2">
        <f t="shared" si="85"/>
        <v>1.1705989364807878</v>
      </c>
      <c r="AF87" s="2">
        <f t="shared" si="86"/>
        <v>8.6758095961234669E-2</v>
      </c>
      <c r="AG87" s="6">
        <f t="shared" si="87"/>
        <v>-0.8245460747810508</v>
      </c>
    </row>
    <row r="88" spans="1:33" x14ac:dyDescent="0.25">
      <c r="A88" s="1" t="s">
        <v>17</v>
      </c>
      <c r="B88" s="1" t="s">
        <v>7</v>
      </c>
      <c r="C88" s="2">
        <v>449.31283412321847</v>
      </c>
      <c r="D88" s="2">
        <v>1472498316</v>
      </c>
      <c r="E88" s="2">
        <v>1309881765941.9448</v>
      </c>
      <c r="F88" s="2">
        <v>127575529</v>
      </c>
      <c r="G88" s="2">
        <f t="shared" si="98"/>
        <v>3.0513639930248886E-7</v>
      </c>
      <c r="H88" s="2">
        <f t="shared" si="98"/>
        <v>1.1241459758324955E-3</v>
      </c>
      <c r="I88" s="2">
        <f t="shared" si="98"/>
        <v>10267.50017193301</v>
      </c>
      <c r="J88" s="2">
        <f t="shared" si="99"/>
        <v>127575529</v>
      </c>
      <c r="K88" s="2">
        <f t="shared" si="100"/>
        <v>-13.809114251024027</v>
      </c>
      <c r="L88" s="2">
        <f t="shared" si="101"/>
        <v>-3.0271026447268312E-2</v>
      </c>
      <c r="M88" s="2">
        <f t="shared" si="102"/>
        <v>456.18255710883489</v>
      </c>
      <c r="N88" s="2">
        <f t="shared" si="103"/>
        <v>-0.1080569790764281</v>
      </c>
      <c r="O88" s="2">
        <f t="shared" si="103"/>
        <v>9.7424802025701199E-3</v>
      </c>
      <c r="P88" s="2">
        <f t="shared" si="103"/>
        <v>2.2193391086361154E-2</v>
      </c>
      <c r="Q88" s="2">
        <f t="shared" si="103"/>
        <v>4.5850081340228069E-2</v>
      </c>
      <c r="R88" s="8">
        <f t="shared" si="104"/>
        <v>-49.293709028540839</v>
      </c>
      <c r="S88" s="2">
        <f t="shared" si="105"/>
        <v>4.4443495313906372</v>
      </c>
      <c r="T88" s="2">
        <f t="shared" si="106"/>
        <v>10.124237896692655</v>
      </c>
      <c r="U88" s="2">
        <f t="shared" si="107"/>
        <v>20.916007349433315</v>
      </c>
      <c r="V88" s="6">
        <f t="shared" si="108"/>
        <v>-13.809114251024234</v>
      </c>
      <c r="W88" s="2">
        <f t="shared" si="77"/>
        <v>-2.9817447217735989E-2</v>
      </c>
      <c r="X88" s="2">
        <f t="shared" si="78"/>
        <v>7.0411840867501449E-2</v>
      </c>
      <c r="Y88" s="2">
        <f t="shared" si="79"/>
        <v>-0.4234720588238195</v>
      </c>
      <c r="Z88" s="2">
        <f t="shared" si="80"/>
        <v>-1.5116471679442089</v>
      </c>
      <c r="AA88" s="2">
        <f t="shared" si="81"/>
        <v>0.13629098955793667</v>
      </c>
      <c r="AB88" s="2">
        <f t="shared" si="82"/>
        <v>0.31047117057610291</v>
      </c>
      <c r="AC88" s="6">
        <f t="shared" si="83"/>
        <v>0.6414129489863436</v>
      </c>
      <c r="AD88" s="2">
        <f t="shared" si="84"/>
        <v>2.3639658008762647</v>
      </c>
      <c r="AE88" s="2">
        <f t="shared" si="85"/>
        <v>4.8688809500065089</v>
      </c>
      <c r="AF88" s="2">
        <f t="shared" si="86"/>
        <v>-0.43898114374045866</v>
      </c>
      <c r="AG88" s="6">
        <f t="shared" si="87"/>
        <v>-2.0659340053897854</v>
      </c>
    </row>
    <row r="89" spans="1:33" x14ac:dyDescent="0.25">
      <c r="A89" s="1" t="s">
        <v>17</v>
      </c>
      <c r="B89" s="1" t="s">
        <v>48</v>
      </c>
      <c r="C89" s="2"/>
      <c r="D89" s="2"/>
      <c r="E89" s="2"/>
      <c r="F89" s="2"/>
      <c r="G89" s="2"/>
      <c r="H89" s="2"/>
      <c r="I89" s="2"/>
      <c r="J89" s="2"/>
      <c r="K89" s="2">
        <f>C88-C82</f>
        <v>181.60543064712897</v>
      </c>
      <c r="L89" s="2">
        <f>((LN(C88)-LN(C82)))</f>
        <v>0.51782477436322516</v>
      </c>
      <c r="M89" s="2">
        <f t="shared" si="102"/>
        <v>350.70826974327593</v>
      </c>
      <c r="N89" s="2">
        <f>LN(G88/G82)</f>
        <v>-0.13421221732838517</v>
      </c>
      <c r="O89" s="2">
        <f>LN(H88/H82)</f>
        <v>-4.2572087418225962E-2</v>
      </c>
      <c r="P89" s="2">
        <f>LN(I88/I82)</f>
        <v>0.27604011090176706</v>
      </c>
      <c r="Q89" s="2">
        <f>LN(J88/J82)</f>
        <v>0.41856896820806938</v>
      </c>
      <c r="R89" s="8">
        <f t="shared" si="104"/>
        <v>-47.069334517646482</v>
      </c>
      <c r="S89" s="2">
        <f t="shared" si="105"/>
        <v>-14.930383117805514</v>
      </c>
      <c r="T89" s="2">
        <f t="shared" si="106"/>
        <v>96.809549674100722</v>
      </c>
      <c r="U89" s="2">
        <f t="shared" si="107"/>
        <v>146.79559860848028</v>
      </c>
      <c r="V89" s="6">
        <f t="shared" si="108"/>
        <v>181.605430647129</v>
      </c>
      <c r="W89" s="2">
        <f>(C88-C82)/C82</f>
        <v>0.67837283649628022</v>
      </c>
      <c r="X89" s="2">
        <f>(E88-E82)/E82</f>
        <v>1.0029259352889643</v>
      </c>
      <c r="Y89" s="2">
        <f>W89/X89</f>
        <v>0.67639375214763642</v>
      </c>
      <c r="Z89" s="2">
        <f>(R89/C82)/X89</f>
        <v>-0.17531085756650794</v>
      </c>
      <c r="AA89" s="2">
        <f>(S89/C82)/X89</f>
        <v>-5.5608567552568676E-2</v>
      </c>
      <c r="AB89" s="2">
        <f>(T89/C82)/X89</f>
        <v>0.36056947369058862</v>
      </c>
      <c r="AC89" s="6">
        <f>(U89/C82)/X89</f>
        <v>0.54674370357612456</v>
      </c>
      <c r="AD89" s="2">
        <f t="shared" si="84"/>
        <v>-0.87590409477664943</v>
      </c>
      <c r="AE89" s="2">
        <f t="shared" si="85"/>
        <v>0.48620548981066952</v>
      </c>
      <c r="AF89" s="2">
        <f t="shared" si="86"/>
        <v>0.15422428022924489</v>
      </c>
      <c r="AG89" s="6">
        <f t="shared" si="87"/>
        <v>-1.5163338648165638</v>
      </c>
    </row>
    <row r="90" spans="1:33" x14ac:dyDescent="0.25">
      <c r="A90" s="1" t="s">
        <v>18</v>
      </c>
      <c r="B90" s="1">
        <v>1990</v>
      </c>
      <c r="C90" s="2">
        <v>373.50117178825343</v>
      </c>
      <c r="D90" s="2">
        <v>595326280.70000005</v>
      </c>
      <c r="E90" s="2">
        <v>226661816780.59583</v>
      </c>
      <c r="F90" s="2">
        <v>38110782</v>
      </c>
      <c r="G90" s="2">
        <f t="shared" ref="G90:I96" si="109">C90/D90</f>
        <v>6.2738901993219766E-7</v>
      </c>
      <c r="H90" s="2">
        <f t="shared" si="109"/>
        <v>2.6264956716387047E-3</v>
      </c>
      <c r="I90" s="2">
        <f t="shared" si="109"/>
        <v>5947.4459689805326</v>
      </c>
      <c r="J90" s="2">
        <f t="shared" ref="J90:J96" si="110">F90</f>
        <v>38110782</v>
      </c>
      <c r="K90" s="2"/>
      <c r="L90" s="2"/>
      <c r="M90" s="2"/>
      <c r="N90" s="2"/>
      <c r="O90" s="2"/>
      <c r="P90" s="2"/>
      <c r="Q90" s="2"/>
      <c r="R90" s="8"/>
      <c r="S90" s="2"/>
      <c r="T90" s="2"/>
      <c r="U90" s="2"/>
      <c r="V90" s="6"/>
      <c r="W90" s="2"/>
      <c r="X90" s="2"/>
      <c r="Y90" s="2"/>
      <c r="Z90" s="2"/>
      <c r="AA90" s="2"/>
      <c r="AB90" s="2"/>
      <c r="AC90" s="6"/>
      <c r="AD90" s="2"/>
      <c r="AE90" s="2"/>
      <c r="AF90" s="2"/>
      <c r="AG90" s="6"/>
    </row>
    <row r="91" spans="1:33" x14ac:dyDescent="0.25">
      <c r="A91" s="1" t="s">
        <v>18</v>
      </c>
      <c r="B91" s="1" t="s">
        <v>2</v>
      </c>
      <c r="C91" s="2">
        <v>341.33576833810201</v>
      </c>
      <c r="D91" s="2">
        <v>519250395.80000001</v>
      </c>
      <c r="E91" s="2">
        <v>252763771432.36179</v>
      </c>
      <c r="F91" s="2">
        <v>38594998</v>
      </c>
      <c r="G91" s="2">
        <f t="shared" si="109"/>
        <v>6.5736255783149081E-7</v>
      </c>
      <c r="H91" s="2">
        <f t="shared" si="109"/>
        <v>2.0542912176753489E-3</v>
      </c>
      <c r="I91" s="2">
        <f t="shared" si="109"/>
        <v>6549.1329066103799</v>
      </c>
      <c r="J91" s="2">
        <f t="shared" si="110"/>
        <v>38594998</v>
      </c>
      <c r="K91" s="2">
        <f t="shared" si="100"/>
        <v>-32.165403450151416</v>
      </c>
      <c r="L91" s="2">
        <f t="shared" ref="L91:L96" si="111">((LN(C91)-LN(C90)))</f>
        <v>-9.0054491176966955E-2</v>
      </c>
      <c r="M91" s="2">
        <f t="shared" ref="M91:M97" si="112">K91/L91</f>
        <v>357.17711609677377</v>
      </c>
      <c r="N91" s="2">
        <f t="shared" ref="N91:Q96" si="113">LN(G91/G90)</f>
        <v>4.6668909983460488E-2</v>
      </c>
      <c r="O91" s="2">
        <f t="shared" si="113"/>
        <v>-0.24571963123901636</v>
      </c>
      <c r="P91" s="2">
        <f t="shared" si="113"/>
        <v>9.6370781720877652E-2</v>
      </c>
      <c r="Q91" s="2">
        <f t="shared" si="113"/>
        <v>1.2625448357711136E-2</v>
      </c>
      <c r="R91" s="8">
        <f t="shared" si="104"/>
        <v>16.669066679272351</v>
      </c>
      <c r="S91" s="2">
        <f t="shared" si="105"/>
        <v>-87.765429254314583</v>
      </c>
      <c r="T91" s="2">
        <f t="shared" si="106"/>
        <v>34.421437891054758</v>
      </c>
      <c r="U91" s="2">
        <f t="shared" si="107"/>
        <v>4.5095212338360122</v>
      </c>
      <c r="V91" s="6">
        <f t="shared" si="108"/>
        <v>-32.165403450151466</v>
      </c>
      <c r="W91" s="2">
        <f t="shared" si="77"/>
        <v>-8.611861455788615E-2</v>
      </c>
      <c r="X91" s="2">
        <f t="shared" si="78"/>
        <v>0.11515814627495084</v>
      </c>
      <c r="Y91" s="2">
        <f t="shared" si="79"/>
        <v>-0.74782911451413869</v>
      </c>
      <c r="Z91" s="2">
        <f t="shared" si="80"/>
        <v>0.38754724136621066</v>
      </c>
      <c r="AA91" s="2">
        <f t="shared" si="81"/>
        <v>-2.0405011659786405</v>
      </c>
      <c r="AB91" s="2">
        <f t="shared" si="82"/>
        <v>0.80028075687792211</v>
      </c>
      <c r="AC91" s="6">
        <f t="shared" si="83"/>
        <v>0.10484405322036823</v>
      </c>
      <c r="AD91" s="2">
        <f t="shared" si="84"/>
        <v>1.9344584485969549</v>
      </c>
      <c r="AE91" s="2">
        <f t="shared" si="85"/>
        <v>-0.48426410111136614</v>
      </c>
      <c r="AF91" s="2">
        <f t="shared" si="86"/>
        <v>2.5497316391051332</v>
      </c>
      <c r="AG91" s="6">
        <f t="shared" si="87"/>
        <v>-0.13100908939681222</v>
      </c>
    </row>
    <row r="92" spans="1:33" x14ac:dyDescent="0.25">
      <c r="A92" s="1" t="s">
        <v>18</v>
      </c>
      <c r="B92" s="1" t="s">
        <v>3</v>
      </c>
      <c r="C92" s="2">
        <v>299.77550862376938</v>
      </c>
      <c r="D92" s="2">
        <v>552780928.79999995</v>
      </c>
      <c r="E92" s="2">
        <v>326937286505.48877</v>
      </c>
      <c r="F92" s="2">
        <v>38258629</v>
      </c>
      <c r="G92" s="2">
        <f t="shared" si="109"/>
        <v>5.423043614665481E-7</v>
      </c>
      <c r="H92" s="2">
        <f t="shared" si="109"/>
        <v>1.6907858222855827E-3</v>
      </c>
      <c r="I92" s="2">
        <f t="shared" si="109"/>
        <v>8545.4522300181943</v>
      </c>
      <c r="J92" s="2">
        <f t="shared" si="110"/>
        <v>38258629</v>
      </c>
      <c r="K92" s="2">
        <f t="shared" si="100"/>
        <v>-41.560259714332631</v>
      </c>
      <c r="L92" s="2">
        <f t="shared" si="111"/>
        <v>-0.12983276075979511</v>
      </c>
      <c r="M92" s="2">
        <f t="shared" si="112"/>
        <v>320.10610781991829</v>
      </c>
      <c r="N92" s="2">
        <f t="shared" si="113"/>
        <v>-0.19240830833254954</v>
      </c>
      <c r="O92" s="2">
        <f t="shared" si="113"/>
        <v>-0.19473747774911032</v>
      </c>
      <c r="P92" s="2">
        <f t="shared" si="113"/>
        <v>0.26606657830238373</v>
      </c>
      <c r="Q92" s="2">
        <f t="shared" si="113"/>
        <v>-8.7535529805192434E-3</v>
      </c>
      <c r="R92" s="8">
        <f t="shared" si="104"/>
        <v>-61.591074692547188</v>
      </c>
      <c r="S92" s="2">
        <f t="shared" si="105"/>
        <v>-62.336656048935652</v>
      </c>
      <c r="T92" s="2">
        <f t="shared" si="106"/>
        <v>85.169536801339575</v>
      </c>
      <c r="U92" s="2">
        <f t="shared" si="107"/>
        <v>-2.8020657741894599</v>
      </c>
      <c r="V92" s="6">
        <f t="shared" si="108"/>
        <v>-41.560259714332716</v>
      </c>
      <c r="W92" s="2">
        <f t="shared" si="77"/>
        <v>-0.12175770478635016</v>
      </c>
      <c r="X92" s="2">
        <f t="shared" si="78"/>
        <v>0.29344994598237117</v>
      </c>
      <c r="Y92" s="2">
        <f t="shared" si="79"/>
        <v>-0.4149181366476199</v>
      </c>
      <c r="Z92" s="2">
        <f t="shared" si="80"/>
        <v>-0.61489639673120167</v>
      </c>
      <c r="AA92" s="2">
        <f t="shared" si="81"/>
        <v>-0.62233993123359121</v>
      </c>
      <c r="AB92" s="2">
        <f t="shared" si="82"/>
        <v>0.85029270152914305</v>
      </c>
      <c r="AC92" s="6">
        <f t="shared" si="83"/>
        <v>-2.7974510211970904E-2</v>
      </c>
      <c r="AD92" s="2">
        <f t="shared" si="84"/>
        <v>1.4879709491819033</v>
      </c>
      <c r="AE92" s="2">
        <f t="shared" si="85"/>
        <v>0.72315850250788805</v>
      </c>
      <c r="AF92" s="2">
        <f t="shared" si="86"/>
        <v>0.73191258741183152</v>
      </c>
      <c r="AG92" s="6">
        <f t="shared" si="87"/>
        <v>3.2899859262183848E-2</v>
      </c>
    </row>
    <row r="93" spans="1:33" x14ac:dyDescent="0.25">
      <c r="A93" s="1" t="s">
        <v>18</v>
      </c>
      <c r="B93" s="1" t="s">
        <v>4</v>
      </c>
      <c r="C93" s="2">
        <v>307.24177581867059</v>
      </c>
      <c r="D93" s="2">
        <v>564601598.5</v>
      </c>
      <c r="E93" s="2">
        <v>379900441083.80597</v>
      </c>
      <c r="F93" s="2">
        <v>38165445</v>
      </c>
      <c r="G93" s="2">
        <f t="shared" si="109"/>
        <v>5.44174470343216E-7</v>
      </c>
      <c r="H93" s="2">
        <f t="shared" si="109"/>
        <v>1.4861830559850522E-3</v>
      </c>
      <c r="I93" s="2">
        <f t="shared" si="109"/>
        <v>9954.0419634516511</v>
      </c>
      <c r="J93" s="2">
        <f t="shared" si="110"/>
        <v>38165445</v>
      </c>
      <c r="K93" s="2">
        <f t="shared" si="100"/>
        <v>7.4662671949012065</v>
      </c>
      <c r="L93" s="2">
        <f t="shared" si="111"/>
        <v>2.4601091071784431E-2</v>
      </c>
      <c r="M93" s="2">
        <f t="shared" si="112"/>
        <v>303.49333584901217</v>
      </c>
      <c r="N93" s="2">
        <f t="shared" si="113"/>
        <v>3.442516630404127E-3</v>
      </c>
      <c r="O93" s="2">
        <f t="shared" si="113"/>
        <v>-0.12898227868653153</v>
      </c>
      <c r="P93" s="2">
        <f t="shared" si="113"/>
        <v>0.15257945764875513</v>
      </c>
      <c r="Q93" s="2">
        <f t="shared" si="113"/>
        <v>-2.4386045208429487E-3</v>
      </c>
      <c r="R93" s="8">
        <f t="shared" si="104"/>
        <v>1.0447808558770495</v>
      </c>
      <c r="S93" s="2">
        <f t="shared" si="105"/>
        <v>-39.145262023982397</v>
      </c>
      <c r="T93" s="2">
        <f t="shared" si="106"/>
        <v>46.306848583853771</v>
      </c>
      <c r="U93" s="2">
        <f t="shared" si="107"/>
        <v>-0.74010022084710847</v>
      </c>
      <c r="V93" s="6">
        <f t="shared" si="108"/>
        <v>7.4662671949013157</v>
      </c>
      <c r="W93" s="2">
        <f t="shared" si="77"/>
        <v>2.4906194736113947E-2</v>
      </c>
      <c r="X93" s="2">
        <f t="shared" si="78"/>
        <v>0.16199790224119337</v>
      </c>
      <c r="Y93" s="2">
        <f t="shared" si="79"/>
        <v>0.15374393366546149</v>
      </c>
      <c r="Z93" s="2">
        <f t="shared" si="80"/>
        <v>2.1513925822344026E-2</v>
      </c>
      <c r="AA93" s="2">
        <f t="shared" si="81"/>
        <v>-0.80607168359073067</v>
      </c>
      <c r="AB93" s="2">
        <f t="shared" si="82"/>
        <v>0.95354169239944908</v>
      </c>
      <c r="AC93" s="6">
        <f t="shared" si="83"/>
        <v>-1.5240000965598561E-2</v>
      </c>
      <c r="AD93" s="2">
        <f t="shared" si="84"/>
        <v>0.83876537870243573</v>
      </c>
      <c r="AE93" s="2">
        <f t="shared" si="85"/>
        <v>-2.2562123915323893E-2</v>
      </c>
      <c r="AF93" s="2">
        <f t="shared" si="86"/>
        <v>0.84534498073426512</v>
      </c>
      <c r="AG93" s="6">
        <f t="shared" si="87"/>
        <v>1.5982521883494485E-2</v>
      </c>
    </row>
    <row r="94" spans="1:33" x14ac:dyDescent="0.25">
      <c r="A94" s="1" t="s">
        <v>18</v>
      </c>
      <c r="B94" s="1" t="s">
        <v>5</v>
      </c>
      <c r="C94" s="2">
        <v>323.82231030054913</v>
      </c>
      <c r="D94" s="2">
        <v>678325026.29999995</v>
      </c>
      <c r="E94" s="2">
        <v>479834179020.32965</v>
      </c>
      <c r="F94" s="2">
        <v>38042794</v>
      </c>
      <c r="G94" s="2">
        <f t="shared" si="109"/>
        <v>4.7738517339817799E-7</v>
      </c>
      <c r="H94" s="2">
        <f t="shared" si="109"/>
        <v>1.4136655035390062E-3</v>
      </c>
      <c r="I94" s="2">
        <f t="shared" si="109"/>
        <v>12613.010995468147</v>
      </c>
      <c r="J94" s="2">
        <f t="shared" si="110"/>
        <v>38042794</v>
      </c>
      <c r="K94" s="2">
        <f t="shared" si="100"/>
        <v>16.580534481878544</v>
      </c>
      <c r="L94" s="2">
        <f t="shared" si="111"/>
        <v>5.255995933310853E-2</v>
      </c>
      <c r="M94" s="2">
        <f t="shared" si="112"/>
        <v>315.459423718278</v>
      </c>
      <c r="N94" s="2">
        <f t="shared" si="113"/>
        <v>-0.13094625653638928</v>
      </c>
      <c r="O94" s="2">
        <f t="shared" si="113"/>
        <v>-5.0025146727640572E-2</v>
      </c>
      <c r="P94" s="2">
        <f t="shared" si="113"/>
        <v>0.23675020369641256</v>
      </c>
      <c r="Q94" s="2">
        <f t="shared" si="113"/>
        <v>-3.2188410992745218E-3</v>
      </c>
      <c r="R94" s="8">
        <f t="shared" si="104"/>
        <v>-41.308230625035158</v>
      </c>
      <c r="S94" s="2">
        <f t="shared" si="105"/>
        <v>-15.780903958123796</v>
      </c>
      <c r="T94" s="2">
        <f t="shared" si="106"/>
        <v>74.685082823255243</v>
      </c>
      <c r="U94" s="2">
        <f t="shared" si="107"/>
        <v>-1.0154137582178491</v>
      </c>
      <c r="V94" s="6">
        <f t="shared" si="108"/>
        <v>16.580534481878441</v>
      </c>
      <c r="W94" s="2">
        <f t="shared" si="77"/>
        <v>5.3965755267812679E-2</v>
      </c>
      <c r="X94" s="2">
        <f t="shared" si="78"/>
        <v>0.26305243987457838</v>
      </c>
      <c r="Y94" s="2">
        <f t="shared" si="79"/>
        <v>0.20515208029829787</v>
      </c>
      <c r="Z94" s="2">
        <f t="shared" si="80"/>
        <v>-0.51110954568019917</v>
      </c>
      <c r="AA94" s="2">
        <f t="shared" si="81"/>
        <v>-0.19525819746854978</v>
      </c>
      <c r="AB94" s="2">
        <f t="shared" si="82"/>
        <v>0.92408360690587066</v>
      </c>
      <c r="AC94" s="6">
        <f t="shared" si="83"/>
        <v>-1.2563783458825084E-2</v>
      </c>
      <c r="AD94" s="2">
        <f t="shared" si="84"/>
        <v>0.77799402698505637</v>
      </c>
      <c r="AE94" s="2">
        <f t="shared" si="85"/>
        <v>0.55309881255394033</v>
      </c>
      <c r="AF94" s="2">
        <f t="shared" si="86"/>
        <v>0.21129927639592816</v>
      </c>
      <c r="AG94" s="6">
        <f t="shared" si="87"/>
        <v>1.3595938035187828E-2</v>
      </c>
    </row>
    <row r="95" spans="1:33" x14ac:dyDescent="0.25">
      <c r="A95" s="1" t="s">
        <v>18</v>
      </c>
      <c r="B95" s="1" t="s">
        <v>6</v>
      </c>
      <c r="C95" s="2">
        <v>293.32456063589854</v>
      </c>
      <c r="D95" s="2">
        <v>677363965.29999995</v>
      </c>
      <c r="E95" s="2">
        <v>555014724902.99475</v>
      </c>
      <c r="F95" s="2">
        <v>37986412</v>
      </c>
      <c r="G95" s="2">
        <f t="shared" si="109"/>
        <v>4.330383304432013E-7</v>
      </c>
      <c r="H95" s="2">
        <f t="shared" si="109"/>
        <v>1.2204432331383449E-3</v>
      </c>
      <c r="I95" s="2">
        <f t="shared" si="109"/>
        <v>14610.87519671494</v>
      </c>
      <c r="J95" s="2">
        <f t="shared" si="110"/>
        <v>37986412</v>
      </c>
      <c r="K95" s="2">
        <f t="shared" si="100"/>
        <v>-30.497749664650598</v>
      </c>
      <c r="L95" s="2">
        <f t="shared" si="111"/>
        <v>-9.8915228920180454E-2</v>
      </c>
      <c r="M95" s="2">
        <f t="shared" si="112"/>
        <v>308.32208546229748</v>
      </c>
      <c r="N95" s="2">
        <f t="shared" si="113"/>
        <v>-9.7497409395275555E-2</v>
      </c>
      <c r="O95" s="2">
        <f t="shared" si="113"/>
        <v>-0.14697188043369475</v>
      </c>
      <c r="P95" s="2">
        <f t="shared" si="113"/>
        <v>0.14703722805736391</v>
      </c>
      <c r="Q95" s="2">
        <f t="shared" si="113"/>
        <v>-1.4831671485741344E-3</v>
      </c>
      <c r="R95" s="8">
        <f t="shared" si="104"/>
        <v>-30.060604591922754</v>
      </c>
      <c r="S95" s="2">
        <f t="shared" si="105"/>
        <v>-45.3146766796322</v>
      </c>
      <c r="T95" s="2">
        <f t="shared" si="106"/>
        <v>45.334824795241879</v>
      </c>
      <c r="U95" s="2">
        <f t="shared" si="107"/>
        <v>-0.45729318833754634</v>
      </c>
      <c r="V95" s="6">
        <f t="shared" si="108"/>
        <v>-30.49774966465062</v>
      </c>
      <c r="W95" s="2">
        <f t="shared" si="77"/>
        <v>-9.4180507934566726E-2</v>
      </c>
      <c r="X95" s="2">
        <f t="shared" si="78"/>
        <v>0.15668026407822824</v>
      </c>
      <c r="Y95" s="2">
        <f t="shared" si="79"/>
        <v>-0.60110000764067983</v>
      </c>
      <c r="Z95" s="2">
        <f t="shared" si="80"/>
        <v>-0.5924840307425101</v>
      </c>
      <c r="AA95" s="2">
        <f t="shared" si="81"/>
        <v>-0.89313647065356072</v>
      </c>
      <c r="AB95" s="2">
        <f t="shared" si="82"/>
        <v>0.89353358298414576</v>
      </c>
      <c r="AC95" s="6">
        <f t="shared" si="83"/>
        <v>-9.0130892287550411E-3</v>
      </c>
      <c r="AD95" s="2">
        <f t="shared" si="84"/>
        <v>1.6727223454021491</v>
      </c>
      <c r="AE95" s="2">
        <f t="shared" si="85"/>
        <v>0.66307975662625185</v>
      </c>
      <c r="AF95" s="2">
        <f t="shared" si="86"/>
        <v>0.99955557089498681</v>
      </c>
      <c r="AG95" s="6">
        <f t="shared" si="87"/>
        <v>1.008701788091043E-2</v>
      </c>
    </row>
    <row r="96" spans="1:33" x14ac:dyDescent="0.25">
      <c r="A96" s="1" t="s">
        <v>18</v>
      </c>
      <c r="B96" s="1" t="s">
        <v>7</v>
      </c>
      <c r="C96" s="2">
        <v>301.99178546742803</v>
      </c>
      <c r="D96" s="2">
        <v>721158960.39999998</v>
      </c>
      <c r="E96" s="2">
        <v>660941995821.3114</v>
      </c>
      <c r="F96" s="2">
        <v>37965475</v>
      </c>
      <c r="G96" s="2">
        <f t="shared" si="109"/>
        <v>4.1875897277893415E-7</v>
      </c>
      <c r="H96" s="2">
        <f t="shared" si="109"/>
        <v>1.0911077900321051E-3</v>
      </c>
      <c r="I96" s="2">
        <f t="shared" si="109"/>
        <v>17409.027434038726</v>
      </c>
      <c r="J96" s="2">
        <f t="shared" si="110"/>
        <v>37965475</v>
      </c>
      <c r="K96" s="2">
        <f t="shared" si="100"/>
        <v>8.6672248315294951</v>
      </c>
      <c r="L96" s="2">
        <f t="shared" si="111"/>
        <v>2.9120105132101948E-2</v>
      </c>
      <c r="M96" s="2">
        <f t="shared" si="112"/>
        <v>297.63714080739231</v>
      </c>
      <c r="N96" s="2">
        <f t="shared" si="113"/>
        <v>-3.3530736606583955E-2</v>
      </c>
      <c r="O96" s="2">
        <f t="shared" si="113"/>
        <v>-0.11202059734991712</v>
      </c>
      <c r="P96" s="2">
        <f t="shared" si="113"/>
        <v>0.17522276181032431</v>
      </c>
      <c r="Q96" s="2">
        <f t="shared" si="113"/>
        <v>-5.5132272172063804E-4</v>
      </c>
      <c r="R96" s="8">
        <f t="shared" si="104"/>
        <v>-9.9799925727494134</v>
      </c>
      <c r="S96" s="2">
        <f t="shared" si="105"/>
        <v>-33.341490306765479</v>
      </c>
      <c r="T96" s="2">
        <f t="shared" si="106"/>
        <v>52.15280182959966</v>
      </c>
      <c r="U96" s="2">
        <f t="shared" si="107"/>
        <v>-0.1640941185550803</v>
      </c>
      <c r="V96" s="6">
        <f t="shared" si="108"/>
        <v>8.6672248315296905</v>
      </c>
      <c r="W96" s="2">
        <f t="shared" si="77"/>
        <v>2.954824107718703E-2</v>
      </c>
      <c r="X96" s="2">
        <f t="shared" si="78"/>
        <v>0.1908548839615572</v>
      </c>
      <c r="Y96" s="2">
        <f t="shared" si="79"/>
        <v>0.15482046078076139</v>
      </c>
      <c r="Z96" s="2">
        <f t="shared" si="80"/>
        <v>-0.17827010129942333</v>
      </c>
      <c r="AA96" s="2">
        <f t="shared" si="81"/>
        <v>-0.59557066912960166</v>
      </c>
      <c r="AB96" s="2">
        <f t="shared" si="82"/>
        <v>0.93159240324465986</v>
      </c>
      <c r="AC96" s="6">
        <f t="shared" si="83"/>
        <v>-2.9311720348700362E-3</v>
      </c>
      <c r="AD96" s="2">
        <f t="shared" si="84"/>
        <v>0.83381094538605305</v>
      </c>
      <c r="AE96" s="2">
        <f t="shared" si="85"/>
        <v>0.19136062153203826</v>
      </c>
      <c r="AF96" s="2">
        <f t="shared" si="86"/>
        <v>0.639303913444633</v>
      </c>
      <c r="AG96" s="6">
        <f t="shared" si="87"/>
        <v>3.1464104093818332E-3</v>
      </c>
    </row>
    <row r="97" spans="1:33" x14ac:dyDescent="0.25">
      <c r="A97" s="1" t="s">
        <v>18</v>
      </c>
      <c r="B97" s="1" t="s">
        <v>48</v>
      </c>
      <c r="C97" s="2"/>
      <c r="D97" s="2"/>
      <c r="E97" s="2"/>
      <c r="F97" s="2"/>
      <c r="G97" s="2"/>
      <c r="H97" s="2"/>
      <c r="I97" s="2"/>
      <c r="J97" s="2"/>
      <c r="K97" s="2">
        <f>C96-C90</f>
        <v>-71.509386320825399</v>
      </c>
      <c r="L97" s="2">
        <f>((LN(C96)-LN(C90)))</f>
        <v>-0.21252132531994761</v>
      </c>
      <c r="M97" s="2">
        <f t="shared" si="112"/>
        <v>336.48099179303119</v>
      </c>
      <c r="N97" s="2">
        <f>LN(G96/G90)</f>
        <v>-0.40427128425693376</v>
      </c>
      <c r="O97" s="2">
        <f>LN(H96/H90)</f>
        <v>-0.87845701218591066</v>
      </c>
      <c r="P97" s="2">
        <f>LN(I96/I90)</f>
        <v>1.0740270112361172</v>
      </c>
      <c r="Q97" s="2">
        <f>LN(J96/J90)</f>
        <v>-3.8200401132201835E-3</v>
      </c>
      <c r="R97" s="8">
        <f t="shared" si="104"/>
        <v>-136.0296026802155</v>
      </c>
      <c r="S97" s="2">
        <f t="shared" si="105"/>
        <v>-295.58408670785809</v>
      </c>
      <c r="T97" s="2">
        <f t="shared" si="106"/>
        <v>361.3896739532338</v>
      </c>
      <c r="U97" s="2">
        <f t="shared" si="107"/>
        <v>-1.2853708859854904</v>
      </c>
      <c r="V97" s="6">
        <f t="shared" si="108"/>
        <v>-71.509386320825257</v>
      </c>
      <c r="W97" s="2">
        <f>(C96-C90)/C90</f>
        <v>-0.19145692630213687</v>
      </c>
      <c r="X97" s="2">
        <f>(E96-E90)/E90</f>
        <v>1.9159829617932085</v>
      </c>
      <c r="Y97" s="2">
        <f>W97/X97</f>
        <v>-9.9926215483121167E-2</v>
      </c>
      <c r="Z97" s="2">
        <f>(R97/C90)/X97</f>
        <v>-0.19008586269391545</v>
      </c>
      <c r="AA97" s="2">
        <f>(S97/C90)/X97</f>
        <v>-0.41304506529024948</v>
      </c>
      <c r="AB97" s="2">
        <f>(T97/C90)/X97</f>
        <v>0.50500087178497988</v>
      </c>
      <c r="AC97" s="6">
        <f>(U97/C90)/X97</f>
        <v>-1.7961592839359991E-3</v>
      </c>
      <c r="AD97" s="2">
        <f t="shared" si="84"/>
        <v>1.1978733524358502</v>
      </c>
      <c r="AE97" s="2">
        <f t="shared" si="85"/>
        <v>0.3764069991048461</v>
      </c>
      <c r="AF97" s="2">
        <f t="shared" si="86"/>
        <v>0.8179096084137385</v>
      </c>
      <c r="AG97" s="6">
        <f t="shared" si="87"/>
        <v>3.5567449172657487E-3</v>
      </c>
    </row>
    <row r="98" spans="1:33" x14ac:dyDescent="0.25">
      <c r="A98" s="1" t="s">
        <v>27</v>
      </c>
      <c r="B98" s="1">
        <v>1990</v>
      </c>
      <c r="C98" s="2">
        <v>2233.9205458297388</v>
      </c>
      <c r="D98" s="2">
        <v>2823042195</v>
      </c>
      <c r="E98" s="2">
        <v>1416186830442.0264</v>
      </c>
      <c r="F98" s="2">
        <v>147969407</v>
      </c>
      <c r="G98" s="2">
        <f t="shared" ref="G98:I104" si="114">C98/D98</f>
        <v>7.9131673971658034E-7</v>
      </c>
      <c r="H98" s="2">
        <f t="shared" si="114"/>
        <v>1.9934108511084373E-3</v>
      </c>
      <c r="I98" s="2">
        <f t="shared" si="114"/>
        <v>9570.8083120318679</v>
      </c>
      <c r="J98" s="2">
        <f t="shared" ref="J98:J104" si="115">F98</f>
        <v>147969407</v>
      </c>
      <c r="K98" s="2"/>
      <c r="L98" s="2"/>
      <c r="M98" s="2"/>
      <c r="N98" s="2"/>
      <c r="O98" s="2"/>
      <c r="P98" s="2"/>
      <c r="Q98" s="2"/>
      <c r="R98" s="8"/>
      <c r="S98" s="2"/>
      <c r="T98" s="2"/>
      <c r="U98" s="2"/>
      <c r="V98" s="6"/>
      <c r="W98" s="2"/>
      <c r="X98" s="2"/>
      <c r="Y98" s="2"/>
      <c r="Z98" s="2"/>
      <c r="AA98" s="2"/>
      <c r="AB98" s="2"/>
      <c r="AC98" s="6"/>
      <c r="AD98" s="2"/>
      <c r="AE98" s="2"/>
      <c r="AF98" s="2"/>
      <c r="AG98" s="6"/>
    </row>
    <row r="99" spans="1:33" x14ac:dyDescent="0.25">
      <c r="A99" s="1" t="s">
        <v>27</v>
      </c>
      <c r="B99" s="1" t="s">
        <v>2</v>
      </c>
      <c r="C99" s="2">
        <v>1616.4181228902548</v>
      </c>
      <c r="D99" s="2">
        <v>2023223247</v>
      </c>
      <c r="E99" s="2">
        <v>879713577296.92725</v>
      </c>
      <c r="F99" s="2">
        <v>148375787</v>
      </c>
      <c r="G99" s="2">
        <f t="shared" si="114"/>
        <v>7.9893216197819555E-7</v>
      </c>
      <c r="H99" s="2">
        <f t="shared" si="114"/>
        <v>2.2998658872774307E-3</v>
      </c>
      <c r="I99" s="2">
        <f t="shared" si="114"/>
        <v>5928.956436112634</v>
      </c>
      <c r="J99" s="2">
        <f t="shared" si="115"/>
        <v>148375787</v>
      </c>
      <c r="K99" s="2">
        <f t="shared" si="100"/>
        <v>-617.50242293948395</v>
      </c>
      <c r="L99" s="2">
        <f t="shared" ref="L99:L104" si="116">((LN(C99)-LN(C98)))</f>
        <v>-0.32354546809314044</v>
      </c>
      <c r="M99" s="2">
        <f t="shared" ref="M99:M105" si="117">K99/L99</f>
        <v>1908.5491340021515</v>
      </c>
      <c r="N99" s="2">
        <f t="shared" ref="N99:Q104" si="118">LN(G99/G98)</f>
        <v>9.5777214104166581E-3</v>
      </c>
      <c r="O99" s="2">
        <f t="shared" si="118"/>
        <v>0.14300364430140849</v>
      </c>
      <c r="P99" s="2">
        <f t="shared" si="118"/>
        <v>-0.47886944791147373</v>
      </c>
      <c r="Q99" s="2">
        <f t="shared" si="118"/>
        <v>2.7426141065084301E-3</v>
      </c>
      <c r="R99" s="8">
        <f t="shared" si="104"/>
        <v>18.279551903564577</v>
      </c>
      <c r="S99" s="2">
        <f t="shared" si="105"/>
        <v>272.92948149060487</v>
      </c>
      <c r="T99" s="2">
        <f t="shared" si="106"/>
        <v>-913.94587011153158</v>
      </c>
      <c r="U99" s="2">
        <f t="shared" si="107"/>
        <v>5.234413777878749</v>
      </c>
      <c r="V99" s="6">
        <f t="shared" si="108"/>
        <v>-617.50242293948338</v>
      </c>
      <c r="W99" s="2">
        <f t="shared" si="77"/>
        <v>-0.27642094258555056</v>
      </c>
      <c r="X99" s="2">
        <f t="shared" si="78"/>
        <v>-0.37881530996701385</v>
      </c>
      <c r="Y99" s="2">
        <f t="shared" si="79"/>
        <v>0.72969844489553626</v>
      </c>
      <c r="Z99" s="2">
        <f t="shared" si="80"/>
        <v>-2.1600823093005917E-2</v>
      </c>
      <c r="AA99" s="2">
        <f t="shared" si="81"/>
        <v>-0.32251892593684123</v>
      </c>
      <c r="AB99" s="2">
        <f t="shared" si="82"/>
        <v>1.0800036653531315</v>
      </c>
      <c r="AC99" s="6">
        <f t="shared" si="83"/>
        <v>-6.1854714277488959E-3</v>
      </c>
      <c r="AD99" s="2">
        <f t="shared" si="84"/>
        <v>0.32435558479614585</v>
      </c>
      <c r="AE99" s="2">
        <f t="shared" si="85"/>
        <v>2.0000694243887625E-2</v>
      </c>
      <c r="AF99" s="2">
        <f t="shared" si="86"/>
        <v>0.29862762163069728</v>
      </c>
      <c r="AG99" s="6">
        <f t="shared" si="87"/>
        <v>5.7272689215609428E-3</v>
      </c>
    </row>
    <row r="100" spans="1:33" x14ac:dyDescent="0.25">
      <c r="A100" s="1" t="s">
        <v>27</v>
      </c>
      <c r="B100" s="1" t="s">
        <v>3</v>
      </c>
      <c r="C100" s="2">
        <v>1452.7630563057201</v>
      </c>
      <c r="D100" s="2">
        <v>1788160740</v>
      </c>
      <c r="E100" s="2">
        <v>951570864960.2019</v>
      </c>
      <c r="F100" s="2">
        <v>146596869</v>
      </c>
      <c r="G100" s="2">
        <f t="shared" si="114"/>
        <v>8.1243426488925154E-7</v>
      </c>
      <c r="H100" s="2">
        <f t="shared" si="114"/>
        <v>1.8791671811797088E-3</v>
      </c>
      <c r="I100" s="2">
        <f t="shared" si="114"/>
        <v>6491.0722271988079</v>
      </c>
      <c r="J100" s="2">
        <f t="shared" si="115"/>
        <v>146596869</v>
      </c>
      <c r="K100" s="2">
        <f t="shared" si="100"/>
        <v>-163.65506658453478</v>
      </c>
      <c r="L100" s="2">
        <f t="shared" si="116"/>
        <v>-0.10674536680734281</v>
      </c>
      <c r="M100" s="2">
        <f t="shared" si="117"/>
        <v>1533.135080981119</v>
      </c>
      <c r="N100" s="2">
        <f t="shared" si="118"/>
        <v>1.6758967674307686E-2</v>
      </c>
      <c r="O100" s="2">
        <f t="shared" si="118"/>
        <v>-0.20202212139647469</v>
      </c>
      <c r="P100" s="2">
        <f t="shared" si="118"/>
        <v>9.057951216936326E-2</v>
      </c>
      <c r="Q100" s="2">
        <f t="shared" si="118"/>
        <v>-1.2061725254539189E-2</v>
      </c>
      <c r="R100" s="8">
        <f t="shared" si="104"/>
        <v>25.693761262509671</v>
      </c>
      <c r="S100" s="2">
        <f t="shared" si="105"/>
        <v>-309.72720144716169</v>
      </c>
      <c r="T100" s="2">
        <f t="shared" si="106"/>
        <v>138.87062772500701</v>
      </c>
      <c r="U100" s="2">
        <f t="shared" si="107"/>
        <v>-18.492254124889946</v>
      </c>
      <c r="V100" s="6">
        <f t="shared" si="108"/>
        <v>-163.65506658453495</v>
      </c>
      <c r="W100" s="2">
        <f t="shared" si="77"/>
        <v>-0.10124550341709203</v>
      </c>
      <c r="X100" s="2">
        <f t="shared" si="78"/>
        <v>8.1682594787349599E-2</v>
      </c>
      <c r="Y100" s="2">
        <f t="shared" si="79"/>
        <v>-1.2394991084780302</v>
      </c>
      <c r="Z100" s="2">
        <f t="shared" si="80"/>
        <v>0.194600722378965</v>
      </c>
      <c r="AA100" s="2">
        <f t="shared" si="81"/>
        <v>-2.3458277099343463</v>
      </c>
      <c r="AB100" s="2">
        <f t="shared" si="82"/>
        <v>1.0517854585945139</v>
      </c>
      <c r="AC100" s="6">
        <f t="shared" si="83"/>
        <v>-0.1400575795171641</v>
      </c>
      <c r="AD100" s="2">
        <f t="shared" si="84"/>
        <v>2.1784714252794073</v>
      </c>
      <c r="AE100" s="2">
        <f t="shared" si="85"/>
        <v>-0.18501940751206736</v>
      </c>
      <c r="AF100" s="2">
        <f t="shared" si="86"/>
        <v>2.230329094936379</v>
      </c>
      <c r="AG100" s="6">
        <f t="shared" si="87"/>
        <v>0.13316173785509555</v>
      </c>
    </row>
    <row r="101" spans="1:33" x14ac:dyDescent="0.25">
      <c r="A101" s="1" t="s">
        <v>27</v>
      </c>
      <c r="B101" s="1" t="s">
        <v>4</v>
      </c>
      <c r="C101" s="2">
        <v>1465.7339724913086</v>
      </c>
      <c r="D101" s="2">
        <v>1939157242</v>
      </c>
      <c r="E101" s="2">
        <v>1281522697121.6448</v>
      </c>
      <c r="F101" s="2">
        <v>143518814</v>
      </c>
      <c r="G101" s="2">
        <f t="shared" si="114"/>
        <v>7.558613302444653E-7</v>
      </c>
      <c r="H101" s="2">
        <f t="shared" si="114"/>
        <v>1.5131665216351071E-3</v>
      </c>
      <c r="I101" s="2">
        <f t="shared" si="114"/>
        <v>8929.3010540182186</v>
      </c>
      <c r="J101" s="2">
        <f t="shared" si="115"/>
        <v>143518814</v>
      </c>
      <c r="K101" s="2">
        <f t="shared" si="100"/>
        <v>12.970916185588521</v>
      </c>
      <c r="L101" s="2">
        <f t="shared" si="116"/>
        <v>8.8888228848142958E-3</v>
      </c>
      <c r="M101" s="2">
        <f t="shared" si="117"/>
        <v>1459.2389063964918</v>
      </c>
      <c r="N101" s="2">
        <f t="shared" si="118"/>
        <v>-7.2177072426795552E-2</v>
      </c>
      <c r="O101" s="2">
        <f t="shared" si="118"/>
        <v>-0.21662420064399168</v>
      </c>
      <c r="P101" s="2">
        <f t="shared" si="118"/>
        <v>0.31891039312517327</v>
      </c>
      <c r="Q101" s="2">
        <f t="shared" si="118"/>
        <v>-2.1220297169571439E-2</v>
      </c>
      <c r="R101" s="8">
        <f t="shared" si="104"/>
        <v>-105.32359223497753</v>
      </c>
      <c r="S101" s="2">
        <f t="shared" si="105"/>
        <v>-316.10646164675262</v>
      </c>
      <c r="T101" s="2">
        <f t="shared" si="106"/>
        <v>465.36645330245312</v>
      </c>
      <c r="U101" s="2">
        <f t="shared" si="107"/>
        <v>-30.965483235133995</v>
      </c>
      <c r="V101" s="6">
        <f t="shared" si="108"/>
        <v>12.970916185588983</v>
      </c>
      <c r="W101" s="2">
        <f t="shared" si="77"/>
        <v>8.9284457842510809E-3</v>
      </c>
      <c r="X101" s="2">
        <f t="shared" si="78"/>
        <v>0.34674436167740658</v>
      </c>
      <c r="Y101" s="2">
        <f t="shared" si="79"/>
        <v>2.5749361117391883E-2</v>
      </c>
      <c r="Z101" s="2">
        <f t="shared" si="80"/>
        <v>-0.20908432155722215</v>
      </c>
      <c r="AA101" s="2">
        <f t="shared" si="81"/>
        <v>-0.62752232117009166</v>
      </c>
      <c r="AB101" s="2">
        <f t="shared" si="82"/>
        <v>0.92382748346785803</v>
      </c>
      <c r="AC101" s="6">
        <f t="shared" si="83"/>
        <v>-6.1471479623151394E-2</v>
      </c>
      <c r="AD101" s="2">
        <f t="shared" si="84"/>
        <v>0.97212752209889342</v>
      </c>
      <c r="AE101" s="2">
        <f t="shared" si="85"/>
        <v>0.22632398937988152</v>
      </c>
      <c r="AF101" s="2">
        <f t="shared" si="86"/>
        <v>0.67926353393871997</v>
      </c>
      <c r="AG101" s="6">
        <f t="shared" si="87"/>
        <v>6.653999878029189E-2</v>
      </c>
    </row>
    <row r="102" spans="1:33" x14ac:dyDescent="0.25">
      <c r="A102" s="1" t="s">
        <v>27</v>
      </c>
      <c r="B102" s="1" t="s">
        <v>5</v>
      </c>
      <c r="C102" s="2">
        <v>1492.3847655113675</v>
      </c>
      <c r="D102" s="2">
        <v>1902672980</v>
      </c>
      <c r="E102" s="2">
        <v>1524917468442.0063</v>
      </c>
      <c r="F102" s="2">
        <v>142849468</v>
      </c>
      <c r="G102" s="2">
        <f t="shared" si="114"/>
        <v>7.8436220054555439E-7</v>
      </c>
      <c r="H102" s="2">
        <f t="shared" si="114"/>
        <v>1.2477219386462554E-3</v>
      </c>
      <c r="I102" s="2">
        <f t="shared" si="114"/>
        <v>10674.995782567466</v>
      </c>
      <c r="J102" s="2">
        <f t="shared" si="115"/>
        <v>142849468</v>
      </c>
      <c r="K102" s="2">
        <f t="shared" si="100"/>
        <v>26.650793020058927</v>
      </c>
      <c r="L102" s="2">
        <f t="shared" si="116"/>
        <v>1.801923214484713E-2</v>
      </c>
      <c r="M102" s="2">
        <f t="shared" si="117"/>
        <v>1479.0193503156638</v>
      </c>
      <c r="N102" s="2">
        <f t="shared" si="118"/>
        <v>3.7012970404995384E-2</v>
      </c>
      <c r="O102" s="2">
        <f t="shared" si="118"/>
        <v>-0.1928850497646962</v>
      </c>
      <c r="P102" s="2">
        <f t="shared" si="118"/>
        <v>0.17856604164061801</v>
      </c>
      <c r="Q102" s="2">
        <f t="shared" si="118"/>
        <v>-4.6747301360706411E-3</v>
      </c>
      <c r="R102" s="8">
        <f t="shared" si="104"/>
        <v>54.742899441649165</v>
      </c>
      <c r="S102" s="2">
        <f t="shared" si="105"/>
        <v>-285.28072098858547</v>
      </c>
      <c r="T102" s="2">
        <f t="shared" si="106"/>
        <v>264.10263089574664</v>
      </c>
      <c r="U102" s="2">
        <f t="shared" si="107"/>
        <v>-6.914016328752254</v>
      </c>
      <c r="V102" s="6">
        <f t="shared" si="108"/>
        <v>26.650793020058089</v>
      </c>
      <c r="W102" s="2">
        <f t="shared" si="77"/>
        <v>1.8182558035931013E-2</v>
      </c>
      <c r="X102" s="2">
        <f t="shared" si="78"/>
        <v>0.18992622750032967</v>
      </c>
      <c r="Y102" s="2">
        <f t="shared" si="79"/>
        <v>9.5734845446237546E-2</v>
      </c>
      <c r="Z102" s="2">
        <f t="shared" si="80"/>
        <v>0.1966471696876215</v>
      </c>
      <c r="AA102" s="2">
        <f t="shared" si="81"/>
        <v>-1.0247839796766038</v>
      </c>
      <c r="AB102" s="2">
        <f t="shared" si="82"/>
        <v>0.94870815032479361</v>
      </c>
      <c r="AC102" s="6">
        <f t="shared" si="83"/>
        <v>-2.4836494889576694E-2</v>
      </c>
      <c r="AD102" s="2">
        <f t="shared" si="84"/>
        <v>0.89908925583335697</v>
      </c>
      <c r="AE102" s="2">
        <f t="shared" si="85"/>
        <v>-0.20727888721130797</v>
      </c>
      <c r="AF102" s="2">
        <f t="shared" si="86"/>
        <v>1.0801888645372821</v>
      </c>
      <c r="AG102" s="6">
        <f t="shared" si="87"/>
        <v>2.617927850738273E-2</v>
      </c>
    </row>
    <row r="103" spans="1:33" x14ac:dyDescent="0.25">
      <c r="A103" s="1" t="s">
        <v>27</v>
      </c>
      <c r="B103" s="1" t="s">
        <v>6</v>
      </c>
      <c r="C103" s="2">
        <v>1506.9952396082433</v>
      </c>
      <c r="D103" s="2">
        <v>2305638873</v>
      </c>
      <c r="E103" s="2">
        <v>1662474715110.3518</v>
      </c>
      <c r="F103" s="2">
        <v>144096870</v>
      </c>
      <c r="G103" s="2">
        <f t="shared" si="114"/>
        <v>6.536128694115071E-7</v>
      </c>
      <c r="H103" s="2">
        <f t="shared" si="114"/>
        <v>1.3868715427933329E-3</v>
      </c>
      <c r="I103" s="2">
        <f t="shared" si="114"/>
        <v>11537.202127363014</v>
      </c>
      <c r="J103" s="2">
        <f t="shared" si="115"/>
        <v>144096870</v>
      </c>
      <c r="K103" s="2">
        <f t="shared" si="100"/>
        <v>14.610474096875805</v>
      </c>
      <c r="L103" s="2">
        <f t="shared" si="116"/>
        <v>9.7424065199396281E-3</v>
      </c>
      <c r="M103" s="2">
        <f t="shared" si="117"/>
        <v>1499.6781408138513</v>
      </c>
      <c r="N103" s="2">
        <f t="shared" si="118"/>
        <v>-0.18235567076340378</v>
      </c>
      <c r="O103" s="2">
        <f t="shared" si="118"/>
        <v>0.10573108234777272</v>
      </c>
      <c r="P103" s="2">
        <f t="shared" si="118"/>
        <v>7.7672617676702513E-2</v>
      </c>
      <c r="Q103" s="2">
        <f t="shared" si="118"/>
        <v>8.694377258869011E-3</v>
      </c>
      <c r="R103" s="8">
        <f t="shared" si="104"/>
        <v>-273.47481329732415</v>
      </c>
      <c r="S103" s="2">
        <f t="shared" si="105"/>
        <v>158.562593001544</v>
      </c>
      <c r="T103" s="2">
        <f t="shared" si="106"/>
        <v>116.4839268695423</v>
      </c>
      <c r="U103" s="2">
        <f t="shared" si="107"/>
        <v>13.038767523114908</v>
      </c>
      <c r="V103" s="6">
        <f t="shared" si="108"/>
        <v>14.610474096877065</v>
      </c>
      <c r="W103" s="2">
        <f t="shared" si="77"/>
        <v>9.7900182543538012E-3</v>
      </c>
      <c r="X103" s="2">
        <f t="shared" si="78"/>
        <v>9.0206355107785852E-2</v>
      </c>
      <c r="Y103" s="2">
        <f t="shared" si="79"/>
        <v>0.10852914124127835</v>
      </c>
      <c r="Z103" s="2">
        <f t="shared" si="80"/>
        <v>-2.0314184496329291</v>
      </c>
      <c r="AA103" s="2">
        <f t="shared" si="81"/>
        <v>1.1778305027848257</v>
      </c>
      <c r="AB103" s="2">
        <f t="shared" si="82"/>
        <v>0.86526285647818535</v>
      </c>
      <c r="AC103" s="6">
        <f t="shared" si="83"/>
        <v>9.685423161120571E-2</v>
      </c>
      <c r="AD103" s="2">
        <f t="shared" si="84"/>
        <v>0.87457090012736027</v>
      </c>
      <c r="AE103" s="2">
        <f t="shared" si="85"/>
        <v>2.3477472012392391</v>
      </c>
      <c r="AF103" s="2">
        <f t="shared" si="86"/>
        <v>-1.3612401063635866</v>
      </c>
      <c r="AG103" s="6">
        <f t="shared" si="87"/>
        <v>-0.11193619474829215</v>
      </c>
    </row>
    <row r="104" spans="1:33" x14ac:dyDescent="0.25">
      <c r="A104" s="1" t="s">
        <v>27</v>
      </c>
      <c r="B104" s="1" t="s">
        <v>7</v>
      </c>
      <c r="C104" s="2">
        <v>1548.8396358153125</v>
      </c>
      <c r="D104" s="2">
        <v>2216980828</v>
      </c>
      <c r="E104" s="2">
        <v>1762462643295.8445</v>
      </c>
      <c r="F104" s="2">
        <v>144406261</v>
      </c>
      <c r="G104" s="2">
        <f t="shared" si="114"/>
        <v>6.9862563367882786E-7</v>
      </c>
      <c r="H104" s="2">
        <f t="shared" si="114"/>
        <v>1.2578881240025584E-3</v>
      </c>
      <c r="I104" s="2">
        <f t="shared" si="114"/>
        <v>12204.890778910511</v>
      </c>
      <c r="J104" s="2">
        <f t="shared" si="115"/>
        <v>144406261</v>
      </c>
      <c r="K104" s="2">
        <f t="shared" si="100"/>
        <v>41.844396207069167</v>
      </c>
      <c r="L104" s="2">
        <f t="shared" si="116"/>
        <v>2.7388267732918692E-2</v>
      </c>
      <c r="M104" s="2">
        <f t="shared" si="117"/>
        <v>1527.821935111846</v>
      </c>
      <c r="N104" s="2">
        <f t="shared" si="118"/>
        <v>6.6599791232567013E-2</v>
      </c>
      <c r="O104" s="2">
        <f t="shared" si="118"/>
        <v>-9.7616299210138827E-2</v>
      </c>
      <c r="P104" s="2">
        <f t="shared" si="118"/>
        <v>5.6259973208471696E-2</v>
      </c>
      <c r="Q104" s="2">
        <f t="shared" si="118"/>
        <v>2.1448025020183266E-3</v>
      </c>
      <c r="R104" s="8">
        <f t="shared" si="104"/>
        <v>101.75262191898548</v>
      </c>
      <c r="S104" s="2">
        <f t="shared" si="105"/>
        <v>-149.14032315769126</v>
      </c>
      <c r="T104" s="2">
        <f t="shared" si="106"/>
        <v>85.955221136707834</v>
      </c>
      <c r="U104" s="2">
        <f t="shared" si="107"/>
        <v>3.2768763090663686</v>
      </c>
      <c r="V104" s="6">
        <f t="shared" si="108"/>
        <v>41.844396207068428</v>
      </c>
      <c r="W104" s="2">
        <f t="shared" si="77"/>
        <v>2.77667739799543E-2</v>
      </c>
      <c r="X104" s="2">
        <f t="shared" si="78"/>
        <v>6.0144029425948695E-2</v>
      </c>
      <c r="Y104" s="2">
        <f t="shared" si="79"/>
        <v>0.46167132872501776</v>
      </c>
      <c r="Z104" s="2">
        <f t="shared" si="80"/>
        <v>1.1226417972463478</v>
      </c>
      <c r="AA104" s="2">
        <f t="shared" si="81"/>
        <v>-1.6454726892930467</v>
      </c>
      <c r="AB104" s="2">
        <f t="shared" si="82"/>
        <v>0.94834827957996926</v>
      </c>
      <c r="AC104" s="6">
        <f t="shared" si="83"/>
        <v>3.6153941191738932E-2</v>
      </c>
      <c r="AD104" s="2">
        <f t="shared" si="84"/>
        <v>0.51318377576486218</v>
      </c>
      <c r="AE104" s="2">
        <f t="shared" si="85"/>
        <v>-1.1837864014933148</v>
      </c>
      <c r="AF104" s="2">
        <f t="shared" si="86"/>
        <v>1.7350932402406414</v>
      </c>
      <c r="AG104" s="6">
        <f t="shared" si="87"/>
        <v>-3.8123062982464408E-2</v>
      </c>
    </row>
    <row r="105" spans="1:33" x14ac:dyDescent="0.25">
      <c r="A105" s="1" t="s">
        <v>27</v>
      </c>
      <c r="B105" s="1" t="s">
        <v>48</v>
      </c>
      <c r="C105" s="2"/>
      <c r="D105" s="2"/>
      <c r="E105" s="2"/>
      <c r="F105" s="2"/>
      <c r="G105" s="2"/>
      <c r="H105" s="2"/>
      <c r="I105" s="2"/>
      <c r="J105" s="2"/>
      <c r="K105" s="2">
        <f>C104-C98</f>
        <v>-685.08091001442631</v>
      </c>
      <c r="L105" s="2">
        <f>((LN(C104)-LN(C98)))</f>
        <v>-0.36625210561796351</v>
      </c>
      <c r="M105" s="2">
        <f t="shared" si="117"/>
        <v>1870.5173281079569</v>
      </c>
      <c r="N105" s="2">
        <f>LN(G104/G98)</f>
        <v>-0.12458329246791265</v>
      </c>
      <c r="O105" s="2">
        <f>LN(H104/H98)</f>
        <v>-0.46041294436612024</v>
      </c>
      <c r="P105" s="2">
        <f>LN(I104/I98)</f>
        <v>0.24311908990885495</v>
      </c>
      <c r="Q105" s="2">
        <f>LN(J104/J98)</f>
        <v>-2.4374958692785484E-2</v>
      </c>
      <c r="R105" s="8">
        <f t="shared" si="104"/>
        <v>-233.03520735397214</v>
      </c>
      <c r="S105" s="2">
        <f t="shared" si="105"/>
        <v>-861.21039052203264</v>
      </c>
      <c r="T105" s="2">
        <f t="shared" si="106"/>
        <v>454.75847046834951</v>
      </c>
      <c r="U105" s="2">
        <f t="shared" si="107"/>
        <v>-45.593782606770922</v>
      </c>
      <c r="V105" s="6">
        <f t="shared" si="108"/>
        <v>-685.08091001442608</v>
      </c>
      <c r="W105" s="2">
        <f>(C104-C98)/C98</f>
        <v>-0.30667201270579147</v>
      </c>
      <c r="X105" s="2">
        <f>(E104-E98)/E98</f>
        <v>0.24451280396791786</v>
      </c>
      <c r="Y105" s="2">
        <f>W105/X105</f>
        <v>-1.2542165797829934</v>
      </c>
      <c r="Z105" s="2">
        <f>(R105/C98)/X105</f>
        <v>-0.42663080588592805</v>
      </c>
      <c r="AA105" s="2">
        <f>(S105/C98)/X105</f>
        <v>-1.5766668355295061</v>
      </c>
      <c r="AB105" s="2">
        <f>(T105/C98)/X105</f>
        <v>0.8325521921872675</v>
      </c>
      <c r="AC105" s="6">
        <f>(U105/C98)/X105</f>
        <v>-8.347113055482655E-2</v>
      </c>
      <c r="AD105" s="2">
        <f t="shared" si="84"/>
        <v>2.5064720164725482</v>
      </c>
      <c r="AE105" s="2">
        <f t="shared" si="85"/>
        <v>0.51243731010435578</v>
      </c>
      <c r="AF105" s="2">
        <f t="shared" si="86"/>
        <v>1.8937753696705943</v>
      </c>
      <c r="AG105" s="6">
        <f t="shared" si="87"/>
        <v>0.10025933669759798</v>
      </c>
    </row>
    <row r="106" spans="1:33" x14ac:dyDescent="0.25">
      <c r="A106" s="1" t="s">
        <v>19</v>
      </c>
      <c r="B106" s="1">
        <v>1990</v>
      </c>
      <c r="C106" s="2">
        <v>202.28258005668519</v>
      </c>
      <c r="D106" s="2">
        <v>234063534.30000001</v>
      </c>
      <c r="E106" s="2">
        <v>293927428477.36725</v>
      </c>
      <c r="F106" s="2">
        <v>16233786</v>
      </c>
      <c r="G106" s="2">
        <f t="shared" ref="G106:I112" si="119">C106/D106</f>
        <v>8.6422082218676119E-7</v>
      </c>
      <c r="H106" s="2">
        <f t="shared" si="119"/>
        <v>7.9633103828560586E-4</v>
      </c>
      <c r="I106" s="2">
        <f t="shared" si="119"/>
        <v>18105.907548452793</v>
      </c>
      <c r="J106" s="2">
        <f t="shared" ref="J106:J112" si="120">F106</f>
        <v>16233786</v>
      </c>
      <c r="K106" s="2"/>
      <c r="L106" s="2"/>
      <c r="M106" s="2"/>
      <c r="N106" s="2"/>
      <c r="O106" s="2"/>
      <c r="P106" s="2"/>
      <c r="Q106" s="2"/>
      <c r="R106" s="8"/>
      <c r="S106" s="2"/>
      <c r="T106" s="2"/>
      <c r="U106" s="2"/>
      <c r="V106" s="6"/>
      <c r="W106" s="2"/>
      <c r="X106" s="2"/>
      <c r="Y106" s="2"/>
      <c r="Z106" s="2"/>
      <c r="AA106" s="2"/>
      <c r="AB106" s="2"/>
      <c r="AC106" s="6"/>
      <c r="AD106" s="2"/>
      <c r="AE106" s="2"/>
      <c r="AF106" s="2"/>
      <c r="AG106" s="6"/>
    </row>
    <row r="107" spans="1:33" x14ac:dyDescent="0.25">
      <c r="A107" s="1" t="s">
        <v>19</v>
      </c>
      <c r="B107" s="1" t="s">
        <v>2</v>
      </c>
      <c r="C107" s="2">
        <v>242.05291167199556</v>
      </c>
      <c r="D107" s="2">
        <v>269964671.60000002</v>
      </c>
      <c r="E107" s="2">
        <v>349402069125.16412</v>
      </c>
      <c r="F107" s="2">
        <v>18638790</v>
      </c>
      <c r="G107" s="2">
        <f t="shared" si="119"/>
        <v>8.9660958316293838E-7</v>
      </c>
      <c r="H107" s="2">
        <f t="shared" si="119"/>
        <v>7.7264760416542429E-4</v>
      </c>
      <c r="I107" s="2">
        <f t="shared" si="119"/>
        <v>18745.96307620635</v>
      </c>
      <c r="J107" s="2">
        <f t="shared" si="120"/>
        <v>18638790</v>
      </c>
      <c r="K107" s="2">
        <f t="shared" si="100"/>
        <v>39.770331615310369</v>
      </c>
      <c r="L107" s="2">
        <f t="shared" ref="L107:L112" si="121">((LN(C107)-LN(C106)))</f>
        <v>0.17949071452218046</v>
      </c>
      <c r="M107" s="2">
        <f t="shared" ref="M107:M113" si="122">K107/L107</f>
        <v>221.57319792938799</v>
      </c>
      <c r="N107" s="2">
        <f t="shared" ref="N107:Q112" si="123">LN(G107/G106)</f>
        <v>3.6792202617788511E-2</v>
      </c>
      <c r="O107" s="2">
        <f t="shared" si="123"/>
        <v>-3.0191912761621784E-2</v>
      </c>
      <c r="P107" s="2">
        <f t="shared" si="123"/>
        <v>3.4740157720595508E-2</v>
      </c>
      <c r="Q107" s="2">
        <f t="shared" si="123"/>
        <v>0.13815026694541785</v>
      </c>
      <c r="R107" s="8">
        <f t="shared" si="104"/>
        <v>8.152165992889401</v>
      </c>
      <c r="S107" s="2">
        <f t="shared" si="105"/>
        <v>-6.689718662197639</v>
      </c>
      <c r="T107" s="2">
        <f t="shared" si="106"/>
        <v>7.6974878427236648</v>
      </c>
      <c r="U107" s="2">
        <f t="shared" si="107"/>
        <v>30.610396441894856</v>
      </c>
      <c r="V107" s="6">
        <f t="shared" si="108"/>
        <v>39.770331615310283</v>
      </c>
      <c r="W107" s="2">
        <f t="shared" si="77"/>
        <v>0.19660779294077432</v>
      </c>
      <c r="X107" s="2">
        <f t="shared" si="78"/>
        <v>0.18873584182045292</v>
      </c>
      <c r="Y107" s="2">
        <f t="shared" si="79"/>
        <v>1.0417088298883372</v>
      </c>
      <c r="Z107" s="2">
        <f t="shared" si="80"/>
        <v>0.21353061321316921</v>
      </c>
      <c r="AA107" s="2">
        <f t="shared" si="81"/>
        <v>-0.17522456355876406</v>
      </c>
      <c r="AB107" s="2">
        <f t="shared" si="82"/>
        <v>0.20162117659176057</v>
      </c>
      <c r="AC107" s="6">
        <f t="shared" si="83"/>
        <v>0.80178160364216933</v>
      </c>
      <c r="AD107" s="2">
        <f t="shared" si="84"/>
        <v>-4.1666637775731807</v>
      </c>
      <c r="AE107" s="2">
        <f t="shared" si="85"/>
        <v>-1.0590683817182689</v>
      </c>
      <c r="AF107" s="2">
        <f t="shared" si="86"/>
        <v>0.86907817185074776</v>
      </c>
      <c r="AG107" s="6">
        <f t="shared" si="87"/>
        <v>-3.9766735677056593</v>
      </c>
    </row>
    <row r="108" spans="1:33" x14ac:dyDescent="0.25">
      <c r="A108" s="1" t="s">
        <v>19</v>
      </c>
      <c r="B108" s="1" t="s">
        <v>3</v>
      </c>
      <c r="C108" s="2">
        <v>278.18768739803181</v>
      </c>
      <c r="D108" s="2">
        <v>286475124</v>
      </c>
      <c r="E108" s="2">
        <v>379223464035.03479</v>
      </c>
      <c r="F108" s="2">
        <v>20663840</v>
      </c>
      <c r="G108" s="2">
        <f t="shared" si="119"/>
        <v>9.7107100788978744E-7</v>
      </c>
      <c r="H108" s="2">
        <f t="shared" si="119"/>
        <v>7.5542562939495174E-4</v>
      </c>
      <c r="I108" s="2">
        <f t="shared" si="119"/>
        <v>18352.03253775846</v>
      </c>
      <c r="J108" s="2">
        <f t="shared" si="120"/>
        <v>20663840</v>
      </c>
      <c r="K108" s="2">
        <f t="shared" si="100"/>
        <v>36.134775726036253</v>
      </c>
      <c r="L108" s="2">
        <f t="shared" si="121"/>
        <v>0.13913967488470469</v>
      </c>
      <c r="M108" s="2">
        <f t="shared" si="122"/>
        <v>259.70145291757086</v>
      </c>
      <c r="N108" s="2">
        <f t="shared" si="123"/>
        <v>7.9779074236116646E-2</v>
      </c>
      <c r="O108" s="2">
        <f t="shared" si="123"/>
        <v>-2.254172592695481E-2</v>
      </c>
      <c r="P108" s="2">
        <f t="shared" si="123"/>
        <v>-2.123809326610861E-2</v>
      </c>
      <c r="Q108" s="2">
        <f t="shared" si="123"/>
        <v>0.10314041984165098</v>
      </c>
      <c r="R108" s="8">
        <f t="shared" si="104"/>
        <v>20.718741491538239</v>
      </c>
      <c r="S108" s="2">
        <f t="shared" si="105"/>
        <v>-5.8541189744998414</v>
      </c>
      <c r="T108" s="2">
        <f t="shared" si="106"/>
        <v>-5.5155636784072843</v>
      </c>
      <c r="U108" s="2">
        <f t="shared" si="107"/>
        <v>26.785716887405012</v>
      </c>
      <c r="V108" s="6">
        <f t="shared" si="108"/>
        <v>36.134775726036125</v>
      </c>
      <c r="W108" s="2">
        <f t="shared" si="77"/>
        <v>0.14928461498947912</v>
      </c>
      <c r="X108" s="2">
        <f t="shared" si="78"/>
        <v>8.5349794821014457E-2</v>
      </c>
      <c r="Y108" s="2">
        <f t="shared" si="79"/>
        <v>1.74909166802968</v>
      </c>
      <c r="Z108" s="2">
        <f t="shared" si="80"/>
        <v>1.0028837148364815</v>
      </c>
      <c r="AA108" s="2">
        <f t="shared" si="81"/>
        <v>-0.2833666604044901</v>
      </c>
      <c r="AB108" s="2">
        <f t="shared" si="82"/>
        <v>-0.26697900514263273</v>
      </c>
      <c r="AC108" s="6">
        <f t="shared" si="83"/>
        <v>1.2965536187403151</v>
      </c>
      <c r="AD108" s="2">
        <f t="shared" si="84"/>
        <v>7.5514202777676349</v>
      </c>
      <c r="AE108" s="2">
        <f t="shared" si="85"/>
        <v>3.7564141581121477</v>
      </c>
      <c r="AF108" s="2">
        <f t="shared" si="86"/>
        <v>-1.0613818126002166</v>
      </c>
      <c r="AG108" s="6">
        <f t="shared" si="87"/>
        <v>4.8563879322557035</v>
      </c>
    </row>
    <row r="109" spans="1:33" x14ac:dyDescent="0.25">
      <c r="A109" s="1" t="s">
        <v>19</v>
      </c>
      <c r="B109" s="1" t="s">
        <v>4</v>
      </c>
      <c r="C109" s="2">
        <v>342.7539081658648</v>
      </c>
      <c r="D109" s="2">
        <v>426124016.89999998</v>
      </c>
      <c r="E109" s="2">
        <v>461601802003.85608</v>
      </c>
      <c r="F109" s="2">
        <v>23816175</v>
      </c>
      <c r="G109" s="2">
        <f t="shared" si="119"/>
        <v>8.0435247620952584E-7</v>
      </c>
      <c r="H109" s="2">
        <f t="shared" si="119"/>
        <v>9.2314201341969695E-4</v>
      </c>
      <c r="I109" s="2">
        <f t="shared" si="119"/>
        <v>19381.861361190706</v>
      </c>
      <c r="J109" s="2">
        <f t="shared" si="120"/>
        <v>23816175</v>
      </c>
      <c r="K109" s="2">
        <f t="shared" si="100"/>
        <v>64.566220767832988</v>
      </c>
      <c r="L109" s="2">
        <f t="shared" si="121"/>
        <v>0.2087167003426238</v>
      </c>
      <c r="M109" s="2">
        <f t="shared" si="122"/>
        <v>309.34860824190298</v>
      </c>
      <c r="N109" s="2">
        <f t="shared" si="123"/>
        <v>-0.18836201788329843</v>
      </c>
      <c r="O109" s="2">
        <f t="shared" si="123"/>
        <v>0.20050174541451488</v>
      </c>
      <c r="P109" s="2">
        <f t="shared" si="123"/>
        <v>5.4597313952575569E-2</v>
      </c>
      <c r="Q109" s="2">
        <f t="shared" si="123"/>
        <v>0.14197965885883204</v>
      </c>
      <c r="R109" s="8">
        <f t="shared" si="104"/>
        <v>-58.269528077834806</v>
      </c>
      <c r="S109" s="2">
        <f t="shared" si="105"/>
        <v>62.024935894052533</v>
      </c>
      <c r="T109" s="2">
        <f t="shared" si="106"/>
        <v>16.889603084975484</v>
      </c>
      <c r="U109" s="2">
        <f t="shared" si="107"/>
        <v>43.921209866639863</v>
      </c>
      <c r="V109" s="6">
        <f t="shared" si="108"/>
        <v>64.566220767833073</v>
      </c>
      <c r="W109" s="2">
        <f t="shared" si="77"/>
        <v>0.23209589673698044</v>
      </c>
      <c r="X109" s="2">
        <f t="shared" si="78"/>
        <v>0.21722901081144788</v>
      </c>
      <c r="Y109" s="2">
        <f t="shared" si="79"/>
        <v>1.0684387682381744</v>
      </c>
      <c r="Z109" s="2">
        <f t="shared" si="80"/>
        <v>-0.96424139534458098</v>
      </c>
      <c r="AA109" s="2">
        <f t="shared" si="81"/>
        <v>1.0263857063120687</v>
      </c>
      <c r="AB109" s="2">
        <f t="shared" si="82"/>
        <v>0.279488353221584</v>
      </c>
      <c r="AC109" s="6">
        <f t="shared" si="83"/>
        <v>0.72680610404910406</v>
      </c>
      <c r="AD109" s="2">
        <f t="shared" si="84"/>
        <v>-2.8228382539829702</v>
      </c>
      <c r="AE109" s="2">
        <f t="shared" si="85"/>
        <v>3.45002353132086</v>
      </c>
      <c r="AF109" s="2">
        <f t="shared" si="86"/>
        <v>-3.6723738019177117</v>
      </c>
      <c r="AG109" s="6">
        <f t="shared" si="87"/>
        <v>-2.6004879833861185</v>
      </c>
    </row>
    <row r="110" spans="1:33" x14ac:dyDescent="0.25">
      <c r="A110" s="1" t="s">
        <v>19</v>
      </c>
      <c r="B110" s="1" t="s">
        <v>5</v>
      </c>
      <c r="C110" s="2">
        <v>471.96307424436742</v>
      </c>
      <c r="D110" s="2">
        <v>648109051</v>
      </c>
      <c r="E110" s="2">
        <v>528207332649.53601</v>
      </c>
      <c r="F110" s="2">
        <v>27421468</v>
      </c>
      <c r="G110" s="2">
        <f t="shared" si="119"/>
        <v>7.2821552718042105E-7</v>
      </c>
      <c r="H110" s="2">
        <f t="shared" si="119"/>
        <v>1.2269974514534398E-3</v>
      </c>
      <c r="I110" s="2">
        <f t="shared" si="119"/>
        <v>19262.547601373346</v>
      </c>
      <c r="J110" s="2">
        <f t="shared" si="120"/>
        <v>27421468</v>
      </c>
      <c r="K110" s="2">
        <f t="shared" si="100"/>
        <v>129.20916607850262</v>
      </c>
      <c r="L110" s="2">
        <f t="shared" si="121"/>
        <v>0.31988802923434445</v>
      </c>
      <c r="M110" s="2">
        <f t="shared" si="122"/>
        <v>403.91997908695174</v>
      </c>
      <c r="N110" s="2">
        <f t="shared" si="123"/>
        <v>-9.9440518153358443E-2</v>
      </c>
      <c r="O110" s="2">
        <f t="shared" si="123"/>
        <v>0.28454228429312051</v>
      </c>
      <c r="P110" s="2">
        <f t="shared" si="123"/>
        <v>-6.1749754825013645E-3</v>
      </c>
      <c r="Q110" s="2">
        <f t="shared" si="123"/>
        <v>0.1409612385770837</v>
      </c>
      <c r="R110" s="8">
        <f t="shared" si="104"/>
        <v>-40.16601201290019</v>
      </c>
      <c r="S110" s="2">
        <f t="shared" si="105"/>
        <v>114.93231352103071</v>
      </c>
      <c r="T110" s="2">
        <f t="shared" si="106"/>
        <v>-2.4941959677543908</v>
      </c>
      <c r="U110" s="2">
        <f t="shared" si="107"/>
        <v>56.937060538126467</v>
      </c>
      <c r="V110" s="6">
        <f t="shared" si="108"/>
        <v>129.20916607850259</v>
      </c>
      <c r="W110" s="2">
        <f t="shared" si="77"/>
        <v>0.37697357491829375</v>
      </c>
      <c r="X110" s="2">
        <f t="shared" si="78"/>
        <v>0.14429218074223102</v>
      </c>
      <c r="Y110" s="2">
        <f t="shared" si="79"/>
        <v>2.6125710553348247</v>
      </c>
      <c r="Z110" s="2">
        <f t="shared" si="80"/>
        <v>-0.8121448623031774</v>
      </c>
      <c r="AA110" s="2">
        <f t="shared" si="81"/>
        <v>2.3238973266438396</v>
      </c>
      <c r="AB110" s="2">
        <f t="shared" si="82"/>
        <v>-5.0431903474471129E-2</v>
      </c>
      <c r="AC110" s="6">
        <f t="shared" si="83"/>
        <v>1.151250494468633</v>
      </c>
      <c r="AD110" s="2">
        <f t="shared" si="84"/>
        <v>52.803935115344601</v>
      </c>
      <c r="AE110" s="2">
        <f t="shared" si="85"/>
        <v>-16.103791575392133</v>
      </c>
      <c r="AF110" s="2">
        <f t="shared" si="86"/>
        <v>46.079905110466591</v>
      </c>
      <c r="AG110" s="6">
        <f t="shared" si="87"/>
        <v>22.827821580270147</v>
      </c>
    </row>
    <row r="111" spans="1:33" x14ac:dyDescent="0.25">
      <c r="A111" s="1" t="s">
        <v>19</v>
      </c>
      <c r="B111" s="1" t="s">
        <v>6</v>
      </c>
      <c r="C111" s="2">
        <v>591.24450348310211</v>
      </c>
      <c r="D111" s="2">
        <v>810323207.5</v>
      </c>
      <c r="E111" s="2">
        <v>678729756049.65369</v>
      </c>
      <c r="F111" s="2">
        <v>31717676</v>
      </c>
      <c r="G111" s="2">
        <f t="shared" si="119"/>
        <v>7.296403435207082E-7</v>
      </c>
      <c r="H111" s="2">
        <f t="shared" si="119"/>
        <v>1.1938819541613252E-3</v>
      </c>
      <c r="I111" s="2">
        <f t="shared" si="119"/>
        <v>21399.101121080046</v>
      </c>
      <c r="J111" s="2">
        <f t="shared" si="120"/>
        <v>31717676</v>
      </c>
      <c r="K111" s="2">
        <f t="shared" si="100"/>
        <v>119.28142923873469</v>
      </c>
      <c r="L111" s="2">
        <f t="shared" si="121"/>
        <v>0.22532889333631978</v>
      </c>
      <c r="M111" s="2">
        <f t="shared" si="122"/>
        <v>529.3658858950613</v>
      </c>
      <c r="N111" s="2">
        <f t="shared" si="123"/>
        <v>1.9546744264338735E-3</v>
      </c>
      <c r="O111" s="2">
        <f t="shared" si="123"/>
        <v>-2.735994445023382E-2</v>
      </c>
      <c r="P111" s="2">
        <f t="shared" si="123"/>
        <v>0.10518624562065326</v>
      </c>
      <c r="Q111" s="2">
        <f t="shared" si="123"/>
        <v>0.14554791773946679</v>
      </c>
      <c r="R111" s="8">
        <f t="shared" si="104"/>
        <v>1.0347379593855883</v>
      </c>
      <c r="S111" s="2">
        <f t="shared" si="105"/>
        <v>-14.483421231937692</v>
      </c>
      <c r="T111" s="2">
        <f t="shared" si="106"/>
        <v>55.682010096952624</v>
      </c>
      <c r="U111" s="2">
        <f t="shared" si="107"/>
        <v>77.048102414334352</v>
      </c>
      <c r="V111" s="6">
        <f t="shared" si="108"/>
        <v>119.28142923873487</v>
      </c>
      <c r="W111" s="2">
        <f t="shared" si="77"/>
        <v>0.25273466452795962</v>
      </c>
      <c r="X111" s="2">
        <f t="shared" si="78"/>
        <v>0.28496844722901427</v>
      </c>
      <c r="Y111" s="2">
        <f t="shared" si="79"/>
        <v>0.88688648510215573</v>
      </c>
      <c r="Z111" s="2">
        <f t="shared" si="80"/>
        <v>7.6935288054316422E-3</v>
      </c>
      <c r="AA111" s="2">
        <f t="shared" si="81"/>
        <v>-0.10768776523408644</v>
      </c>
      <c r="AB111" s="2">
        <f t="shared" si="82"/>
        <v>0.41400931002822466</v>
      </c>
      <c r="AC111" s="6">
        <f t="shared" si="83"/>
        <v>0.57287141150258714</v>
      </c>
      <c r="AD111" s="2">
        <f t="shared" si="84"/>
        <v>-1.142189713177451</v>
      </c>
      <c r="AE111" s="2">
        <f t="shared" si="85"/>
        <v>-1.8582985017673019E-2</v>
      </c>
      <c r="AF111" s="2">
        <f t="shared" si="86"/>
        <v>0.26010952562092121</v>
      </c>
      <c r="AG111" s="6">
        <f t="shared" si="87"/>
        <v>-1.3837162537806993</v>
      </c>
    </row>
    <row r="112" spans="1:33" x14ac:dyDescent="0.25">
      <c r="A112" s="1" t="s">
        <v>19</v>
      </c>
      <c r="B112" s="1" t="s">
        <v>7</v>
      </c>
      <c r="C112" s="2">
        <v>582.17068796469232</v>
      </c>
      <c r="D112" s="2">
        <v>680589908.5</v>
      </c>
      <c r="E112" s="2">
        <v>703949827121.99451</v>
      </c>
      <c r="F112" s="2">
        <v>34268529</v>
      </c>
      <c r="G112" s="2">
        <f t="shared" si="119"/>
        <v>8.5539130200707685E-7</v>
      </c>
      <c r="H112" s="2">
        <f t="shared" si="119"/>
        <v>9.6681593244010244E-4</v>
      </c>
      <c r="I112" s="2">
        <f t="shared" si="119"/>
        <v>20542.16646188678</v>
      </c>
      <c r="J112" s="2">
        <f t="shared" si="120"/>
        <v>34268529</v>
      </c>
      <c r="K112" s="2">
        <f t="shared" si="100"/>
        <v>-9.0738155184097877</v>
      </c>
      <c r="L112" s="2">
        <f t="shared" si="121"/>
        <v>-1.5465960304815063E-2</v>
      </c>
      <c r="M112" s="2">
        <f t="shared" si="122"/>
        <v>586.69590116462473</v>
      </c>
      <c r="N112" s="2">
        <f t="shared" si="123"/>
        <v>0.15900729477999254</v>
      </c>
      <c r="O112" s="2">
        <f t="shared" si="123"/>
        <v>-0.21095729494837209</v>
      </c>
      <c r="P112" s="2">
        <f t="shared" si="123"/>
        <v>-4.0869243257232013E-2</v>
      </c>
      <c r="Q112" s="2">
        <f t="shared" si="123"/>
        <v>7.7353283120796867E-2</v>
      </c>
      <c r="R112" s="8">
        <f t="shared" si="104"/>
        <v>93.288928102696858</v>
      </c>
      <c r="S112" s="2">
        <f t="shared" si="105"/>
        <v>-123.7677802669867</v>
      </c>
      <c r="T112" s="2">
        <f t="shared" si="106"/>
        <v>-23.977817502718</v>
      </c>
      <c r="U112" s="2">
        <f t="shared" si="107"/>
        <v>45.38285414859827</v>
      </c>
      <c r="V112" s="6">
        <f t="shared" si="108"/>
        <v>-9.0738155184095746</v>
      </c>
      <c r="W112" s="2">
        <f t="shared" si="77"/>
        <v>-1.5346976529937616E-2</v>
      </c>
      <c r="X112" s="2">
        <f t="shared" si="78"/>
        <v>3.7157750706447293E-2</v>
      </c>
      <c r="Y112" s="2">
        <f t="shared" si="79"/>
        <v>-0.4130222157735382</v>
      </c>
      <c r="Z112" s="2">
        <f t="shared" si="80"/>
        <v>4.2463283184389367</v>
      </c>
      <c r="AA112" s="2">
        <f t="shared" si="81"/>
        <v>-5.633665655151205</v>
      </c>
      <c r="AB112" s="2">
        <f t="shared" si="82"/>
        <v>-1.0914230396566085</v>
      </c>
      <c r="AC112" s="6">
        <f t="shared" si="83"/>
        <v>2.0657381605953495</v>
      </c>
      <c r="AD112" s="2">
        <f t="shared" si="84"/>
        <v>0.62157458586958447</v>
      </c>
      <c r="AE112" s="2">
        <f t="shared" si="85"/>
        <v>3.8906346706543293</v>
      </c>
      <c r="AF112" s="2">
        <f t="shared" si="86"/>
        <v>-5.161761709670075</v>
      </c>
      <c r="AG112" s="6">
        <f t="shared" si="87"/>
        <v>1.8927016248853301</v>
      </c>
    </row>
    <row r="113" spans="1:33" x14ac:dyDescent="0.25">
      <c r="A113" s="1" t="s">
        <v>19</v>
      </c>
      <c r="B113" s="1" t="s">
        <v>48</v>
      </c>
      <c r="C113" s="2"/>
      <c r="D113" s="2"/>
      <c r="E113" s="2"/>
      <c r="F113" s="2"/>
      <c r="G113" s="2"/>
      <c r="H113" s="2"/>
      <c r="I113" s="2"/>
      <c r="J113" s="2"/>
      <c r="K113" s="2">
        <f>C112-C106</f>
        <v>379.8881079080071</v>
      </c>
      <c r="L113" s="2">
        <f>((LN(C112)-LN(C106)))</f>
        <v>1.0570980520153581</v>
      </c>
      <c r="M113" s="2">
        <f t="shared" si="122"/>
        <v>359.36884680068249</v>
      </c>
      <c r="N113" s="2">
        <f>LN(G112/G106)</f>
        <v>-1.0269289976325606E-2</v>
      </c>
      <c r="O113" s="2">
        <f>LN(H112/H106)</f>
        <v>0.19399315162045311</v>
      </c>
      <c r="P113" s="2">
        <f>LN(I112/I106)</f>
        <v>0.12624140528798225</v>
      </c>
      <c r="Q113" s="2">
        <f>LN(J112/J106)</f>
        <v>0.74713278508324799</v>
      </c>
      <c r="R113" s="8">
        <f t="shared" si="104"/>
        <v>-3.690462896253941</v>
      </c>
      <c r="S113" s="2">
        <f t="shared" si="105"/>
        <v>69.715095185072187</v>
      </c>
      <c r="T113" s="2">
        <f t="shared" si="106"/>
        <v>45.367228236839765</v>
      </c>
      <c r="U113" s="2">
        <f t="shared" si="107"/>
        <v>268.496247382349</v>
      </c>
      <c r="V113" s="6">
        <f t="shared" si="108"/>
        <v>379.88810790800699</v>
      </c>
      <c r="W113" s="2">
        <f>(C112-C106)/C106</f>
        <v>1.8780070325460152</v>
      </c>
      <c r="X113" s="2">
        <f>(E112-E106)/E106</f>
        <v>1.3949783481203744</v>
      </c>
      <c r="Y113" s="2">
        <f>W113/X113</f>
        <v>1.3462624958132754</v>
      </c>
      <c r="Z113" s="2">
        <f>(R113/C106)/X113</f>
        <v>-1.3078408315482831E-2</v>
      </c>
      <c r="AA113" s="2">
        <f>(S113/C106)/X113</f>
        <v>0.24705911052746884</v>
      </c>
      <c r="AB113" s="2">
        <f>(T113/C106)/X113</f>
        <v>0.16077417703490862</v>
      </c>
      <c r="AC113" s="6">
        <f>(U113/C106)/X113</f>
        <v>0.95150761656638039</v>
      </c>
      <c r="AD113" s="2">
        <f t="shared" si="84"/>
        <v>-7.3736239279331741</v>
      </c>
      <c r="AE113" s="2">
        <f t="shared" si="85"/>
        <v>8.134644851979643E-2</v>
      </c>
      <c r="AF113" s="2">
        <f t="shared" si="86"/>
        <v>-1.536684031502306</v>
      </c>
      <c r="AG113" s="6">
        <f t="shared" si="87"/>
        <v>-5.9182863449506646</v>
      </c>
    </row>
    <row r="114" spans="1:33" x14ac:dyDescent="0.25">
      <c r="A114" s="1" t="s">
        <v>20</v>
      </c>
      <c r="B114" s="1">
        <v>1990</v>
      </c>
      <c r="C114" s="2">
        <v>324.86961087666879</v>
      </c>
      <c r="D114" s="2">
        <v>747166781.39999998</v>
      </c>
      <c r="E114" s="2">
        <v>223003647043.16852</v>
      </c>
      <c r="F114" s="2">
        <v>36800507</v>
      </c>
      <c r="G114" s="2">
        <f t="shared" ref="G114:I120" si="124">C114/D114</f>
        <v>4.3480199998713273E-7</v>
      </c>
      <c r="H114" s="2">
        <f t="shared" si="124"/>
        <v>3.3504688883198631E-3</v>
      </c>
      <c r="I114" s="2">
        <f t="shared" si="124"/>
        <v>6059.7982262355381</v>
      </c>
      <c r="J114" s="2">
        <f t="shared" ref="J114:J120" si="125">F114</f>
        <v>36800507</v>
      </c>
      <c r="K114" s="2"/>
      <c r="L114" s="2"/>
      <c r="M114" s="2"/>
      <c r="N114" s="2"/>
      <c r="O114" s="2"/>
      <c r="P114" s="2"/>
      <c r="Q114" s="2"/>
      <c r="R114" s="8"/>
      <c r="S114" s="2"/>
      <c r="T114" s="2"/>
      <c r="U114" s="2"/>
      <c r="V114" s="6"/>
      <c r="W114" s="2"/>
      <c r="X114" s="2"/>
      <c r="Y114" s="2"/>
      <c r="Z114" s="2"/>
      <c r="AA114" s="2"/>
      <c r="AB114" s="2"/>
      <c r="AC114" s="6"/>
      <c r="AD114" s="2"/>
      <c r="AE114" s="2"/>
      <c r="AF114" s="2"/>
      <c r="AG114" s="6"/>
    </row>
    <row r="115" spans="1:33" x14ac:dyDescent="0.25">
      <c r="A115" s="1" t="s">
        <v>20</v>
      </c>
      <c r="B115" s="1" t="s">
        <v>2</v>
      </c>
      <c r="C115" s="2">
        <v>351.15398629817236</v>
      </c>
      <c r="D115" s="2">
        <v>718344413.89999998</v>
      </c>
      <c r="E115" s="2">
        <v>232674175450.48663</v>
      </c>
      <c r="F115" s="2">
        <v>41435761</v>
      </c>
      <c r="G115" s="2">
        <f t="shared" si="124"/>
        <v>4.8883791605158376E-7</v>
      </c>
      <c r="H115" s="2">
        <f t="shared" si="124"/>
        <v>3.0873405375099936E-3</v>
      </c>
      <c r="I115" s="2">
        <f t="shared" si="124"/>
        <v>5615.2987138449471</v>
      </c>
      <c r="J115" s="2">
        <f t="shared" si="125"/>
        <v>41435761</v>
      </c>
      <c r="K115" s="2">
        <f t="shared" si="100"/>
        <v>26.284375421503569</v>
      </c>
      <c r="L115" s="2">
        <f t="shared" ref="L115:L120" si="126">((LN(C115)-LN(C114)))</f>
        <v>7.7800930138098856E-2</v>
      </c>
      <c r="M115" s="2">
        <f t="shared" ref="M115:M121" si="127">K115/L115</f>
        <v>337.841403372017</v>
      </c>
      <c r="N115" s="2">
        <f t="shared" ref="N115:Q120" si="128">LN(G115/G114)</f>
        <v>0.11714021948975853</v>
      </c>
      <c r="O115" s="2">
        <f t="shared" si="128"/>
        <v>-8.1790249854940308E-2</v>
      </c>
      <c r="P115" s="2">
        <f t="shared" si="128"/>
        <v>-7.6181717490778178E-2</v>
      </c>
      <c r="Q115" s="2">
        <f t="shared" si="128"/>
        <v>0.1186326779940597</v>
      </c>
      <c r="R115" s="8">
        <f t="shared" si="104"/>
        <v>39.574816143726117</v>
      </c>
      <c r="S115" s="2">
        <f t="shared" si="105"/>
        <v>-27.632132793140944</v>
      </c>
      <c r="T115" s="2">
        <f t="shared" si="106"/>
        <v>-25.737338348375033</v>
      </c>
      <c r="U115" s="2">
        <f t="shared" si="107"/>
        <v>40.07903041929373</v>
      </c>
      <c r="V115" s="6">
        <f t="shared" si="108"/>
        <v>26.284375421503871</v>
      </c>
      <c r="W115" s="2">
        <f t="shared" si="77"/>
        <v>8.0907461152105065E-2</v>
      </c>
      <c r="X115" s="2">
        <f t="shared" si="78"/>
        <v>4.3364889030026117E-2</v>
      </c>
      <c r="Y115" s="2">
        <f t="shared" si="79"/>
        <v>1.8657366123105779</v>
      </c>
      <c r="Z115" s="2">
        <f t="shared" si="80"/>
        <v>2.8091283213221514</v>
      </c>
      <c r="AA115" s="2">
        <f t="shared" si="81"/>
        <v>-1.9614041042121786</v>
      </c>
      <c r="AB115" s="2">
        <f t="shared" si="82"/>
        <v>-1.8269064297682855</v>
      </c>
      <c r="AC115" s="6">
        <f t="shared" si="83"/>
        <v>2.8449188249689121</v>
      </c>
      <c r="AD115" s="2">
        <f t="shared" si="84"/>
        <v>2.0212546093820682</v>
      </c>
      <c r="AE115" s="2">
        <f t="shared" si="85"/>
        <v>1.5376421449665845</v>
      </c>
      <c r="AF115" s="2">
        <f t="shared" si="86"/>
        <v>-1.0736204505344875</v>
      </c>
      <c r="AG115" s="6">
        <f t="shared" si="87"/>
        <v>1.5572329149499713</v>
      </c>
    </row>
    <row r="116" spans="1:33" x14ac:dyDescent="0.25">
      <c r="A116" s="1" t="s">
        <v>20</v>
      </c>
      <c r="B116" s="1" t="s">
        <v>3</v>
      </c>
      <c r="C116" s="2">
        <v>371.64958338183089</v>
      </c>
      <c r="D116" s="2">
        <v>773072882.39999998</v>
      </c>
      <c r="E116" s="2">
        <v>267001436052.86462</v>
      </c>
      <c r="F116" s="2">
        <v>44967713</v>
      </c>
      <c r="G116" s="2">
        <f t="shared" si="124"/>
        <v>4.8074326734634261E-7</v>
      </c>
      <c r="H116" s="2">
        <f t="shared" si="124"/>
        <v>2.8953884811575934E-3</v>
      </c>
      <c r="I116" s="2">
        <f t="shared" si="124"/>
        <v>5937.6254258886729</v>
      </c>
      <c r="J116" s="2">
        <f t="shared" si="125"/>
        <v>44967713</v>
      </c>
      <c r="K116" s="2">
        <f t="shared" si="100"/>
        <v>20.495597083658538</v>
      </c>
      <c r="L116" s="2">
        <f t="shared" si="126"/>
        <v>5.6726595510549593E-2</v>
      </c>
      <c r="M116" s="2">
        <f t="shared" si="127"/>
        <v>361.30490291536915</v>
      </c>
      <c r="N116" s="2">
        <f t="shared" si="128"/>
        <v>-1.6697594621608802E-2</v>
      </c>
      <c r="O116" s="2">
        <f t="shared" si="128"/>
        <v>-6.4190760445438019E-2</v>
      </c>
      <c r="P116" s="2">
        <f t="shared" si="128"/>
        <v>5.5814507462456593E-2</v>
      </c>
      <c r="Q116" s="2">
        <f t="shared" si="128"/>
        <v>8.1800443115139398E-2</v>
      </c>
      <c r="R116" s="8">
        <f t="shared" si="104"/>
        <v>-6.0329228036805587</v>
      </c>
      <c r="S116" s="2">
        <f t="shared" si="105"/>
        <v>-23.192436470802701</v>
      </c>
      <c r="T116" s="2">
        <f t="shared" si="106"/>
        <v>20.166055199992027</v>
      </c>
      <c r="U116" s="2">
        <f t="shared" si="107"/>
        <v>29.554901158149619</v>
      </c>
      <c r="V116" s="6">
        <f t="shared" si="108"/>
        <v>20.495597083658385</v>
      </c>
      <c r="W116" s="2">
        <f t="shared" si="77"/>
        <v>5.8366408707817681E-2</v>
      </c>
      <c r="X116" s="2">
        <f t="shared" si="78"/>
        <v>0.1475336080418726</v>
      </c>
      <c r="Y116" s="2">
        <f t="shared" si="79"/>
        <v>0.39561432464426871</v>
      </c>
      <c r="Z116" s="2">
        <f t="shared" si="80"/>
        <v>-0.11644992194504322</v>
      </c>
      <c r="AA116" s="2">
        <f t="shared" si="81"/>
        <v>-0.44766981190156674</v>
      </c>
      <c r="AB116" s="2">
        <f t="shared" si="82"/>
        <v>0.38925337359626661</v>
      </c>
      <c r="AC116" s="6">
        <f t="shared" si="83"/>
        <v>0.57048068489460924</v>
      </c>
      <c r="AD116" s="2">
        <f t="shared" si="84"/>
        <v>-1.6341415333748222E-2</v>
      </c>
      <c r="AE116" s="2">
        <f t="shared" si="85"/>
        <v>0.29916226767458931</v>
      </c>
      <c r="AF116" s="2">
        <f t="shared" si="86"/>
        <v>1.1500730430814188</v>
      </c>
      <c r="AG116" s="6">
        <f t="shared" si="87"/>
        <v>-1.4655767260897563</v>
      </c>
    </row>
    <row r="117" spans="1:33" x14ac:dyDescent="0.25">
      <c r="A117" s="1" t="s">
        <v>20</v>
      </c>
      <c r="B117" s="1" t="s">
        <v>4</v>
      </c>
      <c r="C117" s="2">
        <v>421.6636468372252</v>
      </c>
      <c r="D117" s="2">
        <v>832194900</v>
      </c>
      <c r="E117" s="2">
        <v>322228183699.62714</v>
      </c>
      <c r="F117" s="2">
        <v>47880595</v>
      </c>
      <c r="G117" s="2">
        <f t="shared" si="124"/>
        <v>5.0668857359883504E-7</v>
      </c>
      <c r="H117" s="2">
        <f t="shared" si="124"/>
        <v>2.582626046068493E-3</v>
      </c>
      <c r="I117" s="2">
        <f t="shared" si="124"/>
        <v>6729.8283093521941</v>
      </c>
      <c r="J117" s="2">
        <f t="shared" si="125"/>
        <v>47880595</v>
      </c>
      <c r="K117" s="2">
        <f t="shared" si="100"/>
        <v>50.014063455394307</v>
      </c>
      <c r="L117" s="2">
        <f t="shared" si="126"/>
        <v>0.12625652064235826</v>
      </c>
      <c r="M117" s="2">
        <f t="shared" si="127"/>
        <v>396.13053805804708</v>
      </c>
      <c r="N117" s="2">
        <f t="shared" si="128"/>
        <v>5.2563181712587378E-2</v>
      </c>
      <c r="O117" s="2">
        <f t="shared" si="128"/>
        <v>-0.11431256381327119</v>
      </c>
      <c r="P117" s="2">
        <f t="shared" si="128"/>
        <v>0.12524033859299105</v>
      </c>
      <c r="Q117" s="2">
        <f t="shared" si="128"/>
        <v>6.2765564150050843E-2</v>
      </c>
      <c r="R117" s="8">
        <f t="shared" si="104"/>
        <v>20.821881453850139</v>
      </c>
      <c r="S117" s="2">
        <f t="shared" si="105"/>
        <v>-45.282697410145957</v>
      </c>
      <c r="T117" s="2">
        <f t="shared" si="106"/>
        <v>49.611522713413542</v>
      </c>
      <c r="U117" s="2">
        <f t="shared" si="107"/>
        <v>24.863356698276512</v>
      </c>
      <c r="V117" s="6">
        <f t="shared" si="108"/>
        <v>50.014063455394236</v>
      </c>
      <c r="W117" s="2">
        <f t="shared" si="77"/>
        <v>0.13457317239613345</v>
      </c>
      <c r="X117" s="2">
        <f t="shared" si="78"/>
        <v>0.2068406389987654</v>
      </c>
      <c r="Y117" s="2">
        <f t="shared" si="79"/>
        <v>0.65061282467289561</v>
      </c>
      <c r="Z117" s="2">
        <f t="shared" si="80"/>
        <v>0.27086347662544302</v>
      </c>
      <c r="AA117" s="2">
        <f t="shared" si="81"/>
        <v>-0.58906438780161718</v>
      </c>
      <c r="AB117" s="2">
        <f t="shared" si="82"/>
        <v>0.64537633415219231</v>
      </c>
      <c r="AC117" s="6">
        <f t="shared" si="83"/>
        <v>0.32343740169687657</v>
      </c>
      <c r="AD117" s="2">
        <f t="shared" si="84"/>
        <v>-8.113855813416837E-3</v>
      </c>
      <c r="AE117" s="2">
        <f t="shared" si="85"/>
        <v>-0.41969849573313933</v>
      </c>
      <c r="AF117" s="2">
        <f t="shared" si="86"/>
        <v>0.91274556662423922</v>
      </c>
      <c r="AG117" s="6">
        <f t="shared" si="87"/>
        <v>-0.50116092670451673</v>
      </c>
    </row>
    <row r="118" spans="1:33" x14ac:dyDescent="0.25">
      <c r="A118" s="1" t="s">
        <v>20</v>
      </c>
      <c r="B118" s="1" t="s">
        <v>5</v>
      </c>
      <c r="C118" s="2">
        <v>474.86426135681575</v>
      </c>
      <c r="D118" s="2">
        <v>739922835.60000002</v>
      </c>
      <c r="E118" s="2">
        <v>375349442837.23981</v>
      </c>
      <c r="F118" s="2">
        <v>51216967</v>
      </c>
      <c r="G118" s="2">
        <f t="shared" si="124"/>
        <v>6.4177538320161523E-7</v>
      </c>
      <c r="H118" s="2">
        <f t="shared" si="124"/>
        <v>1.9712906192346411E-3</v>
      </c>
      <c r="I118" s="2">
        <f t="shared" si="124"/>
        <v>7328.6151996708395</v>
      </c>
      <c r="J118" s="2">
        <f t="shared" si="125"/>
        <v>51216967</v>
      </c>
      <c r="K118" s="2">
        <f t="shared" si="100"/>
        <v>53.200614519590545</v>
      </c>
      <c r="L118" s="2">
        <f t="shared" si="126"/>
        <v>0.11882104681426586</v>
      </c>
      <c r="M118" s="2">
        <f t="shared" si="127"/>
        <v>447.7372986180693</v>
      </c>
      <c r="N118" s="2">
        <f t="shared" si="128"/>
        <v>0.23634181046493768</v>
      </c>
      <c r="O118" s="2">
        <f t="shared" si="128"/>
        <v>-0.27011826368266745</v>
      </c>
      <c r="P118" s="2">
        <f t="shared" si="128"/>
        <v>8.5236943677379232E-2</v>
      </c>
      <c r="Q118" s="2">
        <f t="shared" si="128"/>
        <v>6.7360556354617115E-2</v>
      </c>
      <c r="R118" s="8">
        <f t="shared" si="104"/>
        <v>105.81904376807493</v>
      </c>
      <c r="S118" s="2">
        <f t="shared" si="105"/>
        <v>-120.94202168868085</v>
      </c>
      <c r="T118" s="2">
        <f t="shared" si="106"/>
        <v>38.163758904570301</v>
      </c>
      <c r="U118" s="2">
        <f t="shared" si="107"/>
        <v>30.15983353562649</v>
      </c>
      <c r="V118" s="6">
        <f t="shared" si="108"/>
        <v>53.200614519590872</v>
      </c>
      <c r="W118" s="2">
        <f t="shared" si="77"/>
        <v>0.12616836883765695</v>
      </c>
      <c r="X118" s="2">
        <f t="shared" si="78"/>
        <v>0.16485603005828611</v>
      </c>
      <c r="Y118" s="2">
        <f t="shared" si="79"/>
        <v>0.76532456103091373</v>
      </c>
      <c r="Z118" s="2">
        <f t="shared" si="80"/>
        <v>1.5222740179193008</v>
      </c>
      <c r="AA118" s="2">
        <f t="shared" si="81"/>
        <v>-1.7398276409945743</v>
      </c>
      <c r="AB118" s="2">
        <f t="shared" si="82"/>
        <v>0.54900986191004408</v>
      </c>
      <c r="AC118" s="6">
        <f t="shared" si="83"/>
        <v>0.4338683221961479</v>
      </c>
      <c r="AD118" s="2">
        <f t="shared" si="84"/>
        <v>-0.39400876765364534</v>
      </c>
      <c r="AE118" s="2">
        <f t="shared" si="85"/>
        <v>-2.7727626105352683</v>
      </c>
      <c r="AF118" s="2">
        <f t="shared" si="86"/>
        <v>3.1690280297362805</v>
      </c>
      <c r="AG118" s="6">
        <f t="shared" si="87"/>
        <v>-0.79027418685465756</v>
      </c>
    </row>
    <row r="119" spans="1:33" x14ac:dyDescent="0.25">
      <c r="A119" s="1" t="s">
        <v>20</v>
      </c>
      <c r="B119" s="1" t="s">
        <v>6</v>
      </c>
      <c r="C119" s="2">
        <v>455.07059837089787</v>
      </c>
      <c r="D119" s="2">
        <v>745799358.70000005</v>
      </c>
      <c r="E119" s="2">
        <v>418543065568.06311</v>
      </c>
      <c r="F119" s="2">
        <v>55386369</v>
      </c>
      <c r="G119" s="2">
        <f t="shared" si="124"/>
        <v>6.1017831815265928E-7</v>
      </c>
      <c r="H119" s="2">
        <f t="shared" si="124"/>
        <v>1.7818939556142731E-3</v>
      </c>
      <c r="I119" s="2">
        <f t="shared" si="124"/>
        <v>7556.7883059469577</v>
      </c>
      <c r="J119" s="2">
        <f t="shared" si="125"/>
        <v>55386369</v>
      </c>
      <c r="K119" s="2">
        <f t="shared" si="100"/>
        <v>-19.793662985917877</v>
      </c>
      <c r="L119" s="2">
        <f t="shared" si="126"/>
        <v>-4.2576429461874454E-2</v>
      </c>
      <c r="M119" s="2">
        <f t="shared" si="127"/>
        <v>464.89720336089562</v>
      </c>
      <c r="N119" s="2">
        <f t="shared" si="128"/>
        <v>-5.0487132779363113E-2</v>
      </c>
      <c r="O119" s="2">
        <f t="shared" si="128"/>
        <v>-0.10101164626494145</v>
      </c>
      <c r="P119" s="2">
        <f t="shared" si="128"/>
        <v>3.0659696902872978E-2</v>
      </c>
      <c r="Q119" s="2">
        <f t="shared" si="128"/>
        <v>7.8262652679556732E-2</v>
      </c>
      <c r="R119" s="8">
        <f t="shared" si="104"/>
        <v>-23.471326834836113</v>
      </c>
      <c r="S119" s="2">
        <f t="shared" si="105"/>
        <v>-46.960031855451341</v>
      </c>
      <c r="T119" s="2">
        <f t="shared" si="106"/>
        <v>14.253607346038361</v>
      </c>
      <c r="U119" s="2">
        <f t="shared" si="107"/>
        <v>36.384088358331027</v>
      </c>
      <c r="V119" s="6">
        <f t="shared" si="108"/>
        <v>-19.793662985918061</v>
      </c>
      <c r="W119" s="2">
        <f t="shared" si="77"/>
        <v>-4.168278094746912E-2</v>
      </c>
      <c r="X119" s="2">
        <f t="shared" si="78"/>
        <v>0.11507576088118254</v>
      </c>
      <c r="Y119" s="2">
        <f t="shared" si="79"/>
        <v>-0.36222033752622518</v>
      </c>
      <c r="Z119" s="2">
        <f t="shared" si="80"/>
        <v>-0.42952089940862637</v>
      </c>
      <c r="AA119" s="2">
        <f t="shared" si="81"/>
        <v>-0.85935981637282</v>
      </c>
      <c r="AB119" s="2">
        <f t="shared" si="82"/>
        <v>0.26083835354383145</v>
      </c>
      <c r="AC119" s="6">
        <f t="shared" si="83"/>
        <v>0.6658220247113863</v>
      </c>
      <c r="AD119" s="2">
        <f t="shared" si="84"/>
        <v>2.3886774418140195</v>
      </c>
      <c r="AE119" s="2">
        <f t="shared" si="85"/>
        <v>1.6466937993321191</v>
      </c>
      <c r="AF119" s="2">
        <f t="shared" si="86"/>
        <v>3.2946068118330327</v>
      </c>
      <c r="AG119" s="6">
        <f t="shared" si="87"/>
        <v>-2.5526231693511328</v>
      </c>
    </row>
    <row r="120" spans="1:33" x14ac:dyDescent="0.25">
      <c r="A120" s="1" t="s">
        <v>20</v>
      </c>
      <c r="B120" s="1" t="s">
        <v>7</v>
      </c>
      <c r="C120" s="2">
        <v>473.70545429892968</v>
      </c>
      <c r="D120" s="2">
        <v>730580057.29999995</v>
      </c>
      <c r="E120" s="2">
        <v>430166850678.93958</v>
      </c>
      <c r="F120" s="2">
        <v>58558267</v>
      </c>
      <c r="G120" s="2">
        <f t="shared" si="124"/>
        <v>6.483963661006569E-7</v>
      </c>
      <c r="H120" s="2">
        <f t="shared" si="124"/>
        <v>1.6983643815112978E-3</v>
      </c>
      <c r="I120" s="2">
        <f t="shared" si="124"/>
        <v>7345.9627942701854</v>
      </c>
      <c r="J120" s="2">
        <f t="shared" si="125"/>
        <v>58558267</v>
      </c>
      <c r="K120" s="2">
        <f t="shared" si="100"/>
        <v>18.634855928031811</v>
      </c>
      <c r="L120" s="2">
        <f t="shared" si="126"/>
        <v>4.0133155941274978E-2</v>
      </c>
      <c r="M120" s="2">
        <f t="shared" si="127"/>
        <v>464.32570504296621</v>
      </c>
      <c r="N120" s="2">
        <f t="shared" si="128"/>
        <v>6.0750946146771047E-2</v>
      </c>
      <c r="O120" s="2">
        <f t="shared" si="128"/>
        <v>-4.8011159247278029E-2</v>
      </c>
      <c r="P120" s="2">
        <f t="shared" si="128"/>
        <v>-2.8295390046823077E-2</v>
      </c>
      <c r="Q120" s="2">
        <f t="shared" si="128"/>
        <v>5.5688759088604566E-2</v>
      </c>
      <c r="R120" s="8">
        <f t="shared" si="104"/>
        <v>28.208225901626736</v>
      </c>
      <c r="S120" s="2">
        <f t="shared" si="105"/>
        <v>-22.292815367422499</v>
      </c>
      <c r="T120" s="2">
        <f t="shared" si="106"/>
        <v>-13.138276932956854</v>
      </c>
      <c r="U120" s="2">
        <f t="shared" si="107"/>
        <v>25.857722326784206</v>
      </c>
      <c r="V120" s="6">
        <f t="shared" si="108"/>
        <v>18.634855928031591</v>
      </c>
      <c r="W120" s="2">
        <f t="shared" si="77"/>
        <v>4.0949373558174323E-2</v>
      </c>
      <c r="X120" s="2">
        <f t="shared" si="78"/>
        <v>2.7772016949080752E-2</v>
      </c>
      <c r="Y120" s="2">
        <f t="shared" si="79"/>
        <v>1.4744832409275099</v>
      </c>
      <c r="Z120" s="2">
        <f t="shared" si="80"/>
        <v>2.2319762765474125</v>
      </c>
      <c r="AA120" s="2">
        <f t="shared" si="81"/>
        <v>-1.7639193337100003</v>
      </c>
      <c r="AB120" s="2">
        <f t="shared" si="82"/>
        <v>-1.0395663495937437</v>
      </c>
      <c r="AC120" s="6">
        <f t="shared" si="83"/>
        <v>2.0459926476838239</v>
      </c>
      <c r="AD120" s="2">
        <f t="shared" si="84"/>
        <v>2.4183637643751275</v>
      </c>
      <c r="AE120" s="2">
        <f t="shared" si="85"/>
        <v>2.1470262840074184</v>
      </c>
      <c r="AF120" s="2">
        <f t="shared" si="86"/>
        <v>-1.6967837929722613</v>
      </c>
      <c r="AG120" s="6">
        <f t="shared" si="87"/>
        <v>1.9681212733399704</v>
      </c>
    </row>
    <row r="121" spans="1:33" x14ac:dyDescent="0.25">
      <c r="A121" s="1" t="s">
        <v>20</v>
      </c>
      <c r="B121" s="1" t="s">
        <v>48</v>
      </c>
      <c r="C121" s="2"/>
      <c r="D121" s="2"/>
      <c r="E121" s="2"/>
      <c r="F121" s="2"/>
      <c r="G121" s="2"/>
      <c r="H121" s="2"/>
      <c r="I121" s="2"/>
      <c r="J121" s="2"/>
      <c r="K121" s="2">
        <f>C120-C114</f>
        <v>148.83584342226089</v>
      </c>
      <c r="L121" s="2">
        <f>((LN(C120)-LN(C114)))</f>
        <v>0.3771618195846731</v>
      </c>
      <c r="M121" s="2">
        <f t="shared" si="127"/>
        <v>394.62065271123538</v>
      </c>
      <c r="N121" s="2">
        <f>LN(G120/G114)</f>
        <v>0.39961143041308272</v>
      </c>
      <c r="O121" s="2">
        <f>LN(H120/H114)</f>
        <v>-0.67943464330853653</v>
      </c>
      <c r="P121" s="2">
        <f>LN(I120/I114)</f>
        <v>0.19247437909809839</v>
      </c>
      <c r="Q121" s="2">
        <f>LN(J120/J114)</f>
        <v>0.46451065338202863</v>
      </c>
      <c r="R121" s="8">
        <f t="shared" si="104"/>
        <v>157.69492350048111</v>
      </c>
      <c r="S121" s="2">
        <f t="shared" si="105"/>
        <v>-268.1189424170401</v>
      </c>
      <c r="T121" s="2">
        <f t="shared" si="106"/>
        <v>75.954365109881351</v>
      </c>
      <c r="U121" s="2">
        <f t="shared" si="107"/>
        <v>183.30549722893855</v>
      </c>
      <c r="V121" s="6">
        <f t="shared" si="108"/>
        <v>148.83584342226089</v>
      </c>
      <c r="W121" s="2">
        <f>(C120-C114)/C114</f>
        <v>0.45814024593012453</v>
      </c>
      <c r="X121" s="2">
        <f>(E120-E114)/E114</f>
        <v>0.92896778318459028</v>
      </c>
      <c r="Y121" s="2">
        <f>W121/X121</f>
        <v>0.4931712963818573</v>
      </c>
      <c r="Z121" s="2">
        <f>(R121/C114)/X121</f>
        <v>0.52252608019244229</v>
      </c>
      <c r="AA121" s="2">
        <f>(S121/C114)/X121</f>
        <v>-0.88841883363538765</v>
      </c>
      <c r="AB121" s="2">
        <f>(T121/C114)/X121</f>
        <v>0.2516766918895193</v>
      </c>
      <c r="AC121" s="6">
        <f>(U121/C114)/X121</f>
        <v>0.60738735793528342</v>
      </c>
      <c r="AD121" s="2">
        <f t="shared" si="84"/>
        <v>-0.95954298619893219</v>
      </c>
      <c r="AE121" s="2">
        <f t="shared" si="85"/>
        <v>-2.0761798650064107</v>
      </c>
      <c r="AF121" s="2">
        <f t="shared" si="86"/>
        <v>3.5300004420964997</v>
      </c>
      <c r="AG121" s="6">
        <f t="shared" si="87"/>
        <v>-2.4133635632890211</v>
      </c>
    </row>
    <row r="122" spans="1:33" x14ac:dyDescent="0.25">
      <c r="A122" s="1" t="s">
        <v>21</v>
      </c>
      <c r="B122" s="1">
        <v>1990</v>
      </c>
      <c r="C122" s="2">
        <v>235.43760050487947</v>
      </c>
      <c r="D122" s="2">
        <v>494566264.30000001</v>
      </c>
      <c r="E122" s="2">
        <v>364199331304.91907</v>
      </c>
      <c r="F122" s="2">
        <v>42869283</v>
      </c>
      <c r="G122" s="2">
        <f t="shared" ref="G122:I128" si="129">C122/D122</f>
        <v>4.760486460557788E-7</v>
      </c>
      <c r="H122" s="2">
        <f t="shared" si="129"/>
        <v>1.3579548938982913E-3</v>
      </c>
      <c r="I122" s="2">
        <f t="shared" si="129"/>
        <v>8495.5778547758564</v>
      </c>
      <c r="J122" s="2">
        <f t="shared" ref="J122:J128" si="130">F122</f>
        <v>42869283</v>
      </c>
      <c r="K122" s="2"/>
      <c r="L122" s="2"/>
      <c r="M122" s="2"/>
      <c r="N122" s="2"/>
      <c r="O122" s="2"/>
      <c r="P122" s="2"/>
      <c r="Q122" s="2"/>
      <c r="R122" s="8"/>
      <c r="S122" s="2"/>
      <c r="T122" s="2"/>
      <c r="U122" s="2"/>
      <c r="V122" s="6"/>
      <c r="W122" s="2"/>
      <c r="X122" s="2"/>
      <c r="Y122" s="2"/>
      <c r="Z122" s="2"/>
      <c r="AA122" s="2"/>
      <c r="AB122" s="2"/>
      <c r="AC122" s="6"/>
      <c r="AD122" s="2"/>
      <c r="AE122" s="2"/>
      <c r="AF122" s="2"/>
      <c r="AG122" s="6"/>
    </row>
    <row r="123" spans="1:33" x14ac:dyDescent="0.25">
      <c r="A123" s="1" t="s">
        <v>21</v>
      </c>
      <c r="B123" s="1" t="s">
        <v>2</v>
      </c>
      <c r="C123" s="2">
        <v>372.71421814604537</v>
      </c>
      <c r="D123" s="2">
        <v>736137254.89999998</v>
      </c>
      <c r="E123" s="2">
        <v>548481445968.10352</v>
      </c>
      <c r="F123" s="2">
        <v>45092991</v>
      </c>
      <c r="G123" s="2">
        <f t="shared" si="129"/>
        <v>5.0631076700047795E-7</v>
      </c>
      <c r="H123" s="2">
        <f t="shared" si="129"/>
        <v>1.3421370227039721E-3</v>
      </c>
      <c r="I123" s="2">
        <f t="shared" si="129"/>
        <v>12163.341437433226</v>
      </c>
      <c r="J123" s="2">
        <f t="shared" si="130"/>
        <v>45092991</v>
      </c>
      <c r="K123" s="2">
        <f t="shared" si="100"/>
        <v>137.2766176411659</v>
      </c>
      <c r="L123" s="2">
        <f t="shared" ref="L123:L128" si="131">((LN(C123)-LN(C122)))</f>
        <v>0.45936604245666413</v>
      </c>
      <c r="M123" s="2">
        <f t="shared" ref="M123:M129" si="132">K123/L123</f>
        <v>298.83928055939475</v>
      </c>
      <c r="N123" s="2">
        <f t="shared" ref="N123:Q128" si="133">LN(G123/G122)</f>
        <v>6.1630598192710703E-2</v>
      </c>
      <c r="O123" s="2">
        <f t="shared" si="133"/>
        <v>-1.1716676794422377E-2</v>
      </c>
      <c r="P123" s="2">
        <f t="shared" si="133"/>
        <v>0.3588808523142325</v>
      </c>
      <c r="Q123" s="2">
        <f t="shared" si="133"/>
        <v>5.0571268744143305E-2</v>
      </c>
      <c r="R123" s="8">
        <f t="shared" si="104"/>
        <v>18.417643624354803</v>
      </c>
      <c r="S123" s="2">
        <f t="shared" si="105"/>
        <v>-3.5014032637921386</v>
      </c>
      <c r="T123" s="2">
        <f t="shared" si="106"/>
        <v>107.24769571212764</v>
      </c>
      <c r="U123" s="2">
        <f t="shared" si="107"/>
        <v>15.112681568475592</v>
      </c>
      <c r="V123" s="6">
        <f t="shared" si="108"/>
        <v>137.2766176411659</v>
      </c>
      <c r="W123" s="2">
        <f t="shared" si="77"/>
        <v>0.58307006759661917</v>
      </c>
      <c r="X123" s="2">
        <f t="shared" si="78"/>
        <v>0.50599245748998289</v>
      </c>
      <c r="Y123" s="2">
        <f t="shared" si="79"/>
        <v>1.152329563347616</v>
      </c>
      <c r="Z123" s="2">
        <f t="shared" si="80"/>
        <v>0.15460167652892737</v>
      </c>
      <c r="AA123" s="2">
        <f t="shared" si="81"/>
        <v>-2.9391534868787327E-2</v>
      </c>
      <c r="AB123" s="2">
        <f t="shared" si="82"/>
        <v>0.90026031012097152</v>
      </c>
      <c r="AC123" s="6">
        <f t="shared" si="83"/>
        <v>0.12685911156650451</v>
      </c>
      <c r="AD123" s="2">
        <f t="shared" si="84"/>
        <v>-0.27999596382603276</v>
      </c>
      <c r="AE123" s="2">
        <f t="shared" si="85"/>
        <v>-0.17172997053280395</v>
      </c>
      <c r="AF123" s="2">
        <f t="shared" si="86"/>
        <v>3.2647818123669001E-2</v>
      </c>
      <c r="AG123" s="6">
        <f t="shared" si="87"/>
        <v>-0.14091381141689779</v>
      </c>
    </row>
    <row r="124" spans="1:33" x14ac:dyDescent="0.25">
      <c r="A124" s="1" t="s">
        <v>21</v>
      </c>
      <c r="B124" s="1" t="s">
        <v>3</v>
      </c>
      <c r="C124" s="2">
        <v>437.20823959080701</v>
      </c>
      <c r="D124" s="2">
        <v>737525100.10000002</v>
      </c>
      <c r="E124" s="2">
        <v>724596728892.53845</v>
      </c>
      <c r="F124" s="2">
        <v>47008111</v>
      </c>
      <c r="G124" s="2">
        <f t="shared" si="129"/>
        <v>5.9280455611819389E-7</v>
      </c>
      <c r="H124" s="2">
        <f t="shared" si="129"/>
        <v>1.0178421606004502E-3</v>
      </c>
      <c r="I124" s="2">
        <f t="shared" si="129"/>
        <v>15414.291565396841</v>
      </c>
      <c r="J124" s="2">
        <f t="shared" si="130"/>
        <v>47008111</v>
      </c>
      <c r="K124" s="2">
        <f t="shared" si="100"/>
        <v>64.494021444761643</v>
      </c>
      <c r="L124" s="2">
        <f t="shared" si="131"/>
        <v>0.15959764760393291</v>
      </c>
      <c r="M124" s="2">
        <f t="shared" si="132"/>
        <v>404.10383494381995</v>
      </c>
      <c r="N124" s="2">
        <f t="shared" si="133"/>
        <v>0.15771411491329226</v>
      </c>
      <c r="O124" s="2">
        <f t="shared" si="133"/>
        <v>-0.27657827911247596</v>
      </c>
      <c r="P124" s="2">
        <f t="shared" si="133"/>
        <v>0.23686847474589282</v>
      </c>
      <c r="Q124" s="2">
        <f t="shared" si="133"/>
        <v>4.1593337057223394E-2</v>
      </c>
      <c r="R124" s="8">
        <f t="shared" si="104"/>
        <v>63.732878661231709</v>
      </c>
      <c r="S124" s="2">
        <f t="shared" si="105"/>
        <v>-111.76634325151375</v>
      </c>
      <c r="T124" s="2">
        <f t="shared" si="106"/>
        <v>95.719459022108651</v>
      </c>
      <c r="U124" s="2">
        <f t="shared" si="107"/>
        <v>16.808027012934872</v>
      </c>
      <c r="V124" s="6">
        <f t="shared" si="108"/>
        <v>64.494021444761486</v>
      </c>
      <c r="W124" s="2">
        <f t="shared" si="77"/>
        <v>0.17303880105665873</v>
      </c>
      <c r="X124" s="2">
        <f t="shared" si="78"/>
        <v>0.32109615415263615</v>
      </c>
      <c r="Y124" s="2">
        <f t="shared" si="79"/>
        <v>0.53890026030770544</v>
      </c>
      <c r="Z124" s="2">
        <f t="shared" si="80"/>
        <v>0.53254029026727412</v>
      </c>
      <c r="AA124" s="2">
        <f t="shared" si="81"/>
        <v>-0.93389914479853242</v>
      </c>
      <c r="AB124" s="2">
        <f t="shared" si="82"/>
        <v>0.79981431190032881</v>
      </c>
      <c r="AC124" s="6">
        <f t="shared" si="83"/>
        <v>0.1404448029386334</v>
      </c>
      <c r="AD124" s="2">
        <f t="shared" si="84"/>
        <v>0.32621828305710449</v>
      </c>
      <c r="AE124" s="2">
        <f t="shared" si="85"/>
        <v>-0.66582990869715541</v>
      </c>
      <c r="AF124" s="2">
        <f t="shared" si="86"/>
        <v>1.1676449532137314</v>
      </c>
      <c r="AG124" s="6">
        <f t="shared" si="87"/>
        <v>-0.17559676145947151</v>
      </c>
    </row>
    <row r="125" spans="1:33" x14ac:dyDescent="0.25">
      <c r="A125" s="1" t="s">
        <v>21</v>
      </c>
      <c r="B125" s="1" t="s">
        <v>4</v>
      </c>
      <c r="C125" s="2">
        <v>496.44093473799512</v>
      </c>
      <c r="D125" s="2">
        <v>728674784</v>
      </c>
      <c r="E125" s="2">
        <v>926348700517.72314</v>
      </c>
      <c r="F125" s="2">
        <v>48184561</v>
      </c>
      <c r="G125" s="2">
        <f t="shared" si="129"/>
        <v>6.8129286979415375E-7</v>
      </c>
      <c r="H125" s="2">
        <f t="shared" si="129"/>
        <v>7.8660960348166304E-4</v>
      </c>
      <c r="I125" s="2">
        <f t="shared" si="129"/>
        <v>19225.010694145851</v>
      </c>
      <c r="J125" s="2">
        <f t="shared" si="130"/>
        <v>48184561</v>
      </c>
      <c r="K125" s="2">
        <f t="shared" si="100"/>
        <v>59.23269514718811</v>
      </c>
      <c r="L125" s="2">
        <f t="shared" si="131"/>
        <v>0.12705491074328901</v>
      </c>
      <c r="M125" s="2">
        <f t="shared" si="132"/>
        <v>466.1976054342847</v>
      </c>
      <c r="N125" s="2">
        <f t="shared" si="133"/>
        <v>0.1391275124239908</v>
      </c>
      <c r="O125" s="2">
        <f t="shared" si="133"/>
        <v>-0.25770806778961897</v>
      </c>
      <c r="P125" s="2">
        <f t="shared" si="133"/>
        <v>0.22091696885515583</v>
      </c>
      <c r="Q125" s="2">
        <f t="shared" si="133"/>
        <v>2.4718497253761178E-2</v>
      </c>
      <c r="R125" s="8">
        <f t="shared" si="104"/>
        <v>64.860913142093196</v>
      </c>
      <c r="S125" s="2">
        <f t="shared" si="105"/>
        <v>-120.14288410461667</v>
      </c>
      <c r="T125" s="2">
        <f t="shared" si="106"/>
        <v>102.9909618800741</v>
      </c>
      <c r="U125" s="2">
        <f t="shared" si="107"/>
        <v>11.523704229637403</v>
      </c>
      <c r="V125" s="6">
        <f t="shared" si="108"/>
        <v>59.232695147188025</v>
      </c>
      <c r="W125" s="2">
        <f t="shared" si="77"/>
        <v>0.13547936608565592</v>
      </c>
      <c r="X125" s="2">
        <f t="shared" si="78"/>
        <v>0.27843345626682448</v>
      </c>
      <c r="Y125" s="2">
        <f t="shared" si="79"/>
        <v>0.48657718042269038</v>
      </c>
      <c r="Z125" s="2">
        <f t="shared" si="80"/>
        <v>0.53281114691636544</v>
      </c>
      <c r="AA125" s="2">
        <f t="shared" si="81"/>
        <v>-0.98693442279149091</v>
      </c>
      <c r="AB125" s="2">
        <f t="shared" si="82"/>
        <v>0.84603700230254009</v>
      </c>
      <c r="AC125" s="6">
        <f t="shared" si="83"/>
        <v>9.4663453995275149E-2</v>
      </c>
      <c r="AD125" s="2">
        <f t="shared" si="84"/>
        <v>0.42487482332517268</v>
      </c>
      <c r="AE125" s="2">
        <f t="shared" si="85"/>
        <v>-0.62977286509489327</v>
      </c>
      <c r="AF125" s="2">
        <f t="shared" si="86"/>
        <v>1.1665381302537481</v>
      </c>
      <c r="AG125" s="6">
        <f t="shared" si="87"/>
        <v>-0.11189044183368212</v>
      </c>
    </row>
    <row r="126" spans="1:33" x14ac:dyDescent="0.25">
      <c r="A126" s="1" t="s">
        <v>21</v>
      </c>
      <c r="B126" s="1" t="s">
        <v>5</v>
      </c>
      <c r="C126" s="2">
        <v>586.86619334891066</v>
      </c>
      <c r="D126" s="2">
        <v>779346277.10000002</v>
      </c>
      <c r="E126" s="2">
        <v>1144066965324.4941</v>
      </c>
      <c r="F126" s="2">
        <v>49554112</v>
      </c>
      <c r="G126" s="2">
        <f t="shared" si="129"/>
        <v>7.5302366944342029E-7</v>
      </c>
      <c r="H126" s="2">
        <f t="shared" si="129"/>
        <v>6.8120687050775243E-4</v>
      </c>
      <c r="I126" s="2">
        <f t="shared" si="129"/>
        <v>23087.22564384756</v>
      </c>
      <c r="J126" s="2">
        <f t="shared" si="130"/>
        <v>49554112</v>
      </c>
      <c r="K126" s="2">
        <f t="shared" si="100"/>
        <v>90.425258610915535</v>
      </c>
      <c r="L126" s="2">
        <f t="shared" si="131"/>
        <v>0.16733233070003095</v>
      </c>
      <c r="M126" s="2">
        <f t="shared" si="132"/>
        <v>540.39322964440612</v>
      </c>
      <c r="N126" s="2">
        <f t="shared" si="133"/>
        <v>0.10010438869390027</v>
      </c>
      <c r="O126" s="2">
        <f t="shared" si="133"/>
        <v>-0.14386603414658933</v>
      </c>
      <c r="P126" s="2">
        <f t="shared" si="133"/>
        <v>0.1830673904806511</v>
      </c>
      <c r="Q126" s="2">
        <f t="shared" si="133"/>
        <v>2.8026585672069275E-2</v>
      </c>
      <c r="R126" s="8">
        <f t="shared" si="104"/>
        <v>54.09573390787574</v>
      </c>
      <c r="S126" s="2">
        <f t="shared" si="105"/>
        <v>-77.744230828607826</v>
      </c>
      <c r="T126" s="2">
        <f t="shared" si="106"/>
        <v>98.928378384412653</v>
      </c>
      <c r="U126" s="2">
        <f t="shared" si="107"/>
        <v>15.145377147235154</v>
      </c>
      <c r="V126" s="6">
        <f t="shared" si="108"/>
        <v>90.425258610915719</v>
      </c>
      <c r="W126" s="2">
        <f t="shared" si="77"/>
        <v>0.1821470637964997</v>
      </c>
      <c r="X126" s="2">
        <f t="shared" si="78"/>
        <v>0.23502841282671563</v>
      </c>
      <c r="Y126" s="2">
        <f t="shared" si="79"/>
        <v>0.77500018659784387</v>
      </c>
      <c r="Z126" s="2">
        <f t="shared" si="80"/>
        <v>0.46363377353603935</v>
      </c>
      <c r="AA126" s="2">
        <f t="shared" si="81"/>
        <v>-0.66631596441797425</v>
      </c>
      <c r="AB126" s="2">
        <f t="shared" si="82"/>
        <v>0.84787716270337399</v>
      </c>
      <c r="AC126" s="6">
        <f t="shared" si="83"/>
        <v>0.12980521477640619</v>
      </c>
      <c r="AD126" s="2">
        <f t="shared" si="84"/>
        <v>8.5952280956792582E-2</v>
      </c>
      <c r="AE126" s="2">
        <f t="shared" si="85"/>
        <v>-0.54681714985433516</v>
      </c>
      <c r="AF126" s="2">
        <f t="shared" si="86"/>
        <v>0.78586379457784938</v>
      </c>
      <c r="AG126" s="6">
        <f t="shared" si="87"/>
        <v>-0.15309436376672164</v>
      </c>
    </row>
    <row r="127" spans="1:33" x14ac:dyDescent="0.25">
      <c r="A127" s="1" t="s">
        <v>21</v>
      </c>
      <c r="B127" s="1" t="s">
        <v>6</v>
      </c>
      <c r="C127" s="2">
        <v>622.78044161776552</v>
      </c>
      <c r="D127" s="2">
        <v>876795357.70000005</v>
      </c>
      <c r="E127" s="2">
        <v>1329638605060.4319</v>
      </c>
      <c r="F127" s="2">
        <v>51014947</v>
      </c>
      <c r="G127" s="2">
        <f t="shared" si="129"/>
        <v>7.1029167313503608E-7</v>
      </c>
      <c r="H127" s="2">
        <f t="shared" si="129"/>
        <v>6.5942381212686718E-4</v>
      </c>
      <c r="I127" s="2">
        <f t="shared" si="129"/>
        <v>26063.706487050393</v>
      </c>
      <c r="J127" s="2">
        <f t="shared" si="130"/>
        <v>51014947</v>
      </c>
      <c r="K127" s="2">
        <f t="shared" si="100"/>
        <v>35.914248268854863</v>
      </c>
      <c r="L127" s="2">
        <f t="shared" si="131"/>
        <v>5.9397191671547667E-2</v>
      </c>
      <c r="M127" s="2">
        <f t="shared" si="132"/>
        <v>604.64556081122669</v>
      </c>
      <c r="N127" s="2">
        <f t="shared" si="133"/>
        <v>-5.8420967920051518E-2</v>
      </c>
      <c r="O127" s="2">
        <f t="shared" si="133"/>
        <v>-3.2499592832280044E-2</v>
      </c>
      <c r="P127" s="2">
        <f t="shared" si="133"/>
        <v>0.12126432842198825</v>
      </c>
      <c r="Q127" s="2">
        <f t="shared" si="133"/>
        <v>2.90534240018906E-2</v>
      </c>
      <c r="R127" s="8">
        <f t="shared" si="104"/>
        <v>-35.323978911154235</v>
      </c>
      <c r="S127" s="2">
        <f t="shared" si="105"/>
        <v>-19.650734534210489</v>
      </c>
      <c r="T127" s="2">
        <f t="shared" si="106"/>
        <v>73.321937865109859</v>
      </c>
      <c r="U127" s="2">
        <f t="shared" si="107"/>
        <v>17.567023849109496</v>
      </c>
      <c r="V127" s="6">
        <f t="shared" si="108"/>
        <v>35.914248268854628</v>
      </c>
      <c r="W127" s="2">
        <f t="shared" si="77"/>
        <v>6.1196655516844022E-2</v>
      </c>
      <c r="X127" s="2">
        <f t="shared" si="78"/>
        <v>0.16220347703449656</v>
      </c>
      <c r="Y127" s="2">
        <f t="shared" si="79"/>
        <v>0.37728325332895946</v>
      </c>
      <c r="Z127" s="2">
        <f t="shared" si="80"/>
        <v>-0.37108240674721954</v>
      </c>
      <c r="AA127" s="2">
        <f t="shared" si="81"/>
        <v>-0.20643319609170432</v>
      </c>
      <c r="AB127" s="2">
        <f t="shared" si="82"/>
        <v>0.77025527726615883</v>
      </c>
      <c r="AC127" s="6">
        <f t="shared" si="83"/>
        <v>0.18454357890172202</v>
      </c>
      <c r="AD127" s="2">
        <f t="shared" si="84"/>
        <v>0.51018413704605081</v>
      </c>
      <c r="AE127" s="2">
        <f t="shared" si="85"/>
        <v>0.48176548437849048</v>
      </c>
      <c r="AF127" s="2">
        <f t="shared" si="86"/>
        <v>0.26800620805142772</v>
      </c>
      <c r="AG127" s="6">
        <f t="shared" si="87"/>
        <v>-0.23958755538386745</v>
      </c>
    </row>
    <row r="128" spans="1:33" x14ac:dyDescent="0.25">
      <c r="A128" s="1" t="s">
        <v>21</v>
      </c>
      <c r="B128" s="1" t="s">
        <v>7</v>
      </c>
      <c r="C128" s="2">
        <v>635.3225847431836</v>
      </c>
      <c r="D128" s="2">
        <v>920410002.60000002</v>
      </c>
      <c r="E128" s="2">
        <v>1482760164322.8445</v>
      </c>
      <c r="F128" s="2">
        <v>51764822</v>
      </c>
      <c r="G128" s="2">
        <f t="shared" si="129"/>
        <v>6.9026040889223988E-7</v>
      </c>
      <c r="H128" s="2">
        <f t="shared" si="129"/>
        <v>6.207409834349969E-4</v>
      </c>
      <c r="I128" s="2">
        <f t="shared" si="129"/>
        <v>28644.166193073059</v>
      </c>
      <c r="J128" s="2">
        <f t="shared" si="130"/>
        <v>51764822</v>
      </c>
      <c r="K128" s="2">
        <f t="shared" si="100"/>
        <v>12.542143125418079</v>
      </c>
      <c r="L128" s="2">
        <f t="shared" si="131"/>
        <v>1.9938841856924405E-2</v>
      </c>
      <c r="M128" s="2">
        <f t="shared" si="132"/>
        <v>629.03067366785979</v>
      </c>
      <c r="N128" s="2">
        <f t="shared" si="133"/>
        <v>-2.8606762325709228E-2</v>
      </c>
      <c r="O128" s="2">
        <f t="shared" si="133"/>
        <v>-6.0452542787731899E-2</v>
      </c>
      <c r="P128" s="2">
        <f t="shared" si="133"/>
        <v>9.4406008591631618E-2</v>
      </c>
      <c r="Q128" s="2">
        <f t="shared" si="133"/>
        <v>1.459213837873396E-2</v>
      </c>
      <c r="R128" s="8">
        <f t="shared" si="104"/>
        <v>-17.994530977197225</v>
      </c>
      <c r="S128" s="2">
        <f t="shared" si="105"/>
        <v>-38.026503714702116</v>
      </c>
      <c r="T128" s="2">
        <f t="shared" si="106"/>
        <v>59.384275182687794</v>
      </c>
      <c r="U128" s="2">
        <f t="shared" si="107"/>
        <v>9.1789026346296545</v>
      </c>
      <c r="V128" s="6">
        <f t="shared" si="108"/>
        <v>12.542143125418104</v>
      </c>
      <c r="W128" s="2">
        <f t="shared" si="77"/>
        <v>2.0138948315136525E-2</v>
      </c>
      <c r="X128" s="2">
        <f t="shared" si="78"/>
        <v>0.11516028391448009</v>
      </c>
      <c r="Y128" s="2">
        <f t="shared" si="79"/>
        <v>0.1748775500596372</v>
      </c>
      <c r="Z128" s="2">
        <f t="shared" si="80"/>
        <v>-0.25090125828552157</v>
      </c>
      <c r="AA128" s="2">
        <f t="shared" si="81"/>
        <v>-0.53021096478191632</v>
      </c>
      <c r="AB128" s="2">
        <f t="shared" si="82"/>
        <v>0.82800654179822109</v>
      </c>
      <c r="AC128" s="6">
        <f t="shared" si="83"/>
        <v>0.12798323132885442</v>
      </c>
      <c r="AD128" s="2">
        <f t="shared" si="84"/>
        <v>0.78879689805367037</v>
      </c>
      <c r="AE128" s="2">
        <f t="shared" si="85"/>
        <v>0.30301844927532506</v>
      </c>
      <c r="AF128" s="2">
        <f t="shared" si="86"/>
        <v>0.64034634754265596</v>
      </c>
      <c r="AG128" s="6">
        <f t="shared" si="87"/>
        <v>-0.15456789876431068</v>
      </c>
    </row>
    <row r="129" spans="1:33" x14ac:dyDescent="0.25">
      <c r="A129" s="1" t="s">
        <v>21</v>
      </c>
      <c r="B129" s="1" t="s">
        <v>48</v>
      </c>
      <c r="C129" s="2"/>
      <c r="D129" s="2"/>
      <c r="E129" s="2"/>
      <c r="F129" s="2"/>
      <c r="G129" s="2"/>
      <c r="H129" s="2"/>
      <c r="I129" s="2"/>
      <c r="J129" s="2"/>
      <c r="K129" s="2">
        <f>C128-C122</f>
        <v>399.88498423830413</v>
      </c>
      <c r="L129" s="2">
        <f>((LN(C128)-LN(C122)))</f>
        <v>0.99268696503238907</v>
      </c>
      <c r="M129" s="2">
        <f t="shared" si="132"/>
        <v>402.83090070116594</v>
      </c>
      <c r="N129" s="2">
        <f>LN(G128/G122)</f>
        <v>0.37154888397813307</v>
      </c>
      <c r="O129" s="2">
        <f>LN(H128/H122)</f>
        <v>-0.7828211934631184</v>
      </c>
      <c r="P129" s="2">
        <f>LN(I128/I122)</f>
        <v>1.2154040234095522</v>
      </c>
      <c r="Q129" s="2">
        <f>LN(J128/J122)</f>
        <v>0.18855525110782195</v>
      </c>
      <c r="R129" s="8">
        <f t="shared" si="104"/>
        <v>149.67137158742435</v>
      </c>
      <c r="S129" s="2">
        <f t="shared" si="105"/>
        <v>-315.34456645070969</v>
      </c>
      <c r="T129" s="2">
        <f t="shared" si="106"/>
        <v>489.6022974658909</v>
      </c>
      <c r="U129" s="2">
        <f t="shared" si="107"/>
        <v>75.955881635698432</v>
      </c>
      <c r="V129" s="6">
        <f t="shared" si="108"/>
        <v>399.88498423830401</v>
      </c>
      <c r="W129" s="2">
        <f>(C128-C122)/C122</f>
        <v>1.6984754490394853</v>
      </c>
      <c r="X129" s="2">
        <f>(E128-E122)/E122</f>
        <v>3.0712874430882224</v>
      </c>
      <c r="Y129" s="2">
        <f>W129/X129</f>
        <v>0.55301741712968566</v>
      </c>
      <c r="Z129" s="2">
        <f>(R129/C122)/X129</f>
        <v>0.20698670516772655</v>
      </c>
      <c r="AA129" s="2">
        <f>(S129/C122)/X129</f>
        <v>-0.43610299090532212</v>
      </c>
      <c r="AB129" s="2">
        <f>(T129/C122)/X129</f>
        <v>0.67709118530940737</v>
      </c>
      <c r="AC129" s="6">
        <f>(U129/C122)/X129</f>
        <v>0.10504251755787361</v>
      </c>
      <c r="AD129" s="2">
        <f t="shared" si="84"/>
        <v>0.1832452864129733</v>
      </c>
      <c r="AE129" s="2">
        <f t="shared" si="85"/>
        <v>-0.3056998963487329</v>
      </c>
      <c r="AF129" s="2">
        <f t="shared" si="86"/>
        <v>0.6440831019030886</v>
      </c>
      <c r="AG129" s="6">
        <f t="shared" si="87"/>
        <v>-0.15513791914138239</v>
      </c>
    </row>
    <row r="130" spans="1:33" x14ac:dyDescent="0.25">
      <c r="A130" s="1" t="s">
        <v>28</v>
      </c>
      <c r="B130" s="1">
        <v>1990</v>
      </c>
      <c r="C130" s="2">
        <v>136.23970613185722</v>
      </c>
      <c r="D130" s="2">
        <v>486024938.69999999</v>
      </c>
      <c r="E130" s="2">
        <v>365276075796.37982</v>
      </c>
      <c r="F130" s="2">
        <v>53921758</v>
      </c>
      <c r="G130" s="2">
        <f t="shared" ref="G130:I136" si="134">C130/D130</f>
        <v>2.8031422934030035E-7</v>
      </c>
      <c r="H130" s="2">
        <f t="shared" si="134"/>
        <v>1.3305687694995132E-3</v>
      </c>
      <c r="I130" s="2">
        <f t="shared" si="134"/>
        <v>6774.1870692787843</v>
      </c>
      <c r="J130" s="2">
        <f t="shared" ref="J130:J136" si="135">F130</f>
        <v>53921758</v>
      </c>
      <c r="K130" s="2"/>
      <c r="L130" s="2"/>
      <c r="M130" s="2"/>
      <c r="N130" s="2"/>
      <c r="O130" s="2"/>
      <c r="P130" s="2"/>
      <c r="Q130" s="2"/>
      <c r="R130" s="8"/>
      <c r="S130" s="2"/>
      <c r="T130" s="2"/>
      <c r="U130" s="2"/>
      <c r="V130" s="6"/>
      <c r="W130" s="2"/>
      <c r="X130" s="2"/>
      <c r="Y130" s="2"/>
      <c r="Z130" s="2"/>
      <c r="AA130" s="2"/>
      <c r="AB130" s="2"/>
      <c r="AC130" s="6"/>
      <c r="AD130" s="2"/>
      <c r="AE130" s="2"/>
      <c r="AF130" s="2"/>
      <c r="AG130" s="6"/>
    </row>
    <row r="131" spans="1:33" x14ac:dyDescent="0.25">
      <c r="A131" s="1" t="s">
        <v>28</v>
      </c>
      <c r="B131" s="1" t="s">
        <v>2</v>
      </c>
      <c r="C131" s="2">
        <v>161.11508899301572</v>
      </c>
      <c r="D131" s="2">
        <v>555164138.20000005</v>
      </c>
      <c r="E131" s="2">
        <v>427824790012.8241</v>
      </c>
      <c r="F131" s="2">
        <v>58486453</v>
      </c>
      <c r="G131" s="2">
        <f t="shared" si="134"/>
        <v>2.9021162915060874E-7</v>
      </c>
      <c r="H131" s="2">
        <f t="shared" si="134"/>
        <v>1.2976436876959816E-3</v>
      </c>
      <c r="I131" s="2">
        <f t="shared" si="134"/>
        <v>7314.9382133470135</v>
      </c>
      <c r="J131" s="2">
        <f t="shared" si="135"/>
        <v>58486453</v>
      </c>
      <c r="K131" s="2">
        <f t="shared" si="100"/>
        <v>24.875382861158499</v>
      </c>
      <c r="L131" s="2">
        <f t="shared" ref="L131:L136" si="136">((LN(C131)-LN(C130)))</f>
        <v>0.16770306871168739</v>
      </c>
      <c r="M131" s="2">
        <f t="shared" ref="M131:M137" si="137">K131/L131</f>
        <v>148.32992056885902</v>
      </c>
      <c r="N131" s="2">
        <f t="shared" ref="N131:Q136" si="138">LN(G131/G130)</f>
        <v>3.4699190966029893E-2</v>
      </c>
      <c r="O131" s="2">
        <f t="shared" si="138"/>
        <v>-2.5056425170616591E-2</v>
      </c>
      <c r="P131" s="2">
        <f t="shared" si="138"/>
        <v>7.6799218075245812E-2</v>
      </c>
      <c r="Q131" s="2">
        <f t="shared" si="138"/>
        <v>8.1261084841027911E-2</v>
      </c>
      <c r="R131" s="8">
        <f t="shared" si="104"/>
        <v>5.1469282397948843</v>
      </c>
      <c r="S131" s="2">
        <f t="shared" si="105"/>
        <v>-3.7166175552971188</v>
      </c>
      <c r="T131" s="2">
        <f t="shared" si="106"/>
        <v>11.391621916851694</v>
      </c>
      <c r="U131" s="2">
        <f t="shared" si="107"/>
        <v>12.053450259808985</v>
      </c>
      <c r="V131" s="6">
        <f t="shared" si="108"/>
        <v>24.875382861158442</v>
      </c>
      <c r="W131" s="2">
        <f t="shared" si="77"/>
        <v>0.1825854118995478</v>
      </c>
      <c r="X131" s="2">
        <f t="shared" si="78"/>
        <v>0.17123682157413328</v>
      </c>
      <c r="Y131" s="2">
        <f t="shared" si="79"/>
        <v>1.0662742406749321</v>
      </c>
      <c r="Z131" s="2">
        <f t="shared" si="80"/>
        <v>0.22062120737304969</v>
      </c>
      <c r="AA131" s="2">
        <f t="shared" si="81"/>
        <v>-0.15931145999933349</v>
      </c>
      <c r="AB131" s="2">
        <f t="shared" si="82"/>
        <v>0.48829773102359647</v>
      </c>
      <c r="AC131" s="6">
        <f t="shared" si="83"/>
        <v>0.5166667622776171</v>
      </c>
      <c r="AD131" s="2">
        <f t="shared" si="84"/>
        <v>-1.1836559396656365</v>
      </c>
      <c r="AE131" s="2">
        <f t="shared" si="85"/>
        <v>-0.45181698245980256</v>
      </c>
      <c r="AF131" s="2">
        <f t="shared" si="86"/>
        <v>0.32625885781892955</v>
      </c>
      <c r="AG131" s="6">
        <f t="shared" si="87"/>
        <v>-1.0580978150247635</v>
      </c>
    </row>
    <row r="132" spans="1:33" x14ac:dyDescent="0.25">
      <c r="A132" s="1" t="s">
        <v>28</v>
      </c>
      <c r="B132" s="1" t="s">
        <v>3</v>
      </c>
      <c r="C132" s="2">
        <v>205.69305232254791</v>
      </c>
      <c r="D132" s="2">
        <v>623789200.5</v>
      </c>
      <c r="E132" s="2">
        <v>523518747081.09161</v>
      </c>
      <c r="F132" s="2">
        <v>63240196</v>
      </c>
      <c r="G132" s="2">
        <f t="shared" si="134"/>
        <v>3.2974769707085993E-7</v>
      </c>
      <c r="H132" s="2">
        <f t="shared" si="134"/>
        <v>1.191531734017114E-3</v>
      </c>
      <c r="I132" s="2">
        <f t="shared" si="134"/>
        <v>8278.2594013638354</v>
      </c>
      <c r="J132" s="2">
        <f t="shared" si="135"/>
        <v>63240196</v>
      </c>
      <c r="K132" s="2">
        <f t="shared" si="100"/>
        <v>44.577963329532196</v>
      </c>
      <c r="L132" s="2">
        <f t="shared" si="136"/>
        <v>0.24426607223582053</v>
      </c>
      <c r="M132" s="2">
        <f t="shared" si="137"/>
        <v>182.49756473136196</v>
      </c>
      <c r="N132" s="2">
        <f t="shared" si="138"/>
        <v>0.12771739517901853</v>
      </c>
      <c r="O132" s="2">
        <f t="shared" si="138"/>
        <v>-8.5310421017279106E-2</v>
      </c>
      <c r="P132" s="2">
        <f t="shared" si="138"/>
        <v>0.1237141412045277</v>
      </c>
      <c r="Q132" s="2">
        <f t="shared" si="138"/>
        <v>7.8144956869554236E-2</v>
      </c>
      <c r="R132" s="8">
        <f t="shared" si="104"/>
        <v>23.308113594003871</v>
      </c>
      <c r="S132" s="2">
        <f t="shared" si="105"/>
        <v>-15.568944081860636</v>
      </c>
      <c r="T132" s="2">
        <f t="shared" si="106"/>
        <v>22.577529492658147</v>
      </c>
      <c r="U132" s="2">
        <f t="shared" si="107"/>
        <v>14.261264324730963</v>
      </c>
      <c r="V132" s="6">
        <f t="shared" si="108"/>
        <v>44.577963329532345</v>
      </c>
      <c r="W132" s="2">
        <f t="shared" ref="W132:W152" si="139">(C132-C131)/C131</f>
        <v>0.27668397546219048</v>
      </c>
      <c r="X132" s="2">
        <f t="shared" ref="X132:X152" si="140">(E132-E131)/E131</f>
        <v>0.22367557771815672</v>
      </c>
      <c r="Y132" s="2">
        <f t="shared" ref="Y132:Y152" si="141">W132/X132</f>
        <v>1.2369878655721065</v>
      </c>
      <c r="Z132" s="2">
        <f t="shared" ref="Z132:Z152" si="142">(R132/C131)/X132</f>
        <v>0.64677368663135848</v>
      </c>
      <c r="AA132" s="2">
        <f t="shared" ref="AA132:AA152" si="143">(S132/C131)/X132</f>
        <v>-0.43202052024377147</v>
      </c>
      <c r="AB132" s="2">
        <f t="shared" ref="AB132:AB152" si="144">(T132/C131)/X132</f>
        <v>0.62650080737341673</v>
      </c>
      <c r="AC132" s="6">
        <f t="shared" ref="AC132:AC152" si="145">(U132/C131)/X132</f>
        <v>0.39573389181110685</v>
      </c>
      <c r="AD132" s="2">
        <f t="shared" ref="AD132:AD153" si="146">SUM(AE132:AG132)</f>
        <v>-0.97443937982800055</v>
      </c>
      <c r="AE132" s="2">
        <f t="shared" ref="AE132:AE153" si="147">-(R132/T132)</f>
        <v>-1.0323589036428142</v>
      </c>
      <c r="AF132" s="2">
        <f t="shared" ref="AF132:AF153" si="148">-(S132/T132)</f>
        <v>0.68957695689970899</v>
      </c>
      <c r="AG132" s="6">
        <f t="shared" ref="AG132:AG153" si="149">-(U132/T132)</f>
        <v>-0.6316574330848953</v>
      </c>
    </row>
    <row r="133" spans="1:33" x14ac:dyDescent="0.25">
      <c r="A133" s="1" t="s">
        <v>28</v>
      </c>
      <c r="B133" s="1" t="s">
        <v>4</v>
      </c>
      <c r="C133" s="2">
        <v>224.82218916091566</v>
      </c>
      <c r="D133" s="2">
        <v>702722009.20000005</v>
      </c>
      <c r="E133" s="2">
        <v>664762711153.28577</v>
      </c>
      <c r="F133" s="2">
        <v>67903461</v>
      </c>
      <c r="G133" s="2">
        <f t="shared" si="134"/>
        <v>3.1993047921874544E-7</v>
      </c>
      <c r="H133" s="2">
        <f t="shared" si="134"/>
        <v>1.0571020266477633E-3</v>
      </c>
      <c r="I133" s="2">
        <f t="shared" si="134"/>
        <v>9789.8207449733054</v>
      </c>
      <c r="J133" s="2">
        <f t="shared" si="135"/>
        <v>67903461</v>
      </c>
      <c r="K133" s="2">
        <f t="shared" si="100"/>
        <v>19.129136838367742</v>
      </c>
      <c r="L133" s="2">
        <f t="shared" si="136"/>
        <v>8.8924799069329374E-2</v>
      </c>
      <c r="M133" s="2">
        <f t="shared" si="137"/>
        <v>215.11588486642395</v>
      </c>
      <c r="N133" s="2">
        <f t="shared" si="138"/>
        <v>-3.0224087959457413E-2</v>
      </c>
      <c r="O133" s="2">
        <f t="shared" si="138"/>
        <v>-0.11970842390380848</v>
      </c>
      <c r="P133" s="2">
        <f t="shared" si="138"/>
        <v>0.16771041729000732</v>
      </c>
      <c r="Q133" s="2">
        <f t="shared" si="138"/>
        <v>7.1146893642588027E-2</v>
      </c>
      <c r="R133" s="8">
        <f t="shared" si="104"/>
        <v>-6.501681425679311</v>
      </c>
      <c r="S133" s="2">
        <f t="shared" si="105"/>
        <v>-25.751183534032737</v>
      </c>
      <c r="T133" s="2">
        <f t="shared" si="106"/>
        <v>36.077174816657134</v>
      </c>
      <c r="U133" s="2">
        <f t="shared" si="107"/>
        <v>15.304826981422677</v>
      </c>
      <c r="V133" s="6">
        <f t="shared" si="108"/>
        <v>19.129136838367764</v>
      </c>
      <c r="W133" s="2">
        <f t="shared" si="139"/>
        <v>9.2998458734382936E-2</v>
      </c>
      <c r="X133" s="2">
        <f t="shared" si="140"/>
        <v>0.26979733745870205</v>
      </c>
      <c r="Y133" s="2">
        <f t="shared" si="141"/>
        <v>0.34469746666279921</v>
      </c>
      <c r="Z133" s="2">
        <f t="shared" si="142"/>
        <v>-0.11715704348902893</v>
      </c>
      <c r="AA133" s="2">
        <f t="shared" si="143"/>
        <v>-0.46402343204249247</v>
      </c>
      <c r="AB133" s="2">
        <f t="shared" si="144"/>
        <v>0.65009262408066759</v>
      </c>
      <c r="AC133" s="6">
        <f t="shared" si="145"/>
        <v>0.27578531811365331</v>
      </c>
      <c r="AD133" s="2">
        <f t="shared" si="146"/>
        <v>0.46977176190815029</v>
      </c>
      <c r="AE133" s="2">
        <f t="shared" si="147"/>
        <v>0.18021592485333496</v>
      </c>
      <c r="AF133" s="2">
        <f t="shared" si="148"/>
        <v>0.71378049043195035</v>
      </c>
      <c r="AG133" s="6">
        <f t="shared" si="149"/>
        <v>-0.424224653377135</v>
      </c>
    </row>
    <row r="134" spans="1:33" x14ac:dyDescent="0.25">
      <c r="A134" s="1" t="s">
        <v>28</v>
      </c>
      <c r="B134" s="1" t="s">
        <v>5</v>
      </c>
      <c r="C134" s="2">
        <v>276.29986516553868</v>
      </c>
      <c r="D134" s="2">
        <v>1154604588</v>
      </c>
      <c r="E134" s="2">
        <v>776967610957.28613</v>
      </c>
      <c r="F134" s="2">
        <v>72326992</v>
      </c>
      <c r="G134" s="2">
        <f t="shared" si="134"/>
        <v>2.3930258725555894E-7</v>
      </c>
      <c r="H134" s="2">
        <f t="shared" si="134"/>
        <v>1.4860395359047656E-3</v>
      </c>
      <c r="I134" s="2">
        <f t="shared" si="134"/>
        <v>10742.429478572622</v>
      </c>
      <c r="J134" s="2">
        <f t="shared" si="135"/>
        <v>72326992</v>
      </c>
      <c r="K134" s="2">
        <f t="shared" si="100"/>
        <v>51.477676004623021</v>
      </c>
      <c r="L134" s="2">
        <f t="shared" si="136"/>
        <v>0.2061769245488021</v>
      </c>
      <c r="M134" s="2">
        <f t="shared" si="137"/>
        <v>249.67719407628593</v>
      </c>
      <c r="N134" s="2">
        <f t="shared" si="138"/>
        <v>-0.29037491312792801</v>
      </c>
      <c r="O134" s="2">
        <f t="shared" si="138"/>
        <v>0.3405833245627149</v>
      </c>
      <c r="P134" s="2">
        <f t="shared" si="138"/>
        <v>9.2858125570806263E-2</v>
      </c>
      <c r="Q134" s="2">
        <f t="shared" si="138"/>
        <v>6.3110387543209009E-2</v>
      </c>
      <c r="R134" s="8">
        <f t="shared" si="104"/>
        <v>-72.499993539926351</v>
      </c>
      <c r="S134" s="2">
        <f t="shared" si="105"/>
        <v>85.035888825991648</v>
      </c>
      <c r="T134" s="2">
        <f t="shared" si="106"/>
        <v>23.184556239702324</v>
      </c>
      <c r="U134" s="2">
        <f t="shared" si="107"/>
        <v>15.757224478855413</v>
      </c>
      <c r="V134" s="6">
        <f t="shared" si="108"/>
        <v>51.477676004623035</v>
      </c>
      <c r="W134" s="2">
        <f t="shared" si="139"/>
        <v>0.22897061983405056</v>
      </c>
      <c r="X134" s="2">
        <f t="shared" si="140"/>
        <v>0.16878940097187153</v>
      </c>
      <c r="Y134" s="2">
        <f t="shared" si="141"/>
        <v>1.3565461961216874</v>
      </c>
      <c r="Z134" s="2">
        <f t="shared" si="142"/>
        <v>-1.9105289533000982</v>
      </c>
      <c r="AA134" s="2">
        <f t="shared" si="143"/>
        <v>2.2408764434192028</v>
      </c>
      <c r="AB134" s="2">
        <f t="shared" si="144"/>
        <v>0.61096234361693069</v>
      </c>
      <c r="AC134" s="6">
        <f t="shared" si="145"/>
        <v>0.41523636238565237</v>
      </c>
      <c r="AD134" s="2">
        <f t="shared" si="146"/>
        <v>-1.2203433817064069</v>
      </c>
      <c r="AE134" s="2">
        <f t="shared" si="147"/>
        <v>3.1270813549484271</v>
      </c>
      <c r="AF134" s="2">
        <f t="shared" si="148"/>
        <v>-3.667781601977449</v>
      </c>
      <c r="AG134" s="6">
        <f t="shared" si="149"/>
        <v>-0.67964313467738502</v>
      </c>
    </row>
    <row r="135" spans="1:33" x14ac:dyDescent="0.25">
      <c r="A135" s="1" t="s">
        <v>28</v>
      </c>
      <c r="B135" s="1" t="s">
        <v>6</v>
      </c>
      <c r="C135" s="2">
        <v>340.57025746016535</v>
      </c>
      <c r="D135" s="2">
        <v>1619065480</v>
      </c>
      <c r="E135" s="2">
        <v>1093418588459.3007</v>
      </c>
      <c r="F135" s="2">
        <v>78529413</v>
      </c>
      <c r="G135" s="2">
        <f t="shared" si="134"/>
        <v>2.1034989731247024E-7</v>
      </c>
      <c r="H135" s="2">
        <f t="shared" si="134"/>
        <v>1.4807371093639176E-3</v>
      </c>
      <c r="I135" s="2">
        <f t="shared" si="134"/>
        <v>13923.682180832049</v>
      </c>
      <c r="J135" s="2">
        <f t="shared" si="135"/>
        <v>78529413</v>
      </c>
      <c r="K135" s="2">
        <f t="shared" si="100"/>
        <v>64.270392294626674</v>
      </c>
      <c r="L135" s="2">
        <f t="shared" si="136"/>
        <v>0.20913469652936367</v>
      </c>
      <c r="M135" s="2">
        <f t="shared" si="137"/>
        <v>307.31577954881703</v>
      </c>
      <c r="N135" s="2">
        <f t="shared" si="138"/>
        <v>-0.12895648475989538</v>
      </c>
      <c r="O135" s="2">
        <f t="shared" si="138"/>
        <v>-3.5745408709569704E-3</v>
      </c>
      <c r="P135" s="2">
        <f t="shared" si="138"/>
        <v>0.25938987247824791</v>
      </c>
      <c r="Q135" s="2">
        <f t="shared" si="138"/>
        <v>8.2275849681967411E-2</v>
      </c>
      <c r="R135" s="8">
        <f t="shared" si="104"/>
        <v>-39.630362641862391</v>
      </c>
      <c r="S135" s="2">
        <f t="shared" si="105"/>
        <v>-1.0985128142872487</v>
      </c>
      <c r="T135" s="2">
        <f t="shared" si="106"/>
        <v>79.714600867721003</v>
      </c>
      <c r="U135" s="2">
        <f t="shared" si="107"/>
        <v>25.284666883055106</v>
      </c>
      <c r="V135" s="6">
        <f t="shared" si="108"/>
        <v>64.270392294626475</v>
      </c>
      <c r="W135" s="2">
        <f t="shared" si="139"/>
        <v>0.2326110157749102</v>
      </c>
      <c r="X135" s="2">
        <f t="shared" si="140"/>
        <v>0.407289793086898</v>
      </c>
      <c r="Y135" s="2">
        <f t="shared" si="141"/>
        <v>0.57111918767205905</v>
      </c>
      <c r="Z135" s="2">
        <f t="shared" si="142"/>
        <v>-0.35216309891828451</v>
      </c>
      <c r="AA135" s="2">
        <f t="shared" si="143"/>
        <v>-9.7615982063257636E-3</v>
      </c>
      <c r="AB135" s="2">
        <f t="shared" si="144"/>
        <v>0.70835942442164734</v>
      </c>
      <c r="AC135" s="6">
        <f t="shared" si="145"/>
        <v>0.2246844603750201</v>
      </c>
      <c r="AD135" s="2">
        <f t="shared" si="146"/>
        <v>0.1937437860188595</v>
      </c>
      <c r="AE135" s="2">
        <f t="shared" si="147"/>
        <v>0.49715312139146639</v>
      </c>
      <c r="AF135" s="2">
        <f t="shared" si="148"/>
        <v>1.378057222051615E-2</v>
      </c>
      <c r="AG135" s="6">
        <f t="shared" si="149"/>
        <v>-0.31718990759312299</v>
      </c>
    </row>
    <row r="136" spans="1:33" x14ac:dyDescent="0.25">
      <c r="A136" s="1" t="s">
        <v>28</v>
      </c>
      <c r="B136" s="1" t="s">
        <v>7</v>
      </c>
      <c r="C136" s="2">
        <v>386.72659592990152</v>
      </c>
      <c r="D136" s="2">
        <v>1843150153</v>
      </c>
      <c r="E136" s="2">
        <v>1261905557967.3489</v>
      </c>
      <c r="F136" s="2">
        <v>83429607</v>
      </c>
      <c r="G136" s="2">
        <f t="shared" si="134"/>
        <v>2.0981828056734644E-7</v>
      </c>
      <c r="H136" s="2">
        <f t="shared" si="134"/>
        <v>1.4606086337942024E-3</v>
      </c>
      <c r="I136" s="2">
        <f t="shared" si="134"/>
        <v>15125.392571576525</v>
      </c>
      <c r="J136" s="2">
        <f t="shared" si="135"/>
        <v>83429607</v>
      </c>
      <c r="K136" s="2">
        <f t="shared" si="100"/>
        <v>46.15633846973617</v>
      </c>
      <c r="L136" s="2">
        <f t="shared" si="136"/>
        <v>0.12709653243816277</v>
      </c>
      <c r="M136" s="2">
        <f t="shared" si="137"/>
        <v>363.15969904366165</v>
      </c>
      <c r="N136" s="2">
        <f t="shared" si="138"/>
        <v>-2.5304963906901223E-3</v>
      </c>
      <c r="O136" s="2">
        <f t="shared" si="138"/>
        <v>-1.3686789344515745E-2</v>
      </c>
      <c r="P136" s="2">
        <f t="shared" si="138"/>
        <v>8.2783814314729934E-2</v>
      </c>
      <c r="Q136" s="2">
        <f t="shared" si="138"/>
        <v>6.0530003858639339E-2</v>
      </c>
      <c r="R136" s="8">
        <f t="shared" si="104"/>
        <v>-0.91897430767409682</v>
      </c>
      <c r="S136" s="2">
        <f t="shared" si="105"/>
        <v>-4.9704902992283335</v>
      </c>
      <c r="T136" s="2">
        <f t="shared" si="106"/>
        <v>30.063745092223691</v>
      </c>
      <c r="U136" s="2">
        <f t="shared" si="107"/>
        <v>21.982057984415139</v>
      </c>
      <c r="V136" s="6">
        <f t="shared" si="108"/>
        <v>46.156338469736397</v>
      </c>
      <c r="W136" s="2">
        <f t="shared" si="139"/>
        <v>0.13552662764491355</v>
      </c>
      <c r="X136" s="2">
        <f t="shared" si="140"/>
        <v>0.1540919198615944</v>
      </c>
      <c r="Y136" s="2">
        <f t="shared" si="141"/>
        <v>0.87951806795997978</v>
      </c>
      <c r="Z136" s="2">
        <f t="shared" si="142"/>
        <v>-1.7511235387970361E-2</v>
      </c>
      <c r="AA136" s="2">
        <f t="shared" si="143"/>
        <v>-9.4713665982355255E-2</v>
      </c>
      <c r="AB136" s="2">
        <f t="shared" si="144"/>
        <v>0.57287054987022346</v>
      </c>
      <c r="AC136" s="6">
        <f t="shared" si="145"/>
        <v>0.41887241946008641</v>
      </c>
      <c r="AD136" s="2">
        <f t="shared" si="146"/>
        <v>-0.53528239173619219</v>
      </c>
      <c r="AE136" s="2">
        <f t="shared" si="147"/>
        <v>3.0567525930486929E-2</v>
      </c>
      <c r="AF136" s="2">
        <f t="shared" si="148"/>
        <v>0.16533170714363207</v>
      </c>
      <c r="AG136" s="6">
        <f t="shared" si="149"/>
        <v>-0.73118162481031124</v>
      </c>
    </row>
    <row r="137" spans="1:33" x14ac:dyDescent="0.25">
      <c r="A137" s="1" t="s">
        <v>28</v>
      </c>
      <c r="B137" s="1" t="s">
        <v>48</v>
      </c>
      <c r="C137" s="2"/>
      <c r="D137" s="2"/>
      <c r="E137" s="2"/>
      <c r="F137" s="2"/>
      <c r="G137" s="2"/>
      <c r="H137" s="2"/>
      <c r="I137" s="2"/>
      <c r="J137" s="2"/>
      <c r="K137" s="2">
        <f>C136-C130</f>
        <v>250.4868897980443</v>
      </c>
      <c r="L137" s="2">
        <f>((LN(C136)-LN(C130)))</f>
        <v>1.0433020935331658</v>
      </c>
      <c r="M137" s="2">
        <f t="shared" si="137"/>
        <v>240.09046981758166</v>
      </c>
      <c r="N137" s="2">
        <f>LN(G136/G130)</f>
        <v>-0.28966939609292253</v>
      </c>
      <c r="O137" s="2">
        <f>LN(H136/H130)</f>
        <v>9.3246724255538024E-2</v>
      </c>
      <c r="P137" s="2">
        <f>LN(I136/I130)</f>
        <v>0.80325558893356497</v>
      </c>
      <c r="Q137" s="2">
        <f>LN(J136/J130)</f>
        <v>0.43646917643698591</v>
      </c>
      <c r="R137" s="8">
        <f t="shared" si="104"/>
        <v>-69.546861399724918</v>
      </c>
      <c r="S137" s="2">
        <f t="shared" si="105"/>
        <v>22.387649835462611</v>
      </c>
      <c r="T137" s="2">
        <f t="shared" si="106"/>
        <v>192.85401173065787</v>
      </c>
      <c r="U137" s="2">
        <f t="shared" si="107"/>
        <v>104.79208963164889</v>
      </c>
      <c r="V137" s="6">
        <f t="shared" si="108"/>
        <v>250.48688979804444</v>
      </c>
      <c r="W137" s="2">
        <f>(C136-C130)/C130</f>
        <v>1.8385747951894065</v>
      </c>
      <c r="X137" s="2">
        <f>(E136-E130)/E130</f>
        <v>2.4546624911476211</v>
      </c>
      <c r="Y137" s="2">
        <f>W137/X137</f>
        <v>0.74901327649726013</v>
      </c>
      <c r="Z137" s="2">
        <f>(R137/C130)/X137</f>
        <v>-0.20796107360791502</v>
      </c>
      <c r="AA137" s="2">
        <f>(S137/C130)/X137</f>
        <v>6.6944210013757444E-2</v>
      </c>
      <c r="AB137" s="2">
        <f>(T137/C130)/X137</f>
        <v>0.57667774680137729</v>
      </c>
      <c r="AC137" s="6">
        <f>(U137/C130)/X137</f>
        <v>0.31335239329004083</v>
      </c>
      <c r="AD137" s="2">
        <f t="shared" si="146"/>
        <v>-0.29884199737507838</v>
      </c>
      <c r="AE137" s="2">
        <f t="shared" si="147"/>
        <v>0.36061921022858917</v>
      </c>
      <c r="AF137" s="2">
        <f t="shared" si="148"/>
        <v>-0.11608599496871996</v>
      </c>
      <c r="AG137" s="6">
        <f t="shared" si="149"/>
        <v>-0.54337521263494759</v>
      </c>
    </row>
    <row r="138" spans="1:33" x14ac:dyDescent="0.25">
      <c r="A138" s="1" t="s">
        <v>29</v>
      </c>
      <c r="B138" s="1">
        <v>1990</v>
      </c>
      <c r="C138" s="2">
        <v>595.18240237737518</v>
      </c>
      <c r="D138" s="2">
        <v>899904599.29999995</v>
      </c>
      <c r="E138" s="2">
        <v>1642743164295.4661</v>
      </c>
      <c r="F138" s="2">
        <v>57247586</v>
      </c>
      <c r="G138" s="2">
        <f t="shared" ref="G138:I144" si="150">C138/D138</f>
        <v>6.6138388762580385E-7</v>
      </c>
      <c r="H138" s="2">
        <f t="shared" si="150"/>
        <v>5.4780602279112074E-4</v>
      </c>
      <c r="I138" s="2">
        <f t="shared" si="150"/>
        <v>28695.413712212528</v>
      </c>
      <c r="J138" s="2">
        <f t="shared" ref="J138:J144" si="151">F138</f>
        <v>57247586</v>
      </c>
      <c r="K138" s="2"/>
      <c r="L138" s="2"/>
      <c r="M138" s="2"/>
      <c r="N138" s="2"/>
      <c r="O138" s="2"/>
      <c r="P138" s="2"/>
      <c r="Q138" s="2"/>
      <c r="R138" s="8"/>
      <c r="S138" s="2"/>
      <c r="T138" s="2"/>
      <c r="U138" s="2"/>
      <c r="V138" s="6"/>
      <c r="W138" s="2"/>
      <c r="X138" s="2"/>
      <c r="Y138" s="2"/>
      <c r="Z138" s="2"/>
      <c r="AA138" s="2"/>
      <c r="AB138" s="2"/>
      <c r="AC138" s="6"/>
      <c r="AD138" s="2"/>
      <c r="AE138" s="2"/>
      <c r="AF138" s="2"/>
      <c r="AG138" s="6"/>
    </row>
    <row r="139" spans="1:33" x14ac:dyDescent="0.25">
      <c r="A139" s="1" t="s">
        <v>29</v>
      </c>
      <c r="B139" s="1" t="s">
        <v>2</v>
      </c>
      <c r="C139" s="2">
        <v>558.80194242897733</v>
      </c>
      <c r="D139" s="2">
        <v>835041278.70000005</v>
      </c>
      <c r="E139" s="2">
        <v>1779996977033.197</v>
      </c>
      <c r="F139" s="2">
        <v>58019030</v>
      </c>
      <c r="G139" s="2">
        <f t="shared" si="150"/>
        <v>6.6919080132053513E-7</v>
      </c>
      <c r="H139" s="2">
        <f t="shared" si="150"/>
        <v>4.6912511058968306E-4</v>
      </c>
      <c r="I139" s="2">
        <f t="shared" si="150"/>
        <v>30679.536990418437</v>
      </c>
      <c r="J139" s="2">
        <f t="shared" si="151"/>
        <v>58019030</v>
      </c>
      <c r="K139" s="2">
        <f t="shared" si="100"/>
        <v>-36.380459948397856</v>
      </c>
      <c r="L139" s="2">
        <f t="shared" ref="L139:L144" si="152">((LN(C139)-LN(C138)))</f>
        <v>-6.3072813734910582E-2</v>
      </c>
      <c r="M139" s="2">
        <f t="shared" ref="M139:M145" si="153">K139/L139</f>
        <v>576.80096691582037</v>
      </c>
      <c r="N139" s="2">
        <f t="shared" ref="N139:Q144" si="154">LN(G139/G138)</f>
        <v>1.1734783995322512E-2</v>
      </c>
      <c r="O139" s="2">
        <f t="shared" si="154"/>
        <v>-0.15505175808465296</v>
      </c>
      <c r="P139" s="2">
        <f t="shared" si="154"/>
        <v>6.6858575780366788E-2</v>
      </c>
      <c r="Q139" s="2">
        <f t="shared" si="154"/>
        <v>1.3385584574053413E-2</v>
      </c>
      <c r="R139" s="8">
        <f t="shared" si="104"/>
        <v>6.7686347550503188</v>
      </c>
      <c r="S139" s="2">
        <f t="shared" si="105"/>
        <v>-89.434003985225701</v>
      </c>
      <c r="T139" s="2">
        <f t="shared" si="106"/>
        <v>38.564091156730214</v>
      </c>
      <c r="U139" s="2">
        <f t="shared" si="107"/>
        <v>7.7208181250474981</v>
      </c>
      <c r="V139" s="6">
        <f t="shared" si="108"/>
        <v>-36.380459948397672</v>
      </c>
      <c r="W139" s="2">
        <f t="shared" si="139"/>
        <v>-6.1124891803052403E-2</v>
      </c>
      <c r="X139" s="2">
        <f t="shared" si="140"/>
        <v>8.3551595721657379E-2</v>
      </c>
      <c r="Y139" s="2">
        <f t="shared" si="141"/>
        <v>-0.73158257810758054</v>
      </c>
      <c r="Z139" s="2">
        <f t="shared" si="142"/>
        <v>0.13611194777064259</v>
      </c>
      <c r="AA139" s="2">
        <f t="shared" si="143"/>
        <v>-1.7984478288289596</v>
      </c>
      <c r="AB139" s="2">
        <f t="shared" si="144"/>
        <v>0.77549369279095359</v>
      </c>
      <c r="AC139" s="6">
        <f t="shared" si="145"/>
        <v>0.1552596101597867</v>
      </c>
      <c r="AD139" s="2">
        <f t="shared" si="146"/>
        <v>1.943376567609024</v>
      </c>
      <c r="AE139" s="2">
        <f t="shared" si="147"/>
        <v>-0.17551651165696031</v>
      </c>
      <c r="AF139" s="2">
        <f t="shared" si="148"/>
        <v>2.3191005233794457</v>
      </c>
      <c r="AG139" s="6">
        <f t="shared" si="149"/>
        <v>-0.20020744411346147</v>
      </c>
    </row>
    <row r="140" spans="1:33" x14ac:dyDescent="0.25">
      <c r="A140" s="1" t="s">
        <v>29</v>
      </c>
      <c r="B140" s="1" t="s">
        <v>3</v>
      </c>
      <c r="C140" s="2">
        <v>565.71675163509269</v>
      </c>
      <c r="D140" s="2">
        <v>820556969.20000005</v>
      </c>
      <c r="E140" s="2">
        <v>2100867468377.3337</v>
      </c>
      <c r="F140" s="2">
        <v>58892514</v>
      </c>
      <c r="G140" s="2">
        <f t="shared" si="150"/>
        <v>6.8943019542767008E-7</v>
      </c>
      <c r="H140" s="2">
        <f t="shared" si="150"/>
        <v>3.9058007301801917E-4</v>
      </c>
      <c r="I140" s="2">
        <f t="shared" si="150"/>
        <v>35672.911982961596</v>
      </c>
      <c r="J140" s="2">
        <f t="shared" si="151"/>
        <v>58892514</v>
      </c>
      <c r="K140" s="2">
        <f t="shared" si="100"/>
        <v>6.9148092061153648</v>
      </c>
      <c r="L140" s="2">
        <f t="shared" si="152"/>
        <v>1.229841068597004E-2</v>
      </c>
      <c r="M140" s="2">
        <f t="shared" si="153"/>
        <v>562.25226028626128</v>
      </c>
      <c r="N140" s="2">
        <f t="shared" si="154"/>
        <v>2.9796229466574987E-2</v>
      </c>
      <c r="O140" s="2">
        <f t="shared" si="154"/>
        <v>-0.18323649238894127</v>
      </c>
      <c r="P140" s="2">
        <f t="shared" si="154"/>
        <v>0.15079574798299714</v>
      </c>
      <c r="Q140" s="2">
        <f t="shared" si="154"/>
        <v>1.4942925625338553E-2</v>
      </c>
      <c r="R140" s="8">
        <f t="shared" si="104"/>
        <v>16.752997365589888</v>
      </c>
      <c r="S140" s="2">
        <f t="shared" si="105"/>
        <v>-103.02513201260854</v>
      </c>
      <c r="T140" s="2">
        <f t="shared" si="106"/>
        <v>84.785250144997562</v>
      </c>
      <c r="U140" s="2">
        <f t="shared" si="107"/>
        <v>8.4016937081360954</v>
      </c>
      <c r="V140" s="6">
        <f t="shared" si="108"/>
        <v>6.9148092061150113</v>
      </c>
      <c r="W140" s="2">
        <f t="shared" si="139"/>
        <v>1.2374347118512789E-2</v>
      </c>
      <c r="X140" s="2">
        <f t="shared" si="140"/>
        <v>0.18026462712253946</v>
      </c>
      <c r="Y140" s="2">
        <f t="shared" si="141"/>
        <v>6.8645453720107899E-2</v>
      </c>
      <c r="Z140" s="2">
        <f t="shared" si="142"/>
        <v>0.1663121961941669</v>
      </c>
      <c r="AA140" s="2">
        <f t="shared" si="143"/>
        <v>-1.0227624104689628</v>
      </c>
      <c r="AB140" s="2">
        <f t="shared" si="144"/>
        <v>0.84168945107393034</v>
      </c>
      <c r="AC140" s="6">
        <f t="shared" si="145"/>
        <v>8.3406216920969931E-2</v>
      </c>
      <c r="AD140" s="2">
        <f t="shared" si="146"/>
        <v>0.91844325287370765</v>
      </c>
      <c r="AE140" s="2">
        <f t="shared" si="147"/>
        <v>-0.1975932999777596</v>
      </c>
      <c r="AF140" s="2">
        <f t="shared" si="148"/>
        <v>1.215130365675841</v>
      </c>
      <c r="AG140" s="6">
        <f t="shared" si="149"/>
        <v>-9.9093812824373739E-2</v>
      </c>
    </row>
    <row r="141" spans="1:33" x14ac:dyDescent="0.25">
      <c r="A141" s="1" t="s">
        <v>29</v>
      </c>
      <c r="B141" s="1" t="s">
        <v>4</v>
      </c>
      <c r="C141" s="2">
        <v>579.14200136151157</v>
      </c>
      <c r="D141" s="2">
        <v>816862717.79999995</v>
      </c>
      <c r="E141" s="2">
        <v>2415091934365.1807</v>
      </c>
      <c r="F141" s="2">
        <v>60401206</v>
      </c>
      <c r="G141" s="2">
        <f t="shared" si="150"/>
        <v>7.0898327067891511E-7</v>
      </c>
      <c r="H141" s="2">
        <f t="shared" si="150"/>
        <v>3.382325559439693E-4</v>
      </c>
      <c r="I141" s="2">
        <f t="shared" si="150"/>
        <v>39984.167441378253</v>
      </c>
      <c r="J141" s="2">
        <f t="shared" si="151"/>
        <v>60401206</v>
      </c>
      <c r="K141" s="2">
        <f t="shared" si="100"/>
        <v>13.425249726418883</v>
      </c>
      <c r="L141" s="2">
        <f t="shared" si="152"/>
        <v>2.3454186152080503E-2</v>
      </c>
      <c r="M141" s="2">
        <f t="shared" si="153"/>
        <v>572.40313688002334</v>
      </c>
      <c r="N141" s="2">
        <f t="shared" si="154"/>
        <v>2.7966477896805765E-2</v>
      </c>
      <c r="O141" s="2">
        <f t="shared" si="154"/>
        <v>-0.14389930656987659</v>
      </c>
      <c r="P141" s="2">
        <f t="shared" si="154"/>
        <v>0.11409192900216861</v>
      </c>
      <c r="Q141" s="2">
        <f t="shared" si="154"/>
        <v>2.5295085822982739E-2</v>
      </c>
      <c r="R141" s="8">
        <f t="shared" si="104"/>
        <v>16.008099675617459</v>
      </c>
      <c r="S141" s="2">
        <f t="shared" si="105"/>
        <v>-82.368414475457513</v>
      </c>
      <c r="T141" s="2">
        <f t="shared" si="106"/>
        <v>65.306578053534224</v>
      </c>
      <c r="U141" s="2">
        <f t="shared" si="107"/>
        <v>14.478986472724726</v>
      </c>
      <c r="V141" s="6">
        <f t="shared" si="108"/>
        <v>13.425249726418896</v>
      </c>
      <c r="W141" s="2">
        <f t="shared" si="139"/>
        <v>2.3731398597647758E-2</v>
      </c>
      <c r="X141" s="2">
        <f t="shared" si="140"/>
        <v>0.14956891413552487</v>
      </c>
      <c r="Y141" s="2">
        <f t="shared" si="141"/>
        <v>0.15866531314217247</v>
      </c>
      <c r="Z141" s="2">
        <f t="shared" si="142"/>
        <v>0.1891905327351007</v>
      </c>
      <c r="AA141" s="2">
        <f t="shared" si="143"/>
        <v>-0.97346496654396386</v>
      </c>
      <c r="AB141" s="2">
        <f t="shared" si="144"/>
        <v>0.77182092462064877</v>
      </c>
      <c r="AC141" s="6">
        <f t="shared" si="145"/>
        <v>0.17111882233038686</v>
      </c>
      <c r="AD141" s="2">
        <f t="shared" si="146"/>
        <v>0.79442729773080856</v>
      </c>
      <c r="AE141" s="2">
        <f t="shared" si="147"/>
        <v>-0.24512231620059813</v>
      </c>
      <c r="AF141" s="2">
        <f t="shared" si="148"/>
        <v>1.2612575475618562</v>
      </c>
      <c r="AG141" s="6">
        <f t="shared" si="149"/>
        <v>-0.22170793363044936</v>
      </c>
    </row>
    <row r="142" spans="1:33" x14ac:dyDescent="0.25">
      <c r="A142" s="1" t="s">
        <v>29</v>
      </c>
      <c r="B142" s="1" t="s">
        <v>5</v>
      </c>
      <c r="C142" s="2">
        <v>528.53300001791536</v>
      </c>
      <c r="D142" s="2">
        <v>666624622.70000005</v>
      </c>
      <c r="E142" s="2">
        <v>2475244321361.1133</v>
      </c>
      <c r="F142" s="2">
        <v>62766365</v>
      </c>
      <c r="G142" s="2">
        <f t="shared" si="150"/>
        <v>7.928495018339132E-7</v>
      </c>
      <c r="H142" s="2">
        <f t="shared" si="150"/>
        <v>2.6931669611241833E-4</v>
      </c>
      <c r="I142" s="2">
        <f t="shared" si="150"/>
        <v>39435.839901850508</v>
      </c>
      <c r="J142" s="2">
        <f t="shared" si="151"/>
        <v>62766365</v>
      </c>
      <c r="K142" s="2">
        <f t="shared" si="100"/>
        <v>-50.609001343596219</v>
      </c>
      <c r="L142" s="2">
        <f t="shared" si="152"/>
        <v>-9.1442456021487928E-2</v>
      </c>
      <c r="M142" s="2">
        <f t="shared" si="153"/>
        <v>553.4519034758174</v>
      </c>
      <c r="N142" s="2">
        <f t="shared" si="154"/>
        <v>0.11180148971576952</v>
      </c>
      <c r="O142" s="2">
        <f t="shared" si="154"/>
        <v>-0.22784569814721486</v>
      </c>
      <c r="P142" s="2">
        <f t="shared" si="154"/>
        <v>-1.3808516784256982E-2</v>
      </c>
      <c r="Q142" s="2">
        <f t="shared" si="154"/>
        <v>3.8410269194214149E-2</v>
      </c>
      <c r="R142" s="8">
        <f t="shared" si="104"/>
        <v>61.876747294624664</v>
      </c>
      <c r="S142" s="2">
        <f t="shared" si="105"/>
        <v>-126.10163533835259</v>
      </c>
      <c r="T142" s="2">
        <f t="shared" si="106"/>
        <v>-7.6423498984247997</v>
      </c>
      <c r="U142" s="2">
        <f t="shared" si="107"/>
        <v>21.258236598556373</v>
      </c>
      <c r="V142" s="6">
        <f t="shared" si="108"/>
        <v>-50.609001343596354</v>
      </c>
      <c r="W142" s="2">
        <f t="shared" si="139"/>
        <v>-8.7386169928305904E-2</v>
      </c>
      <c r="X142" s="2">
        <f t="shared" si="140"/>
        <v>2.4906872545928146E-2</v>
      </c>
      <c r="Y142" s="2">
        <f t="shared" si="141"/>
        <v>-3.5085163649979036</v>
      </c>
      <c r="Z142" s="2">
        <f t="shared" si="142"/>
        <v>4.2896633945040383</v>
      </c>
      <c r="AA142" s="2">
        <f t="shared" si="143"/>
        <v>-8.7421138432242671</v>
      </c>
      <c r="AB142" s="2">
        <f t="shared" si="144"/>
        <v>-0.52981305644862886</v>
      </c>
      <c r="AC142" s="6">
        <f t="shared" si="145"/>
        <v>1.4737471401709443</v>
      </c>
      <c r="AD142" s="2">
        <f t="shared" si="146"/>
        <v>-5.6221779971141617</v>
      </c>
      <c r="AE142" s="2">
        <f t="shared" si="147"/>
        <v>8.0965603665148027</v>
      </c>
      <c r="AF142" s="2">
        <f t="shared" si="148"/>
        <v>-16.500374494021006</v>
      </c>
      <c r="AG142" s="6">
        <f t="shared" si="149"/>
        <v>2.7816361303920418</v>
      </c>
    </row>
    <row r="143" spans="1:33" x14ac:dyDescent="0.25">
      <c r="A143" s="1" t="s">
        <v>29</v>
      </c>
      <c r="B143" s="1" t="s">
        <v>6</v>
      </c>
      <c r="C143" s="2">
        <v>437.76622892308808</v>
      </c>
      <c r="D143" s="2">
        <v>741689382.20000005</v>
      </c>
      <c r="E143" s="2">
        <v>2735997360453.5044</v>
      </c>
      <c r="F143" s="2">
        <v>65116219</v>
      </c>
      <c r="G143" s="2">
        <f t="shared" si="150"/>
        <v>5.902285234616482E-7</v>
      </c>
      <c r="H143" s="2">
        <f t="shared" si="150"/>
        <v>2.7108556204055018E-4</v>
      </c>
      <c r="I143" s="2">
        <f t="shared" si="150"/>
        <v>42017.141082062895</v>
      </c>
      <c r="J143" s="2">
        <f t="shared" si="151"/>
        <v>65116219</v>
      </c>
      <c r="K143" s="2">
        <f t="shared" si="100"/>
        <v>-90.766771094827277</v>
      </c>
      <c r="L143" s="2">
        <f t="shared" si="152"/>
        <v>-0.18842020028998174</v>
      </c>
      <c r="M143" s="2">
        <f t="shared" si="153"/>
        <v>481.72526594885124</v>
      </c>
      <c r="N143" s="2">
        <f t="shared" si="154"/>
        <v>-0.29512363050335561</v>
      </c>
      <c r="O143" s="2">
        <f t="shared" si="154"/>
        <v>6.5465020501008038E-3</v>
      </c>
      <c r="P143" s="2">
        <f t="shared" si="154"/>
        <v>6.3402611017030888E-2</v>
      </c>
      <c r="Q143" s="2">
        <f t="shared" si="154"/>
        <v>3.6754317146242423E-2</v>
      </c>
      <c r="R143" s="8">
        <f t="shared" si="104"/>
        <v>-142.16850939201947</v>
      </c>
      <c r="S143" s="2">
        <f t="shared" si="105"/>
        <v>3.1536154411195096</v>
      </c>
      <c r="T143" s="2">
        <f t="shared" si="106"/>
        <v>30.542639654030772</v>
      </c>
      <c r="U143" s="2">
        <f t="shared" si="107"/>
        <v>17.705483202042053</v>
      </c>
      <c r="V143" s="6">
        <f t="shared" si="108"/>
        <v>-90.766771094827135</v>
      </c>
      <c r="W143" s="2">
        <f t="shared" si="139"/>
        <v>-0.17173340376428833</v>
      </c>
      <c r="X143" s="2">
        <f t="shared" si="140"/>
        <v>0.10534436412685334</v>
      </c>
      <c r="Y143" s="2">
        <f t="shared" si="141"/>
        <v>-1.630209695484903</v>
      </c>
      <c r="Z143" s="2">
        <f t="shared" si="142"/>
        <v>-2.5534067104951221</v>
      </c>
      <c r="AA143" s="2">
        <f t="shared" si="143"/>
        <v>5.6640270507947031E-2</v>
      </c>
      <c r="AB143" s="2">
        <f t="shared" si="144"/>
        <v>0.5485587587740044</v>
      </c>
      <c r="AC143" s="6">
        <f t="shared" si="145"/>
        <v>0.31799798572827009</v>
      </c>
      <c r="AD143" s="2">
        <f t="shared" si="146"/>
        <v>3.9718050608257918</v>
      </c>
      <c r="AE143" s="2">
        <f t="shared" si="147"/>
        <v>4.6547551554947946</v>
      </c>
      <c r="AF143" s="2">
        <f t="shared" si="148"/>
        <v>-0.10325287784035132</v>
      </c>
      <c r="AG143" s="6">
        <f t="shared" si="149"/>
        <v>-0.57969721682865172</v>
      </c>
    </row>
    <row r="144" spans="1:33" x14ac:dyDescent="0.25">
      <c r="A144" s="1" t="s">
        <v>29</v>
      </c>
      <c r="B144" s="1" t="s">
        <v>7</v>
      </c>
      <c r="C144" s="2">
        <v>377.48876288529777</v>
      </c>
      <c r="D144" s="2">
        <v>766320330.89999998</v>
      </c>
      <c r="E144" s="2">
        <v>2921446026408.2422</v>
      </c>
      <c r="F144" s="2">
        <v>66836327</v>
      </c>
      <c r="G144" s="2">
        <f t="shared" si="150"/>
        <v>4.9259917512818502E-7</v>
      </c>
      <c r="H144" s="2">
        <f t="shared" si="150"/>
        <v>2.6230857047259874E-4</v>
      </c>
      <c r="I144" s="2">
        <f t="shared" si="150"/>
        <v>43710.451449677093</v>
      </c>
      <c r="J144" s="2">
        <f t="shared" si="151"/>
        <v>66836327</v>
      </c>
      <c r="K144" s="2">
        <f t="shared" si="100"/>
        <v>-60.277466037790305</v>
      </c>
      <c r="L144" s="2">
        <f t="shared" si="152"/>
        <v>-0.14814424292048134</v>
      </c>
      <c r="M144" s="2">
        <f t="shared" si="153"/>
        <v>406.88362132401693</v>
      </c>
      <c r="N144" s="2">
        <f t="shared" si="154"/>
        <v>-0.18081397865036455</v>
      </c>
      <c r="O144" s="2">
        <f t="shared" si="154"/>
        <v>-3.2912937482120139E-2</v>
      </c>
      <c r="P144" s="2">
        <f t="shared" si="154"/>
        <v>3.9509581088517244E-2</v>
      </c>
      <c r="Q144" s="2">
        <f t="shared" si="154"/>
        <v>2.6073092123485957E-2</v>
      </c>
      <c r="R144" s="8">
        <f t="shared" si="104"/>
        <v>-73.57024641926381</v>
      </c>
      <c r="S144" s="2">
        <f t="shared" si="105"/>
        <v>-13.391735191136014</v>
      </c>
      <c r="T144" s="2">
        <f t="shared" si="106"/>
        <v>16.075801430290792</v>
      </c>
      <c r="U144" s="2">
        <f t="shared" si="107"/>
        <v>10.608714142318668</v>
      </c>
      <c r="V144" s="6">
        <f t="shared" si="108"/>
        <v>-60.277466037790354</v>
      </c>
      <c r="W144" s="2">
        <f t="shared" si="139"/>
        <v>-0.13769327566923981</v>
      </c>
      <c r="X144" s="2">
        <f t="shared" si="140"/>
        <v>6.7781010550389861E-2</v>
      </c>
      <c r="Y144" s="2">
        <f t="shared" si="141"/>
        <v>-2.0314432397976079</v>
      </c>
      <c r="Z144" s="2">
        <f t="shared" si="142"/>
        <v>-2.479430366979249</v>
      </c>
      <c r="AA144" s="2">
        <f t="shared" si="143"/>
        <v>-0.45132205634087841</v>
      </c>
      <c r="AB144" s="2">
        <f t="shared" si="144"/>
        <v>0.54177921346957314</v>
      </c>
      <c r="AC144" s="6">
        <f t="shared" si="145"/>
        <v>0.35752997005294429</v>
      </c>
      <c r="AD144" s="2">
        <f t="shared" si="146"/>
        <v>4.7495776679732238</v>
      </c>
      <c r="AE144" s="2">
        <f t="shared" si="147"/>
        <v>4.5764590175043613</v>
      </c>
      <c r="AF144" s="2">
        <f t="shared" si="148"/>
        <v>0.8330368628404845</v>
      </c>
      <c r="AG144" s="6">
        <f t="shared" si="149"/>
        <v>-0.65991821237162229</v>
      </c>
    </row>
    <row r="145" spans="1:33" x14ac:dyDescent="0.25">
      <c r="A145" s="1" t="s">
        <v>29</v>
      </c>
      <c r="B145" s="1" t="s">
        <v>48</v>
      </c>
      <c r="C145" s="2"/>
      <c r="D145" s="2"/>
      <c r="E145" s="2"/>
      <c r="F145" s="2"/>
      <c r="G145" s="2"/>
      <c r="H145" s="2"/>
      <c r="I145" s="2"/>
      <c r="J145" s="2"/>
      <c r="K145" s="2">
        <f>C144-C138</f>
        <v>-217.69363949207741</v>
      </c>
      <c r="L145" s="2">
        <f>((LN(C144)-LN(C138)))</f>
        <v>-0.45532711612881105</v>
      </c>
      <c r="M145" s="2">
        <f t="shared" si="153"/>
        <v>478.10383300451701</v>
      </c>
      <c r="N145" s="2">
        <f>LN(G144/G138)</f>
        <v>-0.29463862807924729</v>
      </c>
      <c r="O145" s="2">
        <f>LN(H144/H138)</f>
        <v>-0.73639969062270483</v>
      </c>
      <c r="P145" s="2">
        <f>LN(I144/I138)</f>
        <v>0.42084992808682375</v>
      </c>
      <c r="Q145" s="2">
        <f>LN(J144/J138)</f>
        <v>0.15486127448631706</v>
      </c>
      <c r="R145" s="8">
        <f t="shared" si="104"/>
        <v>-140.86785743588044</v>
      </c>
      <c r="S145" s="2">
        <f t="shared" si="105"/>
        <v>-352.07551471005564</v>
      </c>
      <c r="T145" s="2">
        <f t="shared" si="106"/>
        <v>201.20996373798579</v>
      </c>
      <c r="U145" s="2">
        <f t="shared" si="107"/>
        <v>74.039768915872799</v>
      </c>
      <c r="V145" s="6">
        <f t="shared" si="108"/>
        <v>-217.69363949207752</v>
      </c>
      <c r="W145" s="2">
        <f>(C144-C138)/C138</f>
        <v>-0.3657595362741401</v>
      </c>
      <c r="X145" s="2">
        <f>(E144-E138)/E138</f>
        <v>0.77839487626855031</v>
      </c>
      <c r="Y145" s="2">
        <f>W145/X145</f>
        <v>-0.4698894448374441</v>
      </c>
      <c r="Z145" s="2">
        <f>(R145/C138)/X145</f>
        <v>-0.3040617974894716</v>
      </c>
      <c r="AA145" s="2">
        <f>(S145/C138)/X145</f>
        <v>-0.75995131752109002</v>
      </c>
      <c r="AB145" s="2">
        <f>(T145/C138)/X145</f>
        <v>0.43430960306052147</v>
      </c>
      <c r="AC145" s="6">
        <f>(U145/C138)/X145</f>
        <v>0.15981406711259591</v>
      </c>
      <c r="AD145" s="2">
        <f t="shared" si="146"/>
        <v>2.0819227609203121</v>
      </c>
      <c r="AE145" s="2">
        <f t="shared" si="147"/>
        <v>0.70010378620870672</v>
      </c>
      <c r="AF145" s="2">
        <f t="shared" si="148"/>
        <v>1.7497916513146732</v>
      </c>
      <c r="AG145" s="6">
        <f t="shared" si="149"/>
        <v>-0.36797267660306759</v>
      </c>
    </row>
    <row r="146" spans="1:33" x14ac:dyDescent="0.25">
      <c r="A146" s="1" t="s">
        <v>30</v>
      </c>
      <c r="B146" s="1">
        <v>1990</v>
      </c>
      <c r="C146" s="2">
        <v>4970.4918137787045</v>
      </c>
      <c r="D146" s="2">
        <v>7271923115</v>
      </c>
      <c r="E146" s="2">
        <v>9001231051205.9941</v>
      </c>
      <c r="F146" s="2">
        <v>249623000</v>
      </c>
      <c r="G146" s="2">
        <f t="shared" ref="G146:I152" si="155">C146/D146</f>
        <v>6.8351820215562119E-7</v>
      </c>
      <c r="H146" s="2">
        <f t="shared" si="155"/>
        <v>8.0788095246435215E-4</v>
      </c>
      <c r="I146" s="2">
        <f t="shared" si="155"/>
        <v>36059.301631684553</v>
      </c>
      <c r="J146" s="2">
        <f t="shared" ref="J146:J152" si="156">F146</f>
        <v>249623000</v>
      </c>
      <c r="K146" s="2"/>
      <c r="L146" s="2"/>
      <c r="M146" s="2"/>
      <c r="N146" s="2"/>
      <c r="O146" s="2"/>
      <c r="P146" s="2"/>
      <c r="Q146" s="2"/>
      <c r="R146" s="8"/>
      <c r="S146" s="2"/>
      <c r="T146" s="2"/>
      <c r="U146" s="2"/>
      <c r="V146" s="6"/>
      <c r="W146" s="2"/>
      <c r="X146" s="2"/>
      <c r="Y146" s="2"/>
      <c r="Z146" s="2"/>
      <c r="AA146" s="2"/>
      <c r="AB146" s="2"/>
      <c r="AC146" s="6"/>
      <c r="AD146" s="2"/>
      <c r="AE146" s="2"/>
      <c r="AF146" s="2"/>
      <c r="AG146" s="6"/>
    </row>
    <row r="147" spans="1:33" x14ac:dyDescent="0.25">
      <c r="A147" s="1" t="s">
        <v>30</v>
      </c>
      <c r="B147" s="1" t="s">
        <v>2</v>
      </c>
      <c r="C147" s="2">
        <v>5227.8938286675802</v>
      </c>
      <c r="D147" s="2">
        <v>7690292706</v>
      </c>
      <c r="E147" s="2">
        <v>10216863677305.285</v>
      </c>
      <c r="F147" s="2">
        <v>266278000</v>
      </c>
      <c r="G147" s="2">
        <f t="shared" si="155"/>
        <v>6.7980427124558658E-7</v>
      </c>
      <c r="H147" s="2">
        <f t="shared" si="155"/>
        <v>7.5270581549232612E-4</v>
      </c>
      <c r="I147" s="2">
        <f t="shared" si="155"/>
        <v>38369.161843281399</v>
      </c>
      <c r="J147" s="2">
        <f t="shared" si="156"/>
        <v>266278000</v>
      </c>
      <c r="K147" s="2">
        <f t="shared" si="100"/>
        <v>257.40201488887578</v>
      </c>
      <c r="L147" s="2">
        <f t="shared" ref="L147:L152" si="157">((LN(C147)-LN(C146)))</f>
        <v>5.0489695636368737E-2</v>
      </c>
      <c r="M147" s="2">
        <f t="shared" ref="M147:M153" si="158">K147/L147</f>
        <v>5098.1098547851807</v>
      </c>
      <c r="N147" s="2">
        <f t="shared" ref="N147:Q152" si="159">LN(G147/G146)</f>
        <v>-5.4483662812463887E-3</v>
      </c>
      <c r="O147" s="2">
        <f t="shared" si="159"/>
        <v>-7.0740243420926108E-2</v>
      </c>
      <c r="P147" s="2">
        <f t="shared" si="159"/>
        <v>6.2089209210893413E-2</v>
      </c>
      <c r="Q147" s="2">
        <f t="shared" si="159"/>
        <v>6.458909612764846E-2</v>
      </c>
      <c r="R147" s="8">
        <f t="shared" si="104"/>
        <v>-27.776369830901501</v>
      </c>
      <c r="S147" s="2">
        <f t="shared" si="105"/>
        <v>-360.64153211412594</v>
      </c>
      <c r="T147" s="2">
        <f t="shared" si="106"/>
        <v>316.53760935387453</v>
      </c>
      <c r="U147" s="2">
        <f t="shared" si="107"/>
        <v>329.28230748003199</v>
      </c>
      <c r="V147" s="6">
        <f t="shared" si="108"/>
        <v>257.40201488887908</v>
      </c>
      <c r="W147" s="2">
        <f t="shared" si="139"/>
        <v>5.1786025313497436E-2</v>
      </c>
      <c r="X147" s="2">
        <f t="shared" si="140"/>
        <v>0.1350518189327469</v>
      </c>
      <c r="Y147" s="2">
        <f t="shared" si="141"/>
        <v>0.38345300139412297</v>
      </c>
      <c r="Z147" s="2">
        <f t="shared" si="142"/>
        <v>-4.1378589767801587E-2</v>
      </c>
      <c r="AA147" s="2">
        <f t="shared" si="143"/>
        <v>-0.53724939945104155</v>
      </c>
      <c r="AB147" s="2">
        <f t="shared" si="144"/>
        <v>0.47154757670900105</v>
      </c>
      <c r="AC147" s="6">
        <f t="shared" si="145"/>
        <v>0.49053341390396987</v>
      </c>
      <c r="AD147" s="2">
        <f t="shared" si="146"/>
        <v>0.18682012095088685</v>
      </c>
      <c r="AE147" s="2">
        <f t="shared" si="147"/>
        <v>8.7750614808772359E-2</v>
      </c>
      <c r="AF147" s="2">
        <f t="shared" si="148"/>
        <v>1.1393323303675591</v>
      </c>
      <c r="AG147" s="6">
        <f t="shared" si="149"/>
        <v>-1.0402628242254446</v>
      </c>
    </row>
    <row r="148" spans="1:33" x14ac:dyDescent="0.25">
      <c r="A148" s="1" t="s">
        <v>30</v>
      </c>
      <c r="B148" s="1" t="s">
        <v>3</v>
      </c>
      <c r="C148" s="2">
        <v>5740.6846116446732</v>
      </c>
      <c r="D148" s="2">
        <v>8744748879</v>
      </c>
      <c r="E148" s="2">
        <v>12620268392851.008</v>
      </c>
      <c r="F148" s="2">
        <v>282162411</v>
      </c>
      <c r="G148" s="2">
        <f t="shared" si="155"/>
        <v>6.5647220875954362E-7</v>
      </c>
      <c r="H148" s="2">
        <f t="shared" si="155"/>
        <v>6.9291306704329916E-4</v>
      </c>
      <c r="I148" s="2">
        <f t="shared" si="155"/>
        <v>44726.965396007363</v>
      </c>
      <c r="J148" s="2">
        <f t="shared" si="156"/>
        <v>282162411</v>
      </c>
      <c r="K148" s="2">
        <f t="shared" si="100"/>
        <v>512.79078297709293</v>
      </c>
      <c r="L148" s="2">
        <f t="shared" si="157"/>
        <v>9.3569986196962773E-2</v>
      </c>
      <c r="M148" s="2">
        <f t="shared" si="158"/>
        <v>5480.2913179625739</v>
      </c>
      <c r="N148" s="2">
        <f t="shared" si="159"/>
        <v>-3.4924559917192378E-2</v>
      </c>
      <c r="O148" s="2">
        <f t="shared" si="159"/>
        <v>-8.2769921247040842E-2</v>
      </c>
      <c r="P148" s="2">
        <f t="shared" si="159"/>
        <v>0.15332251248613182</v>
      </c>
      <c r="Q148" s="2">
        <f t="shared" si="159"/>
        <v>5.7941954875063852E-2</v>
      </c>
      <c r="R148" s="8">
        <f t="shared" si="104"/>
        <v>-191.3967624978531</v>
      </c>
      <c r="S148" s="2">
        <f t="shared" si="105"/>
        <v>-453.60328079860392</v>
      </c>
      <c r="T148" s="2">
        <f t="shared" si="106"/>
        <v>840.2520340259565</v>
      </c>
      <c r="U148" s="2">
        <f t="shared" si="107"/>
        <v>317.53879224759169</v>
      </c>
      <c r="V148" s="6">
        <f t="shared" si="108"/>
        <v>512.79078297709111</v>
      </c>
      <c r="W148" s="2">
        <f t="shared" si="139"/>
        <v>9.8087451616779786E-2</v>
      </c>
      <c r="X148" s="2">
        <f t="shared" si="140"/>
        <v>0.23523899226378095</v>
      </c>
      <c r="Y148" s="2">
        <f t="shared" si="141"/>
        <v>0.41696935815296815</v>
      </c>
      <c r="Z148" s="2">
        <f t="shared" si="142"/>
        <v>-0.15563186363833487</v>
      </c>
      <c r="AA148" s="2">
        <f t="shared" si="143"/>
        <v>-0.36884178719554628</v>
      </c>
      <c r="AB148" s="2">
        <f t="shared" si="144"/>
        <v>0.68324034468883987</v>
      </c>
      <c r="AC148" s="6">
        <f t="shared" si="145"/>
        <v>0.25820266429800803</v>
      </c>
      <c r="AD148" s="2">
        <f t="shared" si="146"/>
        <v>0.38971789152342551</v>
      </c>
      <c r="AE148" s="2">
        <f t="shared" si="147"/>
        <v>0.22778494397782154</v>
      </c>
      <c r="AF148" s="2">
        <f t="shared" si="148"/>
        <v>0.5398419312658177</v>
      </c>
      <c r="AG148" s="6">
        <f t="shared" si="149"/>
        <v>-0.37790898372021375</v>
      </c>
    </row>
    <row r="149" spans="1:33" x14ac:dyDescent="0.25">
      <c r="A149" s="1" t="s">
        <v>30</v>
      </c>
      <c r="B149" s="1" t="s">
        <v>4</v>
      </c>
      <c r="C149" s="2">
        <v>5873.1730257153622</v>
      </c>
      <c r="D149" s="2">
        <v>9214704045</v>
      </c>
      <c r="E149" s="2">
        <v>14332499604847.418</v>
      </c>
      <c r="F149" s="2">
        <v>295516599</v>
      </c>
      <c r="G149" s="2">
        <f t="shared" si="155"/>
        <v>6.3736968621387367E-7</v>
      </c>
      <c r="H149" s="2">
        <f t="shared" si="155"/>
        <v>6.4292372573193581E-4</v>
      </c>
      <c r="I149" s="2">
        <f t="shared" si="155"/>
        <v>48499.812373813285</v>
      </c>
      <c r="J149" s="2">
        <f t="shared" si="156"/>
        <v>295516599</v>
      </c>
      <c r="K149" s="2">
        <f t="shared" si="100"/>
        <v>132.48841407068903</v>
      </c>
      <c r="L149" s="2">
        <f t="shared" si="157"/>
        <v>2.2816563780645893E-2</v>
      </c>
      <c r="M149" s="2">
        <f t="shared" si="158"/>
        <v>5806.6769100030779</v>
      </c>
      <c r="N149" s="2">
        <f t="shared" si="159"/>
        <v>-2.9530518061484979E-2</v>
      </c>
      <c r="O149" s="2">
        <f t="shared" si="159"/>
        <v>-7.4878452238598292E-2</v>
      </c>
      <c r="P149" s="2">
        <f t="shared" si="159"/>
        <v>8.0983356911932203E-2</v>
      </c>
      <c r="Q149" s="2">
        <f t="shared" si="159"/>
        <v>4.6242177168796542E-2</v>
      </c>
      <c r="R149" s="8">
        <f t="shared" si="104"/>
        <v>-171.47417736805369</v>
      </c>
      <c r="S149" s="2">
        <f t="shared" si="105"/>
        <v>-434.79497967063696</v>
      </c>
      <c r="T149" s="2">
        <f t="shared" si="106"/>
        <v>470.24418867505489</v>
      </c>
      <c r="U149" s="2">
        <f t="shared" si="107"/>
        <v>268.51338243432235</v>
      </c>
      <c r="V149" s="6">
        <f t="shared" si="108"/>
        <v>132.48841407068659</v>
      </c>
      <c r="W149" s="2">
        <f t="shared" si="139"/>
        <v>2.3078852616627524E-2</v>
      </c>
      <c r="X149" s="2">
        <f t="shared" si="140"/>
        <v>0.13567312189385261</v>
      </c>
      <c r="Y149" s="2">
        <f t="shared" si="141"/>
        <v>0.1701062988340746</v>
      </c>
      <c r="Z149" s="2">
        <f t="shared" si="142"/>
        <v>-0.2201614221311024</v>
      </c>
      <c r="AA149" s="2">
        <f t="shared" si="143"/>
        <v>-0.55824779292736326</v>
      </c>
      <c r="AB149" s="2">
        <f t="shared" si="144"/>
        <v>0.60376221607624114</v>
      </c>
      <c r="AC149" s="6">
        <f t="shared" si="145"/>
        <v>0.34475329781629604</v>
      </c>
      <c r="AD149" s="2">
        <f t="shared" si="146"/>
        <v>0.71825613742514982</v>
      </c>
      <c r="AE149" s="2">
        <f t="shared" si="147"/>
        <v>0.3646492216122732</v>
      </c>
      <c r="AF149" s="2">
        <f t="shared" si="148"/>
        <v>0.92461531719445911</v>
      </c>
      <c r="AG149" s="6">
        <f t="shared" si="149"/>
        <v>-0.57100840138158249</v>
      </c>
    </row>
    <row r="150" spans="1:33" x14ac:dyDescent="0.25">
      <c r="A150" s="1" t="s">
        <v>30</v>
      </c>
      <c r="B150" s="1" t="s">
        <v>5</v>
      </c>
      <c r="C150" s="2">
        <v>5485.7237663389669</v>
      </c>
      <c r="D150" s="2">
        <v>7274149783</v>
      </c>
      <c r="E150" s="2">
        <v>14992052727000</v>
      </c>
      <c r="F150" s="2">
        <v>309327143</v>
      </c>
      <c r="G150" s="2">
        <f t="shared" si="155"/>
        <v>7.541395118312437E-7</v>
      </c>
      <c r="H150" s="2">
        <f t="shared" si="155"/>
        <v>4.8520038686227337E-4</v>
      </c>
      <c r="I150" s="2">
        <f t="shared" si="155"/>
        <v>48466.657602692176</v>
      </c>
      <c r="J150" s="2">
        <f t="shared" si="156"/>
        <v>309327143</v>
      </c>
      <c r="K150" s="2">
        <f t="shared" si="100"/>
        <v>-387.44925937639528</v>
      </c>
      <c r="L150" s="2">
        <f t="shared" si="157"/>
        <v>-6.8245998545604536E-2</v>
      </c>
      <c r="M150" s="2">
        <f t="shared" si="158"/>
        <v>5677.2450785885585</v>
      </c>
      <c r="N150" s="2">
        <f t="shared" si="159"/>
        <v>0.16822753749103694</v>
      </c>
      <c r="O150" s="2">
        <f t="shared" si="159"/>
        <v>-0.28146412030558149</v>
      </c>
      <c r="P150" s="2">
        <f t="shared" si="159"/>
        <v>-6.8383993809766216E-4</v>
      </c>
      <c r="Q150" s="2">
        <f t="shared" si="159"/>
        <v>4.5674424207038197E-2</v>
      </c>
      <c r="R150" s="8">
        <f t="shared" si="104"/>
        <v>955.06895930406165</v>
      </c>
      <c r="S150" s="2">
        <f t="shared" si="105"/>
        <v>-1597.9407918041204</v>
      </c>
      <c r="T150" s="2">
        <f t="shared" si="106"/>
        <v>-3.8823269231072568</v>
      </c>
      <c r="U150" s="2">
        <f t="shared" si="107"/>
        <v>259.30490004677375</v>
      </c>
      <c r="V150" s="6">
        <f t="shared" si="108"/>
        <v>-387.44925937639226</v>
      </c>
      <c r="W150" s="2">
        <f t="shared" si="139"/>
        <v>-6.5969324874300517E-2</v>
      </c>
      <c r="X150" s="2">
        <f t="shared" si="140"/>
        <v>4.6018010838075551E-2</v>
      </c>
      <c r="Y150" s="2">
        <f t="shared" si="141"/>
        <v>-1.4335544642819968</v>
      </c>
      <c r="Z150" s="2">
        <f t="shared" si="142"/>
        <v>3.5337359336062555</v>
      </c>
      <c r="AA150" s="2">
        <f t="shared" si="143"/>
        <v>-5.9123487793887497</v>
      </c>
      <c r="AB150" s="2">
        <f t="shared" si="144"/>
        <v>-1.436453150376487E-2</v>
      </c>
      <c r="AC150" s="6">
        <f t="shared" si="145"/>
        <v>0.95942291300427351</v>
      </c>
      <c r="AD150" s="2">
        <f t="shared" si="146"/>
        <v>-98.798205316077201</v>
      </c>
      <c r="AE150" s="2">
        <f t="shared" si="147"/>
        <v>246.00425935785523</v>
      </c>
      <c r="AF150" s="2">
        <f t="shared" si="148"/>
        <v>-411.59356835544224</v>
      </c>
      <c r="AG150" s="6">
        <f t="shared" si="149"/>
        <v>66.79110368150981</v>
      </c>
    </row>
    <row r="151" spans="1:33" x14ac:dyDescent="0.25">
      <c r="A151" s="1" t="s">
        <v>30</v>
      </c>
      <c r="B151" s="1" t="s">
        <v>6</v>
      </c>
      <c r="C151" s="2">
        <v>5137.4780900471551</v>
      </c>
      <c r="D151" s="2">
        <v>7675670091</v>
      </c>
      <c r="E151" s="2">
        <v>16726935659206.402</v>
      </c>
      <c r="F151" s="2">
        <v>320738994</v>
      </c>
      <c r="G151" s="2">
        <f t="shared" si="155"/>
        <v>6.6931981561727534E-7</v>
      </c>
      <c r="H151" s="2">
        <f t="shared" si="155"/>
        <v>4.5888082834678439E-4</v>
      </c>
      <c r="I151" s="2">
        <f t="shared" si="155"/>
        <v>52151.238147259399</v>
      </c>
      <c r="J151" s="2">
        <f t="shared" si="156"/>
        <v>320738994</v>
      </c>
      <c r="K151" s="2">
        <f t="shared" si="100"/>
        <v>-348.24567629181183</v>
      </c>
      <c r="L151" s="2">
        <f t="shared" si="157"/>
        <v>-6.5586723673506597E-2</v>
      </c>
      <c r="M151" s="2">
        <f t="shared" si="158"/>
        <v>5309.697706892528</v>
      </c>
      <c r="N151" s="2">
        <f t="shared" si="159"/>
        <v>-0.11931538369746539</v>
      </c>
      <c r="O151" s="2">
        <f t="shared" si="159"/>
        <v>-5.5771431276358939E-2</v>
      </c>
      <c r="P151" s="2">
        <f t="shared" si="159"/>
        <v>7.327183378582855E-2</v>
      </c>
      <c r="Q151" s="2">
        <f t="shared" si="159"/>
        <v>3.6228257514490186E-2</v>
      </c>
      <c r="R151" s="8">
        <f t="shared" si="104"/>
        <v>-633.52861921543411</v>
      </c>
      <c r="S151" s="2">
        <f t="shared" si="105"/>
        <v>-296.12944075819729</v>
      </c>
      <c r="T151" s="2">
        <f t="shared" si="106"/>
        <v>389.05128783242429</v>
      </c>
      <c r="U151" s="2">
        <f t="shared" si="107"/>
        <v>192.36109584940053</v>
      </c>
      <c r="V151" s="6">
        <f t="shared" si="108"/>
        <v>-348.2456762918066</v>
      </c>
      <c r="W151" s="2">
        <f t="shared" si="139"/>
        <v>-6.3482175028332158E-2</v>
      </c>
      <c r="X151" s="2">
        <f t="shared" si="140"/>
        <v>0.11572017280075048</v>
      </c>
      <c r="Y151" s="2">
        <f t="shared" si="141"/>
        <v>-0.54858347936998986</v>
      </c>
      <c r="Z151" s="2">
        <f t="shared" si="142"/>
        <v>-0.99798319941938052</v>
      </c>
      <c r="AA151" s="2">
        <f t="shared" si="143"/>
        <v>-0.46648596095962735</v>
      </c>
      <c r="AB151" s="2">
        <f t="shared" si="144"/>
        <v>0.61286362950747986</v>
      </c>
      <c r="AC151" s="6">
        <f t="shared" si="145"/>
        <v>0.30302205150154637</v>
      </c>
      <c r="AD151" s="2">
        <f t="shared" si="146"/>
        <v>1.8951150842657178</v>
      </c>
      <c r="AE151" s="2">
        <f t="shared" si="147"/>
        <v>1.6283935795331779</v>
      </c>
      <c r="AF151" s="2">
        <f t="shared" si="148"/>
        <v>0.76115784735751568</v>
      </c>
      <c r="AG151" s="6">
        <f t="shared" si="149"/>
        <v>-0.49443634262497554</v>
      </c>
    </row>
    <row r="152" spans="1:33" x14ac:dyDescent="0.25">
      <c r="A152" s="1" t="s">
        <v>30</v>
      </c>
      <c r="B152" s="1" t="s">
        <v>7</v>
      </c>
      <c r="C152" s="2">
        <v>4980.9484148609336</v>
      </c>
      <c r="D152" s="2">
        <v>7664282458</v>
      </c>
      <c r="E152" s="2">
        <v>18300385513295.621</v>
      </c>
      <c r="F152" s="2">
        <v>328329953</v>
      </c>
      <c r="G152" s="2">
        <f t="shared" si="155"/>
        <v>6.4989102921980715E-7</v>
      </c>
      <c r="H152" s="2">
        <f t="shared" si="155"/>
        <v>4.1880442641122149E-4</v>
      </c>
      <c r="I152" s="2">
        <f t="shared" si="155"/>
        <v>55737.788605889458</v>
      </c>
      <c r="J152" s="2">
        <f t="shared" si="156"/>
        <v>328329953</v>
      </c>
      <c r="K152" s="2">
        <f t="shared" si="100"/>
        <v>-156.52967518622154</v>
      </c>
      <c r="L152" s="2">
        <f t="shared" si="157"/>
        <v>-3.0941997446788605E-2</v>
      </c>
      <c r="M152" s="2">
        <f t="shared" si="158"/>
        <v>5058.8096471602348</v>
      </c>
      <c r="N152" s="2">
        <f t="shared" si="159"/>
        <v>-2.9457294667497642E-2</v>
      </c>
      <c r="O152" s="2">
        <f t="shared" si="159"/>
        <v>-9.138649490581105E-2</v>
      </c>
      <c r="P152" s="2">
        <f t="shared" si="159"/>
        <v>6.6510424685903125E-2</v>
      </c>
      <c r="Q152" s="2">
        <f t="shared" si="159"/>
        <v>2.3391367440615953E-2</v>
      </c>
      <c r="R152" s="8">
        <f t="shared" si="104"/>
        <v>-149.0188464431788</v>
      </c>
      <c r="S152" s="2">
        <f t="shared" si="105"/>
        <v>-462.30688204967657</v>
      </c>
      <c r="T152" s="2">
        <f t="shared" si="106"/>
        <v>336.46357803777096</v>
      </c>
      <c r="U152" s="2">
        <f t="shared" si="107"/>
        <v>118.33247526885779</v>
      </c>
      <c r="V152" s="6">
        <f t="shared" si="108"/>
        <v>-156.52967518622668</v>
      </c>
      <c r="W152" s="2">
        <f t="shared" si="139"/>
        <v>-3.0468193234627461E-2</v>
      </c>
      <c r="X152" s="2">
        <f t="shared" si="140"/>
        <v>9.4066832451956114E-2</v>
      </c>
      <c r="Y152" s="2">
        <f t="shared" si="141"/>
        <v>-0.32389942810276778</v>
      </c>
      <c r="Z152" s="2">
        <f t="shared" si="142"/>
        <v>-0.30835762664208527</v>
      </c>
      <c r="AA152" s="2">
        <f t="shared" si="143"/>
        <v>-0.95662969034925105</v>
      </c>
      <c r="AB152" s="2">
        <f t="shared" si="144"/>
        <v>0.69622811376943261</v>
      </c>
      <c r="AC152" s="6">
        <f t="shared" si="145"/>
        <v>0.24485977511912541</v>
      </c>
      <c r="AD152" s="2">
        <f t="shared" si="146"/>
        <v>1.4652202657390003</v>
      </c>
      <c r="AE152" s="2">
        <f t="shared" si="147"/>
        <v>0.4428974075358913</v>
      </c>
      <c r="AF152" s="2">
        <f t="shared" si="148"/>
        <v>1.3740176120869125</v>
      </c>
      <c r="AG152" s="6">
        <f t="shared" si="149"/>
        <v>-0.35169475388380356</v>
      </c>
    </row>
    <row r="153" spans="1:33" x14ac:dyDescent="0.25">
      <c r="A153" s="1" t="s">
        <v>30</v>
      </c>
      <c r="B153" s="1" t="s">
        <v>48</v>
      </c>
      <c r="C153" s="2"/>
      <c r="E153" s="2"/>
      <c r="F153" s="2"/>
      <c r="G153" s="2"/>
      <c r="H153" s="2"/>
      <c r="I153" s="2"/>
      <c r="J153" s="2"/>
      <c r="K153" s="2">
        <f>C152-C146</f>
        <v>10.456601082229099</v>
      </c>
      <c r="L153" s="2">
        <f>((LN(C152)-LN(C146)))</f>
        <v>2.1015259480776649E-3</v>
      </c>
      <c r="M153" s="2">
        <f t="shared" si="158"/>
        <v>4975.7182830857246</v>
      </c>
      <c r="N153" s="2">
        <f>LN(G152/G146)</f>
        <v>-5.0448585133849769E-2</v>
      </c>
      <c r="O153" s="2">
        <f>LN(H152/H146)</f>
        <v>-0.6570106633943168</v>
      </c>
      <c r="P153" s="2">
        <f>LN(I152/I146)</f>
        <v>0.43549349714259161</v>
      </c>
      <c r="Q153" s="2">
        <f>LN(J152/J146)</f>
        <v>0.27406727733365288</v>
      </c>
      <c r="R153" s="8">
        <f t="shared" ref="R153" si="160">M153*N153</f>
        <v>-251.01794740630299</v>
      </c>
      <c r="S153" s="2">
        <f t="shared" ref="S153" si="161">M153*O153</f>
        <v>-3269.0999700333828</v>
      </c>
      <c r="T153" s="2">
        <f t="shared" ref="T153" si="162">M153*P153</f>
        <v>2166.8929558973336</v>
      </c>
      <c r="U153" s="2">
        <f t="shared" ref="U153" si="163">M153*Q153</f>
        <v>1363.6815626245825</v>
      </c>
      <c r="V153" s="6">
        <f t="shared" ref="V153" si="164">SUM(R153:U153)</f>
        <v>10.456601082230463</v>
      </c>
      <c r="W153" s="2">
        <f>(C152-C146)/C146</f>
        <v>2.1037357014133586E-3</v>
      </c>
      <c r="X153" s="2">
        <f>(E152-E146)/E146</f>
        <v>1.0330980739399771</v>
      </c>
      <c r="Y153" s="2">
        <f>W153/X153</f>
        <v>2.0363368730233308E-3</v>
      </c>
      <c r="Z153" s="2">
        <f>(R153/C146)/X153</f>
        <v>-4.8883676260997745E-2</v>
      </c>
      <c r="AA153" s="2">
        <f>(S153/C146)/X153</f>
        <v>-0.63663027385561599</v>
      </c>
      <c r="AB153" s="2">
        <f>(T153/C146)/X153</f>
        <v>0.4219845427102793</v>
      </c>
      <c r="AC153" s="6">
        <f>(U153/C146)/X153</f>
        <v>0.26556574427935803</v>
      </c>
      <c r="AD153" s="2">
        <f t="shared" si="146"/>
        <v>0.99517438041700579</v>
      </c>
      <c r="AE153" s="2">
        <f t="shared" si="147"/>
        <v>0.11584233855352295</v>
      </c>
      <c r="AF153" s="2">
        <f t="shared" si="148"/>
        <v>1.5086578047781845</v>
      </c>
      <c r="AG153" s="6">
        <f t="shared" si="149"/>
        <v>-0.62932576291470166</v>
      </c>
    </row>
  </sheetData>
  <dataConsolidate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3"/>
  <sheetViews>
    <sheetView zoomScale="60" zoomScaleNormal="60" workbookViewId="0">
      <pane ySplit="1" topLeftCell="A2" activePane="bottomLeft" state="frozen"/>
      <selection pane="bottomLeft" activeCell="E153" sqref="E153"/>
    </sheetView>
  </sheetViews>
  <sheetFormatPr defaultColWidth="6.140625" defaultRowHeight="15" x14ac:dyDescent="0.25"/>
  <cols>
    <col min="1" max="1" width="12.28515625" style="1" bestFit="1" customWidth="1"/>
    <col min="2" max="2" width="11.85546875" style="1" bestFit="1" customWidth="1"/>
    <col min="3" max="3" width="11.5703125" style="1" bestFit="1" customWidth="1"/>
    <col min="4" max="4" width="12.7109375" style="1" bestFit="1" customWidth="1"/>
    <col min="5" max="5" width="24" style="1" bestFit="1" customWidth="1"/>
    <col min="6" max="6" width="19" style="1" bestFit="1" customWidth="1"/>
    <col min="7" max="8" width="8" style="1" bestFit="1" customWidth="1"/>
    <col min="9" max="9" width="12.7109375" style="1" bestFit="1" customWidth="1"/>
    <col min="10" max="10" width="19" style="1" bestFit="1" customWidth="1"/>
    <col min="11" max="11" width="11.5703125" style="1" bestFit="1" customWidth="1"/>
    <col min="12" max="12" width="16.28515625" style="1" bestFit="1" customWidth="1"/>
    <col min="13" max="13" width="11.5703125" style="1" bestFit="1" customWidth="1"/>
    <col min="14" max="17" width="8.7109375" style="1" bestFit="1" customWidth="1"/>
    <col min="18" max="18" width="11.140625" style="7" bestFit="1" customWidth="1"/>
    <col min="19" max="19" width="12.28515625" style="1" bestFit="1" customWidth="1"/>
    <col min="20" max="20" width="12.7109375" style="1" bestFit="1" customWidth="1"/>
    <col min="21" max="21" width="11.5703125" style="1" bestFit="1" customWidth="1"/>
    <col min="22" max="22" width="11.5703125" style="5" bestFit="1" customWidth="1"/>
    <col min="23" max="23" width="14.85546875" style="1" bestFit="1" customWidth="1"/>
    <col min="24" max="24" width="16.28515625" style="1" bestFit="1" customWidth="1"/>
    <col min="25" max="27" width="9.85546875" style="1" bestFit="1" customWidth="1"/>
    <col min="28" max="28" width="8.7109375" style="1" bestFit="1" customWidth="1"/>
    <col min="29" max="29" width="9.140625" style="5" bestFit="1" customWidth="1"/>
    <col min="30" max="30" width="11.140625" style="1" bestFit="1" customWidth="1"/>
    <col min="31" max="31" width="10.42578125" style="1" bestFit="1" customWidth="1"/>
    <col min="32" max="32" width="11.140625" style="1" bestFit="1" customWidth="1"/>
    <col min="33" max="33" width="11.140625" style="5" bestFit="1" customWidth="1"/>
    <col min="34" max="16384" width="6.140625" style="1"/>
  </cols>
  <sheetData>
    <row r="1" spans="1:33" x14ac:dyDescent="0.25">
      <c r="A1" s="1" t="s">
        <v>26</v>
      </c>
      <c r="B1" s="1" t="s">
        <v>24</v>
      </c>
      <c r="C1" s="1" t="s">
        <v>33</v>
      </c>
      <c r="D1" s="1" t="s">
        <v>23</v>
      </c>
      <c r="E1" s="1" t="s">
        <v>32</v>
      </c>
      <c r="F1" s="1" t="s">
        <v>31</v>
      </c>
      <c r="G1" s="1" t="s">
        <v>35</v>
      </c>
      <c r="H1" s="1" t="s">
        <v>34</v>
      </c>
      <c r="I1" s="1" t="s">
        <v>36</v>
      </c>
      <c r="J1" s="1" t="s">
        <v>31</v>
      </c>
      <c r="K1" s="1" t="s">
        <v>53</v>
      </c>
      <c r="L1" s="3" t="s">
        <v>0</v>
      </c>
      <c r="M1" s="1" t="s">
        <v>37</v>
      </c>
      <c r="N1" s="1" t="s">
        <v>38</v>
      </c>
      <c r="O1" s="1" t="s">
        <v>39</v>
      </c>
      <c r="P1" s="1" t="s">
        <v>40</v>
      </c>
      <c r="Q1" s="1" t="s">
        <v>41</v>
      </c>
      <c r="R1" s="7" t="s">
        <v>42</v>
      </c>
      <c r="S1" s="1" t="s">
        <v>43</v>
      </c>
      <c r="T1" s="1" t="s">
        <v>44</v>
      </c>
      <c r="U1" s="1" t="s">
        <v>66</v>
      </c>
      <c r="V1" s="5" t="s">
        <v>25</v>
      </c>
      <c r="W1" s="1" t="s">
        <v>54</v>
      </c>
      <c r="X1" s="1" t="s">
        <v>55</v>
      </c>
      <c r="Y1" s="9" t="s">
        <v>49</v>
      </c>
      <c r="Z1" s="9" t="s">
        <v>50</v>
      </c>
      <c r="AA1" s="1" t="s">
        <v>51</v>
      </c>
      <c r="AB1" s="1" t="s">
        <v>52</v>
      </c>
      <c r="AC1" s="5" t="s">
        <v>67</v>
      </c>
      <c r="AD1" s="1" t="s">
        <v>56</v>
      </c>
      <c r="AE1" s="1" t="s">
        <v>57</v>
      </c>
      <c r="AF1" s="1" t="s">
        <v>58</v>
      </c>
      <c r="AG1" s="5" t="s">
        <v>68</v>
      </c>
    </row>
    <row r="2" spans="1:33" x14ac:dyDescent="0.25">
      <c r="A2" s="1" t="s">
        <v>1</v>
      </c>
      <c r="B2" s="1">
        <v>1990</v>
      </c>
      <c r="C2" s="2">
        <v>274.888483161485</v>
      </c>
      <c r="D2" s="2">
        <v>1030.075</v>
      </c>
      <c r="E2" s="2">
        <v>612831155634.48425</v>
      </c>
      <c r="F2" s="2">
        <v>17065100</v>
      </c>
      <c r="G2" s="2">
        <f t="shared" ref="G2:I8" si="0">C2/D2</f>
        <v>0.26686259074483409</v>
      </c>
      <c r="H2" s="2">
        <f t="shared" si="0"/>
        <v>1.6808463318636754E-9</v>
      </c>
      <c r="I2" s="2">
        <f t="shared" si="0"/>
        <v>35911.372077191707</v>
      </c>
      <c r="J2" s="2">
        <f t="shared" ref="J2:J8" si="1">F2</f>
        <v>17065100</v>
      </c>
      <c r="K2" s="2"/>
      <c r="L2" s="2"/>
      <c r="M2" s="2"/>
      <c r="N2" s="2"/>
      <c r="O2" s="2"/>
      <c r="P2" s="2"/>
      <c r="Q2" s="2"/>
      <c r="R2" s="8"/>
      <c r="S2" s="2"/>
      <c r="T2" s="2"/>
      <c r="U2" s="2"/>
      <c r="V2" s="6"/>
      <c r="W2" s="2"/>
      <c r="X2" s="2"/>
      <c r="Y2" s="2"/>
      <c r="Z2" s="2"/>
      <c r="AA2" s="2"/>
      <c r="AB2" s="2"/>
      <c r="AC2" s="6"/>
      <c r="AD2" s="2"/>
      <c r="AE2" s="2"/>
      <c r="AF2" s="2"/>
      <c r="AG2" s="6"/>
    </row>
    <row r="3" spans="1:33" x14ac:dyDescent="0.25">
      <c r="A3" s="1" t="s">
        <v>1</v>
      </c>
      <c r="B3" s="1" t="s">
        <v>2</v>
      </c>
      <c r="C3" s="2">
        <v>307.67342586849833</v>
      </c>
      <c r="D3" s="2">
        <v>1151.1510000000001</v>
      </c>
      <c r="E3" s="2">
        <v>688455171399.94922</v>
      </c>
      <c r="F3" s="2">
        <v>18072000</v>
      </c>
      <c r="G3" s="2">
        <f t="shared" si="0"/>
        <v>0.26727460243573459</v>
      </c>
      <c r="H3" s="2">
        <f t="shared" si="0"/>
        <v>1.6720783688198249E-9</v>
      </c>
      <c r="I3" s="2">
        <f t="shared" si="0"/>
        <v>38095.12900619462</v>
      </c>
      <c r="J3" s="2">
        <f t="shared" si="1"/>
        <v>18072000</v>
      </c>
      <c r="K3" s="2">
        <f t="shared" ref="K3:K8" si="2">C3-C2</f>
        <v>32.784942707013329</v>
      </c>
      <c r="L3" s="2">
        <f t="shared" ref="L3:L8" si="3">((LN(C3)-LN(C2)))</f>
        <v>0.11267341518374963</v>
      </c>
      <c r="M3" s="2">
        <f t="shared" ref="M3:M9" si="4">K3/L3</f>
        <v>290.97318700730881</v>
      </c>
      <c r="N3" s="2">
        <f t="shared" ref="N3:Q8" si="5">LN(G3/G2)</f>
        <v>1.5427189039660841E-3</v>
      </c>
      <c r="O3" s="2">
        <f t="shared" si="5"/>
        <v>-5.2300506648474991E-3</v>
      </c>
      <c r="P3" s="2">
        <f t="shared" si="5"/>
        <v>5.9032410067689868E-2</v>
      </c>
      <c r="Q3" s="2">
        <f t="shared" si="5"/>
        <v>5.7328336876940784E-2</v>
      </c>
      <c r="R3" s="8">
        <f t="shared" ref="R3:R9" si="6">M3*N3</f>
        <v>0.44888983614343386</v>
      </c>
      <c r="S3" s="2">
        <f t="shared" ref="S3:S9" si="7">M3*O3</f>
        <v>-1.5218045101603712</v>
      </c>
      <c r="T3" s="2">
        <f t="shared" ref="T3:T9" si="8">M3*P3</f>
        <v>17.176848494118062</v>
      </c>
      <c r="U3" s="2">
        <f t="shared" ref="U3:U9" si="9">M3*Q3</f>
        <v>16.681008886912089</v>
      </c>
      <c r="V3" s="6">
        <f t="shared" ref="V3:V9" si="10">SUM(R3:U3)</f>
        <v>32.784942707013215</v>
      </c>
      <c r="W3" s="2">
        <f>(C3-C2)/C2</f>
        <v>0.11926633786164699</v>
      </c>
      <c r="X3" s="2">
        <f>(E3-E2)/E2</f>
        <v>0.12340106254416673</v>
      </c>
      <c r="Y3" s="2">
        <f>W3/X3</f>
        <v>0.96649360550651764</v>
      </c>
      <c r="Z3" s="2">
        <f>(R3/C2)/X3</f>
        <v>1.3233183296571345E-2</v>
      </c>
      <c r="AA3" s="2">
        <f>(S3/C2)/X3</f>
        <v>-4.486249498878464E-2</v>
      </c>
      <c r="AB3" s="2">
        <f>(T3/C2)/X3</f>
        <v>0.50637008521500404</v>
      </c>
      <c r="AC3" s="6">
        <f>(U3/C2)/X3</f>
        <v>0.49175283198372349</v>
      </c>
      <c r="AD3" s="2">
        <f>SUM(AE3:AG3)</f>
        <v>-0.90867042451005464</v>
      </c>
      <c r="AE3" s="2">
        <f>-(R3/T3)</f>
        <v>-2.6133422338629177E-2</v>
      </c>
      <c r="AF3" s="2">
        <f>-(S3/T3)</f>
        <v>8.859625854425443E-2</v>
      </c>
      <c r="AG3" s="6">
        <f>-(U3/T3)</f>
        <v>-0.97113326071567985</v>
      </c>
    </row>
    <row r="4" spans="1:33" x14ac:dyDescent="0.25">
      <c r="A4" s="1" t="s">
        <v>1</v>
      </c>
      <c r="B4" s="1" t="s">
        <v>3</v>
      </c>
      <c r="C4" s="2">
        <v>355.05921078142774</v>
      </c>
      <c r="D4" s="2">
        <v>1302.451</v>
      </c>
      <c r="E4" s="2">
        <v>849137077164.43494</v>
      </c>
      <c r="F4" s="2">
        <v>19153000</v>
      </c>
      <c r="G4" s="2">
        <f t="shared" si="0"/>
        <v>0.27260849796378345</v>
      </c>
      <c r="H4" s="2">
        <f t="shared" si="0"/>
        <v>1.5338524662582612E-9</v>
      </c>
      <c r="I4" s="2">
        <f t="shared" si="0"/>
        <v>44334.41639244165</v>
      </c>
      <c r="J4" s="2">
        <f t="shared" si="1"/>
        <v>19153000</v>
      </c>
      <c r="K4" s="2">
        <f t="shared" si="2"/>
        <v>47.38578491292941</v>
      </c>
      <c r="L4" s="2">
        <f t="shared" si="3"/>
        <v>0.14324565167080827</v>
      </c>
      <c r="M4" s="2">
        <f t="shared" si="4"/>
        <v>330.80086103993102</v>
      </c>
      <c r="N4" s="2">
        <f t="shared" si="5"/>
        <v>1.9760089099070451E-2</v>
      </c>
      <c r="O4" s="2">
        <f t="shared" si="5"/>
        <v>-8.6284862390008335E-2</v>
      </c>
      <c r="P4" s="2">
        <f t="shared" si="5"/>
        <v>0.1516748428069247</v>
      </c>
      <c r="Q4" s="2">
        <f t="shared" si="5"/>
        <v>5.8095582154821954E-2</v>
      </c>
      <c r="R4" s="8">
        <f t="shared" si="6"/>
        <v>6.53665448819826</v>
      </c>
      <c r="S4" s="2">
        <f t="shared" si="7"/>
        <v>-28.543106773326716</v>
      </c>
      <c r="T4" s="2">
        <f t="shared" si="8"/>
        <v>50.174168598626878</v>
      </c>
      <c r="U4" s="2">
        <f t="shared" si="9"/>
        <v>19.218068599431152</v>
      </c>
      <c r="V4" s="6">
        <f t="shared" si="10"/>
        <v>47.385784912929573</v>
      </c>
      <c r="W4" s="2">
        <f t="shared" ref="W4:W67" si="11">(C4-C3)/C3</f>
        <v>0.1540132521330666</v>
      </c>
      <c r="X4" s="2">
        <f t="shared" ref="X4:X67" si="12">(E4-E3)/E3</f>
        <v>0.23339487077676349</v>
      </c>
      <c r="Y4" s="2">
        <f t="shared" ref="Y4:Y67" si="13">W4/X4</f>
        <v>0.65988276272093627</v>
      </c>
      <c r="Z4" s="2">
        <f t="shared" ref="Z4:Z67" si="14">(R4/C3)/X4</f>
        <v>9.1027839478660597E-2</v>
      </c>
      <c r="AA4" s="2">
        <f t="shared" ref="AA4:AA67" si="15">(S4/C3)/X4</f>
        <v>-0.39748427062737679</v>
      </c>
      <c r="AB4" s="2">
        <f t="shared" ref="AB4:AB67" si="16">(T4/C3)/X4</f>
        <v>0.69871310674552123</v>
      </c>
      <c r="AC4" s="6">
        <f t="shared" ref="AC4:AC67" si="17">(U4/C3)/X4</f>
        <v>0.2676260871241336</v>
      </c>
      <c r="AD4" s="2">
        <f t="shared" ref="AD4:AD67" si="18">SUM(AE4:AG4)</f>
        <v>5.5574088491694706E-2</v>
      </c>
      <c r="AE4" s="2">
        <f t="shared" ref="AE4:AE67" si="19">-(R4/T4)</f>
        <v>-0.13027927857636987</v>
      </c>
      <c r="AF4" s="2">
        <f t="shared" ref="AF4:AF67" si="20">-(S4/T4)</f>
        <v>0.56888051303171683</v>
      </c>
      <c r="AG4" s="6">
        <f t="shared" ref="AG4:AG67" si="21">-(U4/T4)</f>
        <v>-0.38302714596365223</v>
      </c>
    </row>
    <row r="5" spans="1:33" x14ac:dyDescent="0.25">
      <c r="A5" s="1" t="s">
        <v>1</v>
      </c>
      <c r="B5" s="1" t="s">
        <v>4</v>
      </c>
      <c r="C5" s="2">
        <v>382.91294110452401</v>
      </c>
      <c r="D5" s="2">
        <v>1404.4860000000001</v>
      </c>
      <c r="E5" s="2">
        <v>995550062444.48157</v>
      </c>
      <c r="F5" s="2">
        <v>20394800</v>
      </c>
      <c r="G5" s="2">
        <f t="shared" si="0"/>
        <v>0.27263564115592748</v>
      </c>
      <c r="H5" s="2">
        <f t="shared" si="0"/>
        <v>1.4107638108639298E-9</v>
      </c>
      <c r="I5" s="2">
        <f t="shared" si="0"/>
        <v>48813.916412246333</v>
      </c>
      <c r="J5" s="2">
        <f t="shared" si="1"/>
        <v>20394800</v>
      </c>
      <c r="K5" s="2">
        <f t="shared" si="2"/>
        <v>27.853730323096272</v>
      </c>
      <c r="L5" s="2">
        <f t="shared" si="3"/>
        <v>7.5523089020268053E-2</v>
      </c>
      <c r="M5" s="2">
        <f t="shared" si="4"/>
        <v>368.81079262556642</v>
      </c>
      <c r="N5" s="2">
        <f t="shared" si="5"/>
        <v>9.9563444039098685E-5</v>
      </c>
      <c r="O5" s="2">
        <f t="shared" si="5"/>
        <v>-8.3651254926952787E-2</v>
      </c>
      <c r="P5" s="2">
        <f t="shared" si="5"/>
        <v>9.6254175427345698E-2</v>
      </c>
      <c r="Q5" s="2">
        <f t="shared" si="5"/>
        <v>6.2820605075835728E-2</v>
      </c>
      <c r="R5" s="8">
        <f t="shared" si="6"/>
        <v>3.6720072712591215E-2</v>
      </c>
      <c r="S5" s="2">
        <f t="shared" si="7"/>
        <v>-30.851485633732775</v>
      </c>
      <c r="T5" s="2">
        <f t="shared" si="8"/>
        <v>35.499578732879684</v>
      </c>
      <c r="U5" s="2">
        <f t="shared" si="9"/>
        <v>23.168917151236656</v>
      </c>
      <c r="V5" s="6">
        <f t="shared" si="10"/>
        <v>27.853730323096155</v>
      </c>
      <c r="W5" s="2">
        <f t="shared" si="11"/>
        <v>7.8448127741270898E-2</v>
      </c>
      <c r="X5" s="2">
        <f t="shared" si="12"/>
        <v>0.17242561798028028</v>
      </c>
      <c r="Y5" s="2">
        <f t="shared" si="13"/>
        <v>0.45496793724841245</v>
      </c>
      <c r="Z5" s="2">
        <f t="shared" si="14"/>
        <v>5.9979239921793793E-4</v>
      </c>
      <c r="AA5" s="2">
        <f t="shared" si="15"/>
        <v>-0.50393382204140313</v>
      </c>
      <c r="AB5" s="2">
        <f t="shared" si="16"/>
        <v>0.57985662681214922</v>
      </c>
      <c r="AC5" s="6">
        <f t="shared" si="17"/>
        <v>0.37844534007844643</v>
      </c>
      <c r="AD5" s="2">
        <f t="shared" si="18"/>
        <v>0.21537856737161643</v>
      </c>
      <c r="AE5" s="2">
        <f t="shared" si="19"/>
        <v>-1.0343805200871612E-3</v>
      </c>
      <c r="AF5" s="2">
        <f t="shared" si="20"/>
        <v>0.86906624627514673</v>
      </c>
      <c r="AG5" s="6">
        <f t="shared" si="21"/>
        <v>-0.6526532983834431</v>
      </c>
    </row>
    <row r="6" spans="1:33" x14ac:dyDescent="0.25">
      <c r="A6" s="1" t="s">
        <v>1</v>
      </c>
      <c r="B6" s="1" t="s">
        <v>5</v>
      </c>
      <c r="C6" s="2">
        <v>401.97912759406205</v>
      </c>
      <c r="D6" s="2">
        <v>1480.259</v>
      </c>
      <c r="E6" s="2">
        <v>1146138465603.8052</v>
      </c>
      <c r="F6" s="2">
        <v>22031750</v>
      </c>
      <c r="G6" s="2">
        <f t="shared" si="0"/>
        <v>0.27155999564539857</v>
      </c>
      <c r="H6" s="2">
        <f t="shared" si="0"/>
        <v>1.2915184721770721E-9</v>
      </c>
      <c r="I6" s="2">
        <f t="shared" si="0"/>
        <v>52022.125596187558</v>
      </c>
      <c r="J6" s="2">
        <f t="shared" si="1"/>
        <v>22031750</v>
      </c>
      <c r="K6" s="2">
        <f t="shared" si="2"/>
        <v>19.06618648953804</v>
      </c>
      <c r="L6" s="2">
        <f t="shared" si="3"/>
        <v>4.8592510342031048E-2</v>
      </c>
      <c r="M6" s="2">
        <f t="shared" si="4"/>
        <v>392.36883123213266</v>
      </c>
      <c r="N6" s="2">
        <f t="shared" si="5"/>
        <v>-3.9531625709263163E-3</v>
      </c>
      <c r="O6" s="2">
        <f t="shared" si="5"/>
        <v>-8.8312631213526102E-2</v>
      </c>
      <c r="P6" s="2">
        <f t="shared" si="5"/>
        <v>6.3653675732368631E-2</v>
      </c>
      <c r="Q6" s="2">
        <f t="shared" si="5"/>
        <v>7.7204628394114849E-2</v>
      </c>
      <c r="R6" s="8">
        <f t="shared" si="6"/>
        <v>-1.5510977776249715</v>
      </c>
      <c r="S6" s="2">
        <f t="shared" si="7"/>
        <v>-34.651123892285597</v>
      </c>
      <c r="T6" s="2">
        <f t="shared" si="8"/>
        <v>24.975718350738646</v>
      </c>
      <c r="U6" s="2">
        <f t="shared" si="9"/>
        <v>30.292689808709966</v>
      </c>
      <c r="V6" s="6">
        <f t="shared" si="10"/>
        <v>19.06618648953804</v>
      </c>
      <c r="W6" s="2">
        <f t="shared" si="11"/>
        <v>4.9792483990071072E-2</v>
      </c>
      <c r="X6" s="2">
        <f t="shared" si="12"/>
        <v>0.15126150742190467</v>
      </c>
      <c r="Y6" s="2">
        <f t="shared" si="13"/>
        <v>0.32918146089333805</v>
      </c>
      <c r="Z6" s="2">
        <f t="shared" si="14"/>
        <v>-2.6780008299361252E-2</v>
      </c>
      <c r="AA6" s="2">
        <f t="shared" si="15"/>
        <v>-0.59825847138952404</v>
      </c>
      <c r="AB6" s="2">
        <f t="shared" si="16"/>
        <v>0.43121069113994076</v>
      </c>
      <c r="AC6" s="6">
        <f t="shared" si="17"/>
        <v>0.52300924944228266</v>
      </c>
      <c r="AD6" s="2">
        <f t="shared" si="18"/>
        <v>0.23661108674481146</v>
      </c>
      <c r="AE6" s="2">
        <f t="shared" si="19"/>
        <v>6.2104230831026265E-2</v>
      </c>
      <c r="AF6" s="2">
        <f t="shared" si="20"/>
        <v>1.3873924827976292</v>
      </c>
      <c r="AG6" s="6">
        <f t="shared" si="21"/>
        <v>-1.2128856268838439</v>
      </c>
    </row>
    <row r="7" spans="1:33" x14ac:dyDescent="0.25">
      <c r="A7" s="1" t="s">
        <v>1</v>
      </c>
      <c r="B7" s="1" t="s">
        <v>6</v>
      </c>
      <c r="C7" s="2">
        <v>407.22530535343992</v>
      </c>
      <c r="D7" s="2">
        <v>1575.636</v>
      </c>
      <c r="E7" s="2">
        <v>1311782440650.1924</v>
      </c>
      <c r="F7" s="2">
        <v>23815995</v>
      </c>
      <c r="G7" s="2">
        <f t="shared" si="0"/>
        <v>0.25845138430033326</v>
      </c>
      <c r="H7" s="2">
        <f t="shared" si="0"/>
        <v>1.2011412496259876E-9</v>
      </c>
      <c r="I7" s="2">
        <f t="shared" si="0"/>
        <v>55079.892343368076</v>
      </c>
      <c r="J7" s="2">
        <f t="shared" si="1"/>
        <v>23815995</v>
      </c>
      <c r="K7" s="2">
        <f t="shared" si="2"/>
        <v>5.246177759377872</v>
      </c>
      <c r="L7" s="2">
        <f t="shared" si="3"/>
        <v>1.2966442219756402E-2</v>
      </c>
      <c r="M7" s="2">
        <f t="shared" si="4"/>
        <v>404.59654780125419</v>
      </c>
      <c r="N7" s="2">
        <f t="shared" si="5"/>
        <v>-4.9475485607215278E-2</v>
      </c>
      <c r="O7" s="2">
        <f t="shared" si="5"/>
        <v>-7.2546490141677369E-2</v>
      </c>
      <c r="P7" s="2">
        <f t="shared" si="5"/>
        <v>5.7115598988566454E-2</v>
      </c>
      <c r="Q7" s="2">
        <f t="shared" si="5"/>
        <v>7.7872818980083025E-2</v>
      </c>
      <c r="R7" s="8">
        <f t="shared" si="6"/>
        <v>-20.017610677469939</v>
      </c>
      <c r="S7" s="2">
        <f t="shared" si="7"/>
        <v>-29.352059466420382</v>
      </c>
      <c r="T7" s="2">
        <f t="shared" si="8"/>
        <v>23.108774176374794</v>
      </c>
      <c r="U7" s="2">
        <f t="shared" si="9"/>
        <v>31.507073726893577</v>
      </c>
      <c r="V7" s="6">
        <f t="shared" si="10"/>
        <v>5.2461777593780532</v>
      </c>
      <c r="W7" s="2">
        <f t="shared" si="11"/>
        <v>1.3050871050886294E-2</v>
      </c>
      <c r="X7" s="2">
        <f t="shared" si="12"/>
        <v>0.14452352836716212</v>
      </c>
      <c r="Y7" s="2">
        <f t="shared" si="13"/>
        <v>9.0302743078141207E-2</v>
      </c>
      <c r="Z7" s="2">
        <f t="shared" si="14"/>
        <v>-0.34456422122078212</v>
      </c>
      <c r="AA7" s="2">
        <f t="shared" si="15"/>
        <v>-0.50523859586580333</v>
      </c>
      <c r="AB7" s="2">
        <f t="shared" si="16"/>
        <v>0.39777258663599357</v>
      </c>
      <c r="AC7" s="6">
        <f t="shared" si="17"/>
        <v>0.54233297352873611</v>
      </c>
      <c r="AD7" s="2">
        <f t="shared" si="18"/>
        <v>0.77297896810374911</v>
      </c>
      <c r="AE7" s="2">
        <f t="shared" si="19"/>
        <v>0.86623420717551092</v>
      </c>
      <c r="AF7" s="2">
        <f t="shared" si="20"/>
        <v>1.2701694707990352</v>
      </c>
      <c r="AG7" s="6">
        <f t="shared" si="21"/>
        <v>-1.3634247098707972</v>
      </c>
    </row>
    <row r="8" spans="1:33" x14ac:dyDescent="0.25">
      <c r="A8" s="1" t="s">
        <v>1</v>
      </c>
      <c r="B8" s="1" t="s">
        <v>7</v>
      </c>
      <c r="C8" s="2">
        <v>406.56853162152015</v>
      </c>
      <c r="D8" s="2">
        <v>1632.529</v>
      </c>
      <c r="E8" s="2">
        <v>1450499018770.0916</v>
      </c>
      <c r="F8" s="2">
        <v>25365745</v>
      </c>
      <c r="G8" s="2">
        <f t="shared" si="0"/>
        <v>0.24904214970853206</v>
      </c>
      <c r="H8" s="2">
        <f t="shared" si="0"/>
        <v>1.1254947289686935E-9</v>
      </c>
      <c r="I8" s="2">
        <f t="shared" si="0"/>
        <v>57183.379347623799</v>
      </c>
      <c r="J8" s="2">
        <f t="shared" si="1"/>
        <v>25365745</v>
      </c>
      <c r="K8" s="2">
        <f t="shared" si="2"/>
        <v>-0.6567737319197704</v>
      </c>
      <c r="L8" s="2">
        <f t="shared" si="3"/>
        <v>-1.6141038299180011E-3</v>
      </c>
      <c r="M8" s="2">
        <f t="shared" si="4"/>
        <v>406.89683014576298</v>
      </c>
      <c r="N8" s="2">
        <f t="shared" si="5"/>
        <v>-3.7085449713694631E-2</v>
      </c>
      <c r="O8" s="2">
        <f t="shared" si="5"/>
        <v>-6.5049448121663425E-2</v>
      </c>
      <c r="P8" s="2">
        <f t="shared" si="5"/>
        <v>3.7478566007908123E-2</v>
      </c>
      <c r="Q8" s="2">
        <f t="shared" si="5"/>
        <v>6.3042227997531772E-2</v>
      </c>
      <c r="R8" s="8">
        <f t="shared" si="6"/>
        <v>-15.089951933032438</v>
      </c>
      <c r="S8" s="2">
        <f t="shared" si="7"/>
        <v>-26.468414243436104</v>
      </c>
      <c r="T8" s="2">
        <f t="shared" si="8"/>
        <v>15.249909707026557</v>
      </c>
      <c r="U8" s="2">
        <f t="shared" si="9"/>
        <v>25.651682737522147</v>
      </c>
      <c r="V8" s="6">
        <f t="shared" si="10"/>
        <v>-0.65677373191983435</v>
      </c>
      <c r="W8" s="2">
        <f t="shared" si="11"/>
        <v>-1.6128018649276764E-3</v>
      </c>
      <c r="X8" s="2">
        <f t="shared" si="12"/>
        <v>0.10574663436655206</v>
      </c>
      <c r="Y8" s="2">
        <f t="shared" si="13"/>
        <v>-1.5251566866300286E-2</v>
      </c>
      <c r="Z8" s="2">
        <f t="shared" si="14"/>
        <v>-0.35041811164277104</v>
      </c>
      <c r="AA8" s="2">
        <f t="shared" si="15"/>
        <v>-0.61464819626497125</v>
      </c>
      <c r="AB8" s="2">
        <f t="shared" si="16"/>
        <v>0.3541326430975002</v>
      </c>
      <c r="AC8" s="6">
        <f t="shared" si="17"/>
        <v>0.59568209794394011</v>
      </c>
      <c r="AD8" s="2">
        <f t="shared" si="18"/>
        <v>1.0430673849575134</v>
      </c>
      <c r="AE8" s="2">
        <f t="shared" si="19"/>
        <v>0.98951090353535553</v>
      </c>
      <c r="AF8" s="2">
        <f t="shared" si="20"/>
        <v>1.7356439973700633</v>
      </c>
      <c r="AG8" s="6">
        <f t="shared" si="21"/>
        <v>-1.6820875159479052</v>
      </c>
    </row>
    <row r="9" spans="1:33" x14ac:dyDescent="0.25">
      <c r="A9" s="1" t="s">
        <v>1</v>
      </c>
      <c r="B9" s="1" t="s">
        <v>48</v>
      </c>
      <c r="C9" s="2"/>
      <c r="D9" s="2"/>
      <c r="E9" s="2"/>
      <c r="F9" s="2"/>
      <c r="G9" s="2"/>
      <c r="H9" s="2"/>
      <c r="I9" s="2"/>
      <c r="J9" s="2"/>
      <c r="K9" s="2">
        <f>C8-C2</f>
        <v>131.68004846003515</v>
      </c>
      <c r="L9" s="2">
        <f>((LN(C8)-LN(C2)))</f>
        <v>0.3913870046066954</v>
      </c>
      <c r="M9" s="2">
        <f t="shared" si="4"/>
        <v>336.44461085865731</v>
      </c>
      <c r="N9" s="2">
        <f>LN(G8/G2)</f>
        <v>-6.9111726444760602E-2</v>
      </c>
      <c r="O9" s="2">
        <f>LN(H8/H2)</f>
        <v>-0.40107473745867556</v>
      </c>
      <c r="P9" s="2">
        <f>LN(I8/I2)</f>
        <v>0.46520926903080367</v>
      </c>
      <c r="Q9" s="2">
        <f>LN(J8/J2)</f>
        <v>0.39636419947932805</v>
      </c>
      <c r="R9" s="8">
        <f t="shared" si="6"/>
        <v>-23.252267909477457</v>
      </c>
      <c r="S9" s="2">
        <f t="shared" si="7"/>
        <v>-134.93943396952224</v>
      </c>
      <c r="T9" s="2">
        <f t="shared" si="8"/>
        <v>156.51715148690917</v>
      </c>
      <c r="U9" s="2">
        <f t="shared" si="9"/>
        <v>133.35459885212575</v>
      </c>
      <c r="V9" s="6">
        <f t="shared" si="10"/>
        <v>131.68004846003521</v>
      </c>
      <c r="W9" s="2">
        <f>(C8-C2)/C2</f>
        <v>0.47903079439919227</v>
      </c>
      <c r="X9" s="2">
        <f>(E8-E2)/E2</f>
        <v>1.3668819795369938</v>
      </c>
      <c r="Y9" s="2">
        <f>W9/X9</f>
        <v>0.35045512456126987</v>
      </c>
      <c r="Z9" s="2">
        <f>(R9/C2)/X9</f>
        <v>-6.1883911358227676E-2</v>
      </c>
      <c r="AA9" s="2">
        <f>(S9/C2)/X9</f>
        <v>-0.35912969878932516</v>
      </c>
      <c r="AB9" s="2">
        <f>(T9/C2)/X9</f>
        <v>0.4165569382894595</v>
      </c>
      <c r="AC9" s="6">
        <f>(U9/C2)/X9</f>
        <v>0.35491179641936338</v>
      </c>
      <c r="AD9" s="2">
        <f t="shared" si="18"/>
        <v>0.15868614264265646</v>
      </c>
      <c r="AE9" s="2">
        <f t="shared" si="19"/>
        <v>0.14856051038867926</v>
      </c>
      <c r="AF9" s="2">
        <f t="shared" si="20"/>
        <v>0.86213831958734788</v>
      </c>
      <c r="AG9" s="6">
        <f t="shared" si="21"/>
        <v>-0.85201268733337066</v>
      </c>
    </row>
    <row r="10" spans="1:33" x14ac:dyDescent="0.25">
      <c r="A10" s="1" t="s">
        <v>8</v>
      </c>
      <c r="B10" s="1">
        <v>1990</v>
      </c>
      <c r="C10" s="2">
        <v>196.58704671367801</v>
      </c>
      <c r="D10" s="2">
        <v>1488.8630000000001</v>
      </c>
      <c r="E10" s="2">
        <v>1189604001251.2957</v>
      </c>
      <c r="F10" s="2">
        <v>149003225</v>
      </c>
      <c r="G10" s="2">
        <f t="shared" ref="G10:I16" si="22">C10/D10</f>
        <v>0.13203837204207372</v>
      </c>
      <c r="H10" s="2">
        <f t="shared" si="22"/>
        <v>1.2515618629677826E-9</v>
      </c>
      <c r="I10" s="2">
        <f t="shared" si="22"/>
        <v>7983.7466689146877</v>
      </c>
      <c r="J10" s="2">
        <f t="shared" ref="J10:J16" si="23">F10</f>
        <v>149003225</v>
      </c>
      <c r="K10" s="2"/>
      <c r="L10" s="2"/>
      <c r="M10" s="2"/>
      <c r="N10" s="2"/>
      <c r="O10" s="2"/>
      <c r="P10" s="2"/>
      <c r="Q10" s="2"/>
      <c r="R10" s="8"/>
      <c r="S10" s="2"/>
      <c r="T10" s="2"/>
      <c r="U10" s="2"/>
      <c r="V10" s="6"/>
      <c r="W10" s="2"/>
      <c r="X10" s="2"/>
      <c r="Y10" s="2"/>
      <c r="Z10" s="2"/>
      <c r="AA10" s="2"/>
      <c r="AB10" s="2"/>
      <c r="AC10" s="6"/>
      <c r="AD10" s="2"/>
      <c r="AE10" s="2"/>
      <c r="AF10" s="2"/>
      <c r="AG10" s="6"/>
    </row>
    <row r="11" spans="1:33" x14ac:dyDescent="0.25">
      <c r="A11" s="1" t="s">
        <v>8</v>
      </c>
      <c r="B11" s="1" t="s">
        <v>2</v>
      </c>
      <c r="C11" s="2">
        <v>251.66307855086092</v>
      </c>
      <c r="D11" s="2">
        <v>1865.4649999999999</v>
      </c>
      <c r="E11" s="2">
        <v>1383662367610.2771</v>
      </c>
      <c r="F11" s="2">
        <v>162019889</v>
      </c>
      <c r="G11" s="2">
        <f t="shared" si="22"/>
        <v>0.13490635233084561</v>
      </c>
      <c r="H11" s="2">
        <f t="shared" si="22"/>
        <v>1.3482082361044798E-9</v>
      </c>
      <c r="I11" s="2">
        <f t="shared" si="22"/>
        <v>8540.0772469994536</v>
      </c>
      <c r="J11" s="2">
        <f t="shared" si="23"/>
        <v>162019889</v>
      </c>
      <c r="K11" s="2">
        <f t="shared" ref="K11:K80" si="24">C11-C10</f>
        <v>55.07603183718291</v>
      </c>
      <c r="L11" s="2">
        <f t="shared" ref="L11:L16" si="25">((LN(C11)-LN(C10)))</f>
        <v>0.24698588402517085</v>
      </c>
      <c r="M11" s="2">
        <f t="shared" ref="M11:M17" si="26">K11/L11</f>
        <v>222.99262994143422</v>
      </c>
      <c r="N11" s="2">
        <f t="shared" ref="N11:Q16" si="27">LN(G11/G10)</f>
        <v>2.148827365794807E-2</v>
      </c>
      <c r="O11" s="2">
        <f t="shared" si="27"/>
        <v>7.4384216656984331E-2</v>
      </c>
      <c r="P11" s="2">
        <f t="shared" si="27"/>
        <v>6.7362244415259231E-2</v>
      </c>
      <c r="Q11" s="2">
        <f t="shared" si="27"/>
        <v>8.3751149294978872E-2</v>
      </c>
      <c r="R11" s="8">
        <f t="shared" ref="R11:R80" si="28">M11*N11</f>
        <v>4.791726655887083</v>
      </c>
      <c r="S11" s="2">
        <f t="shared" ref="S11:S80" si="29">M11*O11</f>
        <v>16.587132098474374</v>
      </c>
      <c r="T11" s="2">
        <f t="shared" ref="T11:T80" si="30">M11*P11</f>
        <v>15.021284040916346</v>
      </c>
      <c r="U11" s="2">
        <f t="shared" ref="U11:U80" si="31">M11*Q11</f>
        <v>18.675889041905034</v>
      </c>
      <c r="V11" s="6">
        <f t="shared" ref="V11:V80" si="32">SUM(R11:U11)</f>
        <v>55.076031837182839</v>
      </c>
      <c r="W11" s="2">
        <f t="shared" si="11"/>
        <v>0.28016104192968105</v>
      </c>
      <c r="X11" s="2">
        <f t="shared" si="12"/>
        <v>0.16312854206514052</v>
      </c>
      <c r="Y11" s="2">
        <f t="shared" si="13"/>
        <v>1.7174250341660449</v>
      </c>
      <c r="Z11" s="2">
        <f t="shared" si="14"/>
        <v>0.14941946689313537</v>
      </c>
      <c r="AA11" s="2">
        <f t="shared" si="15"/>
        <v>0.51723326755190835</v>
      </c>
      <c r="AB11" s="2">
        <f t="shared" si="16"/>
        <v>0.46840573651807521</v>
      </c>
      <c r="AC11" s="6">
        <f t="shared" si="17"/>
        <v>0.58236656320292368</v>
      </c>
      <c r="AD11" s="2">
        <f t="shared" si="18"/>
        <v>-2.6665328800894592</v>
      </c>
      <c r="AE11" s="2">
        <f t="shared" si="19"/>
        <v>-0.31899580906898106</v>
      </c>
      <c r="AF11" s="2">
        <f t="shared" si="20"/>
        <v>-1.1042419578308238</v>
      </c>
      <c r="AG11" s="6">
        <f t="shared" si="21"/>
        <v>-1.2432951131896541</v>
      </c>
    </row>
    <row r="12" spans="1:33" x14ac:dyDescent="0.25">
      <c r="A12" s="1" t="s">
        <v>8</v>
      </c>
      <c r="B12" s="1" t="s">
        <v>3</v>
      </c>
      <c r="C12" s="2">
        <v>302.12875687505692</v>
      </c>
      <c r="D12" s="2">
        <v>2233.8919999999998</v>
      </c>
      <c r="E12" s="2">
        <v>1538706023647.1118</v>
      </c>
      <c r="F12" s="2">
        <v>174790339</v>
      </c>
      <c r="G12" s="2">
        <f t="shared" si="22"/>
        <v>0.13524770081770154</v>
      </c>
      <c r="H12" s="2">
        <f t="shared" si="22"/>
        <v>1.4517990868100497E-9</v>
      </c>
      <c r="I12" s="2">
        <f t="shared" si="22"/>
        <v>8803.152579543379</v>
      </c>
      <c r="J12" s="2">
        <f t="shared" si="23"/>
        <v>174790339</v>
      </c>
      <c r="K12" s="2">
        <f t="shared" si="24"/>
        <v>50.465678324196006</v>
      </c>
      <c r="L12" s="2">
        <f t="shared" si="25"/>
        <v>0.18276207071761785</v>
      </c>
      <c r="M12" s="2">
        <f t="shared" si="26"/>
        <v>276.12774426357618</v>
      </c>
      <c r="N12" s="2">
        <f t="shared" si="27"/>
        <v>2.5270667941776786E-3</v>
      </c>
      <c r="O12" s="2">
        <f t="shared" si="27"/>
        <v>7.4027058481107355E-2</v>
      </c>
      <c r="P12" s="2">
        <f t="shared" si="27"/>
        <v>3.0339851928503022E-2</v>
      </c>
      <c r="Q12" s="2">
        <f t="shared" si="27"/>
        <v>7.5868093513830059E-2</v>
      </c>
      <c r="R12" s="8">
        <f t="shared" si="28"/>
        <v>0.69779325347966936</v>
      </c>
      <c r="S12" s="2">
        <f t="shared" si="29"/>
        <v>20.44092467285601</v>
      </c>
      <c r="T12" s="2">
        <f t="shared" si="30"/>
        <v>8.3776748743084504</v>
      </c>
      <c r="U12" s="2">
        <f t="shared" si="31"/>
        <v>20.94928552355195</v>
      </c>
      <c r="V12" s="6">
        <f t="shared" si="32"/>
        <v>50.465678324196077</v>
      </c>
      <c r="W12" s="2">
        <f t="shared" si="11"/>
        <v>0.20052873315700512</v>
      </c>
      <c r="X12" s="2">
        <f t="shared" si="12"/>
        <v>0.11205309883841863</v>
      </c>
      <c r="Y12" s="2">
        <f t="shared" si="13"/>
        <v>1.7895866802056852</v>
      </c>
      <c r="Z12" s="2">
        <f t="shared" si="14"/>
        <v>2.4744768195573447E-2</v>
      </c>
      <c r="AA12" s="2">
        <f t="shared" si="15"/>
        <v>0.72486505166209225</v>
      </c>
      <c r="AB12" s="2">
        <f t="shared" si="16"/>
        <v>0.2970845902405711</v>
      </c>
      <c r="AC12" s="6">
        <f t="shared" si="17"/>
        <v>0.74289227010745096</v>
      </c>
      <c r="AD12" s="2">
        <f t="shared" si="18"/>
        <v>-5.0238286972627186</v>
      </c>
      <c r="AE12" s="2">
        <f t="shared" si="19"/>
        <v>-8.3291994968624258E-2</v>
      </c>
      <c r="AF12" s="2">
        <f t="shared" si="20"/>
        <v>-2.439928139911653</v>
      </c>
      <c r="AG12" s="6">
        <f t="shared" si="21"/>
        <v>-2.5006085623824408</v>
      </c>
    </row>
    <row r="13" spans="1:33" x14ac:dyDescent="0.25">
      <c r="A13" s="1" t="s">
        <v>8</v>
      </c>
      <c r="B13" s="1" t="s">
        <v>4</v>
      </c>
      <c r="C13" s="2">
        <v>330.18840293125351</v>
      </c>
      <c r="D13" s="2">
        <v>2456.1579999999999</v>
      </c>
      <c r="E13" s="2">
        <v>1774799882787.6304</v>
      </c>
      <c r="F13" s="2">
        <v>186127108</v>
      </c>
      <c r="G13" s="2">
        <f t="shared" si="22"/>
        <v>0.13443288376857415</v>
      </c>
      <c r="H13" s="2">
        <f t="shared" si="22"/>
        <v>1.3839070104862632E-9</v>
      </c>
      <c r="I13" s="2">
        <f t="shared" si="22"/>
        <v>9535.4185742123627</v>
      </c>
      <c r="J13" s="2">
        <f t="shared" si="23"/>
        <v>186127108</v>
      </c>
      <c r="K13" s="2">
        <f t="shared" si="24"/>
        <v>28.059646056196584</v>
      </c>
      <c r="L13" s="2">
        <f t="shared" si="25"/>
        <v>8.8810135739260332E-2</v>
      </c>
      <c r="M13" s="2">
        <f t="shared" si="26"/>
        <v>315.95094211518295</v>
      </c>
      <c r="N13" s="2">
        <f t="shared" si="27"/>
        <v>-6.0428490235279906E-3</v>
      </c>
      <c r="O13" s="2">
        <f t="shared" si="27"/>
        <v>-4.789287087988018E-2</v>
      </c>
      <c r="P13" s="2">
        <f t="shared" si="27"/>
        <v>7.9903231796006155E-2</v>
      </c>
      <c r="Q13" s="2">
        <f t="shared" si="27"/>
        <v>6.2842623846662893E-2</v>
      </c>
      <c r="R13" s="8">
        <f t="shared" si="28"/>
        <v>-1.9092438420434821</v>
      </c>
      <c r="S13" s="2">
        <f t="shared" si="29"/>
        <v>-15.131797675098953</v>
      </c>
      <c r="T13" s="2">
        <f t="shared" si="30"/>
        <v>25.245501363995988</v>
      </c>
      <c r="U13" s="2">
        <f t="shared" si="31"/>
        <v>19.855186209343202</v>
      </c>
      <c r="V13" s="6">
        <f t="shared" si="32"/>
        <v>28.059646056196755</v>
      </c>
      <c r="W13" s="2">
        <f t="shared" si="11"/>
        <v>9.2873139076266209E-2</v>
      </c>
      <c r="X13" s="2">
        <f t="shared" si="12"/>
        <v>0.15343662500320759</v>
      </c>
      <c r="Y13" s="2">
        <f t="shared" si="13"/>
        <v>0.60528663918620929</v>
      </c>
      <c r="Z13" s="2">
        <f t="shared" si="14"/>
        <v>-4.1185116384682911E-2</v>
      </c>
      <c r="AA13" s="2">
        <f t="shared" si="15"/>
        <v>-0.32641448652855282</v>
      </c>
      <c r="AB13" s="2">
        <f t="shared" si="16"/>
        <v>0.54458151911753883</v>
      </c>
      <c r="AC13" s="6">
        <f t="shared" si="17"/>
        <v>0.42830472298190986</v>
      </c>
      <c r="AD13" s="2">
        <f t="shared" si="18"/>
        <v>-0.11147113505989537</v>
      </c>
      <c r="AE13" s="2">
        <f t="shared" si="19"/>
        <v>7.5627091516841924E-2</v>
      </c>
      <c r="AF13" s="2">
        <f t="shared" si="20"/>
        <v>0.59938590471723607</v>
      </c>
      <c r="AG13" s="6">
        <f t="shared" si="21"/>
        <v>-0.78648413129397332</v>
      </c>
    </row>
    <row r="14" spans="1:33" x14ac:dyDescent="0.25">
      <c r="A14" s="1" t="s">
        <v>8</v>
      </c>
      <c r="B14" s="1" t="s">
        <v>5</v>
      </c>
      <c r="C14" s="2">
        <v>399.4068404625823</v>
      </c>
      <c r="D14" s="2">
        <v>3042.6559999999999</v>
      </c>
      <c r="E14" s="2">
        <v>2208871646202.8193</v>
      </c>
      <c r="F14" s="2">
        <v>195713637</v>
      </c>
      <c r="G14" s="2">
        <f t="shared" si="22"/>
        <v>0.13126914132343001</v>
      </c>
      <c r="H14" s="2">
        <f t="shared" si="22"/>
        <v>1.3774707123569199E-9</v>
      </c>
      <c r="I14" s="2">
        <f t="shared" si="22"/>
        <v>11286.242900911495</v>
      </c>
      <c r="J14" s="2">
        <f t="shared" si="23"/>
        <v>195713637</v>
      </c>
      <c r="K14" s="2">
        <f t="shared" si="24"/>
        <v>69.218437531328789</v>
      </c>
      <c r="L14" s="2">
        <f t="shared" si="25"/>
        <v>0.1903171381594202</v>
      </c>
      <c r="M14" s="2">
        <f t="shared" si="26"/>
        <v>363.70049592353359</v>
      </c>
      <c r="N14" s="2">
        <f t="shared" si="27"/>
        <v>-2.3815339566120499E-2</v>
      </c>
      <c r="O14" s="2">
        <f t="shared" si="27"/>
        <v>-4.6616656111641234E-3</v>
      </c>
      <c r="P14" s="2">
        <f t="shared" si="27"/>
        <v>0.16857140483587871</v>
      </c>
      <c r="Q14" s="2">
        <f t="shared" si="27"/>
        <v>5.0222738500825218E-2</v>
      </c>
      <c r="R14" s="8">
        <f t="shared" si="28"/>
        <v>-8.6616508107853765</v>
      </c>
      <c r="S14" s="2">
        <f t="shared" si="29"/>
        <v>-1.6954500946100739</v>
      </c>
      <c r="T14" s="2">
        <f t="shared" si="30"/>
        <v>61.309503537335836</v>
      </c>
      <c r="U14" s="2">
        <f t="shared" si="31"/>
        <v>18.266034899388075</v>
      </c>
      <c r="V14" s="6">
        <f t="shared" si="32"/>
        <v>69.218437531328462</v>
      </c>
      <c r="W14" s="2">
        <f t="shared" si="11"/>
        <v>0.20963315766647422</v>
      </c>
      <c r="X14" s="2">
        <f t="shared" si="12"/>
        <v>0.24457504624882223</v>
      </c>
      <c r="Y14" s="2">
        <f t="shared" si="13"/>
        <v>0.85713224174636637</v>
      </c>
      <c r="Z14" s="2">
        <f t="shared" si="14"/>
        <v>-0.10725726325897578</v>
      </c>
      <c r="AA14" s="2">
        <f t="shared" si="15"/>
        <v>-2.0994766599643066E-2</v>
      </c>
      <c r="AB14" s="2">
        <f t="shared" si="16"/>
        <v>0.75919587441610126</v>
      </c>
      <c r="AC14" s="6">
        <f t="shared" si="17"/>
        <v>0.22618839718887987</v>
      </c>
      <c r="AD14" s="2">
        <f t="shared" si="18"/>
        <v>-0.12900013110000633</v>
      </c>
      <c r="AE14" s="2">
        <f t="shared" si="19"/>
        <v>0.14127745799655128</v>
      </c>
      <c r="AF14" s="2">
        <f t="shared" si="20"/>
        <v>2.7653952434594262E-2</v>
      </c>
      <c r="AG14" s="6">
        <f t="shared" si="21"/>
        <v>-0.29793154153115187</v>
      </c>
    </row>
    <row r="15" spans="1:33" x14ac:dyDescent="0.25">
      <c r="A15" s="1" t="s">
        <v>8</v>
      </c>
      <c r="B15" s="1" t="s">
        <v>6</v>
      </c>
      <c r="C15" s="2">
        <v>476.61927392594271</v>
      </c>
      <c r="D15" s="2">
        <v>3388.9090000000001</v>
      </c>
      <c r="E15" s="2">
        <v>2337348378410.6416</v>
      </c>
      <c r="F15" s="2">
        <v>204471759</v>
      </c>
      <c r="G15" s="2">
        <f t="shared" si="22"/>
        <v>0.14064091833859885</v>
      </c>
      <c r="H15" s="2">
        <f t="shared" si="22"/>
        <v>1.4498946889142827E-9</v>
      </c>
      <c r="I15" s="2">
        <f t="shared" si="22"/>
        <v>11431.155039902804</v>
      </c>
      <c r="J15" s="2">
        <f t="shared" si="23"/>
        <v>204471759</v>
      </c>
      <c r="K15" s="2">
        <f t="shared" si="24"/>
        <v>77.212433463360412</v>
      </c>
      <c r="L15" s="2">
        <f t="shared" si="25"/>
        <v>0.17673745663084883</v>
      </c>
      <c r="M15" s="2">
        <f t="shared" si="26"/>
        <v>436.87645468743995</v>
      </c>
      <c r="N15" s="2">
        <f t="shared" si="27"/>
        <v>6.8960234133844764E-2</v>
      </c>
      <c r="O15" s="2">
        <f t="shared" si="27"/>
        <v>5.1241925087917695E-2</v>
      </c>
      <c r="P15" s="2">
        <f t="shared" si="27"/>
        <v>1.2757984424944586E-2</v>
      </c>
      <c r="Q15" s="2">
        <f t="shared" si="27"/>
        <v>4.3777312984142523E-2</v>
      </c>
      <c r="R15" s="8">
        <f t="shared" si="28"/>
        <v>30.127102602809881</v>
      </c>
      <c r="S15" s="2">
        <f t="shared" si="29"/>
        <v>22.386390563768867</v>
      </c>
      <c r="T15" s="2">
        <f t="shared" si="30"/>
        <v>5.5736630045273685</v>
      </c>
      <c r="U15" s="2">
        <f t="shared" si="31"/>
        <v>19.125277292254616</v>
      </c>
      <c r="V15" s="6">
        <f t="shared" si="32"/>
        <v>77.212433463360725</v>
      </c>
      <c r="W15" s="2">
        <f t="shared" si="11"/>
        <v>0.19331775433273762</v>
      </c>
      <c r="X15" s="2">
        <f t="shared" si="12"/>
        <v>5.8163964587386208E-2</v>
      </c>
      <c r="Y15" s="2">
        <f t="shared" si="13"/>
        <v>3.3236687991289662</v>
      </c>
      <c r="Z15" s="2">
        <f t="shared" si="14"/>
        <v>1.2968443868128066</v>
      </c>
      <c r="AA15" s="2">
        <f t="shared" si="15"/>
        <v>0.96363946199443429</v>
      </c>
      <c r="AB15" s="2">
        <f t="shared" si="16"/>
        <v>0.23992262637076048</v>
      </c>
      <c r="AC15" s="6">
        <f t="shared" si="17"/>
        <v>0.82326232395097831</v>
      </c>
      <c r="AD15" s="2">
        <f t="shared" si="18"/>
        <v>-12.853086094484491</v>
      </c>
      <c r="AE15" s="2">
        <f t="shared" si="19"/>
        <v>-5.4052608811006824</v>
      </c>
      <c r="AF15" s="2">
        <f t="shared" si="20"/>
        <v>-4.0164592917772168</v>
      </c>
      <c r="AG15" s="6">
        <f t="shared" si="21"/>
        <v>-3.431365921606591</v>
      </c>
    </row>
    <row r="16" spans="1:33" x14ac:dyDescent="0.25">
      <c r="A16" s="1" t="s">
        <v>8</v>
      </c>
      <c r="B16" s="1" t="s">
        <v>7</v>
      </c>
      <c r="C16" s="2">
        <v>425.12523803468849</v>
      </c>
      <c r="D16" s="2">
        <v>3450.384</v>
      </c>
      <c r="E16" s="2">
        <v>2347237948499.3184</v>
      </c>
      <c r="F16" s="2">
        <v>211049519</v>
      </c>
      <c r="G16" s="2">
        <f t="shared" si="22"/>
        <v>0.12321099275752742</v>
      </c>
      <c r="H16" s="2">
        <f t="shared" si="22"/>
        <v>1.4699762340694799E-9</v>
      </c>
      <c r="I16" s="2">
        <f t="shared" si="22"/>
        <v>11121.740336680503</v>
      </c>
      <c r="J16" s="2">
        <f t="shared" si="23"/>
        <v>211049519</v>
      </c>
      <c r="K16" s="2">
        <f t="shared" si="24"/>
        <v>-51.494035891254214</v>
      </c>
      <c r="L16" s="2">
        <f t="shared" si="25"/>
        <v>-0.1143342010684858</v>
      </c>
      <c r="M16" s="2">
        <f t="shared" si="26"/>
        <v>450.38173538650489</v>
      </c>
      <c r="N16" s="2">
        <f t="shared" si="27"/>
        <v>-0.13231168957994369</v>
      </c>
      <c r="O16" s="2">
        <f t="shared" si="27"/>
        <v>1.375530790033877E-2</v>
      </c>
      <c r="P16" s="2">
        <f t="shared" si="27"/>
        <v>-2.7440744387039067E-2</v>
      </c>
      <c r="Q16" s="2">
        <f t="shared" si="27"/>
        <v>3.1662924998157801E-2</v>
      </c>
      <c r="R16" s="8">
        <f t="shared" si="28"/>
        <v>-59.59076836493557</v>
      </c>
      <c r="S16" s="2">
        <f t="shared" si="29"/>
        <v>6.1951394429302757</v>
      </c>
      <c r="T16" s="2">
        <f t="shared" si="30"/>
        <v>-12.358810077332148</v>
      </c>
      <c r="U16" s="2">
        <f t="shared" si="31"/>
        <v>14.260403108083057</v>
      </c>
      <c r="V16" s="6">
        <f t="shared" si="32"/>
        <v>-51.494035891254384</v>
      </c>
      <c r="W16" s="2">
        <f t="shared" si="11"/>
        <v>-0.10804018785705963</v>
      </c>
      <c r="X16" s="2">
        <f t="shared" si="12"/>
        <v>4.2311065735958038E-3</v>
      </c>
      <c r="Y16" s="2">
        <f t="shared" si="13"/>
        <v>-25.534735648419684</v>
      </c>
      <c r="Z16" s="2">
        <f t="shared" si="14"/>
        <v>-29.549723399001937</v>
      </c>
      <c r="AA16" s="2">
        <f t="shared" si="15"/>
        <v>3.0720304835766403</v>
      </c>
      <c r="AB16" s="2">
        <f t="shared" si="16"/>
        <v>-6.1284562919120464</v>
      </c>
      <c r="AC16" s="6">
        <f t="shared" si="17"/>
        <v>7.0714135589175742</v>
      </c>
      <c r="AD16" s="2">
        <f t="shared" si="18"/>
        <v>-3.1665852593448225</v>
      </c>
      <c r="AE16" s="2">
        <f t="shared" si="19"/>
        <v>-4.8217237737339849</v>
      </c>
      <c r="AF16" s="2">
        <f t="shared" si="20"/>
        <v>0.50127313262083872</v>
      </c>
      <c r="AG16" s="6">
        <f t="shared" si="21"/>
        <v>1.1538653817683231</v>
      </c>
    </row>
    <row r="17" spans="1:33" x14ac:dyDescent="0.25">
      <c r="A17" s="1" t="s">
        <v>8</v>
      </c>
      <c r="B17" s="1" t="s">
        <v>48</v>
      </c>
      <c r="C17" s="2"/>
      <c r="D17" s="2"/>
      <c r="E17" s="2"/>
      <c r="F17" s="2"/>
      <c r="G17" s="2"/>
      <c r="H17" s="2"/>
      <c r="I17" s="2"/>
      <c r="J17" s="2"/>
      <c r="K17" s="2">
        <f>C16-C10</f>
        <v>228.53819132101049</v>
      </c>
      <c r="L17" s="2">
        <f>((LN(C16)-LN(C10)))</f>
        <v>0.77127848420383227</v>
      </c>
      <c r="M17" s="2">
        <f t="shared" si="26"/>
        <v>296.31086047593254</v>
      </c>
      <c r="N17" s="2">
        <f>LN(G16/G10)</f>
        <v>-6.919430358362183E-2</v>
      </c>
      <c r="O17" s="2">
        <f>LN(H16/H10)</f>
        <v>0.16085397163530415</v>
      </c>
      <c r="P17" s="2">
        <f>LN(I16/I10)</f>
        <v>0.33149397301355293</v>
      </c>
      <c r="Q17" s="2">
        <f>LN(J16/J10)</f>
        <v>0.34812484313859726</v>
      </c>
      <c r="R17" s="8">
        <f t="shared" ref="R17" si="33">M17*N17</f>
        <v>-20.503023634895886</v>
      </c>
      <c r="S17" s="2">
        <f t="shared" ref="S17" si="34">M17*O17</f>
        <v>47.66277874622822</v>
      </c>
      <c r="T17" s="2">
        <f t="shared" ref="T17" si="35">M17*P17</f>
        <v>98.22526438623143</v>
      </c>
      <c r="U17" s="2">
        <f t="shared" ref="U17" si="36">M17*Q17</f>
        <v>103.1531718234468</v>
      </c>
      <c r="V17" s="6">
        <f t="shared" ref="V17" si="37">SUM(R17:U17)</f>
        <v>228.53819132101057</v>
      </c>
      <c r="W17" s="2">
        <f>(C16-C10)/C10</f>
        <v>1.1625292466693808</v>
      </c>
      <c r="X17" s="2">
        <f>(E16-E10)/E10</f>
        <v>0.97312546530640032</v>
      </c>
      <c r="Y17" s="2">
        <f>W17/X17</f>
        <v>1.1946344927920929</v>
      </c>
      <c r="Z17" s="2">
        <f>(R17/C10)/X17</f>
        <v>-0.10717516883807741</v>
      </c>
      <c r="AA17" s="2">
        <f>(S17/C10)/X17</f>
        <v>0.24914697706950564</v>
      </c>
      <c r="AB17" s="2">
        <f>(T17/C10)/X17</f>
        <v>0.51345155145028465</v>
      </c>
      <c r="AC17" s="6">
        <f>(U17/C10)/X17</f>
        <v>0.53921113311038038</v>
      </c>
      <c r="AD17" s="2">
        <f t="shared" si="18"/>
        <v>-1.3266742293752025</v>
      </c>
      <c r="AE17" s="2">
        <f t="shared" si="19"/>
        <v>0.20873472586722672</v>
      </c>
      <c r="AF17" s="2">
        <f t="shared" si="20"/>
        <v>-0.48523950578349651</v>
      </c>
      <c r="AG17" s="6">
        <f t="shared" si="21"/>
        <v>-1.0501694494589329</v>
      </c>
    </row>
    <row r="18" spans="1:33" x14ac:dyDescent="0.25">
      <c r="A18" s="1" t="s">
        <v>9</v>
      </c>
      <c r="B18" s="1">
        <v>1990</v>
      </c>
      <c r="C18" s="2">
        <v>444.83044956203651</v>
      </c>
      <c r="D18" s="2">
        <v>2949.625</v>
      </c>
      <c r="E18" s="2">
        <v>1012265294020.776</v>
      </c>
      <c r="F18" s="2">
        <v>27691138</v>
      </c>
      <c r="G18" s="2">
        <f t="shared" ref="G18:I24" si="38">C18/D18</f>
        <v>0.15080915355749849</v>
      </c>
      <c r="H18" s="2">
        <f t="shared" si="38"/>
        <v>2.9138853395673776E-9</v>
      </c>
      <c r="I18" s="2">
        <f t="shared" si="38"/>
        <v>36555.568572905024</v>
      </c>
      <c r="J18" s="2">
        <f t="shared" ref="J18:J24" si="39">F18</f>
        <v>27691138</v>
      </c>
      <c r="K18" s="2"/>
      <c r="L18" s="2"/>
      <c r="M18" s="2"/>
      <c r="N18" s="2"/>
      <c r="O18" s="2"/>
      <c r="P18" s="2"/>
      <c r="Q18" s="2"/>
      <c r="R18" s="8"/>
      <c r="S18" s="2"/>
      <c r="T18" s="2"/>
      <c r="U18" s="2"/>
      <c r="V18" s="6"/>
      <c r="W18" s="2"/>
      <c r="X18" s="2"/>
      <c r="Y18" s="2"/>
      <c r="Z18" s="2"/>
      <c r="AA18" s="2"/>
      <c r="AB18" s="2"/>
      <c r="AC18" s="6"/>
      <c r="AD18" s="2"/>
      <c r="AE18" s="2"/>
      <c r="AF18" s="2"/>
      <c r="AG18" s="6"/>
    </row>
    <row r="19" spans="1:33" x14ac:dyDescent="0.25">
      <c r="A19" s="1" t="s">
        <v>9</v>
      </c>
      <c r="B19" s="1" t="s">
        <v>2</v>
      </c>
      <c r="C19" s="2">
        <v>471.48365456535549</v>
      </c>
      <c r="D19" s="2">
        <v>3313.2460000000001</v>
      </c>
      <c r="E19" s="2">
        <v>1101727499074.5422</v>
      </c>
      <c r="F19" s="2">
        <v>29302311</v>
      </c>
      <c r="G19" s="2">
        <f t="shared" si="38"/>
        <v>0.14230264054204109</v>
      </c>
      <c r="H19" s="2">
        <f t="shared" si="38"/>
        <v>3.0073189629769128E-9</v>
      </c>
      <c r="I19" s="2">
        <f t="shared" si="38"/>
        <v>37598.655582986008</v>
      </c>
      <c r="J19" s="2">
        <f t="shared" si="39"/>
        <v>29302311</v>
      </c>
      <c r="K19" s="2">
        <f t="shared" si="24"/>
        <v>26.653205003318988</v>
      </c>
      <c r="L19" s="2">
        <f t="shared" ref="L19:L24" si="40">((LN(C19)-LN(C18)))</f>
        <v>5.8191237248566452E-2</v>
      </c>
      <c r="M19" s="2">
        <f t="shared" ref="M19:M25" si="41">K19/L19</f>
        <v>458.02781077619369</v>
      </c>
      <c r="N19" s="2">
        <f t="shared" ref="N19:Q24" si="42">LN(G19/G18)</f>
        <v>-5.8059092628130179E-2</v>
      </c>
      <c r="O19" s="2">
        <f t="shared" si="42"/>
        <v>3.1561612993397242E-2</v>
      </c>
      <c r="P19" s="2">
        <f t="shared" si="42"/>
        <v>2.8134764458152304E-2</v>
      </c>
      <c r="Q19" s="2">
        <f t="shared" si="42"/>
        <v>5.6553952425146749E-2</v>
      </c>
      <c r="R19" s="8">
        <f t="shared" si="28"/>
        <v>-26.592679092114711</v>
      </c>
      <c r="S19" s="2">
        <f t="shared" si="29"/>
        <v>14.456096503931208</v>
      </c>
      <c r="T19" s="2">
        <f t="shared" si="30"/>
        <v>12.886504571471363</v>
      </c>
      <c r="U19" s="2">
        <f t="shared" si="31"/>
        <v>25.903283020030976</v>
      </c>
      <c r="V19" s="6">
        <f t="shared" si="32"/>
        <v>26.653205003318838</v>
      </c>
      <c r="W19" s="2">
        <f t="shared" si="11"/>
        <v>5.9917672069348539E-2</v>
      </c>
      <c r="X19" s="2">
        <f t="shared" si="12"/>
        <v>8.8378220198004828E-2</v>
      </c>
      <c r="Y19" s="2">
        <f t="shared" si="13"/>
        <v>0.67796875672657186</v>
      </c>
      <c r="Z19" s="2">
        <f t="shared" si="14"/>
        <v>-0.67642917914992406</v>
      </c>
      <c r="AA19" s="2">
        <f t="shared" si="15"/>
        <v>0.3677149435750463</v>
      </c>
      <c r="AB19" s="2">
        <f t="shared" si="16"/>
        <v>0.32778975293154405</v>
      </c>
      <c r="AC19" s="6">
        <f t="shared" si="17"/>
        <v>0.65889323936990174</v>
      </c>
      <c r="AD19" s="2">
        <f t="shared" si="18"/>
        <v>-1.0683036936427839</v>
      </c>
      <c r="AE19" s="2">
        <f t="shared" si="19"/>
        <v>2.0636068489035111</v>
      </c>
      <c r="AF19" s="2">
        <f t="shared" si="20"/>
        <v>-1.1218012164396129</v>
      </c>
      <c r="AG19" s="6">
        <f t="shared" si="21"/>
        <v>-2.010109326106682</v>
      </c>
    </row>
    <row r="20" spans="1:33" x14ac:dyDescent="0.25">
      <c r="A20" s="1" t="s">
        <v>9</v>
      </c>
      <c r="B20" s="1" t="s">
        <v>3</v>
      </c>
      <c r="C20" s="2">
        <v>533.10585924679788</v>
      </c>
      <c r="D20" s="2">
        <v>3575.49</v>
      </c>
      <c r="E20" s="2">
        <v>1207140927611.0029</v>
      </c>
      <c r="F20" s="2">
        <v>30685730</v>
      </c>
      <c r="G20" s="2">
        <f t="shared" si="38"/>
        <v>0.14910008397360863</v>
      </c>
      <c r="H20" s="2">
        <f t="shared" si="38"/>
        <v>2.9619491131628579E-9</v>
      </c>
      <c r="I20" s="2">
        <f t="shared" si="38"/>
        <v>39338.836899464441</v>
      </c>
      <c r="J20" s="2">
        <f t="shared" si="39"/>
        <v>30685730</v>
      </c>
      <c r="K20" s="2">
        <f t="shared" si="24"/>
        <v>61.622204681442383</v>
      </c>
      <c r="L20" s="2">
        <f t="shared" si="40"/>
        <v>0.12283558007351303</v>
      </c>
      <c r="M20" s="2">
        <f t="shared" si="41"/>
        <v>501.6641322047206</v>
      </c>
      <c r="N20" s="2">
        <f t="shared" si="42"/>
        <v>4.6661723886843476E-2</v>
      </c>
      <c r="O20" s="2">
        <f t="shared" si="42"/>
        <v>-1.5201436061466581E-2</v>
      </c>
      <c r="P20" s="2">
        <f t="shared" si="42"/>
        <v>4.524395319737827E-2</v>
      </c>
      <c r="Q20" s="2">
        <f t="shared" si="42"/>
        <v>4.6131339050758523E-2</v>
      </c>
      <c r="R20" s="8">
        <f t="shared" si="28"/>
        <v>23.408513220869615</v>
      </c>
      <c r="S20" s="2">
        <f t="shared" si="29"/>
        <v>-7.6260152300411779</v>
      </c>
      <c r="T20" s="2">
        <f t="shared" si="30"/>
        <v>22.697268518273763</v>
      </c>
      <c r="U20" s="2">
        <f t="shared" si="31"/>
        <v>23.142438172340515</v>
      </c>
      <c r="V20" s="6">
        <f t="shared" si="32"/>
        <v>61.62220468144271</v>
      </c>
      <c r="W20" s="2">
        <f t="shared" si="11"/>
        <v>0.13069849629940994</v>
      </c>
      <c r="X20" s="2">
        <f t="shared" si="12"/>
        <v>9.5680128366595743E-2</v>
      </c>
      <c r="Y20" s="2">
        <f t="shared" si="13"/>
        <v>1.36599415710065</v>
      </c>
      <c r="Z20" s="2">
        <f t="shared" si="14"/>
        <v>0.51890211412300857</v>
      </c>
      <c r="AA20" s="2">
        <f t="shared" si="15"/>
        <v>-0.16904770447679129</v>
      </c>
      <c r="AB20" s="2">
        <f t="shared" si="16"/>
        <v>0.50313578260278446</v>
      </c>
      <c r="AC20" s="6">
        <f t="shared" si="17"/>
        <v>0.51300396485165545</v>
      </c>
      <c r="AD20" s="2">
        <f t="shared" si="18"/>
        <v>-1.7149612576434099</v>
      </c>
      <c r="AE20" s="2">
        <f t="shared" si="19"/>
        <v>-1.0313361364176143</v>
      </c>
      <c r="AF20" s="2">
        <f t="shared" si="20"/>
        <v>0.33598823681807388</v>
      </c>
      <c r="AG20" s="6">
        <f t="shared" si="21"/>
        <v>-1.0196133580438695</v>
      </c>
    </row>
    <row r="21" spans="1:33" x14ac:dyDescent="0.25">
      <c r="A21" s="1" t="s">
        <v>9</v>
      </c>
      <c r="B21" s="1" t="s">
        <v>4</v>
      </c>
      <c r="C21" s="2">
        <v>555.0252731870296</v>
      </c>
      <c r="D21" s="2">
        <v>3728.01</v>
      </c>
      <c r="E21" s="2">
        <v>1433914521108.3489</v>
      </c>
      <c r="F21" s="2">
        <v>32243753</v>
      </c>
      <c r="G21" s="2">
        <f t="shared" si="38"/>
        <v>0.14887977049069867</v>
      </c>
      <c r="H21" s="2">
        <f t="shared" si="38"/>
        <v>2.5998830091478694E-9</v>
      </c>
      <c r="I21" s="2">
        <f t="shared" si="38"/>
        <v>44471.080060325141</v>
      </c>
      <c r="J21" s="2">
        <f t="shared" si="39"/>
        <v>32243753</v>
      </c>
      <c r="K21" s="2">
        <f t="shared" si="24"/>
        <v>21.919413940231721</v>
      </c>
      <c r="L21" s="2">
        <f t="shared" si="40"/>
        <v>4.0293635318993104E-2</v>
      </c>
      <c r="M21" s="2">
        <f t="shared" si="41"/>
        <v>543.99196713580284</v>
      </c>
      <c r="N21" s="2">
        <f t="shared" si="42"/>
        <v>-1.4787142134205136E-3</v>
      </c>
      <c r="O21" s="2">
        <f t="shared" si="42"/>
        <v>-0.13038108827355541</v>
      </c>
      <c r="P21" s="2">
        <f t="shared" si="42"/>
        <v>0.12262684443741091</v>
      </c>
      <c r="Q21" s="2">
        <f t="shared" si="42"/>
        <v>4.9526593368557408E-2</v>
      </c>
      <c r="R21" s="8">
        <f t="shared" si="28"/>
        <v>-0.80440865379029658</v>
      </c>
      <c r="S21" s="2">
        <f t="shared" si="29"/>
        <v>-70.926264687238159</v>
      </c>
      <c r="T21" s="2">
        <f t="shared" si="30"/>
        <v>66.708018329163238</v>
      </c>
      <c r="U21" s="2">
        <f t="shared" si="31"/>
        <v>26.942068952096552</v>
      </c>
      <c r="V21" s="6">
        <f t="shared" si="32"/>
        <v>21.91941394023134</v>
      </c>
      <c r="W21" s="2">
        <f t="shared" si="11"/>
        <v>4.1116437870708657E-2</v>
      </c>
      <c r="X21" s="2">
        <f t="shared" si="12"/>
        <v>0.1878600818763913</v>
      </c>
      <c r="Y21" s="2">
        <f t="shared" si="13"/>
        <v>0.21886734776237649</v>
      </c>
      <c r="Z21" s="2">
        <f t="shared" si="14"/>
        <v>-8.0320937891975759E-3</v>
      </c>
      <c r="AA21" s="2">
        <f t="shared" si="15"/>
        <v>-0.7082052230555218</v>
      </c>
      <c r="AB21" s="2">
        <f t="shared" si="16"/>
        <v>0.66608564836627249</v>
      </c>
      <c r="AC21" s="6">
        <f t="shared" si="17"/>
        <v>0.26901901624081948</v>
      </c>
      <c r="AD21" s="2">
        <f t="shared" si="18"/>
        <v>0.67141260542214831</v>
      </c>
      <c r="AE21" s="2">
        <f t="shared" si="19"/>
        <v>1.2058650128400341E-2</v>
      </c>
      <c r="AF21" s="2">
        <f t="shared" si="20"/>
        <v>1.0632344726125795</v>
      </c>
      <c r="AG21" s="6">
        <f t="shared" si="21"/>
        <v>-0.40388051731883162</v>
      </c>
    </row>
    <row r="22" spans="1:33" x14ac:dyDescent="0.25">
      <c r="A22" s="1" t="s">
        <v>9</v>
      </c>
      <c r="B22" s="1" t="s">
        <v>5</v>
      </c>
      <c r="C22" s="2">
        <v>546.27127858895199</v>
      </c>
      <c r="D22" s="2">
        <v>3687.473</v>
      </c>
      <c r="E22" s="2">
        <v>1613464422811.134</v>
      </c>
      <c r="F22" s="2">
        <v>34004889</v>
      </c>
      <c r="G22" s="2">
        <f t="shared" si="38"/>
        <v>0.1481424483891684</v>
      </c>
      <c r="H22" s="2">
        <f t="shared" si="38"/>
        <v>2.2854380597840066E-9</v>
      </c>
      <c r="I22" s="2">
        <f t="shared" si="38"/>
        <v>47448.0132198383</v>
      </c>
      <c r="J22" s="2">
        <f t="shared" si="39"/>
        <v>34004889</v>
      </c>
      <c r="K22" s="2">
        <f t="shared" si="24"/>
        <v>-8.753994598077611</v>
      </c>
      <c r="L22" s="2">
        <f t="shared" si="40"/>
        <v>-1.5897950393871874E-2</v>
      </c>
      <c r="M22" s="2">
        <f t="shared" si="41"/>
        <v>550.63667838918298</v>
      </c>
      <c r="N22" s="2">
        <f t="shared" si="42"/>
        <v>-4.9647707759248056E-3</v>
      </c>
      <c r="O22" s="2">
        <f t="shared" si="42"/>
        <v>-0.12890873049631479</v>
      </c>
      <c r="P22" s="2">
        <f t="shared" si="42"/>
        <v>6.4795561534048265E-2</v>
      </c>
      <c r="Q22" s="2">
        <f t="shared" si="42"/>
        <v>5.3179989344319493E-2</v>
      </c>
      <c r="R22" s="8">
        <f t="shared" si="28"/>
        <v>-2.7337848890189216</v>
      </c>
      <c r="S22" s="2">
        <f t="shared" si="29"/>
        <v>-70.981875175857155</v>
      </c>
      <c r="T22" s="2">
        <f t="shared" si="30"/>
        <v>35.678812777470249</v>
      </c>
      <c r="U22" s="2">
        <f t="shared" si="31"/>
        <v>29.28285268932823</v>
      </c>
      <c r="V22" s="6">
        <f t="shared" si="32"/>
        <v>-8.7539945980775968</v>
      </c>
      <c r="W22" s="2">
        <f t="shared" si="11"/>
        <v>-1.5772245014737795E-2</v>
      </c>
      <c r="X22" s="2">
        <f t="shared" si="12"/>
        <v>0.12521660047350763</v>
      </c>
      <c r="Y22" s="2">
        <f t="shared" si="13"/>
        <v>-0.12595969667835508</v>
      </c>
      <c r="Z22" s="2">
        <f t="shared" si="14"/>
        <v>-3.9335952466810181E-2</v>
      </c>
      <c r="AA22" s="2">
        <f t="shared" si="15"/>
        <v>-1.0213457829612158</v>
      </c>
      <c r="AB22" s="2">
        <f t="shared" si="16"/>
        <v>0.51337619471239804</v>
      </c>
      <c r="AC22" s="6">
        <f t="shared" si="17"/>
        <v>0.42134584403727293</v>
      </c>
      <c r="AD22" s="2">
        <f t="shared" si="18"/>
        <v>1.2453555462362638</v>
      </c>
      <c r="AE22" s="2">
        <f t="shared" si="19"/>
        <v>7.6622081179371471E-2</v>
      </c>
      <c r="AF22" s="2">
        <f t="shared" si="20"/>
        <v>1.9894685290839997</v>
      </c>
      <c r="AG22" s="6">
        <f t="shared" si="21"/>
        <v>-0.82073506402710761</v>
      </c>
    </row>
    <row r="23" spans="1:33" x14ac:dyDescent="0.25">
      <c r="A23" s="1" t="s">
        <v>9</v>
      </c>
      <c r="B23" s="1" t="s">
        <v>6</v>
      </c>
      <c r="C23" s="2">
        <v>566.18589474024657</v>
      </c>
      <c r="D23" s="2">
        <v>3962.2710000000002</v>
      </c>
      <c r="E23" s="2">
        <v>1794500549645.3696</v>
      </c>
      <c r="F23" s="2">
        <v>35702908</v>
      </c>
      <c r="G23" s="2">
        <f t="shared" si="38"/>
        <v>0.14289428833622095</v>
      </c>
      <c r="H23" s="2">
        <f t="shared" si="38"/>
        <v>2.2080076825738652E-9</v>
      </c>
      <c r="I23" s="2">
        <f t="shared" si="38"/>
        <v>50262.027665796006</v>
      </c>
      <c r="J23" s="2">
        <f t="shared" si="39"/>
        <v>35702908</v>
      </c>
      <c r="K23" s="2">
        <f t="shared" si="24"/>
        <v>19.914616151294581</v>
      </c>
      <c r="L23" s="2">
        <f t="shared" si="40"/>
        <v>3.5806760627038692E-2</v>
      </c>
      <c r="M23" s="2">
        <f t="shared" si="41"/>
        <v>556.16916477656719</v>
      </c>
      <c r="N23" s="2">
        <f t="shared" si="42"/>
        <v>-3.6069185503009055E-2</v>
      </c>
      <c r="O23" s="2">
        <f t="shared" si="42"/>
        <v>-3.4467109201795687E-2</v>
      </c>
      <c r="P23" s="2">
        <f t="shared" si="42"/>
        <v>5.7615221677449487E-2</v>
      </c>
      <c r="Q23" s="2">
        <f t="shared" si="42"/>
        <v>4.8727833654393878E-2</v>
      </c>
      <c r="R23" s="8">
        <f t="shared" si="28"/>
        <v>-20.060568775379611</v>
      </c>
      <c r="S23" s="2">
        <f t="shared" si="29"/>
        <v>-19.169543337025441</v>
      </c>
      <c r="T23" s="2">
        <f t="shared" si="30"/>
        <v>32.043809718763846</v>
      </c>
      <c r="U23" s="2">
        <f t="shared" si="31"/>
        <v>27.100918544935745</v>
      </c>
      <c r="V23" s="6">
        <f t="shared" si="32"/>
        <v>19.914616151294538</v>
      </c>
      <c r="W23" s="2">
        <f t="shared" si="11"/>
        <v>3.6455543119043532E-2</v>
      </c>
      <c r="X23" s="2">
        <f t="shared" si="12"/>
        <v>0.11220335836027727</v>
      </c>
      <c r="Y23" s="2">
        <f t="shared" si="13"/>
        <v>0.32490598901672169</v>
      </c>
      <c r="Z23" s="2">
        <f t="shared" si="14"/>
        <v>-0.32728719894402675</v>
      </c>
      <c r="AA23" s="2">
        <f t="shared" si="15"/>
        <v>-0.31275016247351961</v>
      </c>
      <c r="AB23" s="2">
        <f t="shared" si="16"/>
        <v>0.52279318915528317</v>
      </c>
      <c r="AC23" s="6">
        <f t="shared" si="17"/>
        <v>0.44215016127898416</v>
      </c>
      <c r="AD23" s="2">
        <f t="shared" si="18"/>
        <v>0.3785190860238703</v>
      </c>
      <c r="AE23" s="2">
        <f t="shared" si="19"/>
        <v>0.62603569773517831</v>
      </c>
      <c r="AF23" s="2">
        <f t="shared" si="20"/>
        <v>0.59822922134631074</v>
      </c>
      <c r="AG23" s="6">
        <f t="shared" si="21"/>
        <v>-0.84574583305761863</v>
      </c>
    </row>
    <row r="24" spans="1:33" x14ac:dyDescent="0.25">
      <c r="A24" s="1" t="s">
        <v>9</v>
      </c>
      <c r="B24" s="1" t="s">
        <v>7</v>
      </c>
      <c r="C24" s="2">
        <v>571.30330855381862</v>
      </c>
      <c r="D24" s="2">
        <v>4014.2460000000001</v>
      </c>
      <c r="E24" s="2">
        <v>1939183469806.345</v>
      </c>
      <c r="F24" s="2">
        <v>37601230</v>
      </c>
      <c r="G24" s="2">
        <f t="shared" si="38"/>
        <v>0.142318958168936</v>
      </c>
      <c r="H24" s="2">
        <f t="shared" si="38"/>
        <v>2.0700702447720843E-9</v>
      </c>
      <c r="I24" s="2">
        <f t="shared" si="38"/>
        <v>51572.341378363024</v>
      </c>
      <c r="J24" s="2">
        <f t="shared" si="39"/>
        <v>37601230</v>
      </c>
      <c r="K24" s="2">
        <f t="shared" si="24"/>
        <v>5.1174138135720568</v>
      </c>
      <c r="L24" s="2">
        <f t="shared" si="40"/>
        <v>8.9977967691279304E-3</v>
      </c>
      <c r="M24" s="2">
        <f t="shared" si="41"/>
        <v>568.74076453140856</v>
      </c>
      <c r="N24" s="2">
        <f t="shared" si="42"/>
        <v>-4.0343914926048224E-3</v>
      </c>
      <c r="O24" s="2">
        <f t="shared" si="42"/>
        <v>-6.4508066461350863E-2</v>
      </c>
      <c r="P24" s="2">
        <f t="shared" si="42"/>
        <v>2.5735634147147537E-2</v>
      </c>
      <c r="Q24" s="2">
        <f t="shared" si="42"/>
        <v>5.1804620575936274E-2</v>
      </c>
      <c r="R24" s="8">
        <f t="shared" si="28"/>
        <v>-2.2945229019230773</v>
      </c>
      <c r="S24" s="2">
        <f t="shared" si="29"/>
        <v>-36.688367037671604</v>
      </c>
      <c r="T24" s="2">
        <f t="shared" si="30"/>
        <v>14.636904240549315</v>
      </c>
      <c r="U24" s="2">
        <f t="shared" si="31"/>
        <v>29.463399512617535</v>
      </c>
      <c r="V24" s="6">
        <f t="shared" si="32"/>
        <v>5.1174138135721634</v>
      </c>
      <c r="W24" s="2">
        <f t="shared" si="11"/>
        <v>9.0383986268676147E-3</v>
      </c>
      <c r="X24" s="2">
        <f t="shared" si="12"/>
        <v>8.0625731872619191E-2</v>
      </c>
      <c r="Y24" s="2">
        <f t="shared" si="13"/>
        <v>0.11210315140019324</v>
      </c>
      <c r="Z24" s="2">
        <f t="shared" si="14"/>
        <v>-5.0264304907940698E-2</v>
      </c>
      <c r="AA24" s="2">
        <f t="shared" si="15"/>
        <v>-0.80370314273628896</v>
      </c>
      <c r="AB24" s="2">
        <f t="shared" si="16"/>
        <v>0.32063912591096266</v>
      </c>
      <c r="AC24" s="6">
        <f t="shared" si="17"/>
        <v>0.64543147313346261</v>
      </c>
      <c r="AD24" s="2">
        <f t="shared" si="18"/>
        <v>0.65037594497645523</v>
      </c>
      <c r="AE24" s="2">
        <f t="shared" si="19"/>
        <v>0.15676285532882361</v>
      </c>
      <c r="AF24" s="2">
        <f t="shared" si="20"/>
        <v>2.5065660357353483</v>
      </c>
      <c r="AG24" s="6">
        <f t="shared" si="21"/>
        <v>-2.0129529460877165</v>
      </c>
    </row>
    <row r="25" spans="1:33" x14ac:dyDescent="0.25">
      <c r="A25" s="1" t="s">
        <v>9</v>
      </c>
      <c r="B25" s="1" t="s">
        <v>48</v>
      </c>
      <c r="C25" s="2"/>
      <c r="D25" s="2"/>
      <c r="E25" s="2"/>
      <c r="F25" s="2"/>
      <c r="G25" s="2"/>
      <c r="H25" s="2"/>
      <c r="I25" s="2"/>
      <c r="J25" s="2"/>
      <c r="K25" s="2">
        <f>C24-C18</f>
        <v>126.47285899178212</v>
      </c>
      <c r="L25" s="2">
        <f>((LN(C24)-LN(C18)))</f>
        <v>0.25022705964336733</v>
      </c>
      <c r="M25" s="2">
        <f t="shared" si="41"/>
        <v>505.43238278080645</v>
      </c>
      <c r="N25" s="2">
        <f>LN(G24/G18)</f>
        <v>-5.7944430726245839E-2</v>
      </c>
      <c r="O25" s="2">
        <f>LN(H24/H18)</f>
        <v>-0.34190481750108598</v>
      </c>
      <c r="P25" s="2">
        <f>LN(I24/I18)</f>
        <v>0.34415197945158688</v>
      </c>
      <c r="Q25" s="2">
        <f>LN(J24/J18)</f>
        <v>0.30592432841911227</v>
      </c>
      <c r="R25" s="8">
        <f t="shared" ref="R25" si="43">M25*N25</f>
        <v>-29.286991690843809</v>
      </c>
      <c r="S25" s="2">
        <f t="shared" ref="S25" si="44">M25*O25</f>
        <v>-172.80976659381065</v>
      </c>
      <c r="T25" s="2">
        <f t="shared" ref="T25" si="45">M25*P25</f>
        <v>173.9455550129467</v>
      </c>
      <c r="U25" s="2">
        <f t="shared" ref="U25" si="46">M25*Q25</f>
        <v>154.62406226348989</v>
      </c>
      <c r="V25" s="6">
        <f t="shared" ref="V25" si="47">SUM(R25:U25)</f>
        <v>126.47285899178212</v>
      </c>
      <c r="W25" s="2">
        <f>(C24-C18)/C18</f>
        <v>0.28431700014309402</v>
      </c>
      <c r="X25" s="2">
        <f>(E24-E18)/E18</f>
        <v>0.91568700543293013</v>
      </c>
      <c r="Y25" s="2">
        <f>W25/X25</f>
        <v>0.31049583368136913</v>
      </c>
      <c r="Z25" s="2">
        <f>(R25/C18)/X25</f>
        <v>-7.190071429996496E-2</v>
      </c>
      <c r="AA25" s="2">
        <f>(S25/C18)/X25</f>
        <v>-0.42425476085991332</v>
      </c>
      <c r="AB25" s="2">
        <f>(T25/C18)/X25</f>
        <v>0.4270431660157436</v>
      </c>
      <c r="AC25" s="6">
        <f>(U25/C18)/X25</f>
        <v>0.37960814282550381</v>
      </c>
      <c r="AD25" s="2">
        <f t="shared" si="18"/>
        <v>0.27291698265949471</v>
      </c>
      <c r="AE25" s="2">
        <f t="shared" si="19"/>
        <v>0.16836872714950371</v>
      </c>
      <c r="AF25" s="2">
        <f t="shared" si="20"/>
        <v>0.993470437235079</v>
      </c>
      <c r="AG25" s="6">
        <f t="shared" si="21"/>
        <v>-0.88892218172508797</v>
      </c>
    </row>
    <row r="26" spans="1:33" x14ac:dyDescent="0.25">
      <c r="A26" s="1" t="s">
        <v>10</v>
      </c>
      <c r="B26" s="1">
        <v>1990</v>
      </c>
      <c r="C26" s="2">
        <v>2308.7927180692673</v>
      </c>
      <c r="D26" s="2">
        <v>7972.5240000000003</v>
      </c>
      <c r="E26" s="2">
        <v>827870425788.32056</v>
      </c>
      <c r="F26" s="2">
        <v>1135185000</v>
      </c>
      <c r="G26" s="2">
        <f t="shared" ref="G26:I32" si="48">C26/D26</f>
        <v>0.28959369931896939</v>
      </c>
      <c r="H26" s="2">
        <f t="shared" si="48"/>
        <v>9.6301592032452995E-9</v>
      </c>
      <c r="I26" s="2">
        <f t="shared" si="48"/>
        <v>729.28238638488051</v>
      </c>
      <c r="J26" s="2">
        <f t="shared" ref="J26:J32" si="49">F26</f>
        <v>1135185000</v>
      </c>
      <c r="K26" s="2"/>
      <c r="L26" s="2"/>
      <c r="M26" s="2"/>
      <c r="N26" s="2"/>
      <c r="O26" s="2"/>
      <c r="P26" s="2"/>
      <c r="Q26" s="2"/>
      <c r="R26" s="8"/>
      <c r="S26" s="2"/>
      <c r="T26" s="2"/>
      <c r="U26" s="2"/>
      <c r="V26" s="6"/>
      <c r="W26" s="2"/>
      <c r="X26" s="2"/>
      <c r="Y26" s="2"/>
      <c r="Z26" s="2"/>
      <c r="AA26" s="2"/>
      <c r="AB26" s="2"/>
      <c r="AC26" s="6"/>
      <c r="AD26" s="2"/>
      <c r="AE26" s="2"/>
      <c r="AF26" s="2"/>
      <c r="AG26" s="6"/>
    </row>
    <row r="27" spans="1:33" x14ac:dyDescent="0.25">
      <c r="A27" s="1" t="s">
        <v>10</v>
      </c>
      <c r="B27" s="1" t="s">
        <v>2</v>
      </c>
      <c r="C27" s="2">
        <v>3009.1633952455327</v>
      </c>
      <c r="D27" s="2">
        <v>10390.955</v>
      </c>
      <c r="E27" s="2">
        <v>1475768928104.5398</v>
      </c>
      <c r="F27" s="2">
        <v>1204855000</v>
      </c>
      <c r="G27" s="2">
        <f t="shared" si="48"/>
        <v>0.28959449783446589</v>
      </c>
      <c r="H27" s="2">
        <f t="shared" si="48"/>
        <v>7.0410447070098025E-9</v>
      </c>
      <c r="I27" s="2">
        <f t="shared" si="48"/>
        <v>1224.8518934681267</v>
      </c>
      <c r="J27" s="2">
        <f t="shared" si="49"/>
        <v>1204855000</v>
      </c>
      <c r="K27" s="2">
        <f t="shared" si="24"/>
        <v>700.37067717626542</v>
      </c>
      <c r="L27" s="2">
        <f t="shared" ref="L27:L32" si="50">((LN(C27)-LN(C26)))</f>
        <v>0.26493734330582441</v>
      </c>
      <c r="M27" s="2">
        <f t="shared" ref="M27:M33" si="51">K27/L27</f>
        <v>2643.5332537014551</v>
      </c>
      <c r="N27" s="2">
        <f t="shared" ref="N27:Q32" si="52">LN(G27/G26)</f>
        <v>2.7573610802322618E-6</v>
      </c>
      <c r="O27" s="2">
        <f t="shared" si="52"/>
        <v>-0.31314320263979423</v>
      </c>
      <c r="P27" s="2">
        <f t="shared" si="52"/>
        <v>0.51851419407833776</v>
      </c>
      <c r="Q27" s="2">
        <f t="shared" si="52"/>
        <v>5.9563594506199795E-2</v>
      </c>
      <c r="R27" s="8">
        <f t="shared" si="28"/>
        <v>7.2891757080561503E-3</v>
      </c>
      <c r="S27" s="2">
        <f t="shared" si="29"/>
        <v>-827.80446934886936</v>
      </c>
      <c r="T27" s="2">
        <f t="shared" si="30"/>
        <v>1370.7095145622959</v>
      </c>
      <c r="U27" s="2">
        <f t="shared" si="31"/>
        <v>157.45834278712846</v>
      </c>
      <c r="V27" s="6">
        <f t="shared" si="32"/>
        <v>700.37067717626303</v>
      </c>
      <c r="W27" s="2">
        <f t="shared" si="11"/>
        <v>0.30334930966083079</v>
      </c>
      <c r="X27" s="2">
        <f t="shared" si="12"/>
        <v>0.78260858479063655</v>
      </c>
      <c r="Y27" s="2">
        <f t="shared" si="13"/>
        <v>0.38761306169671367</v>
      </c>
      <c r="Z27" s="2">
        <f t="shared" si="14"/>
        <v>4.0341205100651005E-6</v>
      </c>
      <c r="AA27" s="2">
        <f t="shared" si="15"/>
        <v>-0.45814000401073962</v>
      </c>
      <c r="AB27" s="2">
        <f t="shared" si="16"/>
        <v>0.75860530566243534</v>
      </c>
      <c r="AC27" s="6">
        <f t="shared" si="17"/>
        <v>8.7143725924506532E-2</v>
      </c>
      <c r="AD27" s="2">
        <f t="shared" si="18"/>
        <v>0.4890451479795046</v>
      </c>
      <c r="AE27" s="2">
        <f t="shared" si="19"/>
        <v>-5.3178121481003791E-6</v>
      </c>
      <c r="AF27" s="2">
        <f t="shared" si="20"/>
        <v>0.60392407038424145</v>
      </c>
      <c r="AG27" s="6">
        <f t="shared" si="21"/>
        <v>-0.11487360459258876</v>
      </c>
    </row>
    <row r="28" spans="1:33" x14ac:dyDescent="0.25">
      <c r="A28" s="1" t="s">
        <v>10</v>
      </c>
      <c r="B28" s="1" t="s">
        <v>3</v>
      </c>
      <c r="C28" s="2">
        <v>3327.9839765459546</v>
      </c>
      <c r="D28" s="2">
        <v>11792.545</v>
      </c>
      <c r="E28" s="2">
        <v>2232179118798.3721</v>
      </c>
      <c r="F28" s="2">
        <v>1262645000</v>
      </c>
      <c r="G28" s="2">
        <f t="shared" si="48"/>
        <v>0.28221083545120706</v>
      </c>
      <c r="H28" s="2">
        <f t="shared" si="48"/>
        <v>5.2829743369108166E-9</v>
      </c>
      <c r="I28" s="2">
        <f t="shared" si="48"/>
        <v>1767.8596270514452</v>
      </c>
      <c r="J28" s="2">
        <f t="shared" si="49"/>
        <v>1262645000</v>
      </c>
      <c r="K28" s="2">
        <f t="shared" si="24"/>
        <v>318.82058130042196</v>
      </c>
      <c r="L28" s="2">
        <f t="shared" si="50"/>
        <v>0.10070460985865637</v>
      </c>
      <c r="M28" s="2">
        <f t="shared" si="51"/>
        <v>3165.8985794980149</v>
      </c>
      <c r="N28" s="2">
        <f t="shared" si="52"/>
        <v>-2.5827226104718007E-2</v>
      </c>
      <c r="O28" s="2">
        <f t="shared" si="52"/>
        <v>-0.28726729454558092</v>
      </c>
      <c r="P28" s="2">
        <f t="shared" si="52"/>
        <v>0.36694963120329771</v>
      </c>
      <c r="Q28" s="2">
        <f t="shared" si="52"/>
        <v>4.6849499305658696E-2</v>
      </c>
      <c r="R28" s="8">
        <f t="shared" si="28"/>
        <v>-81.766378437300787</v>
      </c>
      <c r="S28" s="2">
        <f t="shared" si="29"/>
        <v>-909.45911973809245</v>
      </c>
      <c r="T28" s="2">
        <f t="shared" si="30"/>
        <v>1161.7253161738406</v>
      </c>
      <c r="U28" s="2">
        <f t="shared" si="31"/>
        <v>148.3207633019781</v>
      </c>
      <c r="V28" s="6">
        <f t="shared" si="32"/>
        <v>318.82058130042549</v>
      </c>
      <c r="W28" s="2">
        <f t="shared" si="11"/>
        <v>0.10594990680936679</v>
      </c>
      <c r="X28" s="2">
        <f t="shared" si="12"/>
        <v>0.51255327056204969</v>
      </c>
      <c r="Y28" s="2">
        <f t="shared" si="13"/>
        <v>0.20671003951098679</v>
      </c>
      <c r="Z28" s="2">
        <f t="shared" si="14"/>
        <v>-5.301392792304771E-2</v>
      </c>
      <c r="AA28" s="2">
        <f t="shared" si="15"/>
        <v>-0.58965556680151354</v>
      </c>
      <c r="AB28" s="2">
        <f t="shared" si="16"/>
        <v>0.75321450399378709</v>
      </c>
      <c r="AC28" s="6">
        <f t="shared" si="17"/>
        <v>9.6165030241763247E-2</v>
      </c>
      <c r="AD28" s="2">
        <f t="shared" si="18"/>
        <v>0.72556285305853041</v>
      </c>
      <c r="AE28" s="2">
        <f t="shared" si="19"/>
        <v>7.0383572862644975E-2</v>
      </c>
      <c r="AF28" s="2">
        <f t="shared" si="20"/>
        <v>0.78285211407237765</v>
      </c>
      <c r="AG28" s="6">
        <f t="shared" si="21"/>
        <v>-0.12767283387649217</v>
      </c>
    </row>
    <row r="29" spans="1:33" x14ac:dyDescent="0.25">
      <c r="A29" s="1" t="s">
        <v>10</v>
      </c>
      <c r="B29" s="1" t="s">
        <v>4</v>
      </c>
      <c r="C29" s="2">
        <v>6079.2594960209781</v>
      </c>
      <c r="D29" s="2">
        <v>21000.444</v>
      </c>
      <c r="E29" s="2">
        <v>3562110060961.0093</v>
      </c>
      <c r="F29" s="2">
        <v>1303720000</v>
      </c>
      <c r="G29" s="2">
        <f t="shared" si="48"/>
        <v>0.28948242694397214</v>
      </c>
      <c r="H29" s="2">
        <f t="shared" si="48"/>
        <v>5.8955067756481289E-9</v>
      </c>
      <c r="I29" s="2">
        <f t="shared" si="48"/>
        <v>2732.2661775235551</v>
      </c>
      <c r="J29" s="2">
        <f t="shared" si="49"/>
        <v>1303720000</v>
      </c>
      <c r="K29" s="2">
        <f t="shared" si="24"/>
        <v>2751.2755194750234</v>
      </c>
      <c r="L29" s="2">
        <f t="shared" si="50"/>
        <v>0.60251618693547826</v>
      </c>
      <c r="M29" s="2">
        <f t="shared" si="51"/>
        <v>4566.3097176999991</v>
      </c>
      <c r="N29" s="2">
        <f t="shared" si="52"/>
        <v>2.5440158732154845E-2</v>
      </c>
      <c r="O29" s="2">
        <f t="shared" si="52"/>
        <v>0.10970123682858143</v>
      </c>
      <c r="P29" s="2">
        <f t="shared" si="52"/>
        <v>0.43536180191074403</v>
      </c>
      <c r="Q29" s="2">
        <f t="shared" si="52"/>
        <v>3.2012989463998422E-2</v>
      </c>
      <c r="R29" s="8">
        <f t="shared" si="28"/>
        <v>116.16764403846915</v>
      </c>
      <c r="S29" s="2">
        <f t="shared" si="29"/>
        <v>500.92982377406042</v>
      </c>
      <c r="T29" s="2">
        <f t="shared" si="30"/>
        <v>1987.9968267804124</v>
      </c>
      <c r="U29" s="2">
        <f t="shared" si="31"/>
        <v>146.18122488208368</v>
      </c>
      <c r="V29" s="6">
        <f t="shared" si="32"/>
        <v>2751.2755194750257</v>
      </c>
      <c r="W29" s="2">
        <f t="shared" si="11"/>
        <v>0.82670936484811897</v>
      </c>
      <c r="X29" s="2">
        <f t="shared" si="12"/>
        <v>0.59579938319581016</v>
      </c>
      <c r="Y29" s="2">
        <f t="shared" si="13"/>
        <v>1.3875633110154126</v>
      </c>
      <c r="Z29" s="2">
        <f t="shared" si="14"/>
        <v>5.8587356901876227E-2</v>
      </c>
      <c r="AA29" s="2">
        <f t="shared" si="15"/>
        <v>0.25263621907082956</v>
      </c>
      <c r="AB29" s="2">
        <f t="shared" si="16"/>
        <v>1.0026154922433623</v>
      </c>
      <c r="AC29" s="6">
        <f t="shared" si="17"/>
        <v>7.3724242799345724E-2</v>
      </c>
      <c r="AD29" s="2">
        <f t="shared" si="18"/>
        <v>-0.38394361721932596</v>
      </c>
      <c r="AE29" s="2">
        <f t="shared" si="19"/>
        <v>-5.8434521863198446E-2</v>
      </c>
      <c r="AF29" s="2">
        <f t="shared" si="20"/>
        <v>-0.25197717472483244</v>
      </c>
      <c r="AG29" s="6">
        <f t="shared" si="21"/>
        <v>-7.3531920631295045E-2</v>
      </c>
    </row>
    <row r="30" spans="1:33" x14ac:dyDescent="0.25">
      <c r="A30" s="1" t="s">
        <v>10</v>
      </c>
      <c r="B30" s="1" t="s">
        <v>5</v>
      </c>
      <c r="C30" s="2">
        <v>8121.6877334976934</v>
      </c>
      <c r="D30" s="2">
        <v>28969.492999999999</v>
      </c>
      <c r="E30" s="2">
        <v>6087163874512.208</v>
      </c>
      <c r="F30" s="2">
        <v>1337705000</v>
      </c>
      <c r="G30" s="2">
        <f t="shared" si="48"/>
        <v>0.2803531195212044</v>
      </c>
      <c r="H30" s="2">
        <f t="shared" si="48"/>
        <v>4.7591117303904451E-9</v>
      </c>
      <c r="I30" s="2">
        <f t="shared" si="48"/>
        <v>4550.4531077570973</v>
      </c>
      <c r="J30" s="2">
        <f t="shared" si="49"/>
        <v>1337705000</v>
      </c>
      <c r="K30" s="2">
        <f t="shared" si="24"/>
        <v>2042.4282374767154</v>
      </c>
      <c r="L30" s="2">
        <f t="shared" si="50"/>
        <v>0.28965508638585113</v>
      </c>
      <c r="M30" s="2">
        <f t="shared" si="51"/>
        <v>7051.2424378972773</v>
      </c>
      <c r="N30" s="2">
        <f t="shared" si="52"/>
        <v>-3.2044644022245786E-2</v>
      </c>
      <c r="O30" s="2">
        <f t="shared" si="52"/>
        <v>-0.21412945775867689</v>
      </c>
      <c r="P30" s="2">
        <f t="shared" si="52"/>
        <v>0.51009544561711362</v>
      </c>
      <c r="Q30" s="2">
        <f t="shared" si="52"/>
        <v>2.5733742549660071E-2</v>
      </c>
      <c r="R30" s="8">
        <f t="shared" si="28"/>
        <v>-225.9545538369708</v>
      </c>
      <c r="S30" s="2">
        <f t="shared" si="29"/>
        <v>-1509.878719751915</v>
      </c>
      <c r="T30" s="2">
        <f t="shared" si="30"/>
        <v>3596.8066535135144</v>
      </c>
      <c r="U30" s="2">
        <f t="shared" si="31"/>
        <v>181.45485755208597</v>
      </c>
      <c r="V30" s="6">
        <f t="shared" si="32"/>
        <v>2042.4282374767147</v>
      </c>
      <c r="W30" s="2">
        <f t="shared" si="11"/>
        <v>0.33596661547570622</v>
      </c>
      <c r="X30" s="2">
        <f t="shared" si="12"/>
        <v>0.70886462527493421</v>
      </c>
      <c r="Y30" s="2">
        <f t="shared" si="13"/>
        <v>0.4739503192804988</v>
      </c>
      <c r="Z30" s="2">
        <f t="shared" si="14"/>
        <v>-5.2433290418183343E-2</v>
      </c>
      <c r="AA30" s="2">
        <f t="shared" si="15"/>
        <v>-0.35037093992851198</v>
      </c>
      <c r="AB30" s="2">
        <f t="shared" si="16"/>
        <v>0.83464751933169801</v>
      </c>
      <c r="AC30" s="6">
        <f t="shared" si="17"/>
        <v>4.2107030295496006E-2</v>
      </c>
      <c r="AD30" s="2">
        <f t="shared" si="18"/>
        <v>0.43215512140982515</v>
      </c>
      <c r="AE30" s="2">
        <f t="shared" si="19"/>
        <v>6.2820878519074336E-2</v>
      </c>
      <c r="AF30" s="2">
        <f t="shared" si="20"/>
        <v>0.4197831201955215</v>
      </c>
      <c r="AG30" s="6">
        <f t="shared" si="21"/>
        <v>-5.0448877304770635E-2</v>
      </c>
    </row>
    <row r="31" spans="1:33" x14ac:dyDescent="0.25">
      <c r="A31" s="1" t="s">
        <v>10</v>
      </c>
      <c r="B31" s="1" t="s">
        <v>6</v>
      </c>
      <c r="C31" s="2">
        <v>9226.2023692878975</v>
      </c>
      <c r="D31" s="2">
        <v>35148.307000000001</v>
      </c>
      <c r="E31" s="2">
        <v>8913503612415.5254</v>
      </c>
      <c r="F31" s="2">
        <v>1379860000</v>
      </c>
      <c r="G31" s="2">
        <f t="shared" si="48"/>
        <v>0.26249350699275209</v>
      </c>
      <c r="H31" s="2">
        <f t="shared" si="48"/>
        <v>3.9432650199459495E-9</v>
      </c>
      <c r="I31" s="2">
        <f t="shared" si="48"/>
        <v>6459.7159222062564</v>
      </c>
      <c r="J31" s="2">
        <f t="shared" si="49"/>
        <v>1379860000</v>
      </c>
      <c r="K31" s="2">
        <f t="shared" si="24"/>
        <v>1104.514635790204</v>
      </c>
      <c r="L31" s="2">
        <f t="shared" si="50"/>
        <v>0.12750953803860021</v>
      </c>
      <c r="M31" s="2">
        <f t="shared" si="51"/>
        <v>8662.211884540282</v>
      </c>
      <c r="N31" s="2">
        <f t="shared" si="52"/>
        <v>-6.5823603285834822E-2</v>
      </c>
      <c r="O31" s="2">
        <f t="shared" si="52"/>
        <v>-0.1880519741615182</v>
      </c>
      <c r="P31" s="2">
        <f t="shared" si="52"/>
        <v>0.35035852980978571</v>
      </c>
      <c r="Q31" s="2">
        <f t="shared" si="52"/>
        <v>3.1026585676167302E-2</v>
      </c>
      <c r="R31" s="8">
        <f t="shared" si="28"/>
        <v>-570.17799866582311</v>
      </c>
      <c r="S31" s="2">
        <f t="shared" si="29"/>
        <v>-1628.946045493165</v>
      </c>
      <c r="T31" s="2">
        <f t="shared" si="30"/>
        <v>3034.8798207683863</v>
      </c>
      <c r="U31" s="2">
        <f t="shared" si="31"/>
        <v>268.75885918080365</v>
      </c>
      <c r="V31" s="6">
        <f t="shared" si="32"/>
        <v>1104.514635790202</v>
      </c>
      <c r="W31" s="2">
        <f t="shared" si="11"/>
        <v>0.13599570336035718</v>
      </c>
      <c r="X31" s="2">
        <f t="shared" si="12"/>
        <v>0.46431142584111962</v>
      </c>
      <c r="Y31" s="2">
        <f t="shared" si="13"/>
        <v>0.29289760232368883</v>
      </c>
      <c r="Z31" s="2">
        <f t="shared" si="14"/>
        <v>-0.15120104641027174</v>
      </c>
      <c r="AA31" s="2">
        <f t="shared" si="15"/>
        <v>-0.43196746840593936</v>
      </c>
      <c r="AB31" s="2">
        <f t="shared" si="16"/>
        <v>0.80479605614972571</v>
      </c>
      <c r="AC31" s="6">
        <f t="shared" si="17"/>
        <v>7.1270060990173675E-2</v>
      </c>
      <c r="AD31" s="2">
        <f t="shared" si="18"/>
        <v>0.63605984387528225</v>
      </c>
      <c r="AE31" s="2">
        <f t="shared" si="19"/>
        <v>0.18787498429557667</v>
      </c>
      <c r="AF31" s="2">
        <f t="shared" si="20"/>
        <v>0.53674153234863187</v>
      </c>
      <c r="AG31" s="6">
        <f t="shared" si="21"/>
        <v>-8.8556672768926287E-2</v>
      </c>
    </row>
    <row r="32" spans="1:33" x14ac:dyDescent="0.25">
      <c r="A32" s="1" t="s">
        <v>10</v>
      </c>
      <c r="B32" s="1" t="s">
        <v>7</v>
      </c>
      <c r="C32" s="2">
        <v>9868.5258077523667</v>
      </c>
      <c r="D32" s="2">
        <v>39452.425000000003</v>
      </c>
      <c r="E32" s="2">
        <v>11520043405731.174</v>
      </c>
      <c r="F32" s="2">
        <v>1407745000</v>
      </c>
      <c r="G32" s="2">
        <f t="shared" si="48"/>
        <v>0.25013736944566439</v>
      </c>
      <c r="H32" s="2">
        <f t="shared" si="48"/>
        <v>3.4246767664410522E-9</v>
      </c>
      <c r="I32" s="2">
        <f t="shared" si="48"/>
        <v>8183.331076104816</v>
      </c>
      <c r="J32" s="2">
        <f t="shared" si="49"/>
        <v>1407745000</v>
      </c>
      <c r="K32" s="2">
        <f t="shared" si="24"/>
        <v>642.32343846446929</v>
      </c>
      <c r="L32" s="2">
        <f t="shared" si="50"/>
        <v>6.7302961805754791E-2</v>
      </c>
      <c r="M32" s="2">
        <f t="shared" si="51"/>
        <v>9543.7618379752639</v>
      </c>
      <c r="N32" s="2">
        <f t="shared" si="52"/>
        <v>-4.8216101722785509E-2</v>
      </c>
      <c r="O32" s="2">
        <f t="shared" si="52"/>
        <v>-0.14100197290637681</v>
      </c>
      <c r="P32" s="2">
        <f t="shared" si="52"/>
        <v>0.23651394780306229</v>
      </c>
      <c r="Q32" s="2">
        <f t="shared" si="52"/>
        <v>2.0007088631853905E-2</v>
      </c>
      <c r="R32" s="8">
        <f t="shared" si="28"/>
        <v>-460.1629915978537</v>
      </c>
      <c r="S32" s="2">
        <f t="shared" si="29"/>
        <v>-1345.6892481031011</v>
      </c>
      <c r="T32" s="2">
        <f t="shared" si="30"/>
        <v>2257.2327891917394</v>
      </c>
      <c r="U32" s="2">
        <f t="shared" si="31"/>
        <v>190.94288897367605</v>
      </c>
      <c r="V32" s="6">
        <f t="shared" si="32"/>
        <v>642.32343846446054</v>
      </c>
      <c r="W32" s="2">
        <f t="shared" si="11"/>
        <v>6.9619482941608787E-2</v>
      </c>
      <c r="X32" s="2">
        <f t="shared" si="12"/>
        <v>0.29242595354816781</v>
      </c>
      <c r="Y32" s="2">
        <f t="shared" si="13"/>
        <v>0.23807559519555849</v>
      </c>
      <c r="Z32" s="2">
        <f t="shared" si="14"/>
        <v>-0.17055827570845811</v>
      </c>
      <c r="AA32" s="2">
        <f t="shared" si="15"/>
        <v>-0.49877639442256044</v>
      </c>
      <c r="AB32" s="2">
        <f t="shared" si="16"/>
        <v>0.83663775537513763</v>
      </c>
      <c r="AC32" s="6">
        <f t="shared" si="17"/>
        <v>7.0772509951436191E-2</v>
      </c>
      <c r="AD32" s="2">
        <f t="shared" si="18"/>
        <v>0.71543766263715269</v>
      </c>
      <c r="AE32" s="2">
        <f t="shared" si="19"/>
        <v>0.20386155730203928</v>
      </c>
      <c r="AF32" s="2">
        <f t="shared" si="20"/>
        <v>0.59616768573743784</v>
      </c>
      <c r="AG32" s="6">
        <f t="shared" si="21"/>
        <v>-8.4591580402324423E-2</v>
      </c>
    </row>
    <row r="33" spans="1:33" x14ac:dyDescent="0.25">
      <c r="A33" s="1" t="s">
        <v>10</v>
      </c>
      <c r="B33" s="1" t="s">
        <v>48</v>
      </c>
      <c r="C33" s="2"/>
      <c r="D33" s="2"/>
      <c r="E33" s="2"/>
      <c r="F33" s="2"/>
      <c r="G33" s="2"/>
      <c r="H33" s="2"/>
      <c r="I33" s="2"/>
      <c r="J33" s="2"/>
      <c r="K33" s="2">
        <f>C32-C26</f>
        <v>7559.733089683099</v>
      </c>
      <c r="L33" s="2">
        <f>((LN(C32)-LN(C26)))</f>
        <v>1.4526257263301652</v>
      </c>
      <c r="M33" s="2">
        <f t="shared" si="51"/>
        <v>5204.1850510121412</v>
      </c>
      <c r="N33" s="2">
        <f>LN(G32/G26)</f>
        <v>-0.14646865904234899</v>
      </c>
      <c r="O33" s="2">
        <f>LN(H32/H26)</f>
        <v>-1.0338926651833658</v>
      </c>
      <c r="P33" s="2">
        <f>LN(I32/I26)</f>
        <v>2.4177935504223411</v>
      </c>
      <c r="Q33" s="2">
        <f>LN(J32/J26)</f>
        <v>0.21519350013353822</v>
      </c>
      <c r="R33" s="8">
        <f t="shared" ref="R33" si="53">M33*N33</f>
        <v>-762.25000582998689</v>
      </c>
      <c r="S33" s="2">
        <f t="shared" ref="S33" si="54">M33*O33</f>
        <v>-5380.5687524983732</v>
      </c>
      <c r="T33" s="2">
        <f t="shared" ref="T33" si="55">M33*P33</f>
        <v>12582.645051541518</v>
      </c>
      <c r="U33" s="2">
        <f t="shared" ref="U33" si="56">M33*Q33</f>
        <v>1119.9067964699389</v>
      </c>
      <c r="V33" s="6">
        <f t="shared" ref="V33" si="57">SUM(R33:U33)</f>
        <v>7559.7330896830972</v>
      </c>
      <c r="W33" s="2">
        <f>(C32-C26)/C26</f>
        <v>3.2743229959616911</v>
      </c>
      <c r="X33" s="2">
        <f>(E32-E26)/E26</f>
        <v>12.915273510056211</v>
      </c>
      <c r="Y33" s="2">
        <f>W33/X33</f>
        <v>0.25352331821793839</v>
      </c>
      <c r="Z33" s="2">
        <f>(R33/C26)/X33</f>
        <v>-2.5562827218515202E-2</v>
      </c>
      <c r="AA33" s="2">
        <f>(S33/C26)/X33</f>
        <v>-0.18044283149292026</v>
      </c>
      <c r="AB33" s="2">
        <f>(T33/C26)/X33</f>
        <v>0.42197176640783379</v>
      </c>
      <c r="AC33" s="6">
        <f>(U33/C26)/X33</f>
        <v>3.7557210521540013E-2</v>
      </c>
      <c r="AD33" s="2">
        <f t="shared" si="18"/>
        <v>0.3991936465888829</v>
      </c>
      <c r="AE33" s="2">
        <f t="shared" si="19"/>
        <v>6.0579472973101352E-2</v>
      </c>
      <c r="AF33" s="2">
        <f t="shared" si="20"/>
        <v>0.42761825756494592</v>
      </c>
      <c r="AG33" s="6">
        <f t="shared" si="21"/>
        <v>-8.900408394916437E-2</v>
      </c>
    </row>
    <row r="34" spans="1:33" x14ac:dyDescent="0.25">
      <c r="A34" s="1" t="s">
        <v>11</v>
      </c>
      <c r="B34" s="1">
        <v>1990</v>
      </c>
      <c r="C34" s="2">
        <v>1007.6058813606267</v>
      </c>
      <c r="D34" s="2">
        <v>4179.817</v>
      </c>
      <c r="E34" s="2">
        <v>2576038662583.1113</v>
      </c>
      <c r="F34" s="2">
        <v>79433029</v>
      </c>
      <c r="G34" s="2">
        <f t="shared" ref="G34:I40" si="58">C34/D34</f>
        <v>0.24106459238780709</v>
      </c>
      <c r="H34" s="2">
        <f t="shared" si="58"/>
        <v>1.622575414224842E-9</v>
      </c>
      <c r="I34" s="2">
        <f t="shared" si="58"/>
        <v>32430.321429428448</v>
      </c>
      <c r="J34" s="2">
        <f t="shared" ref="J34:J40" si="59">F34</f>
        <v>79433029</v>
      </c>
      <c r="K34" s="2"/>
      <c r="L34" s="2"/>
      <c r="M34" s="2"/>
      <c r="N34" s="2"/>
      <c r="O34" s="2"/>
      <c r="P34" s="2"/>
      <c r="Q34" s="2"/>
      <c r="R34" s="8"/>
      <c r="S34" s="2"/>
      <c r="T34" s="2"/>
      <c r="U34" s="2"/>
      <c r="V34" s="6"/>
      <c r="W34" s="2"/>
      <c r="X34" s="2"/>
      <c r="Y34" s="2"/>
      <c r="Z34" s="2"/>
      <c r="AA34" s="2"/>
      <c r="AB34" s="2"/>
      <c r="AC34" s="6"/>
      <c r="AD34" s="2"/>
      <c r="AE34" s="2"/>
      <c r="AF34" s="2"/>
      <c r="AG34" s="6"/>
    </row>
    <row r="35" spans="1:33" x14ac:dyDescent="0.25">
      <c r="A35" s="1" t="s">
        <v>11</v>
      </c>
      <c r="B35" s="1" t="s">
        <v>2</v>
      </c>
      <c r="C35" s="2">
        <v>889.40096887501295</v>
      </c>
      <c r="D35" s="2">
        <v>3960.5050000000001</v>
      </c>
      <c r="E35" s="2">
        <v>2841312188556.4678</v>
      </c>
      <c r="F35" s="2">
        <v>81678051</v>
      </c>
      <c r="G35" s="2">
        <f t="shared" si="58"/>
        <v>0.22456756622577498</v>
      </c>
      <c r="H35" s="2">
        <f t="shared" si="58"/>
        <v>1.393899979013619E-9</v>
      </c>
      <c r="I35" s="2">
        <f t="shared" si="58"/>
        <v>34786.728549099047</v>
      </c>
      <c r="J35" s="2">
        <f t="shared" si="59"/>
        <v>81678051</v>
      </c>
      <c r="K35" s="2">
        <f t="shared" si="24"/>
        <v>-118.2049124856137</v>
      </c>
      <c r="L35" s="2">
        <f t="shared" ref="L35:L40" si="60">((LN(C35)-LN(C34)))</f>
        <v>-0.12478421402683892</v>
      </c>
      <c r="M35" s="2">
        <f t="shared" ref="M35:M41" si="61">K35/L35</f>
        <v>947.27456840165598</v>
      </c>
      <c r="N35" s="2">
        <f t="shared" ref="N35:Q40" si="62">LN(G35/G34)</f>
        <v>-7.0888290741109389E-2</v>
      </c>
      <c r="O35" s="2">
        <f t="shared" si="62"/>
        <v>-0.15190909007994732</v>
      </c>
      <c r="P35" s="2">
        <f t="shared" si="62"/>
        <v>7.0142118757046942E-2</v>
      </c>
      <c r="Q35" s="2">
        <f t="shared" si="62"/>
        <v>2.787104803717055E-2</v>
      </c>
      <c r="R35" s="8">
        <f t="shared" si="28"/>
        <v>-67.150675016515507</v>
      </c>
      <c r="S35" s="2">
        <f t="shared" si="29"/>
        <v>-143.89961774177038</v>
      </c>
      <c r="T35" s="2">
        <f t="shared" si="30"/>
        <v>66.44384527235934</v>
      </c>
      <c r="U35" s="2">
        <f t="shared" si="31"/>
        <v>26.401535000312553</v>
      </c>
      <c r="V35" s="6">
        <f t="shared" si="32"/>
        <v>-118.20491248561399</v>
      </c>
      <c r="W35" s="2">
        <f t="shared" si="11"/>
        <v>-0.11731264641488097</v>
      </c>
      <c r="X35" s="2">
        <f t="shared" si="12"/>
        <v>0.1029773076881364</v>
      </c>
      <c r="Y35" s="2">
        <f t="shared" si="13"/>
        <v>-1.1392087154789354</v>
      </c>
      <c r="Z35" s="2">
        <f t="shared" si="14"/>
        <v>-0.64716967019808458</v>
      </c>
      <c r="AA35" s="2">
        <f t="shared" si="15"/>
        <v>-1.3868433657988928</v>
      </c>
      <c r="AB35" s="2">
        <f t="shared" si="16"/>
        <v>0.64035754549048873</v>
      </c>
      <c r="AC35" s="6">
        <f t="shared" si="17"/>
        <v>0.25444677502755025</v>
      </c>
      <c r="AD35" s="2">
        <f t="shared" si="18"/>
        <v>2.779019742175989</v>
      </c>
      <c r="AE35" s="2">
        <f t="shared" si="19"/>
        <v>1.0106380017781753</v>
      </c>
      <c r="AF35" s="2">
        <f t="shared" si="20"/>
        <v>2.1657328402941283</v>
      </c>
      <c r="AG35" s="6">
        <f t="shared" si="21"/>
        <v>-0.39735109989631501</v>
      </c>
    </row>
    <row r="36" spans="1:33" x14ac:dyDescent="0.25">
      <c r="A36" s="1" t="s">
        <v>11</v>
      </c>
      <c r="B36" s="1" t="s">
        <v>3</v>
      </c>
      <c r="C36" s="2">
        <v>854.42831400453474</v>
      </c>
      <c r="D36" s="2">
        <v>3974.2809999999999</v>
      </c>
      <c r="E36" s="2">
        <v>3118648486219.1958</v>
      </c>
      <c r="F36" s="2">
        <v>82211508</v>
      </c>
      <c r="G36" s="2">
        <f t="shared" si="58"/>
        <v>0.21498940663846738</v>
      </c>
      <c r="H36" s="2">
        <f t="shared" si="58"/>
        <v>1.2743600369075597E-9</v>
      </c>
      <c r="I36" s="2">
        <f t="shared" si="58"/>
        <v>37934.451782823344</v>
      </c>
      <c r="J36" s="2">
        <f t="shared" si="59"/>
        <v>82211508</v>
      </c>
      <c r="K36" s="2">
        <f t="shared" si="24"/>
        <v>-34.972654870478209</v>
      </c>
      <c r="L36" s="2">
        <f t="shared" si="60"/>
        <v>-4.0115560726916577E-2</v>
      </c>
      <c r="M36" s="2">
        <f t="shared" si="61"/>
        <v>871.79773227032069</v>
      </c>
      <c r="N36" s="2">
        <f t="shared" si="62"/>
        <v>-4.358786958095464E-2</v>
      </c>
      <c r="O36" s="2">
        <f t="shared" si="62"/>
        <v>-8.9661437934601393E-2</v>
      </c>
      <c r="P36" s="2">
        <f t="shared" si="62"/>
        <v>8.6623766686931114E-2</v>
      </c>
      <c r="Q36" s="2">
        <f t="shared" si="62"/>
        <v>6.5099801017087337E-3</v>
      </c>
      <c r="R36" s="8">
        <f t="shared" si="28"/>
        <v>-37.999805855170749</v>
      </c>
      <c r="S36" s="2">
        <f t="shared" si="29"/>
        <v>-78.166638263481602</v>
      </c>
      <c r="T36" s="2">
        <f t="shared" si="30"/>
        <v>75.518403358379899</v>
      </c>
      <c r="U36" s="2">
        <f t="shared" si="31"/>
        <v>5.6753858897945859</v>
      </c>
      <c r="V36" s="6">
        <f t="shared" si="32"/>
        <v>-34.972654870477868</v>
      </c>
      <c r="W36" s="2">
        <f t="shared" si="11"/>
        <v>-3.9321583958599103E-2</v>
      </c>
      <c r="X36" s="2">
        <f t="shared" si="12"/>
        <v>9.7608527067076387E-2</v>
      </c>
      <c r="Y36" s="2">
        <f t="shared" si="13"/>
        <v>-0.40284988555945928</v>
      </c>
      <c r="Z36" s="2">
        <f t="shared" si="14"/>
        <v>-0.43771962685507965</v>
      </c>
      <c r="AA36" s="2">
        <f t="shared" si="15"/>
        <v>-0.90040122477497897</v>
      </c>
      <c r="AB36" s="2">
        <f t="shared" si="16"/>
        <v>0.86989621643615389</v>
      </c>
      <c r="AC36" s="6">
        <f t="shared" si="17"/>
        <v>6.5374749634449364E-2</v>
      </c>
      <c r="AD36" s="2">
        <f t="shared" si="18"/>
        <v>1.4631010894723466</v>
      </c>
      <c r="AE36" s="2">
        <f t="shared" si="19"/>
        <v>0.50318603367233528</v>
      </c>
      <c r="AF36" s="2">
        <f t="shared" si="20"/>
        <v>1.0350674112180873</v>
      </c>
      <c r="AG36" s="6">
        <f t="shared" si="21"/>
        <v>-7.5152355418075939E-2</v>
      </c>
    </row>
    <row r="37" spans="1:33" x14ac:dyDescent="0.25">
      <c r="A37" s="1" t="s">
        <v>11</v>
      </c>
      <c r="B37" s="1" t="s">
        <v>4</v>
      </c>
      <c r="C37" s="2">
        <v>826.31763002991534</v>
      </c>
      <c r="D37" s="2">
        <v>3934.8780000000002</v>
      </c>
      <c r="E37" s="2">
        <v>3202846451125.7354</v>
      </c>
      <c r="F37" s="2">
        <v>82469422</v>
      </c>
      <c r="G37" s="2">
        <f t="shared" si="58"/>
        <v>0.20999828457957662</v>
      </c>
      <c r="H37" s="2">
        <f t="shared" si="58"/>
        <v>1.2285565543165426E-9</v>
      </c>
      <c r="I37" s="2">
        <f t="shared" si="58"/>
        <v>38836.775782492274</v>
      </c>
      <c r="J37" s="2">
        <f t="shared" si="59"/>
        <v>82469422</v>
      </c>
      <c r="K37" s="2">
        <f t="shared" si="24"/>
        <v>-28.110683974619405</v>
      </c>
      <c r="L37" s="2">
        <f t="shared" si="60"/>
        <v>-3.3453367114878674E-2</v>
      </c>
      <c r="M37" s="2">
        <f t="shared" si="61"/>
        <v>840.29460705965641</v>
      </c>
      <c r="N37" s="2">
        <f t="shared" si="62"/>
        <v>-2.3489393449374014E-2</v>
      </c>
      <c r="O37" s="2">
        <f t="shared" si="62"/>
        <v>-3.66041735840218E-2</v>
      </c>
      <c r="P37" s="2">
        <f t="shared" si="62"/>
        <v>2.3507909970053337E-2</v>
      </c>
      <c r="Q37" s="2">
        <f t="shared" si="62"/>
        <v>3.1322899484635615E-3</v>
      </c>
      <c r="R37" s="8">
        <f t="shared" si="28"/>
        <v>-19.738010638611406</v>
      </c>
      <c r="S37" s="2">
        <f t="shared" si="29"/>
        <v>-30.758289658529055</v>
      </c>
      <c r="T37" s="2">
        <f t="shared" si="30"/>
        <v>19.753569971079749</v>
      </c>
      <c r="U37" s="2">
        <f t="shared" si="31"/>
        <v>2.6320463514410997</v>
      </c>
      <c r="V37" s="6">
        <f t="shared" si="32"/>
        <v>-28.110683974619615</v>
      </c>
      <c r="W37" s="2">
        <f t="shared" si="11"/>
        <v>-3.2899991156508199E-2</v>
      </c>
      <c r="X37" s="2">
        <f t="shared" si="12"/>
        <v>2.6998222235880949E-2</v>
      </c>
      <c r="Y37" s="2">
        <f t="shared" si="13"/>
        <v>-1.2185984272988069</v>
      </c>
      <c r="Z37" s="2">
        <f t="shared" si="14"/>
        <v>-0.85564295567961646</v>
      </c>
      <c r="AA37" s="2">
        <f t="shared" si="15"/>
        <v>-1.3333721597854551</v>
      </c>
      <c r="AB37" s="2">
        <f t="shared" si="16"/>
        <v>0.85631745289543881</v>
      </c>
      <c r="AC37" s="6">
        <f t="shared" si="17"/>
        <v>0.11409923527081707</v>
      </c>
      <c r="AD37" s="2">
        <f t="shared" si="18"/>
        <v>2.4230685398019252</v>
      </c>
      <c r="AE37" s="2">
        <f t="shared" si="19"/>
        <v>0.99921232807583027</v>
      </c>
      <c r="AF37" s="2">
        <f t="shared" si="20"/>
        <v>1.5571002964811316</v>
      </c>
      <c r="AG37" s="6">
        <f t="shared" si="21"/>
        <v>-0.1332440847550368</v>
      </c>
    </row>
    <row r="38" spans="1:33" x14ac:dyDescent="0.25">
      <c r="A38" s="1" t="s">
        <v>11</v>
      </c>
      <c r="B38" s="1" t="s">
        <v>5</v>
      </c>
      <c r="C38" s="2">
        <v>783.16326024122816</v>
      </c>
      <c r="D38" s="2">
        <v>3806.7959999999998</v>
      </c>
      <c r="E38" s="2">
        <v>3396354075663.728</v>
      </c>
      <c r="F38" s="2">
        <v>81776930</v>
      </c>
      <c r="G38" s="2">
        <f t="shared" si="58"/>
        <v>0.20572766710935605</v>
      </c>
      <c r="H38" s="2">
        <f t="shared" si="58"/>
        <v>1.1208478018464731E-9</v>
      </c>
      <c r="I38" s="2">
        <f t="shared" si="58"/>
        <v>41531.934197868861</v>
      </c>
      <c r="J38" s="2">
        <f t="shared" si="59"/>
        <v>81776930</v>
      </c>
      <c r="K38" s="2">
        <f t="shared" si="24"/>
        <v>-43.154369788687177</v>
      </c>
      <c r="L38" s="2">
        <f t="shared" si="60"/>
        <v>-5.3638059280571859E-2</v>
      </c>
      <c r="M38" s="2">
        <f t="shared" si="61"/>
        <v>804.54756133054275</v>
      </c>
      <c r="N38" s="2">
        <f t="shared" si="62"/>
        <v>-2.0546072167989059E-2</v>
      </c>
      <c r="O38" s="2">
        <f t="shared" si="62"/>
        <v>-9.1754582292068593E-2</v>
      </c>
      <c r="P38" s="2">
        <f t="shared" si="62"/>
        <v>6.709500289990375E-2</v>
      </c>
      <c r="Q38" s="2">
        <f t="shared" si="62"/>
        <v>-8.4324077204178186E-3</v>
      </c>
      <c r="R38" s="8">
        <f t="shared" si="28"/>
        <v>-16.530292257676933</v>
      </c>
      <c r="S38" s="2">
        <f t="shared" si="29"/>
        <v>-73.820925423986381</v>
      </c>
      <c r="T38" s="2">
        <f t="shared" si="30"/>
        <v>53.981120960583254</v>
      </c>
      <c r="U38" s="2">
        <f t="shared" si="31"/>
        <v>-6.7842730676069971</v>
      </c>
      <c r="V38" s="6">
        <f t="shared" si="32"/>
        <v>-43.154369788687056</v>
      </c>
      <c r="W38" s="2">
        <f t="shared" si="11"/>
        <v>-5.2224917175160417E-2</v>
      </c>
      <c r="X38" s="2">
        <f t="shared" si="12"/>
        <v>6.0417390434055522E-2</v>
      </c>
      <c r="Y38" s="2">
        <f t="shared" si="13"/>
        <v>-0.86440206702013989</v>
      </c>
      <c r="Z38" s="2">
        <f t="shared" si="14"/>
        <v>-0.33110943030684087</v>
      </c>
      <c r="AA38" s="2">
        <f t="shared" si="15"/>
        <v>-1.4786674174201779</v>
      </c>
      <c r="AB38" s="2">
        <f t="shared" si="16"/>
        <v>1.0812669207516628</v>
      </c>
      <c r="AC38" s="6">
        <f t="shared" si="17"/>
        <v>-0.1358921400447812</v>
      </c>
      <c r="AD38" s="2">
        <f t="shared" si="18"/>
        <v>1.7994344878498942</v>
      </c>
      <c r="AE38" s="2">
        <f t="shared" si="19"/>
        <v>0.30622358268082783</v>
      </c>
      <c r="AF38" s="2">
        <f t="shared" si="20"/>
        <v>1.3675322799963723</v>
      </c>
      <c r="AG38" s="6">
        <f t="shared" si="21"/>
        <v>0.12567862517269399</v>
      </c>
    </row>
    <row r="39" spans="1:33" x14ac:dyDescent="0.25">
      <c r="A39" s="1" t="s">
        <v>11</v>
      </c>
      <c r="B39" s="1" t="s">
        <v>6</v>
      </c>
      <c r="C39" s="2">
        <v>755.63099826963617</v>
      </c>
      <c r="D39" s="2">
        <v>3721.694</v>
      </c>
      <c r="E39" s="2">
        <v>3692893411745.6426</v>
      </c>
      <c r="F39" s="2">
        <v>81686611</v>
      </c>
      <c r="G39" s="2">
        <f t="shared" si="58"/>
        <v>0.20303415548662415</v>
      </c>
      <c r="H39" s="2">
        <f t="shared" si="58"/>
        <v>1.0077989221575564E-9</v>
      </c>
      <c r="I39" s="2">
        <f t="shared" si="58"/>
        <v>45208.062454024963</v>
      </c>
      <c r="J39" s="2">
        <f t="shared" si="59"/>
        <v>81686611</v>
      </c>
      <c r="K39" s="2">
        <f t="shared" si="24"/>
        <v>-27.532261971591993</v>
      </c>
      <c r="L39" s="2">
        <f t="shared" si="60"/>
        <v>-3.5788020817421717E-2</v>
      </c>
      <c r="M39" s="2">
        <f t="shared" si="61"/>
        <v>769.3150205777572</v>
      </c>
      <c r="N39" s="2">
        <f t="shared" si="62"/>
        <v>-1.317907133000955E-2</v>
      </c>
      <c r="O39" s="2">
        <f t="shared" si="62"/>
        <v>-0.10631669712369135</v>
      </c>
      <c r="P39" s="2">
        <f t="shared" si="62"/>
        <v>8.4812813740178544E-2</v>
      </c>
      <c r="Q39" s="2">
        <f t="shared" si="62"/>
        <v>-1.1050661038994889E-3</v>
      </c>
      <c r="R39" s="8">
        <f t="shared" si="28"/>
        <v>-10.138857531442026</v>
      </c>
      <c r="S39" s="2">
        <f t="shared" si="29"/>
        <v>-81.791032035471787</v>
      </c>
      <c r="T39" s="2">
        <f t="shared" si="30"/>
        <v>65.247771547782946</v>
      </c>
      <c r="U39" s="2">
        <f t="shared" si="31"/>
        <v>-0.85014395246121721</v>
      </c>
      <c r="V39" s="6">
        <f t="shared" si="32"/>
        <v>-27.532261971592085</v>
      </c>
      <c r="W39" s="2">
        <f t="shared" si="11"/>
        <v>-3.5155201181311248E-2</v>
      </c>
      <c r="X39" s="2">
        <f t="shared" si="12"/>
        <v>8.7311078137212103E-2</v>
      </c>
      <c r="Y39" s="2">
        <f t="shared" si="13"/>
        <v>-0.4026430772743837</v>
      </c>
      <c r="Z39" s="2">
        <f t="shared" si="14"/>
        <v>-0.14827480577943691</v>
      </c>
      <c r="AA39" s="2">
        <f t="shared" si="15"/>
        <v>-1.1961455570265231</v>
      </c>
      <c r="AB39" s="2">
        <f t="shared" si="16"/>
        <v>0.95421013894181717</v>
      </c>
      <c r="AC39" s="6">
        <f t="shared" si="17"/>
        <v>-1.2432853410242301E-2</v>
      </c>
      <c r="AD39" s="2">
        <f t="shared" si="18"/>
        <v>1.4219647862062135</v>
      </c>
      <c r="AE39" s="2">
        <f t="shared" si="19"/>
        <v>0.15539009671797036</v>
      </c>
      <c r="AF39" s="2">
        <f t="shared" si="20"/>
        <v>1.2535452184075544</v>
      </c>
      <c r="AG39" s="6">
        <f t="shared" si="21"/>
        <v>1.3029471080688644E-2</v>
      </c>
    </row>
    <row r="40" spans="1:33" x14ac:dyDescent="0.25">
      <c r="A40" s="1" t="s">
        <v>11</v>
      </c>
      <c r="B40" s="1" t="s">
        <v>7</v>
      </c>
      <c r="C40" s="2">
        <v>680.07604134311407</v>
      </c>
      <c r="D40" s="2">
        <v>3625.3389999999999</v>
      </c>
      <c r="E40" s="2">
        <v>3944379455526.1504</v>
      </c>
      <c r="F40" s="2">
        <v>83092962</v>
      </c>
      <c r="G40" s="2">
        <f t="shared" si="58"/>
        <v>0.18758964095305683</v>
      </c>
      <c r="H40" s="2">
        <f t="shared" si="58"/>
        <v>9.1911517156921386E-10</v>
      </c>
      <c r="I40" s="2">
        <f t="shared" si="58"/>
        <v>47469.477084306498</v>
      </c>
      <c r="J40" s="2">
        <f t="shared" si="59"/>
        <v>83092962</v>
      </c>
      <c r="K40" s="2">
        <f t="shared" si="24"/>
        <v>-75.554956926522095</v>
      </c>
      <c r="L40" s="2">
        <f t="shared" si="60"/>
        <v>-0.10534854207149635</v>
      </c>
      <c r="M40" s="2">
        <f t="shared" si="61"/>
        <v>717.19034208604046</v>
      </c>
      <c r="N40" s="2">
        <f t="shared" si="62"/>
        <v>-7.9117402270249965E-2</v>
      </c>
      <c r="O40" s="2">
        <f t="shared" si="62"/>
        <v>-9.2112509533521111E-2</v>
      </c>
      <c r="P40" s="2">
        <f t="shared" si="62"/>
        <v>4.8811472985527425E-2</v>
      </c>
      <c r="Q40" s="2">
        <f t="shared" si="62"/>
        <v>1.70698967467466E-2</v>
      </c>
      <c r="R40" s="8">
        <f t="shared" si="28"/>
        <v>-56.742236799159443</v>
      </c>
      <c r="S40" s="2">
        <f t="shared" si="29"/>
        <v>-66.062202222749676</v>
      </c>
      <c r="T40" s="2">
        <f t="shared" si="30"/>
        <v>35.007117008213939</v>
      </c>
      <c r="U40" s="2">
        <f t="shared" si="31"/>
        <v>12.242365087172583</v>
      </c>
      <c r="V40" s="6">
        <f t="shared" si="32"/>
        <v>-75.554956926522593</v>
      </c>
      <c r="W40" s="2">
        <f t="shared" si="11"/>
        <v>-9.9989223707788372E-2</v>
      </c>
      <c r="X40" s="2">
        <f t="shared" si="12"/>
        <v>6.8100000660898996E-2</v>
      </c>
      <c r="Y40" s="2">
        <f t="shared" si="13"/>
        <v>-1.468270524778412</v>
      </c>
      <c r="Z40" s="2">
        <f t="shared" si="14"/>
        <v>-1.1026801839517344</v>
      </c>
      <c r="AA40" s="2">
        <f t="shared" si="15"/>
        <v>-1.2837964346924968</v>
      </c>
      <c r="AB40" s="2">
        <f t="shared" si="16"/>
        <v>0.68029842318110845</v>
      </c>
      <c r="AC40" s="6">
        <f t="shared" si="17"/>
        <v>0.23790767068470114</v>
      </c>
      <c r="AD40" s="2">
        <f t="shared" si="18"/>
        <v>3.1582741848977358</v>
      </c>
      <c r="AE40" s="2">
        <f t="shared" si="19"/>
        <v>1.6208771715147425</v>
      </c>
      <c r="AF40" s="2">
        <f t="shared" si="20"/>
        <v>1.8871077617516772</v>
      </c>
      <c r="AG40" s="6">
        <f t="shared" si="21"/>
        <v>-0.34971074836868404</v>
      </c>
    </row>
    <row r="41" spans="1:33" x14ac:dyDescent="0.25">
      <c r="A41" s="1" t="s">
        <v>11</v>
      </c>
      <c r="B41" s="1" t="s">
        <v>48</v>
      </c>
      <c r="C41" s="2"/>
      <c r="D41" s="2"/>
      <c r="E41" s="2"/>
      <c r="F41" s="2"/>
      <c r="G41" s="2"/>
      <c r="H41" s="2"/>
      <c r="I41" s="2"/>
      <c r="J41" s="2"/>
      <c r="K41" s="2">
        <f>C40-C34</f>
        <v>-327.52984001751258</v>
      </c>
      <c r="L41" s="2">
        <f>((LN(C40)-LN(C34)))</f>
        <v>-0.39312776403812411</v>
      </c>
      <c r="M41" s="2">
        <f t="shared" si="61"/>
        <v>833.13840938934527</v>
      </c>
      <c r="N41" s="2">
        <f>LN(G40/G34)</f>
        <v>-0.25080809953968664</v>
      </c>
      <c r="O41" s="2">
        <f>LN(H40/H34)</f>
        <v>-0.56835849054785137</v>
      </c>
      <c r="P41" s="2">
        <f>LN(I40/I34)</f>
        <v>0.38099308503964147</v>
      </c>
      <c r="Q41" s="2">
        <f>LN(J40/J34)</f>
        <v>4.50457410097721E-2</v>
      </c>
      <c r="R41" s="8">
        <f t="shared" ref="R41" si="63">M41*N41</f>
        <v>-208.95786111245911</v>
      </c>
      <c r="S41" s="2">
        <f t="shared" ref="S41" si="64">M41*O41</f>
        <v>-473.52128877796611</v>
      </c>
      <c r="T41" s="2">
        <f t="shared" ref="T41" si="65">M41*P41</f>
        <v>317.41997285826648</v>
      </c>
      <c r="U41" s="2">
        <f t="shared" ref="U41" si="66">M41*Q41</f>
        <v>37.529337014645925</v>
      </c>
      <c r="V41" s="6">
        <f t="shared" ref="V41" si="67">SUM(R41:U41)</f>
        <v>-327.52984001751281</v>
      </c>
      <c r="W41" s="2">
        <f>(C40-C34)/C34</f>
        <v>-0.32505749130327694</v>
      </c>
      <c r="X41" s="2">
        <f>(E40-E34)/E34</f>
        <v>0.53118022365818895</v>
      </c>
      <c r="Y41" s="2">
        <f>W41/X41</f>
        <v>-0.61195330101831757</v>
      </c>
      <c r="Z41" s="2">
        <f>(R41/C34)/X41</f>
        <v>-0.39041466534670338</v>
      </c>
      <c r="AA41" s="2">
        <f>(S41/C34)/X41</f>
        <v>-0.88472218517442736</v>
      </c>
      <c r="AB41" s="2">
        <f>(T41/C34)/X41</f>
        <v>0.59306413177307704</v>
      </c>
      <c r="AC41" s="6">
        <f>(U41/C34)/X41</f>
        <v>7.0119417729735803E-2</v>
      </c>
      <c r="AD41" s="2">
        <f t="shared" si="18"/>
        <v>2.0318501292411129</v>
      </c>
      <c r="AE41" s="2">
        <f t="shared" si="19"/>
        <v>0.65830092300386667</v>
      </c>
      <c r="AF41" s="2">
        <f t="shared" si="20"/>
        <v>1.4917816434613633</v>
      </c>
      <c r="AG41" s="6">
        <f t="shared" si="21"/>
        <v>-0.11823243722411704</v>
      </c>
    </row>
    <row r="42" spans="1:33" x14ac:dyDescent="0.25">
      <c r="A42" s="1" t="s">
        <v>12</v>
      </c>
      <c r="B42" s="1">
        <v>1990</v>
      </c>
      <c r="C42" s="2">
        <v>602.06400895511956</v>
      </c>
      <c r="D42" s="2">
        <v>2288.3989999999999</v>
      </c>
      <c r="E42" s="2">
        <v>507565004254.755</v>
      </c>
      <c r="F42" s="2">
        <v>873277799</v>
      </c>
      <c r="G42" s="2">
        <f t="shared" ref="G42:I48" si="68">C42/D42</f>
        <v>0.26309398359076347</v>
      </c>
      <c r="H42" s="2">
        <f t="shared" si="68"/>
        <v>4.5085830993411352E-9</v>
      </c>
      <c r="I42" s="2">
        <f t="shared" si="68"/>
        <v>581.21826162988827</v>
      </c>
      <c r="J42" s="2">
        <f t="shared" ref="J42:J48" si="69">F42</f>
        <v>873277799</v>
      </c>
      <c r="K42" s="2"/>
      <c r="L42" s="2"/>
      <c r="M42" s="2"/>
      <c r="N42" s="2"/>
      <c r="O42" s="2"/>
      <c r="P42" s="2"/>
      <c r="Q42" s="2"/>
      <c r="R42" s="8"/>
      <c r="S42" s="2"/>
      <c r="T42" s="2"/>
      <c r="U42" s="2"/>
      <c r="V42" s="6"/>
      <c r="W42" s="2"/>
      <c r="X42" s="2"/>
      <c r="Y42" s="2"/>
      <c r="Z42" s="2"/>
      <c r="AA42" s="2"/>
      <c r="AB42" s="2"/>
      <c r="AC42" s="6"/>
      <c r="AD42" s="2"/>
      <c r="AE42" s="2"/>
      <c r="AF42" s="2"/>
      <c r="AG42" s="6"/>
    </row>
    <row r="43" spans="1:33" x14ac:dyDescent="0.25">
      <c r="A43" s="1" t="s">
        <v>12</v>
      </c>
      <c r="B43" s="1" t="s">
        <v>2</v>
      </c>
      <c r="C43" s="2">
        <v>773.41672144041331</v>
      </c>
      <c r="D43" s="2">
        <v>2948.7339999999999</v>
      </c>
      <c r="E43" s="2">
        <v>650281030594.28772</v>
      </c>
      <c r="F43" s="2">
        <v>963922586</v>
      </c>
      <c r="G43" s="2">
        <f t="shared" si="68"/>
        <v>0.26228772125271838</v>
      </c>
      <c r="H43" s="2">
        <f t="shared" si="68"/>
        <v>4.5345533104435949E-9</v>
      </c>
      <c r="I43" s="2">
        <f t="shared" si="68"/>
        <v>674.61955974365742</v>
      </c>
      <c r="J43" s="2">
        <f t="shared" si="69"/>
        <v>963922586</v>
      </c>
      <c r="K43" s="2">
        <f t="shared" si="24"/>
        <v>171.35271248529375</v>
      </c>
      <c r="L43" s="2">
        <f t="shared" ref="L43:L48" si="70">((LN(C43)-LN(C42)))</f>
        <v>0.25045423280341783</v>
      </c>
      <c r="M43" s="2">
        <f t="shared" ref="M43:M49" si="71">K43/L43</f>
        <v>684.16776417505764</v>
      </c>
      <c r="N43" s="2">
        <f t="shared" ref="N43:Q48" si="72">LN(G43/G42)</f>
        <v>-3.0692464680304303E-3</v>
      </c>
      <c r="O43" s="2">
        <f t="shared" si="72"/>
        <v>5.74364497467601E-3</v>
      </c>
      <c r="P43" s="2">
        <f t="shared" si="72"/>
        <v>0.14902256502397079</v>
      </c>
      <c r="Q43" s="2">
        <f t="shared" si="72"/>
        <v>9.8757269272801596E-2</v>
      </c>
      <c r="R43" s="8">
        <f t="shared" si="28"/>
        <v>-2.0998794937345719</v>
      </c>
      <c r="S43" s="2">
        <f t="shared" si="29"/>
        <v>3.9296167405393914</v>
      </c>
      <c r="T43" s="2">
        <f t="shared" si="30"/>
        <v>101.95643512408225</v>
      </c>
      <c r="U43" s="2">
        <f t="shared" si="31"/>
        <v>67.566540114406791</v>
      </c>
      <c r="V43" s="6">
        <f t="shared" si="32"/>
        <v>171.35271248529386</v>
      </c>
      <c r="W43" s="2">
        <f t="shared" si="11"/>
        <v>0.28460879563732089</v>
      </c>
      <c r="X43" s="2">
        <f t="shared" si="12"/>
        <v>0.2811778297226758</v>
      </c>
      <c r="Y43" s="2">
        <f t="shared" si="13"/>
        <v>1.0122021210492629</v>
      </c>
      <c r="Z43" s="2">
        <f t="shared" si="14"/>
        <v>-1.2404253464551405E-2</v>
      </c>
      <c r="AA43" s="2">
        <f t="shared" si="15"/>
        <v>2.3212742547195072E-2</v>
      </c>
      <c r="AB43" s="2">
        <f t="shared" si="16"/>
        <v>0.60226954327364224</v>
      </c>
      <c r="AC43" s="6">
        <f t="shared" si="17"/>
        <v>0.3991240886929775</v>
      </c>
      <c r="AD43" s="2">
        <f t="shared" si="18"/>
        <v>-0.68064636897862774</v>
      </c>
      <c r="AE43" s="2">
        <f t="shared" si="19"/>
        <v>2.0595850484366116E-2</v>
      </c>
      <c r="AF43" s="2">
        <f t="shared" si="20"/>
        <v>-3.8542115912124614E-2</v>
      </c>
      <c r="AG43" s="6">
        <f t="shared" si="21"/>
        <v>-0.66270010355086928</v>
      </c>
    </row>
    <row r="44" spans="1:33" x14ac:dyDescent="0.25">
      <c r="A44" s="1" t="s">
        <v>12</v>
      </c>
      <c r="B44" s="1" t="s">
        <v>3</v>
      </c>
      <c r="C44" s="2">
        <v>959.77840002577045</v>
      </c>
      <c r="D44" s="2">
        <v>3712.7910000000002</v>
      </c>
      <c r="E44" s="2">
        <v>873357417209.46936</v>
      </c>
      <c r="F44" s="2">
        <v>1056575548</v>
      </c>
      <c r="G44" s="2">
        <f t="shared" si="68"/>
        <v>0.2585059056719784</v>
      </c>
      <c r="H44" s="2">
        <f t="shared" si="68"/>
        <v>4.2511701702414355E-9</v>
      </c>
      <c r="I44" s="2">
        <f t="shared" si="68"/>
        <v>826.59249389469062</v>
      </c>
      <c r="J44" s="2">
        <f t="shared" si="69"/>
        <v>1056575548</v>
      </c>
      <c r="K44" s="2">
        <f t="shared" si="24"/>
        <v>186.36167858535714</v>
      </c>
      <c r="L44" s="2">
        <f t="shared" si="70"/>
        <v>0.21588442488140558</v>
      </c>
      <c r="M44" s="2">
        <f t="shared" si="71"/>
        <v>863.2474468120314</v>
      </c>
      <c r="N44" s="2">
        <f t="shared" si="72"/>
        <v>-1.4523534316895204E-2</v>
      </c>
      <c r="O44" s="2">
        <f t="shared" si="72"/>
        <v>-6.4532301254165272E-2</v>
      </c>
      <c r="P44" s="2">
        <f t="shared" si="72"/>
        <v>0.20316290455078831</v>
      </c>
      <c r="Q44" s="2">
        <f t="shared" si="72"/>
        <v>9.1777355901677571E-2</v>
      </c>
      <c r="R44" s="8">
        <f t="shared" si="28"/>
        <v>-12.537403917746705</v>
      </c>
      <c r="S44" s="2">
        <f t="shared" si="29"/>
        <v>-55.707344294563022</v>
      </c>
      <c r="T44" s="2">
        <f t="shared" si="30"/>
        <v>175.37985864038444</v>
      </c>
      <c r="U44" s="2">
        <f t="shared" si="31"/>
        <v>79.226568157282287</v>
      </c>
      <c r="V44" s="6">
        <f t="shared" si="32"/>
        <v>186.361678585357</v>
      </c>
      <c r="W44" s="2">
        <f t="shared" si="11"/>
        <v>0.24095894673479087</v>
      </c>
      <c r="X44" s="2">
        <f t="shared" si="12"/>
        <v>0.34304612332196366</v>
      </c>
      <c r="Y44" s="2">
        <f t="shared" si="13"/>
        <v>0.70240976461535598</v>
      </c>
      <c r="Z44" s="2">
        <f t="shared" si="14"/>
        <v>-4.72543228929901E-2</v>
      </c>
      <c r="AA44" s="2">
        <f t="shared" si="15"/>
        <v>-0.20996474645600818</v>
      </c>
      <c r="AB44" s="2">
        <f t="shared" si="16"/>
        <v>0.66101854287304129</v>
      </c>
      <c r="AC44" s="6">
        <f t="shared" si="17"/>
        <v>0.29861029109131249</v>
      </c>
      <c r="AD44" s="2">
        <f t="shared" si="18"/>
        <v>-6.2617338331254546E-2</v>
      </c>
      <c r="AE44" s="2">
        <f t="shared" si="19"/>
        <v>7.1487136635539156E-2</v>
      </c>
      <c r="AF44" s="2">
        <f t="shared" si="20"/>
        <v>0.31763820957793487</v>
      </c>
      <c r="AG44" s="6">
        <f t="shared" si="21"/>
        <v>-0.4517426845447286</v>
      </c>
    </row>
    <row r="45" spans="1:33" x14ac:dyDescent="0.25">
      <c r="A45" s="1" t="s">
        <v>12</v>
      </c>
      <c r="B45" s="1" t="s">
        <v>4</v>
      </c>
      <c r="C45" s="2">
        <v>1200.2454238970031</v>
      </c>
      <c r="D45" s="2">
        <v>4582.6090000000004</v>
      </c>
      <c r="E45" s="2">
        <v>1193872737485.7722</v>
      </c>
      <c r="F45" s="2">
        <v>1147609924</v>
      </c>
      <c r="G45" s="2">
        <f t="shared" si="68"/>
        <v>0.261913120647431</v>
      </c>
      <c r="H45" s="2">
        <f t="shared" si="68"/>
        <v>3.8384401084915573E-9</v>
      </c>
      <c r="I45" s="2">
        <f t="shared" si="68"/>
        <v>1040.3123156381596</v>
      </c>
      <c r="J45" s="2">
        <f t="shared" si="69"/>
        <v>1147609924</v>
      </c>
      <c r="K45" s="2">
        <f t="shared" si="24"/>
        <v>240.46702387123264</v>
      </c>
      <c r="L45" s="2">
        <f t="shared" si="70"/>
        <v>0.22357891026962928</v>
      </c>
      <c r="M45" s="2">
        <f t="shared" si="71"/>
        <v>1075.5353605634664</v>
      </c>
      <c r="N45" s="2">
        <f t="shared" si="72"/>
        <v>1.3094308573206963E-2</v>
      </c>
      <c r="O45" s="2">
        <f t="shared" si="72"/>
        <v>-0.10212821689104302</v>
      </c>
      <c r="P45" s="2">
        <f t="shared" si="72"/>
        <v>0.22996442921359081</v>
      </c>
      <c r="Q45" s="2">
        <f t="shared" si="72"/>
        <v>8.264838937387535E-2</v>
      </c>
      <c r="R45" s="8">
        <f t="shared" si="28"/>
        <v>14.08339189261344</v>
      </c>
      <c r="S45" s="2">
        <f t="shared" si="29"/>
        <v>-109.84250857761185</v>
      </c>
      <c r="T45" s="2">
        <f t="shared" si="30"/>
        <v>247.33487529101114</v>
      </c>
      <c r="U45" s="2">
        <f t="shared" si="31"/>
        <v>88.891265265220795</v>
      </c>
      <c r="V45" s="6">
        <f t="shared" si="32"/>
        <v>240.46702387123352</v>
      </c>
      <c r="W45" s="2">
        <f t="shared" si="11"/>
        <v>0.25054431717235565</v>
      </c>
      <c r="X45" s="2">
        <f t="shared" si="12"/>
        <v>0.3669921545985213</v>
      </c>
      <c r="Y45" s="2">
        <f t="shared" si="13"/>
        <v>0.68269665722539441</v>
      </c>
      <c r="Z45" s="2">
        <f t="shared" si="14"/>
        <v>3.9983380725961699E-2</v>
      </c>
      <c r="AA45" s="2">
        <f t="shared" si="15"/>
        <v>-0.31184780440973536</v>
      </c>
      <c r="AB45" s="2">
        <f t="shared" si="16"/>
        <v>0.70219479518677308</v>
      </c>
      <c r="AC45" s="6">
        <f t="shared" si="17"/>
        <v>0.25236628572239733</v>
      </c>
      <c r="AD45" s="2">
        <f t="shared" si="18"/>
        <v>2.7767420230151496E-2</v>
      </c>
      <c r="AE45" s="2">
        <f t="shared" si="19"/>
        <v>-5.6940582584817837E-2</v>
      </c>
      <c r="AF45" s="2">
        <f t="shared" si="20"/>
        <v>0.44410440884397123</v>
      </c>
      <c r="AG45" s="6">
        <f t="shared" si="21"/>
        <v>-0.35939640602900191</v>
      </c>
    </row>
    <row r="46" spans="1:33" x14ac:dyDescent="0.25">
      <c r="A46" s="1" t="s">
        <v>12</v>
      </c>
      <c r="B46" s="1" t="s">
        <v>5</v>
      </c>
      <c r="C46" s="2">
        <v>1648.3127274987876</v>
      </c>
      <c r="D46" s="2">
        <v>6243.7179999999998</v>
      </c>
      <c r="E46" s="2">
        <v>1675615335600.5637</v>
      </c>
      <c r="F46" s="2">
        <v>1234281163</v>
      </c>
      <c r="G46" s="2">
        <f t="shared" si="68"/>
        <v>0.26399538343960882</v>
      </c>
      <c r="H46" s="2">
        <f t="shared" si="68"/>
        <v>3.7262239532811178E-9</v>
      </c>
      <c r="I46" s="2">
        <f t="shared" si="68"/>
        <v>1357.5637268317962</v>
      </c>
      <c r="J46" s="2">
        <f t="shared" si="69"/>
        <v>1234281163</v>
      </c>
      <c r="K46" s="2">
        <f t="shared" si="24"/>
        <v>448.06730360178449</v>
      </c>
      <c r="L46" s="2">
        <f t="shared" si="70"/>
        <v>0.31722611951979296</v>
      </c>
      <c r="M46" s="2">
        <f t="shared" si="71"/>
        <v>1412.4540068770341</v>
      </c>
      <c r="N46" s="2">
        <f t="shared" si="72"/>
        <v>7.9187678350965615E-3</v>
      </c>
      <c r="O46" s="2">
        <f t="shared" si="72"/>
        <v>-2.9670686398621752E-2</v>
      </c>
      <c r="P46" s="2">
        <f t="shared" si="72"/>
        <v>0.26617074441381483</v>
      </c>
      <c r="Q46" s="2">
        <f t="shared" si="72"/>
        <v>7.2807293669502476E-2</v>
      </c>
      <c r="R46" s="8">
        <f t="shared" si="28"/>
        <v>11.184895358211115</v>
      </c>
      <c r="S46" s="2">
        <f t="shared" si="29"/>
        <v>-41.908479890525207</v>
      </c>
      <c r="T46" s="2">
        <f t="shared" si="30"/>
        <v>375.9539344607357</v>
      </c>
      <c r="U46" s="2">
        <f t="shared" si="31"/>
        <v>102.83695367336169</v>
      </c>
      <c r="V46" s="6">
        <f t="shared" si="32"/>
        <v>448.06730360178329</v>
      </c>
      <c r="W46" s="2">
        <f t="shared" si="11"/>
        <v>0.37331306971117817</v>
      </c>
      <c r="X46" s="2">
        <f t="shared" si="12"/>
        <v>0.40351252104919816</v>
      </c>
      <c r="Y46" s="2">
        <f t="shared" si="13"/>
        <v>0.92515857684044966</v>
      </c>
      <c r="Z46" s="2">
        <f t="shared" si="14"/>
        <v>2.3094302549039498E-2</v>
      </c>
      <c r="AA46" s="2">
        <f t="shared" si="15"/>
        <v>-8.6531619918250355E-2</v>
      </c>
      <c r="AB46" s="2">
        <f t="shared" si="16"/>
        <v>0.77626062907812832</v>
      </c>
      <c r="AC46" s="6">
        <f t="shared" si="17"/>
        <v>0.21233526513152975</v>
      </c>
      <c r="AD46" s="2">
        <f t="shared" si="18"/>
        <v>-0.19181437546194652</v>
      </c>
      <c r="AE46" s="2">
        <f t="shared" si="19"/>
        <v>-2.9750707022802168E-2</v>
      </c>
      <c r="AF46" s="2">
        <f t="shared" si="20"/>
        <v>0.11147238012188457</v>
      </c>
      <c r="AG46" s="6">
        <f t="shared" si="21"/>
        <v>-0.27353604856102892</v>
      </c>
    </row>
    <row r="47" spans="1:33" x14ac:dyDescent="0.25">
      <c r="A47" s="1" t="s">
        <v>12</v>
      </c>
      <c r="B47" s="1" t="s">
        <v>6</v>
      </c>
      <c r="C47" s="2">
        <v>2146.5378725221981</v>
      </c>
      <c r="D47" s="2">
        <v>7967.527</v>
      </c>
      <c r="E47" s="2">
        <v>2294947360719.6392</v>
      </c>
      <c r="F47" s="2">
        <v>1310152392</v>
      </c>
      <c r="G47" s="2">
        <f t="shared" si="68"/>
        <v>0.26941080620400759</v>
      </c>
      <c r="H47" s="2">
        <f t="shared" si="68"/>
        <v>3.4717689548668251E-9</v>
      </c>
      <c r="I47" s="2">
        <f t="shared" si="68"/>
        <v>1751.6644435662254</v>
      </c>
      <c r="J47" s="2">
        <f t="shared" si="69"/>
        <v>1310152392</v>
      </c>
      <c r="K47" s="2">
        <f t="shared" si="24"/>
        <v>498.22514502341051</v>
      </c>
      <c r="L47" s="2">
        <f t="shared" si="70"/>
        <v>0.26410407705940653</v>
      </c>
      <c r="M47" s="2">
        <f t="shared" si="71"/>
        <v>1886.4727518437426</v>
      </c>
      <c r="N47" s="2">
        <f t="shared" si="72"/>
        <v>2.0305759265396787E-2</v>
      </c>
      <c r="O47" s="2">
        <f t="shared" si="72"/>
        <v>-7.0731126596999302E-2</v>
      </c>
      <c r="P47" s="2">
        <f t="shared" si="72"/>
        <v>0.25487473054233334</v>
      </c>
      <c r="Q47" s="2">
        <f t="shared" si="72"/>
        <v>5.9654713848676259E-2</v>
      </c>
      <c r="R47" s="8">
        <f t="shared" si="28"/>
        <v>38.30626155966965</v>
      </c>
      <c r="S47" s="2">
        <f t="shared" si="29"/>
        <v>-133.43234303244941</v>
      </c>
      <c r="T47" s="2">
        <f t="shared" si="30"/>
        <v>480.81423430162795</v>
      </c>
      <c r="U47" s="2">
        <f t="shared" si="31"/>
        <v>112.53699219456333</v>
      </c>
      <c r="V47" s="6">
        <f t="shared" si="32"/>
        <v>498.22514502341147</v>
      </c>
      <c r="W47" s="2">
        <f t="shared" si="11"/>
        <v>0.302263725027129</v>
      </c>
      <c r="X47" s="2">
        <f t="shared" si="12"/>
        <v>0.36961467943183884</v>
      </c>
      <c r="Y47" s="2">
        <f t="shared" si="13"/>
        <v>0.81778062898302684</v>
      </c>
      <c r="Z47" s="2">
        <f t="shared" si="14"/>
        <v>6.2875426873091764E-2</v>
      </c>
      <c r="AA47" s="2">
        <f t="shared" si="15"/>
        <v>-0.21901420773660116</v>
      </c>
      <c r="AB47" s="2">
        <f t="shared" si="16"/>
        <v>0.7892025741348363</v>
      </c>
      <c r="AC47" s="6">
        <f t="shared" si="17"/>
        <v>0.1847168357117015</v>
      </c>
      <c r="AD47" s="2">
        <f t="shared" si="18"/>
        <v>-3.6211304657135485E-2</v>
      </c>
      <c r="AE47" s="2">
        <f t="shared" si="19"/>
        <v>-7.9669566387335952E-2</v>
      </c>
      <c r="AF47" s="2">
        <f t="shared" si="20"/>
        <v>0.27751329622397086</v>
      </c>
      <c r="AG47" s="6">
        <f t="shared" si="21"/>
        <v>-0.23405503449377038</v>
      </c>
    </row>
    <row r="48" spans="1:33" x14ac:dyDescent="0.25">
      <c r="A48" s="1" t="s">
        <v>12</v>
      </c>
      <c r="B48" s="1" t="s">
        <v>7</v>
      </c>
      <c r="C48" s="2">
        <v>2465.7779236596639</v>
      </c>
      <c r="D48" s="2">
        <v>9414.2659999999996</v>
      </c>
      <c r="E48" s="2">
        <v>2940156656485.4629</v>
      </c>
      <c r="F48" s="2">
        <v>1366417756</v>
      </c>
      <c r="G48" s="2">
        <f t="shared" si="68"/>
        <v>0.26191929606191966</v>
      </c>
      <c r="H48" s="2">
        <f t="shared" si="68"/>
        <v>3.2019606775828774E-9</v>
      </c>
      <c r="I48" s="2">
        <f t="shared" si="68"/>
        <v>2151.7260322292409</v>
      </c>
      <c r="J48" s="2">
        <f t="shared" si="69"/>
        <v>1366417756</v>
      </c>
      <c r="K48" s="2">
        <f t="shared" si="24"/>
        <v>319.2400511374658</v>
      </c>
      <c r="L48" s="2">
        <f t="shared" si="70"/>
        <v>0.13865109302290346</v>
      </c>
      <c r="M48" s="2">
        <f t="shared" si="71"/>
        <v>2302.4704975440131</v>
      </c>
      <c r="N48" s="2">
        <f t="shared" si="72"/>
        <v>-2.8200949275631732E-2</v>
      </c>
      <c r="O48" s="2">
        <f t="shared" si="72"/>
        <v>-8.0900915407491336E-2</v>
      </c>
      <c r="P48" s="2">
        <f t="shared" si="72"/>
        <v>0.20570387922587935</v>
      </c>
      <c r="Q48" s="2">
        <f t="shared" si="72"/>
        <v>4.2049078480147328E-2</v>
      </c>
      <c r="R48" s="8">
        <f t="shared" si="28"/>
        <v>-64.931853709877274</v>
      </c>
      <c r="S48" s="2">
        <f t="shared" si="29"/>
        <v>-186.27197095005269</v>
      </c>
      <c r="T48" s="2">
        <f t="shared" si="30"/>
        <v>473.62711314794399</v>
      </c>
      <c r="U48" s="2">
        <f t="shared" si="31"/>
        <v>96.816762649452073</v>
      </c>
      <c r="V48" s="6">
        <f t="shared" si="32"/>
        <v>319.24005113746608</v>
      </c>
      <c r="W48" s="2">
        <f t="shared" si="11"/>
        <v>0.1487232325243609</v>
      </c>
      <c r="X48" s="2">
        <f t="shared" si="12"/>
        <v>0.28114339649319969</v>
      </c>
      <c r="Y48" s="2">
        <f t="shared" si="13"/>
        <v>0.52899422280387165</v>
      </c>
      <c r="Z48" s="2">
        <f t="shared" si="14"/>
        <v>-0.1075948189022204</v>
      </c>
      <c r="AA48" s="2">
        <f t="shared" si="15"/>
        <v>-0.30866050845367837</v>
      </c>
      <c r="AB48" s="2">
        <f t="shared" si="16"/>
        <v>0.78482009298592692</v>
      </c>
      <c r="AC48" s="6">
        <f t="shared" si="17"/>
        <v>0.16042945717384391</v>
      </c>
      <c r="AD48" s="2">
        <f t="shared" si="18"/>
        <v>0.3259675337933049</v>
      </c>
      <c r="AE48" s="2">
        <f t="shared" si="19"/>
        <v>0.13709488309972429</v>
      </c>
      <c r="AF48" s="2">
        <f t="shared" si="20"/>
        <v>0.39328823409623526</v>
      </c>
      <c r="AG48" s="6">
        <f t="shared" si="21"/>
        <v>-0.20441558340265462</v>
      </c>
    </row>
    <row r="49" spans="1:33" x14ac:dyDescent="0.25">
      <c r="A49" s="1" t="s">
        <v>12</v>
      </c>
      <c r="B49" s="1" t="s">
        <v>48</v>
      </c>
      <c r="C49" s="2"/>
      <c r="D49" s="2"/>
      <c r="E49" s="2"/>
      <c r="F49" s="2"/>
      <c r="G49" s="2"/>
      <c r="H49" s="2"/>
      <c r="I49" s="2"/>
      <c r="J49" s="2"/>
      <c r="K49" s="2">
        <f>C48-C42</f>
        <v>1863.7139147045443</v>
      </c>
      <c r="L49" s="2">
        <f>((LN(C48)-LN(C42)))</f>
        <v>1.4098988575565556</v>
      </c>
      <c r="M49" s="2">
        <f t="shared" si="71"/>
        <v>1321.8777394674105</v>
      </c>
      <c r="N49" s="2">
        <f>LN(G48/G42)</f>
        <v>-4.4748943868570916E-3</v>
      </c>
      <c r="O49" s="2">
        <f>LN(H48/H42)</f>
        <v>-0.34221960157364473</v>
      </c>
      <c r="P49" s="2">
        <f>LN(I48/I42)</f>
        <v>1.3088992529703773</v>
      </c>
      <c r="Q49" s="2">
        <f>LN(J48/J42)</f>
        <v>0.44769410054668046</v>
      </c>
      <c r="R49" s="8">
        <f t="shared" ref="R49" si="73">M49*N49</f>
        <v>-5.9152632764540565</v>
      </c>
      <c r="S49" s="2">
        <f t="shared" ref="S49" si="74">M49*O49</f>
        <v>-452.37247332960737</v>
      </c>
      <c r="T49" s="2">
        <f t="shared" ref="T49" si="75">M49*P49</f>
        <v>1730.2047857070647</v>
      </c>
      <c r="U49" s="2">
        <f t="shared" ref="U49" si="76">M49*Q49</f>
        <v>591.79686560354151</v>
      </c>
      <c r="V49" s="6">
        <f t="shared" ref="V49" si="77">SUM(R49:U49)</f>
        <v>1863.7139147045445</v>
      </c>
      <c r="W49" s="2">
        <f>(C48-C42)/C42</f>
        <v>3.095541150083053</v>
      </c>
      <c r="X49" s="2">
        <f>(E48-E42)/E42</f>
        <v>4.7926701640953784</v>
      </c>
      <c r="Y49" s="2">
        <f>W49/X49</f>
        <v>0.64589071312971102</v>
      </c>
      <c r="Z49" s="2">
        <f>(R49/C42)/X49</f>
        <v>-2.0500000487384813E-3</v>
      </c>
      <c r="AA49" s="2">
        <f>(S49/C42)/X49</f>
        <v>-0.15677469438512576</v>
      </c>
      <c r="AB49" s="2">
        <f>(T49/C42)/X49</f>
        <v>0.59962164476189816</v>
      </c>
      <c r="AC49" s="6">
        <f>(U49/C42)/X49</f>
        <v>0.20509376280167724</v>
      </c>
      <c r="AD49" s="2">
        <f t="shared" si="18"/>
        <v>-7.7163772809078379E-2</v>
      </c>
      <c r="AE49" s="2">
        <f t="shared" si="19"/>
        <v>3.4188226303146696E-3</v>
      </c>
      <c r="AF49" s="2">
        <f t="shared" si="20"/>
        <v>0.26145602940564117</v>
      </c>
      <c r="AG49" s="6">
        <f t="shared" si="21"/>
        <v>-0.34203862484503422</v>
      </c>
    </row>
    <row r="50" spans="1:33" x14ac:dyDescent="0.25">
      <c r="A50" s="1" t="s">
        <v>13</v>
      </c>
      <c r="B50" s="1">
        <v>1990</v>
      </c>
      <c r="C50" s="2">
        <v>132.38299824935501</v>
      </c>
      <c r="D50" s="2">
        <v>611.73099999999999</v>
      </c>
      <c r="E50" s="2">
        <v>309821137734.33661</v>
      </c>
      <c r="F50" s="2">
        <v>181413398</v>
      </c>
      <c r="G50" s="2">
        <f t="shared" ref="G50:I56" si="78">C50/D50</f>
        <v>0.21640720880477696</v>
      </c>
      <c r="H50" s="2">
        <f t="shared" si="78"/>
        <v>1.9744650235083156E-9</v>
      </c>
      <c r="I50" s="2">
        <f t="shared" si="78"/>
        <v>1707.8183924118803</v>
      </c>
      <c r="J50" s="2">
        <f t="shared" ref="J50:J56" si="79">F50</f>
        <v>181413398</v>
      </c>
      <c r="K50" s="2"/>
      <c r="L50" s="2"/>
      <c r="M50" s="2"/>
      <c r="N50" s="2"/>
      <c r="O50" s="2"/>
      <c r="P50" s="2"/>
      <c r="Q50" s="2"/>
      <c r="R50" s="8"/>
      <c r="S50" s="2"/>
      <c r="T50" s="2"/>
      <c r="U50" s="2"/>
      <c r="V50" s="6"/>
      <c r="W50" s="2"/>
      <c r="X50" s="2"/>
      <c r="Y50" s="2"/>
      <c r="Z50" s="2"/>
      <c r="AA50" s="2"/>
      <c r="AB50" s="2"/>
      <c r="AC50" s="6"/>
      <c r="AD50" s="2"/>
      <c r="AE50" s="2"/>
      <c r="AF50" s="2"/>
      <c r="AG50" s="6"/>
    </row>
    <row r="51" spans="1:33" x14ac:dyDescent="0.25">
      <c r="A51" s="1" t="s">
        <v>13</v>
      </c>
      <c r="B51" s="1" t="s">
        <v>2</v>
      </c>
      <c r="C51" s="2">
        <v>193.41100050677269</v>
      </c>
      <c r="D51" s="2">
        <v>876.40200000000004</v>
      </c>
      <c r="E51" s="2">
        <v>437209211196.90747</v>
      </c>
      <c r="F51" s="2">
        <v>196934257</v>
      </c>
      <c r="G51" s="2">
        <f t="shared" si="78"/>
        <v>0.22068753894533866</v>
      </c>
      <c r="H51" s="2">
        <f t="shared" si="78"/>
        <v>2.0045369071725522E-9</v>
      </c>
      <c r="I51" s="2">
        <f t="shared" si="78"/>
        <v>2220.0769833402192</v>
      </c>
      <c r="J51" s="2">
        <f t="shared" si="79"/>
        <v>196934257</v>
      </c>
      <c r="K51" s="2">
        <f t="shared" si="24"/>
        <v>61.028002257417683</v>
      </c>
      <c r="L51" s="2">
        <f t="shared" ref="L51:L56" si="80">((LN(C51)-LN(C50)))</f>
        <v>0.3791182377174902</v>
      </c>
      <c r="M51" s="2">
        <f t="shared" ref="M51:M57" si="81">K51/L51</f>
        <v>160.97353328302364</v>
      </c>
      <c r="N51" s="2">
        <f t="shared" ref="N51:Q56" si="82">LN(G51/G50)</f>
        <v>1.9585991337350325E-2</v>
      </c>
      <c r="O51" s="2">
        <f t="shared" si="82"/>
        <v>1.5115577602796103E-2</v>
      </c>
      <c r="P51" s="2">
        <f t="shared" si="82"/>
        <v>0.26232511037773704</v>
      </c>
      <c r="Q51" s="2">
        <f t="shared" si="82"/>
        <v>8.2091558399606482E-2</v>
      </c>
      <c r="R51" s="8">
        <f t="shared" si="28"/>
        <v>3.1528262284239754</v>
      </c>
      <c r="S51" s="2">
        <f t="shared" si="29"/>
        <v>2.4332079343358251</v>
      </c>
      <c r="T51" s="2">
        <f t="shared" si="30"/>
        <v>42.2273998863635</v>
      </c>
      <c r="U51" s="2">
        <f t="shared" si="31"/>
        <v>13.214568208294333</v>
      </c>
      <c r="V51" s="6">
        <f t="shared" si="32"/>
        <v>61.028002257417633</v>
      </c>
      <c r="W51" s="2">
        <f t="shared" si="11"/>
        <v>0.46099577033650557</v>
      </c>
      <c r="X51" s="2">
        <f t="shared" si="12"/>
        <v>0.41116650204739341</v>
      </c>
      <c r="Y51" s="2">
        <f t="shared" si="13"/>
        <v>1.1211899997713544</v>
      </c>
      <c r="Z51" s="2">
        <f t="shared" si="14"/>
        <v>5.7922873231462259E-2</v>
      </c>
      <c r="AA51" s="2">
        <f t="shared" si="15"/>
        <v>4.4702239995248312E-2</v>
      </c>
      <c r="AB51" s="2">
        <f t="shared" si="16"/>
        <v>0.7757904030552174</v>
      </c>
      <c r="AC51" s="6">
        <f t="shared" si="17"/>
        <v>0.24277448348942546</v>
      </c>
      <c r="AD51" s="2">
        <f t="shared" si="18"/>
        <v>-0.44522282739755936</v>
      </c>
      <c r="AE51" s="2">
        <f t="shared" si="19"/>
        <v>-7.4663044300819437E-2</v>
      </c>
      <c r="AF51" s="2">
        <f t="shared" si="20"/>
        <v>-5.7621542905405859E-2</v>
      </c>
      <c r="AG51" s="6">
        <f t="shared" si="21"/>
        <v>-0.31293824019133404</v>
      </c>
    </row>
    <row r="52" spans="1:33" x14ac:dyDescent="0.25">
      <c r="A52" s="1" t="s">
        <v>13</v>
      </c>
      <c r="B52" s="1" t="s">
        <v>3</v>
      </c>
      <c r="C52" s="2">
        <v>264.06089279278837</v>
      </c>
      <c r="D52" s="2">
        <v>1178.326</v>
      </c>
      <c r="E52" s="2">
        <v>453413616927.79816</v>
      </c>
      <c r="F52" s="2">
        <v>211513822</v>
      </c>
      <c r="G52" s="2">
        <f t="shared" si="78"/>
        <v>0.22409833339227714</v>
      </c>
      <c r="H52" s="2">
        <f t="shared" si="78"/>
        <v>2.5987882939731767E-9</v>
      </c>
      <c r="I52" s="2">
        <f t="shared" si="78"/>
        <v>2143.6595142600099</v>
      </c>
      <c r="J52" s="2">
        <f t="shared" si="79"/>
        <v>211513822</v>
      </c>
      <c r="K52" s="2">
        <f t="shared" si="24"/>
        <v>70.649892286015671</v>
      </c>
      <c r="L52" s="2">
        <f t="shared" si="80"/>
        <v>0.31136227010685591</v>
      </c>
      <c r="M52" s="2">
        <f t="shared" si="81"/>
        <v>226.90575920380286</v>
      </c>
      <c r="N52" s="2">
        <f t="shared" si="82"/>
        <v>1.5337093724841658E-2</v>
      </c>
      <c r="O52" s="2">
        <f t="shared" si="82"/>
        <v>0.25963223052729123</v>
      </c>
      <c r="P52" s="2">
        <f t="shared" si="82"/>
        <v>-3.5027450513483785E-2</v>
      </c>
      <c r="Q52" s="2">
        <f t="shared" si="82"/>
        <v>7.1420396368206976E-2</v>
      </c>
      <c r="R52" s="8">
        <f t="shared" si="28"/>
        <v>3.4800748956150773</v>
      </c>
      <c r="S52" s="2">
        <f t="shared" si="29"/>
        <v>58.912048381571779</v>
      </c>
      <c r="T52" s="2">
        <f t="shared" si="30"/>
        <v>-7.9479302517356727</v>
      </c>
      <c r="U52" s="2">
        <f t="shared" si="31"/>
        <v>16.205699260564529</v>
      </c>
      <c r="V52" s="6">
        <f t="shared" si="32"/>
        <v>70.649892286015714</v>
      </c>
      <c r="W52" s="2">
        <f t="shared" si="11"/>
        <v>0.36528373309118845</v>
      </c>
      <c r="X52" s="2">
        <f t="shared" si="12"/>
        <v>3.7063276152232413E-2</v>
      </c>
      <c r="Y52" s="2">
        <f t="shared" si="13"/>
        <v>9.8556784778235667</v>
      </c>
      <c r="Z52" s="2">
        <f t="shared" si="14"/>
        <v>0.48547135940526553</v>
      </c>
      <c r="AA52" s="2">
        <f t="shared" si="15"/>
        <v>8.2182461788931036</v>
      </c>
      <c r="AB52" s="2">
        <f t="shared" si="16"/>
        <v>-1.1087383517607863</v>
      </c>
      <c r="AC52" s="6">
        <f t="shared" si="17"/>
        <v>2.2606992912859893</v>
      </c>
      <c r="AD52" s="2">
        <f t="shared" si="18"/>
        <v>9.8890931410208545</v>
      </c>
      <c r="AE52" s="2">
        <f t="shared" si="19"/>
        <v>0.43785926466265818</v>
      </c>
      <c r="AF52" s="2">
        <f t="shared" si="20"/>
        <v>7.4122502985864198</v>
      </c>
      <c r="AG52" s="6">
        <f t="shared" si="21"/>
        <v>2.0389835777717753</v>
      </c>
    </row>
    <row r="53" spans="1:33" x14ac:dyDescent="0.25">
      <c r="A53" s="1" t="s">
        <v>13</v>
      </c>
      <c r="B53" s="1" t="s">
        <v>4</v>
      </c>
      <c r="C53" s="2">
        <v>332.83152237394876</v>
      </c>
      <c r="D53" s="2">
        <v>1430.001</v>
      </c>
      <c r="E53" s="2">
        <v>571204954434.6582</v>
      </c>
      <c r="F53" s="2">
        <v>226289468</v>
      </c>
      <c r="G53" s="2">
        <f t="shared" si="78"/>
        <v>0.23274915358377285</v>
      </c>
      <c r="H53" s="2">
        <f t="shared" si="78"/>
        <v>2.5034814367381017E-9</v>
      </c>
      <c r="I53" s="2">
        <f t="shared" si="78"/>
        <v>2524.2224460692009</v>
      </c>
      <c r="J53" s="2">
        <f t="shared" si="79"/>
        <v>226289468</v>
      </c>
      <c r="K53" s="2">
        <f t="shared" si="24"/>
        <v>68.770629581160392</v>
      </c>
      <c r="L53" s="2">
        <f t="shared" si="80"/>
        <v>0.23145669206545438</v>
      </c>
      <c r="M53" s="2">
        <f t="shared" si="81"/>
        <v>297.12093855429561</v>
      </c>
      <c r="N53" s="2">
        <f t="shared" si="82"/>
        <v>3.7876335674753098E-2</v>
      </c>
      <c r="O53" s="2">
        <f t="shared" si="82"/>
        <v>-3.7362957780626857E-2</v>
      </c>
      <c r="P53" s="2">
        <f t="shared" si="82"/>
        <v>0.16341865120284774</v>
      </c>
      <c r="Q53" s="2">
        <f t="shared" si="82"/>
        <v>6.7524662968480045E-2</v>
      </c>
      <c r="R53" s="8">
        <f t="shared" si="28"/>
        <v>11.25385240468019</v>
      </c>
      <c r="S53" s="2">
        <f t="shared" si="29"/>
        <v>-11.101317082944373</v>
      </c>
      <c r="T53" s="2">
        <f t="shared" si="30"/>
        <v>48.55510302266719</v>
      </c>
      <c r="U53" s="2">
        <f t="shared" si="31"/>
        <v>20.062991236757281</v>
      </c>
      <c r="V53" s="6">
        <f t="shared" si="32"/>
        <v>68.770629581160293</v>
      </c>
      <c r="W53" s="2">
        <f t="shared" si="11"/>
        <v>0.26043473857041566</v>
      </c>
      <c r="X53" s="2">
        <f t="shared" si="12"/>
        <v>0.25978782530833699</v>
      </c>
      <c r="Y53" s="2">
        <f t="shared" si="13"/>
        <v>1.0024901600423763</v>
      </c>
      <c r="Z53" s="2">
        <f t="shared" si="14"/>
        <v>0.16405079271444939</v>
      </c>
      <c r="AA53" s="2">
        <f t="shared" si="15"/>
        <v>-0.16182723943261429</v>
      </c>
      <c r="AB53" s="2">
        <f t="shared" si="16"/>
        <v>0.70780234667798392</v>
      </c>
      <c r="AC53" s="6">
        <f t="shared" si="17"/>
        <v>0.29246426008255577</v>
      </c>
      <c r="AD53" s="2">
        <f t="shared" si="18"/>
        <v>-0.41634195584047662</v>
      </c>
      <c r="AE53" s="2">
        <f t="shared" si="19"/>
        <v>-0.23177486410494288</v>
      </c>
      <c r="AF53" s="2">
        <f t="shared" si="20"/>
        <v>0.22863337511119886</v>
      </c>
      <c r="AG53" s="6">
        <f t="shared" si="21"/>
        <v>-0.41320046684673262</v>
      </c>
    </row>
    <row r="54" spans="1:33" x14ac:dyDescent="0.25">
      <c r="A54" s="1" t="s">
        <v>13</v>
      </c>
      <c r="B54" s="1" t="s">
        <v>5</v>
      </c>
      <c r="C54" s="2">
        <v>432.87759941036927</v>
      </c>
      <c r="D54" s="2">
        <v>1777.84</v>
      </c>
      <c r="E54" s="2">
        <v>755094160363.07092</v>
      </c>
      <c r="F54" s="2">
        <v>241834226</v>
      </c>
      <c r="G54" s="2">
        <f t="shared" si="78"/>
        <v>0.24348512768886363</v>
      </c>
      <c r="H54" s="2">
        <f t="shared" si="78"/>
        <v>2.3544613285648554E-9</v>
      </c>
      <c r="I54" s="2">
        <f t="shared" si="78"/>
        <v>3122.3626731936238</v>
      </c>
      <c r="J54" s="2">
        <f t="shared" si="79"/>
        <v>241834226</v>
      </c>
      <c r="K54" s="2">
        <f t="shared" si="24"/>
        <v>100.04607703642051</v>
      </c>
      <c r="L54" s="2">
        <f t="shared" si="80"/>
        <v>0.26281858456205764</v>
      </c>
      <c r="M54" s="2">
        <f t="shared" si="81"/>
        <v>380.66591524769927</v>
      </c>
      <c r="N54" s="2">
        <f t="shared" si="82"/>
        <v>4.5094583843252586E-2</v>
      </c>
      <c r="O54" s="2">
        <f t="shared" si="82"/>
        <v>-6.1370371748636181E-2</v>
      </c>
      <c r="P54" s="2">
        <f t="shared" si="82"/>
        <v>0.21265690913601629</v>
      </c>
      <c r="Q54" s="2">
        <f t="shared" si="82"/>
        <v>6.6437463331425292E-2</v>
      </c>
      <c r="R54" s="8">
        <f t="shared" si="28"/>
        <v>17.165971031405856</v>
      </c>
      <c r="S54" s="2">
        <f t="shared" si="29"/>
        <v>-23.361608730786138</v>
      </c>
      <c r="T54" s="2">
        <f t="shared" si="30"/>
        <v>80.951236950008465</v>
      </c>
      <c r="U54" s="2">
        <f t="shared" si="31"/>
        <v>25.290477785792469</v>
      </c>
      <c r="V54" s="6">
        <f t="shared" si="32"/>
        <v>100.04607703642066</v>
      </c>
      <c r="W54" s="2">
        <f t="shared" si="11"/>
        <v>0.30059075030764354</v>
      </c>
      <c r="X54" s="2">
        <f t="shared" si="12"/>
        <v>0.32193209197636319</v>
      </c>
      <c r="Y54" s="2">
        <f t="shared" si="13"/>
        <v>0.93370856090269316</v>
      </c>
      <c r="Z54" s="2">
        <f t="shared" si="14"/>
        <v>0.1602063227566283</v>
      </c>
      <c r="AA54" s="2">
        <f t="shared" si="15"/>
        <v>-0.21802887943775542</v>
      </c>
      <c r="AB54" s="2">
        <f t="shared" si="16"/>
        <v>0.75550051731033507</v>
      </c>
      <c r="AC54" s="6">
        <f t="shared" si="17"/>
        <v>0.2360306002734866</v>
      </c>
      <c r="AD54" s="2">
        <f t="shared" si="18"/>
        <v>-0.23588076978001252</v>
      </c>
      <c r="AE54" s="2">
        <f t="shared" si="19"/>
        <v>-0.21205322708047961</v>
      </c>
      <c r="AF54" s="2">
        <f t="shared" si="20"/>
        <v>0.28858865671457407</v>
      </c>
      <c r="AG54" s="6">
        <f t="shared" si="21"/>
        <v>-0.31241619941410698</v>
      </c>
    </row>
    <row r="55" spans="1:33" x14ac:dyDescent="0.25">
      <c r="A55" s="1" t="s">
        <v>13</v>
      </c>
      <c r="B55" s="1" t="s">
        <v>6</v>
      </c>
      <c r="C55" s="2">
        <v>488.98952276709144</v>
      </c>
      <c r="D55" s="2">
        <v>1970.077</v>
      </c>
      <c r="E55" s="2">
        <v>988128596686.36487</v>
      </c>
      <c r="F55" s="2">
        <v>258383257</v>
      </c>
      <c r="G55" s="2">
        <f t="shared" si="78"/>
        <v>0.24820833031759237</v>
      </c>
      <c r="H55" s="2">
        <f t="shared" si="78"/>
        <v>1.9937455576192668E-9</v>
      </c>
      <c r="I55" s="2">
        <f t="shared" si="78"/>
        <v>3824.2748704354512</v>
      </c>
      <c r="J55" s="2">
        <f t="shared" si="79"/>
        <v>258383257</v>
      </c>
      <c r="K55" s="2">
        <f t="shared" si="24"/>
        <v>56.111923356722173</v>
      </c>
      <c r="L55" s="2">
        <f t="shared" si="80"/>
        <v>0.12188605571586475</v>
      </c>
      <c r="M55" s="2">
        <f t="shared" si="81"/>
        <v>460.3637637395351</v>
      </c>
      <c r="N55" s="2">
        <f t="shared" si="82"/>
        <v>1.9212571726476248E-2</v>
      </c>
      <c r="O55" s="2">
        <f t="shared" si="82"/>
        <v>-0.1662969066926801</v>
      </c>
      <c r="P55" s="2">
        <f t="shared" si="82"/>
        <v>0.20277889066127772</v>
      </c>
      <c r="Q55" s="2">
        <f t="shared" si="82"/>
        <v>6.6191500020790495E-2</v>
      </c>
      <c r="R55" s="8">
        <f t="shared" si="28"/>
        <v>8.8447718311163843</v>
      </c>
      <c r="S55" s="2">
        <f t="shared" si="29"/>
        <v>-76.557069863284497</v>
      </c>
      <c r="T55" s="2">
        <f t="shared" si="30"/>
        <v>93.35205331175348</v>
      </c>
      <c r="U55" s="2">
        <f t="shared" si="31"/>
        <v>30.472168077136629</v>
      </c>
      <c r="V55" s="6">
        <f t="shared" si="32"/>
        <v>56.111923356722002</v>
      </c>
      <c r="W55" s="2">
        <f t="shared" si="11"/>
        <v>0.12962538009163163</v>
      </c>
      <c r="X55" s="2">
        <f t="shared" si="12"/>
        <v>0.30861639323398332</v>
      </c>
      <c r="Y55" s="2">
        <f t="shared" si="13"/>
        <v>0.42002104532844342</v>
      </c>
      <c r="Z55" s="2">
        <f t="shared" si="14"/>
        <v>6.6206789715256148E-2</v>
      </c>
      <c r="AA55" s="2">
        <f t="shared" si="15"/>
        <v>-0.57306145624051597</v>
      </c>
      <c r="AB55" s="2">
        <f t="shared" si="16"/>
        <v>0.6987788810283575</v>
      </c>
      <c r="AC55" s="6">
        <f t="shared" si="17"/>
        <v>0.22809683082534446</v>
      </c>
      <c r="AD55" s="2">
        <f t="shared" si="18"/>
        <v>0.39892138023645135</v>
      </c>
      <c r="AE55" s="2">
        <f t="shared" si="19"/>
        <v>-9.4746409075533264E-2</v>
      </c>
      <c r="AF55" s="2">
        <f t="shared" si="20"/>
        <v>0.82008983356390286</v>
      </c>
      <c r="AG55" s="6">
        <f t="shared" si="21"/>
        <v>-0.32642204425191829</v>
      </c>
    </row>
    <row r="56" spans="1:33" x14ac:dyDescent="0.25">
      <c r="A56" s="1" t="s">
        <v>13</v>
      </c>
      <c r="B56" s="1" t="s">
        <v>7</v>
      </c>
      <c r="C56" s="2">
        <v>613.15393179002706</v>
      </c>
      <c r="D56" s="2">
        <v>2403.7139999999999</v>
      </c>
      <c r="E56" s="2">
        <v>1204479845861.6926</v>
      </c>
      <c r="F56" s="2">
        <v>270625567</v>
      </c>
      <c r="G56" s="2">
        <f t="shared" si="78"/>
        <v>0.25508605923584382</v>
      </c>
      <c r="H56" s="2">
        <f t="shared" si="78"/>
        <v>1.9956448489018655E-9</v>
      </c>
      <c r="I56" s="2">
        <f t="shared" si="78"/>
        <v>4450.724516585281</v>
      </c>
      <c r="J56" s="2">
        <f t="shared" si="79"/>
        <v>270625567</v>
      </c>
      <c r="K56" s="2">
        <f t="shared" si="24"/>
        <v>124.16440902293562</v>
      </c>
      <c r="L56" s="2">
        <f t="shared" si="80"/>
        <v>0.22627495322028945</v>
      </c>
      <c r="M56" s="2">
        <f t="shared" si="81"/>
        <v>548.73244809404798</v>
      </c>
      <c r="N56" s="2">
        <f t="shared" si="82"/>
        <v>2.7332540291116016E-2</v>
      </c>
      <c r="O56" s="2">
        <f t="shared" si="82"/>
        <v>9.5217125052005807E-4</v>
      </c>
      <c r="P56" s="2">
        <f t="shared" si="82"/>
        <v>0.15169802269150504</v>
      </c>
      <c r="Q56" s="2">
        <f t="shared" si="82"/>
        <v>4.6292218987148699E-2</v>
      </c>
      <c r="R56" s="8">
        <f t="shared" si="28"/>
        <v>14.998251746573294</v>
      </c>
      <c r="S56" s="2">
        <f t="shared" si="29"/>
        <v>0.52248726130264256</v>
      </c>
      <c r="T56" s="2">
        <f t="shared" si="30"/>
        <v>83.241627362535993</v>
      </c>
      <c r="U56" s="2">
        <f t="shared" si="31"/>
        <v>25.402042652523875</v>
      </c>
      <c r="V56" s="6">
        <f t="shared" si="32"/>
        <v>124.1644090229358</v>
      </c>
      <c r="W56" s="2">
        <f t="shared" si="11"/>
        <v>0.25392038733328004</v>
      </c>
      <c r="X56" s="2">
        <f t="shared" si="12"/>
        <v>0.21895049885293252</v>
      </c>
      <c r="Y56" s="2">
        <f t="shared" si="13"/>
        <v>1.1597159570932813</v>
      </c>
      <c r="Z56" s="2">
        <f t="shared" si="14"/>
        <v>0.14008613269999348</v>
      </c>
      <c r="AA56" s="2">
        <f t="shared" si="15"/>
        <v>4.8801167667838936E-3</v>
      </c>
      <c r="AB56" s="2">
        <f t="shared" si="16"/>
        <v>0.77749046048222625</v>
      </c>
      <c r="AC56" s="6">
        <f t="shared" si="17"/>
        <v>0.23725924714427943</v>
      </c>
      <c r="AD56" s="2">
        <f t="shared" si="18"/>
        <v>-0.49161438762089427</v>
      </c>
      <c r="AE56" s="2">
        <f t="shared" si="19"/>
        <v>-0.18017730097049325</v>
      </c>
      <c r="AF56" s="2">
        <f t="shared" si="20"/>
        <v>-6.2767545260389145E-3</v>
      </c>
      <c r="AG56" s="6">
        <f t="shared" si="21"/>
        <v>-0.30516033212436211</v>
      </c>
    </row>
    <row r="57" spans="1:33" x14ac:dyDescent="0.25">
      <c r="A57" s="1" t="s">
        <v>13</v>
      </c>
      <c r="B57" s="1" t="s">
        <v>48</v>
      </c>
      <c r="C57" s="2"/>
      <c r="D57" s="2"/>
      <c r="E57" s="2"/>
      <c r="F57" s="2"/>
      <c r="G57" s="2"/>
      <c r="H57" s="2"/>
      <c r="I57" s="2"/>
      <c r="J57" s="2"/>
      <c r="K57" s="2">
        <f>C56-C50</f>
        <v>480.77093354067205</v>
      </c>
      <c r="L57" s="2">
        <f>((LN(C56)-LN(C50)))</f>
        <v>1.5329167933880123</v>
      </c>
      <c r="M57" s="2">
        <f t="shared" si="81"/>
        <v>313.63146102541208</v>
      </c>
      <c r="N57" s="2">
        <f>LN(G56/G50)</f>
        <v>0.16443911659779017</v>
      </c>
      <c r="O57" s="2">
        <f>LN(H56/H50)</f>
        <v>1.066974315866423E-2</v>
      </c>
      <c r="P57" s="2">
        <f>LN(I56/I50)</f>
        <v>0.9578501335559001</v>
      </c>
      <c r="Q57" s="2">
        <f>LN(J56/J50)</f>
        <v>0.39995780007565762</v>
      </c>
      <c r="R57" s="8">
        <f t="shared" ref="R57" si="83">M57*N57</f>
        <v>51.573280388293021</v>
      </c>
      <c r="S57" s="2">
        <f t="shared" ref="S57" si="84">M57*O57</f>
        <v>3.3463671356177578</v>
      </c>
      <c r="T57" s="2">
        <f t="shared" ref="T57" si="85">M57*P57</f>
        <v>300.41193683052302</v>
      </c>
      <c r="U57" s="2">
        <f t="shared" ref="U57" si="86">M57*Q57</f>
        <v>125.43934918623818</v>
      </c>
      <c r="V57" s="6">
        <f t="shared" ref="V57" si="87">SUM(R57:U57)</f>
        <v>480.77093354067199</v>
      </c>
      <c r="W57" s="2">
        <f>(C56-C50)/C50</f>
        <v>3.6316667540275658</v>
      </c>
      <c r="X57" s="2">
        <f>(E56-E50)/E50</f>
        <v>2.887661941563529</v>
      </c>
      <c r="Y57" s="2">
        <f>W57/X57</f>
        <v>1.2576495543869635</v>
      </c>
      <c r="Z57" s="2">
        <f>(R57/C50)/X57</f>
        <v>0.13491063742339063</v>
      </c>
      <c r="AA57" s="2">
        <f>(S57/C50)/X57</f>
        <v>8.7537678410186549E-3</v>
      </c>
      <c r="AB57" s="2">
        <f>(T57/C50)/X57</f>
        <v>0.7858481287647765</v>
      </c>
      <c r="AC57" s="6">
        <f>(U57/C50)/X57</f>
        <v>0.32813702035777742</v>
      </c>
      <c r="AD57" s="2">
        <f t="shared" si="18"/>
        <v>-0.60037227086584855</v>
      </c>
      <c r="AE57" s="2">
        <f t="shared" si="19"/>
        <v>-0.17167520349695031</v>
      </c>
      <c r="AF57" s="2">
        <f t="shared" si="20"/>
        <v>-1.1139261545075042E-2</v>
      </c>
      <c r="AG57" s="6">
        <f t="shared" si="21"/>
        <v>-0.41755780582382324</v>
      </c>
    </row>
    <row r="58" spans="1:33" x14ac:dyDescent="0.25">
      <c r="A58" s="1" t="s">
        <v>14</v>
      </c>
      <c r="B58" s="1">
        <v>1990</v>
      </c>
      <c r="C58" s="2">
        <v>181.77449454831199</v>
      </c>
      <c r="D58" s="2">
        <v>809.96</v>
      </c>
      <c r="E58" s="2">
        <v>233064852977.38452</v>
      </c>
      <c r="F58" s="2">
        <v>56366212</v>
      </c>
      <c r="G58" s="2">
        <f t="shared" ref="G58:I64" si="88">C58/D58</f>
        <v>0.22442403890107163</v>
      </c>
      <c r="H58" s="2">
        <f t="shared" si="88"/>
        <v>3.4752558768635723E-9</v>
      </c>
      <c r="I58" s="2">
        <f t="shared" si="88"/>
        <v>4134.8326365693074</v>
      </c>
      <c r="J58" s="2">
        <f t="shared" ref="J58:J64" si="89">F58</f>
        <v>56366212</v>
      </c>
      <c r="K58" s="2"/>
      <c r="L58" s="2"/>
      <c r="M58" s="2"/>
      <c r="N58" s="2"/>
      <c r="O58" s="2"/>
      <c r="P58" s="2"/>
      <c r="Q58" s="2"/>
      <c r="R58" s="8"/>
      <c r="S58" s="2"/>
      <c r="T58" s="2"/>
      <c r="U58" s="2"/>
      <c r="V58" s="6"/>
      <c r="W58" s="2"/>
      <c r="X58" s="2"/>
      <c r="Y58" s="2"/>
      <c r="Z58" s="2"/>
      <c r="AA58" s="2"/>
      <c r="AB58" s="2"/>
      <c r="AC58" s="6"/>
      <c r="AD58" s="2"/>
      <c r="AE58" s="2"/>
      <c r="AF58" s="2"/>
      <c r="AG58" s="6"/>
    </row>
    <row r="59" spans="1:33" x14ac:dyDescent="0.25">
      <c r="A59" s="1" t="s">
        <v>14</v>
      </c>
      <c r="B59" s="1" t="s">
        <v>2</v>
      </c>
      <c r="C59" s="2">
        <v>236.59012091019716</v>
      </c>
      <c r="D59" s="2">
        <v>1056.453</v>
      </c>
      <c r="E59" s="2">
        <v>274156892684.49341</v>
      </c>
      <c r="F59" s="2">
        <v>61442658</v>
      </c>
      <c r="G59" s="2">
        <f t="shared" si="88"/>
        <v>0.22394760667080993</v>
      </c>
      <c r="H59" s="2">
        <f t="shared" si="88"/>
        <v>3.8534613872203189E-9</v>
      </c>
      <c r="I59" s="2">
        <f t="shared" si="88"/>
        <v>4461.995974921746</v>
      </c>
      <c r="J59" s="2">
        <f t="shared" si="89"/>
        <v>61442658</v>
      </c>
      <c r="K59" s="2">
        <f t="shared" si="24"/>
        <v>54.815626361885165</v>
      </c>
      <c r="L59" s="2">
        <f t="shared" ref="L59:L64" si="90">((LN(C59)-LN(C58)))</f>
        <v>0.26356231839020872</v>
      </c>
      <c r="M59" s="2">
        <f t="shared" ref="M59:M65" si="91">K59/L59</f>
        <v>207.97975483251614</v>
      </c>
      <c r="N59" s="2">
        <f t="shared" ref="N59:Q64" si="92">LN(G59/G58)</f>
        <v>-2.1251674332113898E-3</v>
      </c>
      <c r="O59" s="2">
        <f t="shared" si="92"/>
        <v>0.10330369606580539</v>
      </c>
      <c r="P59" s="2">
        <f t="shared" si="92"/>
        <v>7.6149341106103843E-2</v>
      </c>
      <c r="Q59" s="2">
        <f t="shared" si="92"/>
        <v>8.6234448651511031E-2</v>
      </c>
      <c r="R59" s="8">
        <f t="shared" si="28"/>
        <v>-0.44199180173735247</v>
      </c>
      <c r="S59" s="2">
        <f t="shared" si="29"/>
        <v>21.485077381058968</v>
      </c>
      <c r="T59" s="2">
        <f t="shared" si="30"/>
        <v>15.837521293905121</v>
      </c>
      <c r="U59" s="2">
        <f t="shared" si="31"/>
        <v>17.935019488658465</v>
      </c>
      <c r="V59" s="6">
        <f t="shared" si="32"/>
        <v>54.815626361885208</v>
      </c>
      <c r="W59" s="2">
        <f t="shared" si="11"/>
        <v>0.30155840343880741</v>
      </c>
      <c r="X59" s="2">
        <f t="shared" si="12"/>
        <v>0.17631161104800414</v>
      </c>
      <c r="Y59" s="2">
        <f t="shared" si="13"/>
        <v>1.7103717766874837</v>
      </c>
      <c r="Z59" s="2">
        <f t="shared" si="14"/>
        <v>-1.3791145944917357E-2</v>
      </c>
      <c r="AA59" s="2">
        <f t="shared" si="15"/>
        <v>0.67038310809235668</v>
      </c>
      <c r="AB59" s="2">
        <f t="shared" si="16"/>
        <v>0.4941665585457477</v>
      </c>
      <c r="AC59" s="6">
        <f t="shared" si="17"/>
        <v>0.55961325599429779</v>
      </c>
      <c r="AD59" s="2">
        <f t="shared" si="18"/>
        <v>-2.461124082780576</v>
      </c>
      <c r="AE59" s="2">
        <f t="shared" si="19"/>
        <v>2.7907889974389342E-2</v>
      </c>
      <c r="AF59" s="2">
        <f t="shared" si="20"/>
        <v>-1.3565934329210494</v>
      </c>
      <c r="AG59" s="6">
        <f t="shared" si="21"/>
        <v>-1.1324385398339158</v>
      </c>
    </row>
    <row r="60" spans="1:33" x14ac:dyDescent="0.25">
      <c r="A60" s="1" t="s">
        <v>14</v>
      </c>
      <c r="B60" s="1" t="s">
        <v>3</v>
      </c>
      <c r="C60" s="2">
        <v>304.89229875301174</v>
      </c>
      <c r="D60" s="2">
        <v>1395.884</v>
      </c>
      <c r="E60" s="2">
        <v>316062584672.06067</v>
      </c>
      <c r="F60" s="2">
        <v>65623397</v>
      </c>
      <c r="G60" s="2">
        <f t="shared" si="88"/>
        <v>0.21842237517803181</v>
      </c>
      <c r="H60" s="2">
        <f t="shared" si="88"/>
        <v>4.416479734380257E-9</v>
      </c>
      <c r="I60" s="2">
        <f t="shared" si="88"/>
        <v>4816.309412815991</v>
      </c>
      <c r="J60" s="2">
        <f t="shared" si="89"/>
        <v>65623397</v>
      </c>
      <c r="K60" s="2">
        <f t="shared" si="24"/>
        <v>68.302177842814586</v>
      </c>
      <c r="L60" s="2">
        <f t="shared" si="90"/>
        <v>0.25362939912591109</v>
      </c>
      <c r="M60" s="2">
        <f t="shared" si="91"/>
        <v>269.29913518782121</v>
      </c>
      <c r="N60" s="2">
        <f t="shared" si="92"/>
        <v>-2.4981436633499617E-2</v>
      </c>
      <c r="O60" s="2">
        <f t="shared" si="92"/>
        <v>0.1363711325756177</v>
      </c>
      <c r="P60" s="2">
        <f t="shared" si="92"/>
        <v>7.6411758859413509E-2</v>
      </c>
      <c r="Q60" s="2">
        <f t="shared" si="92"/>
        <v>6.5827944324379606E-2</v>
      </c>
      <c r="R60" s="8">
        <f t="shared" si="28"/>
        <v>-6.727479281150802</v>
      </c>
      <c r="S60" s="2">
        <f t="shared" si="29"/>
        <v>36.724628067197557</v>
      </c>
      <c r="T60" s="2">
        <f t="shared" si="30"/>
        <v>20.577620579020394</v>
      </c>
      <c r="U60" s="2">
        <f t="shared" si="31"/>
        <v>17.727408477747471</v>
      </c>
      <c r="V60" s="6">
        <f t="shared" si="32"/>
        <v>68.302177842814615</v>
      </c>
      <c r="W60" s="2">
        <f t="shared" si="11"/>
        <v>0.28869412459001254</v>
      </c>
      <c r="X60" s="2">
        <f t="shared" si="12"/>
        <v>0.15285295794402431</v>
      </c>
      <c r="Y60" s="2">
        <f t="shared" si="13"/>
        <v>1.8887048603647834</v>
      </c>
      <c r="Z60" s="2">
        <f t="shared" si="14"/>
        <v>-0.18602954133547583</v>
      </c>
      <c r="AA60" s="2">
        <f t="shared" si="15"/>
        <v>1.0155164259217229</v>
      </c>
      <c r="AB60" s="2">
        <f t="shared" si="16"/>
        <v>0.56901629244940422</v>
      </c>
      <c r="AC60" s="6">
        <f t="shared" si="17"/>
        <v>0.49020168332913283</v>
      </c>
      <c r="AD60" s="2">
        <f t="shared" si="18"/>
        <v>-2.3192456620786897</v>
      </c>
      <c r="AE60" s="2">
        <f t="shared" si="19"/>
        <v>0.32693183623036104</v>
      </c>
      <c r="AF60" s="2">
        <f t="shared" si="20"/>
        <v>-1.7846877838072106</v>
      </c>
      <c r="AG60" s="6">
        <f t="shared" si="21"/>
        <v>-0.8614897145018402</v>
      </c>
    </row>
    <row r="61" spans="1:33" x14ac:dyDescent="0.25">
      <c r="A61" s="1" t="s">
        <v>14</v>
      </c>
      <c r="B61" s="1" t="s">
        <v>4</v>
      </c>
      <c r="C61" s="2">
        <v>409.09187895137211</v>
      </c>
      <c r="D61" s="2">
        <v>1937.78</v>
      </c>
      <c r="E61" s="2">
        <v>400129689618.90234</v>
      </c>
      <c r="F61" s="2">
        <v>69762345</v>
      </c>
      <c r="G61" s="2">
        <f t="shared" si="88"/>
        <v>0.21111368625508165</v>
      </c>
      <c r="H61" s="2">
        <f t="shared" si="88"/>
        <v>4.8428798219037687E-9</v>
      </c>
      <c r="I61" s="2">
        <f t="shared" si="88"/>
        <v>5735.6112329495563</v>
      </c>
      <c r="J61" s="2">
        <f t="shared" si="89"/>
        <v>69762345</v>
      </c>
      <c r="K61" s="2">
        <f t="shared" si="24"/>
        <v>104.19958019836037</v>
      </c>
      <c r="L61" s="2">
        <f t="shared" si="90"/>
        <v>0.29398117832356352</v>
      </c>
      <c r="M61" s="2">
        <f t="shared" si="91"/>
        <v>354.44303200824487</v>
      </c>
      <c r="N61" s="2">
        <f t="shared" si="92"/>
        <v>-3.4033903277621187E-2</v>
      </c>
      <c r="O61" s="2">
        <f t="shared" si="92"/>
        <v>9.2166609731943933E-2</v>
      </c>
      <c r="P61" s="2">
        <f t="shared" si="92"/>
        <v>0.1746863715279878</v>
      </c>
      <c r="Q61" s="2">
        <f t="shared" si="92"/>
        <v>6.1162100341252607E-2</v>
      </c>
      <c r="R61" s="8">
        <f t="shared" si="28"/>
        <v>-12.063079868795397</v>
      </c>
      <c r="S61" s="2">
        <f t="shared" si="29"/>
        <v>32.667812603310814</v>
      </c>
      <c r="T61" s="2">
        <f t="shared" si="30"/>
        <v>61.916367174898738</v>
      </c>
      <c r="U61" s="2">
        <f t="shared" si="31"/>
        <v>21.678480288946083</v>
      </c>
      <c r="V61" s="6">
        <f t="shared" si="32"/>
        <v>104.19958019836022</v>
      </c>
      <c r="W61" s="2">
        <f t="shared" si="11"/>
        <v>0.34175864928215433</v>
      </c>
      <c r="X61" s="2">
        <f t="shared" si="12"/>
        <v>0.26598246367588174</v>
      </c>
      <c r="Y61" s="2">
        <f t="shared" si="13"/>
        <v>1.2848916599953415</v>
      </c>
      <c r="Z61" s="2">
        <f t="shared" si="14"/>
        <v>-0.14875060617102948</v>
      </c>
      <c r="AA61" s="2">
        <f t="shared" si="15"/>
        <v>0.40282887785516497</v>
      </c>
      <c r="AB61" s="2">
        <f t="shared" si="16"/>
        <v>0.76349466714539194</v>
      </c>
      <c r="AC61" s="6">
        <f t="shared" si="17"/>
        <v>0.26731872116581262</v>
      </c>
      <c r="AD61" s="2">
        <f t="shared" si="18"/>
        <v>-0.68290849338788995</v>
      </c>
      <c r="AE61" s="2">
        <f t="shared" si="19"/>
        <v>0.19482861187123782</v>
      </c>
      <c r="AF61" s="2">
        <f t="shared" si="20"/>
        <v>-0.52761190770498789</v>
      </c>
      <c r="AG61" s="6">
        <f t="shared" si="21"/>
        <v>-0.3501251975541399</v>
      </c>
    </row>
    <row r="62" spans="1:33" x14ac:dyDescent="0.25">
      <c r="A62" s="1" t="s">
        <v>14</v>
      </c>
      <c r="B62" s="1" t="s">
        <v>5</v>
      </c>
      <c r="C62" s="2">
        <v>504.84588389851734</v>
      </c>
      <c r="D62" s="2">
        <v>2421.6590000000001</v>
      </c>
      <c r="E62" s="2">
        <v>486807615326.14691</v>
      </c>
      <c r="F62" s="2">
        <v>73762519</v>
      </c>
      <c r="G62" s="2">
        <f t="shared" si="88"/>
        <v>0.20847108692781161</v>
      </c>
      <c r="H62" s="2">
        <f t="shared" si="88"/>
        <v>4.9745709059574983E-9</v>
      </c>
      <c r="I62" s="2">
        <f t="shared" si="88"/>
        <v>6599.6609379100364</v>
      </c>
      <c r="J62" s="2">
        <f t="shared" si="89"/>
        <v>73762519</v>
      </c>
      <c r="K62" s="2">
        <f t="shared" si="24"/>
        <v>95.754004947145233</v>
      </c>
      <c r="L62" s="2">
        <f t="shared" si="90"/>
        <v>0.21031342857211932</v>
      </c>
      <c r="M62" s="2">
        <f t="shared" si="91"/>
        <v>455.29192119232601</v>
      </c>
      <c r="N62" s="2">
        <f t="shared" si="92"/>
        <v>-1.2596425980328814E-2</v>
      </c>
      <c r="O62" s="2">
        <f t="shared" si="92"/>
        <v>2.6829568522906706E-2</v>
      </c>
      <c r="P62" s="2">
        <f t="shared" si="92"/>
        <v>0.14032395035086417</v>
      </c>
      <c r="Q62" s="2">
        <f t="shared" si="92"/>
        <v>5.5756335678676557E-2</v>
      </c>
      <c r="R62" s="8">
        <f t="shared" si="28"/>
        <v>-5.7350509847408349</v>
      </c>
      <c r="S62" s="2">
        <f t="shared" si="29"/>
        <v>12.215285797555351</v>
      </c>
      <c r="T62" s="2">
        <f t="shared" si="30"/>
        <v>63.888360944541517</v>
      </c>
      <c r="U62" s="2">
        <f t="shared" si="31"/>
        <v>25.385409189788881</v>
      </c>
      <c r="V62" s="6">
        <f t="shared" si="32"/>
        <v>95.754004947144921</v>
      </c>
      <c r="W62" s="2">
        <f t="shared" si="11"/>
        <v>0.23406479051256676</v>
      </c>
      <c r="X62" s="2">
        <f t="shared" si="12"/>
        <v>0.2166245793702529</v>
      </c>
      <c r="Y62" s="2">
        <f t="shared" si="13"/>
        <v>1.0805089209775462</v>
      </c>
      <c r="Z62" s="2">
        <f t="shared" si="14"/>
        <v>-6.471555685523607E-2</v>
      </c>
      <c r="AA62" s="2">
        <f t="shared" si="15"/>
        <v>0.13783992934639522</v>
      </c>
      <c r="AB62" s="2">
        <f t="shared" si="16"/>
        <v>0.72093009566874144</v>
      </c>
      <c r="AC62" s="6">
        <f t="shared" si="17"/>
        <v>0.28645445281764198</v>
      </c>
      <c r="AD62" s="2">
        <f t="shared" si="18"/>
        <v>-0.49877072336015105</v>
      </c>
      <c r="AE62" s="2">
        <f t="shared" si="19"/>
        <v>8.9766757198845082E-2</v>
      </c>
      <c r="AF62" s="2">
        <f t="shared" si="20"/>
        <v>-0.19119735765578438</v>
      </c>
      <c r="AG62" s="6">
        <f t="shared" si="21"/>
        <v>-0.39734012290321175</v>
      </c>
    </row>
    <row r="63" spans="1:33" x14ac:dyDescent="0.25">
      <c r="A63" s="1" t="s">
        <v>14</v>
      </c>
      <c r="B63" s="1" t="s">
        <v>6</v>
      </c>
      <c r="C63" s="2">
        <v>550.96689306729263</v>
      </c>
      <c r="D63" s="2">
        <v>2758.9470000000001</v>
      </c>
      <c r="E63" s="2">
        <v>476462445364.32477</v>
      </c>
      <c r="F63" s="2">
        <v>78492208</v>
      </c>
      <c r="G63" s="2">
        <f t="shared" si="88"/>
        <v>0.19970187650117693</v>
      </c>
      <c r="H63" s="2">
        <f t="shared" si="88"/>
        <v>5.7904815517839694E-9</v>
      </c>
      <c r="I63" s="2">
        <f t="shared" si="88"/>
        <v>6070.1878250682512</v>
      </c>
      <c r="J63" s="2">
        <f t="shared" si="89"/>
        <v>78492208</v>
      </c>
      <c r="K63" s="2">
        <f t="shared" si="24"/>
        <v>46.121009168775288</v>
      </c>
      <c r="L63" s="2">
        <f t="shared" si="90"/>
        <v>8.742151987103064E-2</v>
      </c>
      <c r="M63" s="2">
        <f t="shared" si="91"/>
        <v>527.57043387961812</v>
      </c>
      <c r="N63" s="2">
        <f t="shared" si="92"/>
        <v>-4.2974722835567254E-2</v>
      </c>
      <c r="O63" s="2">
        <f t="shared" si="92"/>
        <v>0.15187634085994811</v>
      </c>
      <c r="P63" s="2">
        <f t="shared" si="92"/>
        <v>-8.362872690178795E-2</v>
      </c>
      <c r="Q63" s="2">
        <f t="shared" si="92"/>
        <v>6.2148628748437955E-2</v>
      </c>
      <c r="R63" s="8">
        <f t="shared" si="28"/>
        <v>-22.672193172216549</v>
      </c>
      <c r="S63" s="2">
        <f t="shared" si="29"/>
        <v>80.1254670435316</v>
      </c>
      <c r="T63" s="2">
        <f t="shared" si="30"/>
        <v>-44.12004373637636</v>
      </c>
      <c r="U63" s="2">
        <f t="shared" si="31"/>
        <v>32.787779033836721</v>
      </c>
      <c r="V63" s="6">
        <f t="shared" si="32"/>
        <v>46.121009168775409</v>
      </c>
      <c r="W63" s="2">
        <f t="shared" si="11"/>
        <v>9.1356611274355556E-2</v>
      </c>
      <c r="X63" s="2">
        <f t="shared" si="12"/>
        <v>-2.1251043813049601E-2</v>
      </c>
      <c r="Y63" s="2">
        <f t="shared" si="13"/>
        <v>-4.2989234824435458</v>
      </c>
      <c r="Z63" s="2">
        <f t="shared" si="14"/>
        <v>2.113267367369839</v>
      </c>
      <c r="AA63" s="2">
        <f t="shared" si="15"/>
        <v>-7.4684673649421178</v>
      </c>
      <c r="AB63" s="2">
        <f t="shared" si="16"/>
        <v>4.1124141792012994</v>
      </c>
      <c r="AC63" s="6">
        <f t="shared" si="17"/>
        <v>-3.0561376640725775</v>
      </c>
      <c r="AD63" s="2">
        <f t="shared" si="18"/>
        <v>2.0453527526934265</v>
      </c>
      <c r="AE63" s="2">
        <f t="shared" si="19"/>
        <v>-0.51387512912920441</v>
      </c>
      <c r="AF63" s="2">
        <f t="shared" si="20"/>
        <v>1.8160785950778482</v>
      </c>
      <c r="AG63" s="6">
        <f t="shared" si="21"/>
        <v>0.74314928674478298</v>
      </c>
    </row>
    <row r="64" spans="1:33" x14ac:dyDescent="0.25">
      <c r="A64" s="1" t="s">
        <v>14</v>
      </c>
      <c r="B64" s="1" t="s">
        <v>7</v>
      </c>
      <c r="C64" s="2">
        <v>628.07260727895471</v>
      </c>
      <c r="D64" s="2">
        <v>3325.9209999999998</v>
      </c>
      <c r="E64" s="2">
        <v>491059895654.6886</v>
      </c>
      <c r="F64" s="2">
        <v>82913893</v>
      </c>
      <c r="G64" s="2">
        <f t="shared" si="88"/>
        <v>0.18884170949308621</v>
      </c>
      <c r="H64" s="2">
        <f t="shared" si="88"/>
        <v>6.7729436458374004E-9</v>
      </c>
      <c r="I64" s="2">
        <f t="shared" si="88"/>
        <v>5922.5285158747593</v>
      </c>
      <c r="J64" s="2">
        <f t="shared" si="89"/>
        <v>82913893</v>
      </c>
      <c r="K64" s="2">
        <f t="shared" si="24"/>
        <v>77.105714211662075</v>
      </c>
      <c r="L64" s="2">
        <f t="shared" si="90"/>
        <v>0.13098105430093732</v>
      </c>
      <c r="M64" s="2">
        <f t="shared" si="91"/>
        <v>588.6783750763434</v>
      </c>
      <c r="N64" s="2">
        <f t="shared" si="92"/>
        <v>-5.5916488740754888E-2</v>
      </c>
      <c r="O64" s="2">
        <f t="shared" si="92"/>
        <v>0.15672034209240199</v>
      </c>
      <c r="P64" s="2">
        <f t="shared" si="92"/>
        <v>-2.4626075890362253E-2</v>
      </c>
      <c r="Q64" s="2">
        <f t="shared" si="92"/>
        <v>5.4803276839652929E-2</v>
      </c>
      <c r="R64" s="8">
        <f t="shared" si="28"/>
        <v>-32.916827731882236</v>
      </c>
      <c r="S64" s="2">
        <f t="shared" si="29"/>
        <v>92.257876324363863</v>
      </c>
      <c r="T64" s="2">
        <f t="shared" si="30"/>
        <v>-14.496838339645167</v>
      </c>
      <c r="U64" s="2">
        <f t="shared" si="31"/>
        <v>32.261503958825891</v>
      </c>
      <c r="V64" s="6">
        <f t="shared" si="32"/>
        <v>77.10571421166236</v>
      </c>
      <c r="W64" s="2">
        <f t="shared" si="11"/>
        <v>0.13994618403005338</v>
      </c>
      <c r="X64" s="2">
        <f t="shared" si="12"/>
        <v>3.0637147654317139E-2</v>
      </c>
      <c r="Y64" s="2">
        <f t="shared" si="13"/>
        <v>4.567859436821081</v>
      </c>
      <c r="Z64" s="2">
        <f t="shared" si="14"/>
        <v>-1.9500427915438541</v>
      </c>
      <c r="AA64" s="2">
        <f t="shared" si="15"/>
        <v>5.4654964978662841</v>
      </c>
      <c r="AB64" s="2">
        <f t="shared" si="16"/>
        <v>-0.85881468696391716</v>
      </c>
      <c r="AC64" s="6">
        <f t="shared" si="17"/>
        <v>1.9112204174625842</v>
      </c>
      <c r="AD64" s="2">
        <f t="shared" si="18"/>
        <v>6.3187952024544423</v>
      </c>
      <c r="AE64" s="2">
        <f t="shared" si="19"/>
        <v>-2.2706211492931585</v>
      </c>
      <c r="AF64" s="2">
        <f t="shared" si="20"/>
        <v>6.3639998020852602</v>
      </c>
      <c r="AG64" s="6">
        <f t="shared" si="21"/>
        <v>2.225416549662341</v>
      </c>
    </row>
    <row r="65" spans="1:33" x14ac:dyDescent="0.25">
      <c r="A65" s="1" t="s">
        <v>14</v>
      </c>
      <c r="B65" s="1" t="s">
        <v>48</v>
      </c>
      <c r="C65" s="2"/>
      <c r="D65" s="2"/>
      <c r="E65" s="2"/>
      <c r="F65" s="2"/>
      <c r="G65" s="2"/>
      <c r="H65" s="2"/>
      <c r="I65" s="2"/>
      <c r="J65" s="2"/>
      <c r="K65" s="2">
        <f>C64-C58</f>
        <v>446.29811273064274</v>
      </c>
      <c r="L65" s="2">
        <f>((LN(C64)-LN(C58)))</f>
        <v>1.2398888985837706</v>
      </c>
      <c r="M65" s="2">
        <f t="shared" si="91"/>
        <v>359.95008362476239</v>
      </c>
      <c r="N65" s="2">
        <f>LN(G64/G58)</f>
        <v>-0.17262814490098308</v>
      </c>
      <c r="O65" s="2">
        <f>LN(H64/H58)</f>
        <v>0.66726768984862406</v>
      </c>
      <c r="P65" s="2">
        <f>LN(I64/I58)</f>
        <v>0.35931661905221923</v>
      </c>
      <c r="Q65" s="2">
        <f>LN(J64/J58)</f>
        <v>0.38593273458391086</v>
      </c>
      <c r="R65" s="8">
        <f t="shared" ref="R65" si="93">M65*N65</f>
        <v>-62.137515193096455</v>
      </c>
      <c r="S65" s="2">
        <f t="shared" ref="S65" si="94">M65*O65</f>
        <v>240.18306076111423</v>
      </c>
      <c r="T65" s="2">
        <f t="shared" ref="T65" si="95">M65*P65</f>
        <v>129.33604707561321</v>
      </c>
      <c r="U65" s="2">
        <f t="shared" ref="U65" si="96">M65*Q65</f>
        <v>138.91652008701195</v>
      </c>
      <c r="V65" s="6">
        <f t="shared" ref="V65" si="97">SUM(R65:U65)</f>
        <v>446.29811273064297</v>
      </c>
      <c r="W65" s="2">
        <f>(C64-C58)/C58</f>
        <v>2.4552295625392357</v>
      </c>
      <c r="X65" s="2">
        <f>(E64-E58)/E58</f>
        <v>1.1069667493036313</v>
      </c>
      <c r="Y65" s="2">
        <f>W65/X65</f>
        <v>2.2179795048801307</v>
      </c>
      <c r="Z65" s="2">
        <f>(R65/C58)/X65</f>
        <v>-0.30880644854002537</v>
      </c>
      <c r="AA65" s="2">
        <f>(S65/C58)/X65</f>
        <v>1.1936440934695307</v>
      </c>
      <c r="AB65" s="2">
        <f>(T65/C58)/X65</f>
        <v>0.64276476523900339</v>
      </c>
      <c r="AC65" s="6">
        <f>(U65/C58)/X65</f>
        <v>0.69037709471162279</v>
      </c>
      <c r="AD65" s="2">
        <f t="shared" si="18"/>
        <v>-2.4506861994145024</v>
      </c>
      <c r="AE65" s="2">
        <f t="shared" si="19"/>
        <v>0.48043462436090423</v>
      </c>
      <c r="AF65" s="2">
        <f t="shared" si="20"/>
        <v>-1.8570465557888667</v>
      </c>
      <c r="AG65" s="6">
        <f t="shared" si="21"/>
        <v>-1.07407426798654</v>
      </c>
    </row>
    <row r="66" spans="1:33" x14ac:dyDescent="0.25">
      <c r="A66" s="1" t="s">
        <v>15</v>
      </c>
      <c r="B66" s="1">
        <v>1990</v>
      </c>
      <c r="C66" s="2">
        <v>403.7807453674734</v>
      </c>
      <c r="D66" s="2">
        <v>1849.0039999999999</v>
      </c>
      <c r="E66" s="2">
        <v>1750995868760.7781</v>
      </c>
      <c r="F66" s="2">
        <v>56719240</v>
      </c>
      <c r="G66" s="2">
        <f t="shared" ref="G66:I72" si="98">C66/D66</f>
        <v>0.21837743204853716</v>
      </c>
      <c r="H66" s="2">
        <f t="shared" si="98"/>
        <v>1.0559727941040686E-9</v>
      </c>
      <c r="I66" s="2">
        <f t="shared" si="98"/>
        <v>30871.285806382068</v>
      </c>
      <c r="J66" s="2">
        <f t="shared" ref="J66:J72" si="99">F66</f>
        <v>56719240</v>
      </c>
      <c r="K66" s="2"/>
      <c r="L66" s="2"/>
      <c r="M66" s="2"/>
      <c r="N66" s="2"/>
      <c r="O66" s="2"/>
      <c r="P66" s="2"/>
      <c r="Q66" s="2"/>
      <c r="R66" s="8"/>
      <c r="S66" s="2"/>
      <c r="T66" s="2"/>
      <c r="U66" s="2"/>
      <c r="V66" s="6"/>
      <c r="W66" s="2"/>
      <c r="X66" s="2"/>
      <c r="Y66" s="2"/>
      <c r="Z66" s="2"/>
      <c r="AA66" s="2"/>
      <c r="AB66" s="2"/>
      <c r="AC66" s="6"/>
      <c r="AD66" s="2"/>
      <c r="AE66" s="2"/>
      <c r="AF66" s="2"/>
      <c r="AG66" s="6"/>
    </row>
    <row r="67" spans="1:33" x14ac:dyDescent="0.25">
      <c r="A67" s="1" t="s">
        <v>15</v>
      </c>
      <c r="B67" s="1" t="s">
        <v>2</v>
      </c>
      <c r="C67" s="2">
        <v>413.11558196127874</v>
      </c>
      <c r="D67" s="2">
        <v>1929.327</v>
      </c>
      <c r="E67" s="2">
        <v>1868128685847.3152</v>
      </c>
      <c r="F67" s="2">
        <v>56844303</v>
      </c>
      <c r="G67" s="2">
        <f t="shared" si="98"/>
        <v>0.21412419043598038</v>
      </c>
      <c r="H67" s="2">
        <f t="shared" si="98"/>
        <v>1.0327591533796974E-9</v>
      </c>
      <c r="I67" s="2">
        <f t="shared" si="98"/>
        <v>32863.956232294993</v>
      </c>
      <c r="J67" s="2">
        <f t="shared" si="99"/>
        <v>56844303</v>
      </c>
      <c r="K67" s="2">
        <f t="shared" si="24"/>
        <v>9.3348365938053348</v>
      </c>
      <c r="L67" s="2">
        <f t="shared" ref="L67:L72" si="100">((LN(C67)-LN(C66)))</f>
        <v>2.2855392123483753E-2</v>
      </c>
      <c r="M67" s="2">
        <f t="shared" ref="M67:M73" si="101">K67/L67</f>
        <v>408.43038453992904</v>
      </c>
      <c r="N67" s="2">
        <f t="shared" ref="N67:Q72" si="102">LN(G67/G66)</f>
        <v>-1.9668729584311546E-2</v>
      </c>
      <c r="O67" s="2">
        <f t="shared" si="102"/>
        <v>-2.2228411424953489E-2</v>
      </c>
      <c r="P67" s="2">
        <f t="shared" si="102"/>
        <v>6.255001201982846E-2</v>
      </c>
      <c r="Q67" s="2">
        <f t="shared" si="102"/>
        <v>2.2025211129199159E-3</v>
      </c>
      <c r="R67" s="8">
        <f t="shared" si="28"/>
        <v>-8.0333067875322435</v>
      </c>
      <c r="S67" s="2">
        <f t="shared" si="29"/>
        <v>-9.0787586260055058</v>
      </c>
      <c r="T67" s="2">
        <f t="shared" si="30"/>
        <v>25.547325462235722</v>
      </c>
      <c r="U67" s="2">
        <f t="shared" si="31"/>
        <v>0.89957654510719365</v>
      </c>
      <c r="V67" s="6">
        <f t="shared" si="32"/>
        <v>9.3348365938051661</v>
      </c>
      <c r="W67" s="2">
        <f t="shared" si="11"/>
        <v>2.3118577844294861E-2</v>
      </c>
      <c r="X67" s="2">
        <f t="shared" si="12"/>
        <v>6.6894970557203434E-2</v>
      </c>
      <c r="Y67" s="2">
        <f t="shared" si="13"/>
        <v>0.34559515688142251</v>
      </c>
      <c r="Z67" s="2">
        <f t="shared" si="14"/>
        <v>-0.29740980376198078</v>
      </c>
      <c r="AA67" s="2">
        <f t="shared" si="15"/>
        <v>-0.3361146154100928</v>
      </c>
      <c r="AB67" s="2">
        <f t="shared" si="16"/>
        <v>0.94581537258843107</v>
      </c>
      <c r="AC67" s="6">
        <f t="shared" si="17"/>
        <v>3.3304203465058725E-2</v>
      </c>
      <c r="AD67" s="2">
        <f t="shared" si="18"/>
        <v>0.63460611140669099</v>
      </c>
      <c r="AE67" s="2">
        <f t="shared" si="19"/>
        <v>0.31444805443165263</v>
      </c>
      <c r="AF67" s="2">
        <f t="shared" si="20"/>
        <v>0.35537021828080617</v>
      </c>
      <c r="AG67" s="6">
        <f t="shared" si="21"/>
        <v>-3.521216130576782E-2</v>
      </c>
    </row>
    <row r="68" spans="1:33" x14ac:dyDescent="0.25">
      <c r="A68" s="1" t="s">
        <v>15</v>
      </c>
      <c r="B68" s="1" t="s">
        <v>3</v>
      </c>
      <c r="C68" s="2">
        <v>434.37850298405823</v>
      </c>
      <c r="D68" s="2">
        <v>2090.4009999999998</v>
      </c>
      <c r="E68" s="2">
        <v>2068664016522.7336</v>
      </c>
      <c r="F68" s="2">
        <v>56942108</v>
      </c>
      <c r="G68" s="2">
        <f t="shared" si="98"/>
        <v>0.20779673516423799</v>
      </c>
      <c r="H68" s="2">
        <f t="shared" si="98"/>
        <v>1.010507739924729E-9</v>
      </c>
      <c r="I68" s="2">
        <f t="shared" si="98"/>
        <v>36329.248936880482</v>
      </c>
      <c r="J68" s="2">
        <f t="shared" si="99"/>
        <v>56942108</v>
      </c>
      <c r="K68" s="2">
        <f t="shared" si="24"/>
        <v>21.262921022779494</v>
      </c>
      <c r="L68" s="2">
        <f t="shared" si="100"/>
        <v>5.018886743218598E-2</v>
      </c>
      <c r="M68" s="2">
        <f t="shared" si="101"/>
        <v>423.65811604554443</v>
      </c>
      <c r="N68" s="2">
        <f t="shared" si="102"/>
        <v>-2.9995808727335857E-2</v>
      </c>
      <c r="O68" s="2">
        <f t="shared" si="102"/>
        <v>-2.1781093036030378E-2</v>
      </c>
      <c r="P68" s="2">
        <f t="shared" si="102"/>
        <v>0.10024667069815928</v>
      </c>
      <c r="Q68" s="2">
        <f t="shared" si="102"/>
        <v>1.719098497392945E-3</v>
      </c>
      <c r="R68" s="8">
        <f t="shared" si="28"/>
        <v>-12.70796781468561</v>
      </c>
      <c r="S68" s="2">
        <f t="shared" si="29"/>
        <v>-9.2277368410573573</v>
      </c>
      <c r="T68" s="2">
        <f t="shared" si="30"/>
        <v>42.470315647820243</v>
      </c>
      <c r="U68" s="2">
        <f t="shared" si="31"/>
        <v>0.72831003070222133</v>
      </c>
      <c r="V68" s="6">
        <f t="shared" si="32"/>
        <v>21.262921022779498</v>
      </c>
      <c r="W68" s="2">
        <f t="shared" ref="W68:W131" si="103">(C68-C67)/C67</f>
        <v>5.1469665999605084E-2</v>
      </c>
      <c r="X68" s="2">
        <f t="shared" ref="X68:X131" si="104">(E68-E67)/E67</f>
        <v>0.1073455657496437</v>
      </c>
      <c r="Y68" s="2">
        <f t="shared" ref="Y68:Y131" si="105">W68/X68</f>
        <v>0.47947640538450392</v>
      </c>
      <c r="Z68" s="2">
        <f t="shared" ref="Z68:Z131" si="106">(R68/C67)/X68</f>
        <v>-0.28656320178209105</v>
      </c>
      <c r="AA68" s="2">
        <f t="shared" ref="AA68:AA131" si="107">(S68/C67)/X68</f>
        <v>-0.20808439657205524</v>
      </c>
      <c r="AB68" s="2">
        <f t="shared" ref="AB68:AB131" si="108">(T68/C67)/X68</f>
        <v>0.95770069693369797</v>
      </c>
      <c r="AC68" s="6">
        <f t="shared" ref="AC68:AC131" si="109">(U68/C67)/X68</f>
        <v>1.6423306804952346E-2</v>
      </c>
      <c r="AD68" s="2">
        <f t="shared" ref="AD68:AD131" si="110">SUM(AE68:AG68)</f>
        <v>0.49934629167582373</v>
      </c>
      <c r="AE68" s="2">
        <f t="shared" ref="AE68:AE131" si="111">-(R68/T68)</f>
        <v>0.29921999921226949</v>
      </c>
      <c r="AF68" s="2">
        <f t="shared" ref="AF68:AF131" si="112">-(S68/T68)</f>
        <v>0.21727497665845494</v>
      </c>
      <c r="AG68" s="6">
        <f t="shared" ref="AG68:AG131" si="113">-(U68/T68)</f>
        <v>-1.7148684194900756E-2</v>
      </c>
    </row>
    <row r="69" spans="1:33" x14ac:dyDescent="0.25">
      <c r="A69" s="1" t="s">
        <v>15</v>
      </c>
      <c r="B69" s="1" t="s">
        <v>4</v>
      </c>
      <c r="C69" s="2">
        <v>470.19662548670175</v>
      </c>
      <c r="D69" s="2">
        <v>2190.9229999999998</v>
      </c>
      <c r="E69" s="2">
        <v>2165023183424.8364</v>
      </c>
      <c r="F69" s="2">
        <v>57969484</v>
      </c>
      <c r="G69" s="2">
        <f t="shared" si="98"/>
        <v>0.21461120518005508</v>
      </c>
      <c r="H69" s="2">
        <f t="shared" si="98"/>
        <v>1.0119628356746704E-9</v>
      </c>
      <c r="I69" s="2">
        <f t="shared" si="98"/>
        <v>37347.635929014592</v>
      </c>
      <c r="J69" s="2">
        <f t="shared" si="99"/>
        <v>57969484</v>
      </c>
      <c r="K69" s="2">
        <f t="shared" si="24"/>
        <v>35.818122502643519</v>
      </c>
      <c r="L69" s="2">
        <f t="shared" si="100"/>
        <v>7.9234678608358422E-2</v>
      </c>
      <c r="M69" s="2">
        <f t="shared" si="101"/>
        <v>452.05108585958328</v>
      </c>
      <c r="N69" s="2">
        <f t="shared" si="102"/>
        <v>3.2267675984049261E-2</v>
      </c>
      <c r="O69" s="2">
        <f t="shared" si="102"/>
        <v>1.4389292171303727E-3</v>
      </c>
      <c r="P69" s="2">
        <f t="shared" si="102"/>
        <v>2.7646441841601199E-2</v>
      </c>
      <c r="Q69" s="2">
        <f t="shared" si="102"/>
        <v>1.7881631565577743E-2</v>
      </c>
      <c r="R69" s="8">
        <f t="shared" si="28"/>
        <v>14.586637966754665</v>
      </c>
      <c r="S69" s="2">
        <f t="shared" si="29"/>
        <v>0.65046951507886508</v>
      </c>
      <c r="T69" s="2">
        <f t="shared" si="30"/>
        <v>12.49760405464964</v>
      </c>
      <c r="U69" s="2">
        <f t="shared" si="31"/>
        <v>8.0834109661604181</v>
      </c>
      <c r="V69" s="6">
        <f t="shared" si="32"/>
        <v>35.81812250264359</v>
      </c>
      <c r="W69" s="2">
        <f t="shared" si="103"/>
        <v>8.2458322077596111E-2</v>
      </c>
      <c r="X69" s="2">
        <f t="shared" si="104"/>
        <v>4.6580385278840584E-2</v>
      </c>
      <c r="Y69" s="2">
        <f t="shared" si="105"/>
        <v>1.7702370125103557</v>
      </c>
      <c r="Z69" s="2">
        <f t="shared" si="106"/>
        <v>0.72091457096703371</v>
      </c>
      <c r="AA69" s="2">
        <f t="shared" si="107"/>
        <v>3.2148117507200043E-2</v>
      </c>
      <c r="AB69" s="2">
        <f t="shared" si="108"/>
        <v>0.61766836783830503</v>
      </c>
      <c r="AC69" s="6">
        <f t="shared" si="109"/>
        <v>0.39950595619782048</v>
      </c>
      <c r="AD69" s="2">
        <f t="shared" si="110"/>
        <v>-1.8659991423970359</v>
      </c>
      <c r="AE69" s="2">
        <f t="shared" si="111"/>
        <v>-1.1671547524605579</v>
      </c>
      <c r="AF69" s="2">
        <f t="shared" si="112"/>
        <v>-5.2047537450737424E-2</v>
      </c>
      <c r="AG69" s="6">
        <f t="shared" si="113"/>
        <v>-0.6467968524857407</v>
      </c>
    </row>
    <row r="70" spans="1:33" x14ac:dyDescent="0.25">
      <c r="A70" s="1" t="s">
        <v>15</v>
      </c>
      <c r="B70" s="1" t="s">
        <v>5</v>
      </c>
      <c r="C70" s="2">
        <v>397.11613954658515</v>
      </c>
      <c r="D70" s="2">
        <v>2020.4559999999999</v>
      </c>
      <c r="E70" s="2">
        <v>2134017843247.1558</v>
      </c>
      <c r="F70" s="2">
        <v>59277417</v>
      </c>
      <c r="G70" s="2">
        <f t="shared" si="98"/>
        <v>0.19654777908877261</v>
      </c>
      <c r="H70" s="2">
        <f t="shared" si="98"/>
        <v>9.4678496076941971E-10</v>
      </c>
      <c r="I70" s="2">
        <f t="shared" si="98"/>
        <v>36000.520117925444</v>
      </c>
      <c r="J70" s="2">
        <f t="shared" si="99"/>
        <v>59277417</v>
      </c>
      <c r="K70" s="2">
        <f t="shared" si="24"/>
        <v>-73.080485940116603</v>
      </c>
      <c r="L70" s="2">
        <f t="shared" si="100"/>
        <v>-0.16892217847527924</v>
      </c>
      <c r="M70" s="2">
        <f t="shared" si="101"/>
        <v>432.6281285249438</v>
      </c>
      <c r="N70" s="2">
        <f t="shared" si="102"/>
        <v>-8.7922490760824132E-2</v>
      </c>
      <c r="O70" s="2">
        <f t="shared" si="102"/>
        <v>-6.6575132291733646E-2</v>
      </c>
      <c r="P70" s="2">
        <f t="shared" si="102"/>
        <v>-3.6736228430477559E-2</v>
      </c>
      <c r="Q70" s="2">
        <f t="shared" si="102"/>
        <v>2.2311673007756428E-2</v>
      </c>
      <c r="R70" s="8">
        <f t="shared" si="28"/>
        <v>-38.037742633107008</v>
      </c>
      <c r="S70" s="2">
        <f t="shared" si="29"/>
        <v>-28.802274889673281</v>
      </c>
      <c r="T70" s="2">
        <f t="shared" si="30"/>
        <v>-15.893125754942339</v>
      </c>
      <c r="U70" s="2">
        <f t="shared" si="31"/>
        <v>9.6526573376061666</v>
      </c>
      <c r="V70" s="6">
        <f t="shared" si="32"/>
        <v>-73.080485940116461</v>
      </c>
      <c r="W70" s="2">
        <f t="shared" si="103"/>
        <v>-0.15542537308614413</v>
      </c>
      <c r="X70" s="2">
        <f t="shared" si="104"/>
        <v>-1.4321019938748883E-2</v>
      </c>
      <c r="Y70" s="2">
        <f t="shared" si="105"/>
        <v>10.852954171623228</v>
      </c>
      <c r="Z70" s="2">
        <f t="shared" si="106"/>
        <v>5.6488660725023472</v>
      </c>
      <c r="AA70" s="2">
        <f t="shared" si="107"/>
        <v>4.2773356716902518</v>
      </c>
      <c r="AB70" s="2">
        <f t="shared" si="108"/>
        <v>2.3602383487648555</v>
      </c>
      <c r="AC70" s="6">
        <f t="shared" si="109"/>
        <v>-1.4334859213342455</v>
      </c>
      <c r="AD70" s="2">
        <f t="shared" si="110"/>
        <v>-3.5982449939018677</v>
      </c>
      <c r="AE70" s="2">
        <f t="shared" si="111"/>
        <v>-2.3933456023449811</v>
      </c>
      <c r="AF70" s="2">
        <f t="shared" si="112"/>
        <v>-1.8122473410063178</v>
      </c>
      <c r="AG70" s="6">
        <f t="shared" si="113"/>
        <v>0.60734794944943082</v>
      </c>
    </row>
    <row r="71" spans="1:33" x14ac:dyDescent="0.25">
      <c r="A71" s="1" t="s">
        <v>15</v>
      </c>
      <c r="B71" s="1" t="s">
        <v>6</v>
      </c>
      <c r="C71" s="2">
        <v>334.37570222415542</v>
      </c>
      <c r="D71" s="2">
        <v>1784.3579999999999</v>
      </c>
      <c r="E71" s="2">
        <v>2062497785388.0918</v>
      </c>
      <c r="F71" s="2">
        <v>60730582</v>
      </c>
      <c r="G71" s="2">
        <f t="shared" si="98"/>
        <v>0.18739272176556243</v>
      </c>
      <c r="H71" s="2">
        <f t="shared" si="98"/>
        <v>8.6514420167692182E-10</v>
      </c>
      <c r="I71" s="2">
        <f t="shared" si="98"/>
        <v>33961.436190222776</v>
      </c>
      <c r="J71" s="2">
        <f t="shared" si="99"/>
        <v>60730582</v>
      </c>
      <c r="K71" s="2">
        <f t="shared" si="24"/>
        <v>-62.740437322429727</v>
      </c>
      <c r="L71" s="2">
        <f t="shared" si="100"/>
        <v>-0.17196356308566063</v>
      </c>
      <c r="M71" s="2">
        <f t="shared" si="101"/>
        <v>364.84727460070525</v>
      </c>
      <c r="N71" s="2">
        <f t="shared" si="102"/>
        <v>-4.7699021245806272E-2</v>
      </c>
      <c r="O71" s="2">
        <f t="shared" si="102"/>
        <v>-9.01757930609796E-2</v>
      </c>
      <c r="P71" s="2">
        <f t="shared" si="102"/>
        <v>-5.8307734880368965E-2</v>
      </c>
      <c r="Q71" s="2">
        <f t="shared" si="102"/>
        <v>2.4218986101494144E-2</v>
      </c>
      <c r="R71" s="8">
        <f t="shared" si="28"/>
        <v>-17.402857902653555</v>
      </c>
      <c r="S71" s="2">
        <f t="shared" si="29"/>
        <v>-32.900392333255596</v>
      </c>
      <c r="T71" s="2">
        <f t="shared" si="30"/>
        <v>-21.273418159243096</v>
      </c>
      <c r="U71" s="2">
        <f t="shared" si="31"/>
        <v>8.836231072722498</v>
      </c>
      <c r="V71" s="6">
        <f t="shared" si="32"/>
        <v>-62.740437322429742</v>
      </c>
      <c r="W71" s="2">
        <f t="shared" si="103"/>
        <v>-0.15799014714955883</v>
      </c>
      <c r="X71" s="2">
        <f t="shared" si="104"/>
        <v>-3.3514273596812055E-2</v>
      </c>
      <c r="Y71" s="2">
        <f t="shared" si="105"/>
        <v>4.7141152170037541</v>
      </c>
      <c r="Z71" s="2">
        <f t="shared" si="106"/>
        <v>1.3075949221814582</v>
      </c>
      <c r="AA71" s="2">
        <f t="shared" si="107"/>
        <v>2.4720299501028</v>
      </c>
      <c r="AB71" s="2">
        <f t="shared" si="108"/>
        <v>1.5984164048266813</v>
      </c>
      <c r="AC71" s="6">
        <f t="shared" si="109"/>
        <v>-0.66392606010718469</v>
      </c>
      <c r="AD71" s="2">
        <f t="shared" si="110"/>
        <v>-1.9492410130230828</v>
      </c>
      <c r="AE71" s="2">
        <f t="shared" si="111"/>
        <v>-0.818056495311835</v>
      </c>
      <c r="AF71" s="2">
        <f t="shared" si="112"/>
        <v>-1.5465494114287737</v>
      </c>
      <c r="AG71" s="6">
        <f t="shared" si="113"/>
        <v>0.41536489371752605</v>
      </c>
    </row>
    <row r="72" spans="1:33" x14ac:dyDescent="0.25">
      <c r="A72" s="1" t="s">
        <v>15</v>
      </c>
      <c r="B72" s="1" t="s">
        <v>7</v>
      </c>
      <c r="C72" s="2">
        <v>328.55334749215871</v>
      </c>
      <c r="D72" s="2">
        <v>1790.808</v>
      </c>
      <c r="E72" s="2">
        <v>2151420719257.0791</v>
      </c>
      <c r="F72" s="2">
        <v>59729081</v>
      </c>
      <c r="G72" s="2">
        <f t="shared" si="98"/>
        <v>0.18346653995970461</v>
      </c>
      <c r="H72" s="2">
        <f t="shared" si="98"/>
        <v>8.3238391448530593E-10</v>
      </c>
      <c r="I72" s="2">
        <f t="shared" si="98"/>
        <v>36019.6521231773</v>
      </c>
      <c r="J72" s="2">
        <f t="shared" si="99"/>
        <v>59729081</v>
      </c>
      <c r="K72" s="2">
        <f t="shared" si="24"/>
        <v>-5.8223547319967111</v>
      </c>
      <c r="L72" s="2">
        <f t="shared" si="100"/>
        <v>-1.7565995781623656E-2</v>
      </c>
      <c r="M72" s="2">
        <f t="shared" si="101"/>
        <v>331.4560019471063</v>
      </c>
      <c r="N72" s="2">
        <f t="shared" si="102"/>
        <v>-2.1174223762018499E-2</v>
      </c>
      <c r="O72" s="2">
        <f t="shared" si="102"/>
        <v>-3.8602430106779648E-2</v>
      </c>
      <c r="P72" s="2">
        <f t="shared" si="102"/>
        <v>5.8839030630061274E-2</v>
      </c>
      <c r="Q72" s="2">
        <f t="shared" si="102"/>
        <v>-1.6628372542887269E-2</v>
      </c>
      <c r="R72" s="8">
        <f t="shared" si="28"/>
        <v>-7.0183235524920686</v>
      </c>
      <c r="S72" s="2">
        <f t="shared" si="29"/>
        <v>-12.79500714863579</v>
      </c>
      <c r="T72" s="2">
        <f t="shared" si="30"/>
        <v>19.502549851083437</v>
      </c>
      <c r="U72" s="2">
        <f t="shared" si="31"/>
        <v>-5.5115738819524518</v>
      </c>
      <c r="V72" s="6">
        <f t="shared" si="32"/>
        <v>-5.8223547319968754</v>
      </c>
      <c r="W72" s="2">
        <f t="shared" si="103"/>
        <v>-1.7412613097388216E-2</v>
      </c>
      <c r="X72" s="2">
        <f t="shared" si="104"/>
        <v>4.3114196048581473E-2</v>
      </c>
      <c r="Y72" s="2">
        <f t="shared" si="105"/>
        <v>-0.4038719190720273</v>
      </c>
      <c r="Z72" s="2">
        <f t="shared" si="106"/>
        <v>-0.48683117609382054</v>
      </c>
      <c r="AA72" s="2">
        <f t="shared" si="107"/>
        <v>-0.88753508323043961</v>
      </c>
      <c r="AB72" s="2">
        <f t="shared" si="108"/>
        <v>1.3528087170418386</v>
      </c>
      <c r="AC72" s="6">
        <f t="shared" si="109"/>
        <v>-0.38231437678961699</v>
      </c>
      <c r="AD72" s="2">
        <f t="shared" si="110"/>
        <v>1.298543255956524</v>
      </c>
      <c r="AE72" s="2">
        <f t="shared" si="111"/>
        <v>0.3598669715540902</v>
      </c>
      <c r="AF72" s="2">
        <f t="shared" si="112"/>
        <v>0.65606842419761746</v>
      </c>
      <c r="AG72" s="6">
        <f t="shared" si="113"/>
        <v>0.28260786020481643</v>
      </c>
    </row>
    <row r="73" spans="1:33" x14ac:dyDescent="0.25">
      <c r="A73" s="1" t="s">
        <v>15</v>
      </c>
      <c r="B73" s="1" t="s">
        <v>48</v>
      </c>
      <c r="C73" s="2"/>
      <c r="D73" s="2"/>
      <c r="E73" s="2"/>
      <c r="F73" s="2"/>
      <c r="G73" s="2"/>
      <c r="H73" s="2"/>
      <c r="I73" s="2"/>
      <c r="J73" s="2"/>
      <c r="K73" s="2">
        <f>C72-C66</f>
        <v>-75.227397875314693</v>
      </c>
      <c r="L73" s="2">
        <f>((LN(C72)-LN(C66)))</f>
        <v>-0.20617279917853537</v>
      </c>
      <c r="M73" s="2">
        <f t="shared" si="101"/>
        <v>364.87547423834275</v>
      </c>
      <c r="N73" s="2">
        <f>LN(G72/G66)</f>
        <v>-0.17419259809624699</v>
      </c>
      <c r="O73" s="2">
        <f>LN(H72/H66)</f>
        <v>-0.23792393070334655</v>
      </c>
      <c r="P73" s="2">
        <f>LN(I72/I66)</f>
        <v>0.15423819187880358</v>
      </c>
      <c r="Q73" s="2">
        <f>LN(J72/J66)</f>
        <v>5.1705537742254143E-2</v>
      </c>
      <c r="R73" s="8">
        <f t="shared" ref="R73" si="114">M73*N73</f>
        <v>-63.558606839177159</v>
      </c>
      <c r="S73" s="2">
        <f t="shared" ref="S73" si="115">M73*O73</f>
        <v>-86.812607048034167</v>
      </c>
      <c r="T73" s="2">
        <f t="shared" ref="T73" si="116">M73*P73</f>
        <v>56.277733407442959</v>
      </c>
      <c r="U73" s="2">
        <f t="shared" ref="U73" si="117">M73*Q73</f>
        <v>18.86608260445351</v>
      </c>
      <c r="V73" s="6">
        <f t="shared" ref="V73" si="118">SUM(R73:U73)</f>
        <v>-75.227397875314864</v>
      </c>
      <c r="W73" s="2">
        <f>(C72-C66)/C66</f>
        <v>-0.18630754125447865</v>
      </c>
      <c r="X73" s="2">
        <f>(E72-E66)/E66</f>
        <v>0.22868406353219517</v>
      </c>
      <c r="Y73" s="2">
        <f>W73/X73</f>
        <v>-0.8146940297317633</v>
      </c>
      <c r="Z73" s="2">
        <f>(R73/C66)/X73</f>
        <v>-0.68832392176810275</v>
      </c>
      <c r="AA73" s="2">
        <f>(S73/C66)/X73</f>
        <v>-0.94015896687942124</v>
      </c>
      <c r="AB73" s="2">
        <f>(T73/C66)/X73</f>
        <v>0.60947387133969488</v>
      </c>
      <c r="AC73" s="6">
        <f>(U73/C66)/X73</f>
        <v>0.20431498757606406</v>
      </c>
      <c r="AD73" s="2">
        <f t="shared" si="110"/>
        <v>2.3367169095222606</v>
      </c>
      <c r="AE73" s="2">
        <f t="shared" si="111"/>
        <v>1.1293739635713771</v>
      </c>
      <c r="AF73" s="2">
        <f t="shared" si="112"/>
        <v>1.5425746879236051</v>
      </c>
      <c r="AG73" s="6">
        <f t="shared" si="113"/>
        <v>-0.33523174197272121</v>
      </c>
    </row>
    <row r="74" spans="1:33" x14ac:dyDescent="0.25">
      <c r="A74" s="1" t="s">
        <v>16</v>
      </c>
      <c r="B74" s="1">
        <v>1990</v>
      </c>
      <c r="C74" s="2">
        <v>1084.1171891224883</v>
      </c>
      <c r="D74" s="2">
        <v>5187.366</v>
      </c>
      <c r="E74" s="2">
        <v>4703605002006.2285</v>
      </c>
      <c r="F74" s="2">
        <v>123478000</v>
      </c>
      <c r="G74" s="2">
        <f t="shared" ref="G74:I80" si="119">C74/D74</f>
        <v>0.20899184463222537</v>
      </c>
      <c r="H74" s="2">
        <f t="shared" si="119"/>
        <v>1.1028489845102709E-9</v>
      </c>
      <c r="I74" s="2">
        <f t="shared" si="119"/>
        <v>38092.656197915647</v>
      </c>
      <c r="J74" s="2">
        <f t="shared" ref="J74:J80" si="120">F74</f>
        <v>123478000</v>
      </c>
      <c r="K74" s="2"/>
      <c r="L74" s="2"/>
      <c r="M74" s="2"/>
      <c r="N74" s="2"/>
      <c r="O74" s="2"/>
      <c r="P74" s="2"/>
      <c r="Q74" s="2"/>
      <c r="R74" s="8"/>
      <c r="S74" s="2"/>
      <c r="T74" s="2"/>
      <c r="U74" s="2"/>
      <c r="V74" s="6"/>
      <c r="W74" s="2"/>
      <c r="X74" s="2"/>
      <c r="Y74" s="2"/>
      <c r="Z74" s="2"/>
      <c r="AA74" s="2"/>
      <c r="AB74" s="2"/>
      <c r="AC74" s="6"/>
      <c r="AD74" s="2"/>
      <c r="AE74" s="2"/>
      <c r="AF74" s="2"/>
      <c r="AG74" s="6"/>
    </row>
    <row r="75" spans="1:33" x14ac:dyDescent="0.25">
      <c r="A75" s="1" t="s">
        <v>16</v>
      </c>
      <c r="B75" s="1" t="s">
        <v>2</v>
      </c>
      <c r="C75" s="2">
        <v>1187.4757725336467</v>
      </c>
      <c r="D75" s="2">
        <v>5932.0860000000002</v>
      </c>
      <c r="E75" s="2">
        <v>5063810899975.5791</v>
      </c>
      <c r="F75" s="2">
        <v>125472000</v>
      </c>
      <c r="G75" s="2">
        <f t="shared" si="119"/>
        <v>0.20017844861548648</v>
      </c>
      <c r="H75" s="2">
        <f t="shared" si="119"/>
        <v>1.1714667307242078E-9</v>
      </c>
      <c r="I75" s="2">
        <f t="shared" si="119"/>
        <v>40358.095032960176</v>
      </c>
      <c r="J75" s="2">
        <f t="shared" si="120"/>
        <v>125472000</v>
      </c>
      <c r="K75" s="2">
        <f t="shared" si="24"/>
        <v>103.35858341115841</v>
      </c>
      <c r="L75" s="2">
        <f t="shared" ref="L75:L80" si="121">((LN(C75)-LN(C74)))</f>
        <v>9.1063849420828014E-2</v>
      </c>
      <c r="M75" s="2">
        <f t="shared" ref="M75:M81" si="122">K75/L75</f>
        <v>1135.012236672683</v>
      </c>
      <c r="N75" s="2">
        <f t="shared" ref="N75:Q80" si="123">LN(G75/G74)</f>
        <v>-4.3086018491805739E-2</v>
      </c>
      <c r="O75" s="2">
        <f t="shared" si="123"/>
        <v>6.0359762203580275E-2</v>
      </c>
      <c r="P75" s="2">
        <f t="shared" si="123"/>
        <v>5.7770482146946633E-2</v>
      </c>
      <c r="Q75" s="2">
        <f t="shared" si="123"/>
        <v>1.6019623562107108E-2</v>
      </c>
      <c r="R75" s="8">
        <f t="shared" si="28"/>
        <v>-48.903158217705013</v>
      </c>
      <c r="S75" s="2">
        <f t="shared" si="29"/>
        <v>68.50906870371692</v>
      </c>
      <c r="T75" s="2">
        <f t="shared" si="30"/>
        <v>65.570204155265202</v>
      </c>
      <c r="U75" s="2">
        <f t="shared" si="31"/>
        <v>18.182468769881602</v>
      </c>
      <c r="V75" s="6">
        <f t="shared" si="32"/>
        <v>103.35858341115872</v>
      </c>
      <c r="W75" s="2">
        <f t="shared" si="103"/>
        <v>9.5338939782717999E-2</v>
      </c>
      <c r="X75" s="2">
        <f t="shared" si="104"/>
        <v>7.658081361332679E-2</v>
      </c>
      <c r="Y75" s="2">
        <f t="shared" si="105"/>
        <v>1.2449455063784653</v>
      </c>
      <c r="Z75" s="2">
        <f t="shared" si="106"/>
        <v>-0.58903445714479763</v>
      </c>
      <c r="AA75" s="2">
        <f t="shared" si="107"/>
        <v>0.82518601178562756</v>
      </c>
      <c r="AB75" s="2">
        <f t="shared" si="108"/>
        <v>0.78978763370515792</v>
      </c>
      <c r="AC75" s="6">
        <f t="shared" si="109"/>
        <v>0.21900631803248111</v>
      </c>
      <c r="AD75" s="2">
        <f t="shared" si="110"/>
        <v>-0.57630412689296395</v>
      </c>
      <c r="AE75" s="2">
        <f t="shared" si="111"/>
        <v>0.74581372511676336</v>
      </c>
      <c r="AF75" s="2">
        <f t="shared" si="112"/>
        <v>-1.0448201219793782</v>
      </c>
      <c r="AG75" s="6">
        <f t="shared" si="113"/>
        <v>-0.27729773003034908</v>
      </c>
    </row>
    <row r="76" spans="1:33" x14ac:dyDescent="0.25">
      <c r="A76" s="1" t="s">
        <v>16</v>
      </c>
      <c r="B76" s="1" t="s">
        <v>3</v>
      </c>
      <c r="C76" s="2">
        <v>1229.998171213103</v>
      </c>
      <c r="D76" s="2">
        <v>6202.7049999999999</v>
      </c>
      <c r="E76" s="2">
        <v>5348935478913.0479</v>
      </c>
      <c r="F76" s="2">
        <v>126843000</v>
      </c>
      <c r="G76" s="2">
        <f t="shared" si="119"/>
        <v>0.19830028531311791</v>
      </c>
      <c r="H76" s="2">
        <f t="shared" si="119"/>
        <v>1.1596148475622379E-9</v>
      </c>
      <c r="I76" s="2">
        <f t="shared" si="119"/>
        <v>42169.733283768503</v>
      </c>
      <c r="J76" s="2">
        <f t="shared" si="120"/>
        <v>126843000</v>
      </c>
      <c r="K76" s="2">
        <f t="shared" si="24"/>
        <v>42.522398679456273</v>
      </c>
      <c r="L76" s="2">
        <f t="shared" si="121"/>
        <v>3.5182827923000204E-2</v>
      </c>
      <c r="M76" s="2">
        <f t="shared" si="122"/>
        <v>1208.6123029257105</v>
      </c>
      <c r="N76" s="2">
        <f t="shared" si="123"/>
        <v>-9.4267374931617364E-3</v>
      </c>
      <c r="O76" s="2">
        <f t="shared" si="123"/>
        <v>-1.016865767161344E-2</v>
      </c>
      <c r="P76" s="2">
        <f t="shared" si="123"/>
        <v>4.3910747962406849E-2</v>
      </c>
      <c r="Q76" s="2">
        <f t="shared" si="123"/>
        <v>1.0867475125368859E-2</v>
      </c>
      <c r="R76" s="8">
        <f t="shared" si="28"/>
        <v>-11.393270910686345</v>
      </c>
      <c r="S76" s="2">
        <f t="shared" si="29"/>
        <v>-12.289964766151913</v>
      </c>
      <c r="T76" s="2">
        <f t="shared" si="30"/>
        <v>53.07107021803499</v>
      </c>
      <c r="U76" s="2">
        <f t="shared" si="31"/>
        <v>13.134564138259931</v>
      </c>
      <c r="V76" s="6">
        <f t="shared" si="32"/>
        <v>42.522398679456664</v>
      </c>
      <c r="W76" s="2">
        <f t="shared" si="103"/>
        <v>3.5809066309394046E-2</v>
      </c>
      <c r="X76" s="2">
        <f t="shared" si="104"/>
        <v>5.6306324341385612E-2</v>
      </c>
      <c r="Y76" s="2">
        <f t="shared" si="105"/>
        <v>0.6359688139521138</v>
      </c>
      <c r="Z76" s="2">
        <f t="shared" si="106"/>
        <v>-0.1703987830678268</v>
      </c>
      <c r="AA76" s="2">
        <f t="shared" si="107"/>
        <v>-0.18380981690995335</v>
      </c>
      <c r="AB76" s="2">
        <f t="shared" si="108"/>
        <v>0.79373569294996882</v>
      </c>
      <c r="AC76" s="6">
        <f t="shared" si="109"/>
        <v>0.19644172097993101</v>
      </c>
      <c r="AD76" s="2">
        <f t="shared" si="110"/>
        <v>0.19876500502515967</v>
      </c>
      <c r="AE76" s="2">
        <f t="shared" si="111"/>
        <v>0.21467950173001416</v>
      </c>
      <c r="AF76" s="2">
        <f t="shared" si="112"/>
        <v>0.23157559694312418</v>
      </c>
      <c r="AG76" s="6">
        <f t="shared" si="113"/>
        <v>-0.24749009364797867</v>
      </c>
    </row>
    <row r="77" spans="1:33" x14ac:dyDescent="0.25">
      <c r="A77" s="1" t="s">
        <v>16</v>
      </c>
      <c r="B77" s="1" t="s">
        <v>4</v>
      </c>
      <c r="C77" s="2">
        <v>1291.6183127835473</v>
      </c>
      <c r="D77" s="2">
        <v>6222.5510000000004</v>
      </c>
      <c r="E77" s="2">
        <v>5672306823996.8613</v>
      </c>
      <c r="F77" s="2">
        <v>127773000</v>
      </c>
      <c r="G77" s="2">
        <f t="shared" si="119"/>
        <v>0.20757054667507702</v>
      </c>
      <c r="H77" s="2">
        <f t="shared" si="119"/>
        <v>1.0970053618530146E-9</v>
      </c>
      <c r="I77" s="2">
        <f t="shared" si="119"/>
        <v>44393.626384266325</v>
      </c>
      <c r="J77" s="2">
        <f t="shared" si="120"/>
        <v>127773000</v>
      </c>
      <c r="K77" s="2">
        <f t="shared" si="24"/>
        <v>61.620141570444275</v>
      </c>
      <c r="L77" s="2">
        <f t="shared" si="121"/>
        <v>4.8883255607528042E-2</v>
      </c>
      <c r="M77" s="2">
        <f t="shared" si="122"/>
        <v>1260.5572359005228</v>
      </c>
      <c r="N77" s="2">
        <f t="shared" si="123"/>
        <v>4.5688791545506494E-2</v>
      </c>
      <c r="O77" s="2">
        <f t="shared" si="123"/>
        <v>-5.5503852998011492E-2</v>
      </c>
      <c r="P77" s="2">
        <f t="shared" si="123"/>
        <v>5.1393166277666283E-2</v>
      </c>
      <c r="Q77" s="2">
        <f t="shared" si="123"/>
        <v>7.3051507823661968E-3</v>
      </c>
      <c r="R77" s="8">
        <f t="shared" si="28"/>
        <v>57.593336782238836</v>
      </c>
      <c r="S77" s="2">
        <f t="shared" si="29"/>
        <v>-69.965783517002308</v>
      </c>
      <c r="T77" s="2">
        <f t="shared" si="30"/>
        <v>64.784027627150962</v>
      </c>
      <c r="U77" s="2">
        <f t="shared" si="31"/>
        <v>9.2085606780560738</v>
      </c>
      <c r="V77" s="6">
        <f t="shared" si="32"/>
        <v>61.620141570443565</v>
      </c>
      <c r="W77" s="2">
        <f t="shared" si="103"/>
        <v>5.0097750559800057E-2</v>
      </c>
      <c r="X77" s="2">
        <f t="shared" si="104"/>
        <v>6.0455271213988443E-2</v>
      </c>
      <c r="Y77" s="2">
        <f t="shared" si="105"/>
        <v>0.82867464745089403</v>
      </c>
      <c r="Z77" s="2">
        <f t="shared" si="106"/>
        <v>0.77452172028819111</v>
      </c>
      <c r="AA77" s="2">
        <f t="shared" si="107"/>
        <v>-0.94090778618701953</v>
      </c>
      <c r="AB77" s="2">
        <f t="shared" si="108"/>
        <v>0.87122294571500836</v>
      </c>
      <c r="AC77" s="6">
        <f t="shared" si="109"/>
        <v>0.12383776763470465</v>
      </c>
      <c r="AD77" s="2">
        <f t="shared" si="110"/>
        <v>4.8837439915227099E-2</v>
      </c>
      <c r="AE77" s="2">
        <f t="shared" si="111"/>
        <v>-0.88900518988574728</v>
      </c>
      <c r="AF77" s="2">
        <f t="shared" si="112"/>
        <v>1.0799850839727612</v>
      </c>
      <c r="AG77" s="6">
        <f t="shared" si="113"/>
        <v>-0.14214245417178678</v>
      </c>
    </row>
    <row r="78" spans="1:33" x14ac:dyDescent="0.25">
      <c r="A78" s="1" t="s">
        <v>16</v>
      </c>
      <c r="B78" s="1" t="s">
        <v>5</v>
      </c>
      <c r="C78" s="2">
        <v>1195.9135371448947</v>
      </c>
      <c r="D78" s="2">
        <v>5863.9260000000004</v>
      </c>
      <c r="E78" s="2">
        <v>5700098114744.4102</v>
      </c>
      <c r="F78" s="2">
        <v>128070000</v>
      </c>
      <c r="G78" s="2">
        <f t="shared" si="119"/>
        <v>0.20394417275130938</v>
      </c>
      <c r="H78" s="2">
        <f t="shared" si="119"/>
        <v>1.0287412395291614E-9</v>
      </c>
      <c r="I78" s="2">
        <f t="shared" si="119"/>
        <v>44507.676385917155</v>
      </c>
      <c r="J78" s="2">
        <f t="shared" si="120"/>
        <v>128070000</v>
      </c>
      <c r="K78" s="2">
        <f t="shared" si="24"/>
        <v>-95.704775638652563</v>
      </c>
      <c r="L78" s="2">
        <f t="shared" si="121"/>
        <v>-7.6985578614095829E-2</v>
      </c>
      <c r="M78" s="2">
        <f t="shared" si="122"/>
        <v>1243.1519949780479</v>
      </c>
      <c r="N78" s="2">
        <f t="shared" si="123"/>
        <v>-1.7624972457680445E-2</v>
      </c>
      <c r="O78" s="2">
        <f t="shared" si="123"/>
        <v>-6.4248111696316598E-2</v>
      </c>
      <c r="P78" s="2">
        <f t="shared" si="123"/>
        <v>2.5657681195778064E-3</v>
      </c>
      <c r="Q78" s="2">
        <f t="shared" si="123"/>
        <v>2.321737420324104E-3</v>
      </c>
      <c r="R78" s="8">
        <f t="shared" si="28"/>
        <v>-21.910519672198593</v>
      </c>
      <c r="S78" s="2">
        <f t="shared" si="29"/>
        <v>-79.870168228848428</v>
      </c>
      <c r="T78" s="2">
        <f t="shared" si="30"/>
        <v>3.1896397565042247</v>
      </c>
      <c r="U78" s="2">
        <f t="shared" si="31"/>
        <v>2.8862725058910965</v>
      </c>
      <c r="V78" s="6">
        <f t="shared" si="32"/>
        <v>-95.704775638651697</v>
      </c>
      <c r="W78" s="2">
        <f t="shared" si="103"/>
        <v>-7.409679368233843E-2</v>
      </c>
      <c r="X78" s="2">
        <f t="shared" si="104"/>
        <v>4.8994688774551039E-3</v>
      </c>
      <c r="Y78" s="2">
        <f t="shared" si="105"/>
        <v>-15.123433893680737</v>
      </c>
      <c r="Z78" s="2">
        <f t="shared" si="106"/>
        <v>-3.4623381500813895</v>
      </c>
      <c r="AA78" s="2">
        <f t="shared" si="107"/>
        <v>-12.621221890188581</v>
      </c>
      <c r="AB78" s="2">
        <f t="shared" si="108"/>
        <v>0.50403238166795739</v>
      </c>
      <c r="AC78" s="6">
        <f t="shared" si="109"/>
        <v>0.45609376492141362</v>
      </c>
      <c r="AD78" s="2">
        <f t="shared" si="110"/>
        <v>31.004885486987419</v>
      </c>
      <c r="AE78" s="2">
        <f t="shared" si="111"/>
        <v>6.8692772052139333</v>
      </c>
      <c r="AF78" s="2">
        <f t="shared" si="112"/>
        <v>25.040498089472141</v>
      </c>
      <c r="AG78" s="6">
        <f t="shared" si="113"/>
        <v>-0.90488980769865623</v>
      </c>
    </row>
    <row r="79" spans="1:33" x14ac:dyDescent="0.25">
      <c r="A79" s="1" t="s">
        <v>16</v>
      </c>
      <c r="B79" s="1" t="s">
        <v>6</v>
      </c>
      <c r="C79" s="2">
        <v>1209.1459620571372</v>
      </c>
      <c r="D79" s="2">
        <v>5256.8940000000002</v>
      </c>
      <c r="E79" s="2">
        <v>5988669235428.8418</v>
      </c>
      <c r="F79" s="2">
        <v>127141000</v>
      </c>
      <c r="G79" s="2">
        <f t="shared" si="119"/>
        <v>0.23001147865205904</v>
      </c>
      <c r="H79" s="2">
        <f t="shared" si="119"/>
        <v>8.7780670351608761E-10</v>
      </c>
      <c r="I79" s="2">
        <f t="shared" si="119"/>
        <v>47102.580878149784</v>
      </c>
      <c r="J79" s="2">
        <f t="shared" si="120"/>
        <v>127141000</v>
      </c>
      <c r="K79" s="2">
        <f t="shared" si="24"/>
        <v>13.23242491224255</v>
      </c>
      <c r="L79" s="2">
        <f t="shared" si="121"/>
        <v>1.1003934363185586E-2</v>
      </c>
      <c r="M79" s="2">
        <f t="shared" si="122"/>
        <v>1202.5176155641686</v>
      </c>
      <c r="N79" s="2">
        <f t="shared" si="123"/>
        <v>0.1202829214528473</v>
      </c>
      <c r="O79" s="2">
        <f t="shared" si="123"/>
        <v>-0.1586648223603046</v>
      </c>
      <c r="P79" s="2">
        <f t="shared" si="123"/>
        <v>5.6666117886002933E-2</v>
      </c>
      <c r="Q79" s="2">
        <f t="shared" si="123"/>
        <v>-7.2802826153606694E-3</v>
      </c>
      <c r="R79" s="8">
        <f t="shared" si="28"/>
        <v>144.64233189857012</v>
      </c>
      <c r="S79" s="2">
        <f t="shared" si="29"/>
        <v>-190.79724385862588</v>
      </c>
      <c r="T79" s="2">
        <f t="shared" si="30"/>
        <v>68.142004963554328</v>
      </c>
      <c r="U79" s="2">
        <f t="shared" si="31"/>
        <v>-8.7546680912567822</v>
      </c>
      <c r="V79" s="6">
        <f t="shared" si="32"/>
        <v>13.23242491224179</v>
      </c>
      <c r="W79" s="2">
        <f t="shared" si="103"/>
        <v>1.1064700332628925E-2</v>
      </c>
      <c r="X79" s="2">
        <f t="shared" si="104"/>
        <v>5.0625640975895912E-2</v>
      </c>
      <c r="Y79" s="2">
        <f t="shared" si="105"/>
        <v>0.21855921464573841</v>
      </c>
      <c r="Z79" s="2">
        <f t="shared" si="106"/>
        <v>2.3890492237013694</v>
      </c>
      <c r="AA79" s="2">
        <f t="shared" si="107"/>
        <v>-3.1513872968008827</v>
      </c>
      <c r="AB79" s="2">
        <f t="shared" si="108"/>
        <v>1.1254976459712598</v>
      </c>
      <c r="AC79" s="6">
        <f t="shared" si="109"/>
        <v>-0.14460035822602033</v>
      </c>
      <c r="AD79" s="2">
        <f t="shared" si="110"/>
        <v>0.80581104240594104</v>
      </c>
      <c r="AE79" s="2">
        <f t="shared" si="111"/>
        <v>-2.1226603469612013</v>
      </c>
      <c r="AF79" s="2">
        <f t="shared" si="112"/>
        <v>2.7999945695855817</v>
      </c>
      <c r="AG79" s="6">
        <f t="shared" si="113"/>
        <v>0.12847681978156067</v>
      </c>
    </row>
    <row r="80" spans="1:33" x14ac:dyDescent="0.25">
      <c r="A80" s="1" t="s">
        <v>16</v>
      </c>
      <c r="B80" s="1" t="s">
        <v>7</v>
      </c>
      <c r="C80" s="2">
        <v>1121.7050998049842</v>
      </c>
      <c r="D80" s="2">
        <v>5102.6049999999996</v>
      </c>
      <c r="E80" s="2">
        <v>6210698351093.3379</v>
      </c>
      <c r="F80" s="2">
        <v>126633000</v>
      </c>
      <c r="G80" s="2">
        <f t="shared" si="119"/>
        <v>0.21982989077245532</v>
      </c>
      <c r="H80" s="2">
        <f t="shared" si="119"/>
        <v>8.2158313148500143E-10</v>
      </c>
      <c r="I80" s="2">
        <f t="shared" si="119"/>
        <v>49044.864696353543</v>
      </c>
      <c r="J80" s="2">
        <f t="shared" si="120"/>
        <v>126633000</v>
      </c>
      <c r="K80" s="2">
        <f t="shared" si="24"/>
        <v>-87.440862252153011</v>
      </c>
      <c r="L80" s="2">
        <f t="shared" si="121"/>
        <v>-7.5064355766142121E-2</v>
      </c>
      <c r="M80" s="2">
        <f t="shared" si="122"/>
        <v>1164.8786079583372</v>
      </c>
      <c r="N80" s="2">
        <f t="shared" si="123"/>
        <v>-4.5275191361623092E-2</v>
      </c>
      <c r="O80" s="2">
        <f t="shared" si="123"/>
        <v>-6.6193286843806293E-2</v>
      </c>
      <c r="P80" s="2">
        <f t="shared" si="123"/>
        <v>4.0407690011551693E-2</v>
      </c>
      <c r="Q80" s="2">
        <f t="shared" si="123"/>
        <v>-4.0035675722643396E-3</v>
      </c>
      <c r="R80" s="8">
        <f t="shared" si="28"/>
        <v>-52.740101888374838</v>
      </c>
      <c r="S80" s="2">
        <f t="shared" si="29"/>
        <v>-77.107143834799984</v>
      </c>
      <c r="T80" s="2">
        <f t="shared" si="30"/>
        <v>47.070053691468338</v>
      </c>
      <c r="U80" s="2">
        <f t="shared" si="31"/>
        <v>-4.6636702204464235</v>
      </c>
      <c r="V80" s="6">
        <f t="shared" si="32"/>
        <v>-87.440862252152897</v>
      </c>
      <c r="W80" s="2">
        <f t="shared" si="103"/>
        <v>-7.2316217393133111E-2</v>
      </c>
      <c r="X80" s="2">
        <f t="shared" si="104"/>
        <v>3.7074867042410108E-2</v>
      </c>
      <c r="Y80" s="2">
        <f t="shared" si="105"/>
        <v>-1.9505455625885391</v>
      </c>
      <c r="Z80" s="2">
        <f t="shared" si="106"/>
        <v>-1.1764748089078227</v>
      </c>
      <c r="AA80" s="2">
        <f t="shared" si="107"/>
        <v>-1.7200310401461314</v>
      </c>
      <c r="AB80" s="2">
        <f t="shared" si="108"/>
        <v>1.0499928979878879</v>
      </c>
      <c r="AC80" s="6">
        <f t="shared" si="109"/>
        <v>-0.10403261152247045</v>
      </c>
      <c r="AD80" s="2">
        <f t="shared" si="110"/>
        <v>2.857675005541835</v>
      </c>
      <c r="AE80" s="2">
        <f t="shared" si="111"/>
        <v>1.1204597775492706</v>
      </c>
      <c r="AF80" s="2">
        <f t="shared" si="112"/>
        <v>1.6381358801971371</v>
      </c>
      <c r="AG80" s="6">
        <f t="shared" si="113"/>
        <v>9.9079347795427208E-2</v>
      </c>
    </row>
    <row r="81" spans="1:33" x14ac:dyDescent="0.25">
      <c r="A81" s="1" t="s">
        <v>16</v>
      </c>
      <c r="B81" s="1" t="s">
        <v>48</v>
      </c>
      <c r="C81" s="2"/>
      <c r="D81" s="2"/>
      <c r="E81" s="2"/>
      <c r="F81" s="2"/>
      <c r="G81" s="2"/>
      <c r="H81" s="2"/>
      <c r="I81" s="2"/>
      <c r="J81" s="2"/>
      <c r="K81" s="2">
        <f>C80-C74</f>
        <v>37.587910682495931</v>
      </c>
      <c r="L81" s="2">
        <f>((LN(C80)-LN(C74)))</f>
        <v>3.4083932934303895E-2</v>
      </c>
      <c r="M81" s="2">
        <f t="shared" si="122"/>
        <v>1102.8043845452307</v>
      </c>
      <c r="N81" s="2">
        <f>LN(G80/G74)</f>
        <v>5.0558793194082893E-2</v>
      </c>
      <c r="O81" s="2">
        <f>LN(H80/H74)</f>
        <v>-0.29441896936647227</v>
      </c>
      <c r="P81" s="2">
        <f>LN(I80/I74)</f>
        <v>0.25271397240415211</v>
      </c>
      <c r="Q81" s="2">
        <f>LN(J80/J74)</f>
        <v>2.5230136702541355E-2</v>
      </c>
      <c r="R81" s="8">
        <f t="shared" ref="R81" si="124">M81*N81</f>
        <v>55.756458811750186</v>
      </c>
      <c r="S81" s="2">
        <f t="shared" ref="S81" si="125">M81*O81</f>
        <v>-324.6865303106336</v>
      </c>
      <c r="T81" s="2">
        <f t="shared" ref="T81" si="126">M81*P81</f>
        <v>278.6940768031414</v>
      </c>
      <c r="U81" s="2">
        <f t="shared" ref="U81" si="127">M81*Q81</f>
        <v>27.823905378238155</v>
      </c>
      <c r="V81" s="6">
        <f t="shared" ref="V81" si="128">SUM(R81:U81)</f>
        <v>37.58791068249613</v>
      </c>
      <c r="W81" s="2">
        <f>(C80-C74)/C74</f>
        <v>3.4671446094236849E-2</v>
      </c>
      <c r="X81" s="2">
        <f>(E80-E74)/E74</f>
        <v>0.32041239611835792</v>
      </c>
      <c r="Y81" s="2">
        <f>W81/X81</f>
        <v>0.10820881624514139</v>
      </c>
      <c r="Z81" s="2">
        <f>(R81/C74)/X81</f>
        <v>0.16051278979041786</v>
      </c>
      <c r="AA81" s="2">
        <f>(S81/C74)/X81</f>
        <v>-0.93471396674402507</v>
      </c>
      <c r="AB81" s="2">
        <f>(T81/C74)/X81</f>
        <v>0.80230998738230319</v>
      </c>
      <c r="AC81" s="6">
        <f>(U81/C74)/X81</f>
        <v>8.0100005816445927E-2</v>
      </c>
      <c r="AD81" s="2">
        <f t="shared" si="110"/>
        <v>0.86512841925576045</v>
      </c>
      <c r="AE81" s="2">
        <f t="shared" si="111"/>
        <v>-0.20006330759277086</v>
      </c>
      <c r="AF81" s="2">
        <f t="shared" si="112"/>
        <v>1.1650284571350236</v>
      </c>
      <c r="AG81" s="6">
        <f t="shared" si="113"/>
        <v>-9.9836730286492148E-2</v>
      </c>
    </row>
    <row r="82" spans="1:33" x14ac:dyDescent="0.25">
      <c r="A82" s="1" t="s">
        <v>17</v>
      </c>
      <c r="B82" s="1">
        <v>1990</v>
      </c>
      <c r="C82" s="2">
        <v>267.7074034760895</v>
      </c>
      <c r="D82" s="2">
        <v>1267.817</v>
      </c>
      <c r="E82" s="2">
        <v>653984125355.57227</v>
      </c>
      <c r="F82" s="2">
        <v>83943135</v>
      </c>
      <c r="G82" s="2">
        <f t="shared" ref="G82:I88" si="129">C82/D82</f>
        <v>0.21115618695449698</v>
      </c>
      <c r="H82" s="2">
        <f t="shared" si="129"/>
        <v>1.9386051600422041E-9</v>
      </c>
      <c r="I82" s="2">
        <f t="shared" si="129"/>
        <v>7790.7993947994946</v>
      </c>
      <c r="J82" s="2">
        <f t="shared" ref="J82:J88" si="130">F82</f>
        <v>83943135</v>
      </c>
      <c r="K82" s="2"/>
      <c r="L82" s="2"/>
      <c r="M82" s="2"/>
      <c r="N82" s="2"/>
      <c r="O82" s="2"/>
      <c r="P82" s="2"/>
      <c r="Q82" s="2"/>
      <c r="R82" s="8"/>
      <c r="S82" s="2"/>
      <c r="T82" s="2"/>
      <c r="U82" s="2"/>
      <c r="V82" s="6"/>
      <c r="W82" s="2"/>
      <c r="X82" s="2"/>
      <c r="Y82" s="2"/>
      <c r="Z82" s="2"/>
      <c r="AA82" s="2"/>
      <c r="AB82" s="2"/>
      <c r="AC82" s="6"/>
      <c r="AD82" s="2"/>
      <c r="AE82" s="2"/>
      <c r="AF82" s="2"/>
      <c r="AG82" s="6"/>
    </row>
    <row r="83" spans="1:33" x14ac:dyDescent="0.25">
      <c r="A83" s="1" t="s">
        <v>17</v>
      </c>
      <c r="B83" s="1" t="s">
        <v>2</v>
      </c>
      <c r="C83" s="2">
        <v>294.85610246835017</v>
      </c>
      <c r="D83" s="2">
        <v>1401.7190000000001</v>
      </c>
      <c r="E83" s="2">
        <v>707431708271.84094</v>
      </c>
      <c r="F83" s="2">
        <v>91663290</v>
      </c>
      <c r="G83" s="2">
        <f t="shared" si="129"/>
        <v>0.21035321806178711</v>
      </c>
      <c r="H83" s="2">
        <f t="shared" si="129"/>
        <v>1.9814195258849904E-9</v>
      </c>
      <c r="I83" s="2">
        <f t="shared" si="129"/>
        <v>7717.7211102922547</v>
      </c>
      <c r="J83" s="2">
        <f t="shared" si="130"/>
        <v>91663290</v>
      </c>
      <c r="K83" s="2">
        <f t="shared" ref="K83:K152" si="131">C83-C82</f>
        <v>27.148698992260677</v>
      </c>
      <c r="L83" s="2">
        <f t="shared" ref="L83:L88" si="132">((LN(C83)-LN(C82)))</f>
        <v>9.6592843076817481E-2</v>
      </c>
      <c r="M83" s="2">
        <f t="shared" ref="M83:M89" si="133">K83/L83</f>
        <v>281.06325611174015</v>
      </c>
      <c r="N83" s="2">
        <f t="shared" ref="N83:Q88" si="134">LN(G83/G82)</f>
        <v>-3.8099736540710182E-3</v>
      </c>
      <c r="O83" s="2">
        <f t="shared" si="134"/>
        <v>2.1844795289182525E-2</v>
      </c>
      <c r="P83" s="2">
        <f t="shared" si="134"/>
        <v>-9.4243452008318934E-3</v>
      </c>
      <c r="Q83" s="2">
        <f t="shared" si="134"/>
        <v>8.7982366642538307E-2</v>
      </c>
      <c r="R83" s="8">
        <f t="shared" ref="R83:R152" si="135">M83*N83</f>
        <v>-1.070843600913145</v>
      </c>
      <c r="S83" s="2">
        <f t="shared" ref="S83:S152" si="136">M83*O83</f>
        <v>6.1397692930720424</v>
      </c>
      <c r="T83" s="2">
        <f t="shared" ref="T83:T152" si="137">M83*P83</f>
        <v>-2.6488371488668636</v>
      </c>
      <c r="U83" s="2">
        <f t="shared" ref="U83:U152" si="138">M83*Q83</f>
        <v>24.728610448968766</v>
      </c>
      <c r="V83" s="6">
        <f t="shared" ref="V83:V152" si="139">SUM(R83:U83)</f>
        <v>27.148698992260801</v>
      </c>
      <c r="W83" s="2">
        <f t="shared" si="103"/>
        <v>0.10141183486053827</v>
      </c>
      <c r="X83" s="2">
        <f t="shared" si="104"/>
        <v>8.1726116650322575E-2</v>
      </c>
      <c r="Y83" s="2">
        <f t="shared" si="105"/>
        <v>1.240874264152841</v>
      </c>
      <c r="Z83" s="2">
        <f t="shared" si="106"/>
        <v>-4.8944601937819389E-2</v>
      </c>
      <c r="AA83" s="2">
        <f t="shared" si="107"/>
        <v>0.28062787486725788</v>
      </c>
      <c r="AB83" s="2">
        <f t="shared" si="108"/>
        <v>-0.12106929502949196</v>
      </c>
      <c r="AC83" s="6">
        <f t="shared" si="109"/>
        <v>1.1302602862529001</v>
      </c>
      <c r="AD83" s="2">
        <f t="shared" si="110"/>
        <v>11.249289581231764</v>
      </c>
      <c r="AE83" s="2">
        <f t="shared" si="111"/>
        <v>-0.40426932300131674</v>
      </c>
      <c r="AF83" s="2">
        <f t="shared" si="112"/>
        <v>2.317911199523365</v>
      </c>
      <c r="AG83" s="6">
        <f t="shared" si="113"/>
        <v>9.3356477047097162</v>
      </c>
    </row>
    <row r="84" spans="1:33" x14ac:dyDescent="0.25">
      <c r="A84" s="1" t="s">
        <v>17</v>
      </c>
      <c r="B84" s="1" t="s">
        <v>3</v>
      </c>
      <c r="C84" s="2">
        <v>353.84719538641548</v>
      </c>
      <c r="D84" s="2">
        <v>1629.087</v>
      </c>
      <c r="E84" s="2">
        <v>915216005402.79187</v>
      </c>
      <c r="F84" s="2">
        <v>98899845</v>
      </c>
      <c r="G84" s="2">
        <f t="shared" si="129"/>
        <v>0.21720583086502776</v>
      </c>
      <c r="H84" s="2">
        <f t="shared" si="129"/>
        <v>1.7800027429404813E-9</v>
      </c>
      <c r="I84" s="2">
        <f t="shared" si="129"/>
        <v>9253.9680461864409</v>
      </c>
      <c r="J84" s="2">
        <f t="shared" si="130"/>
        <v>98899845</v>
      </c>
      <c r="K84" s="2">
        <f t="shared" si="131"/>
        <v>58.991092918065306</v>
      </c>
      <c r="L84" s="2">
        <f t="shared" si="132"/>
        <v>0.18237771940511394</v>
      </c>
      <c r="M84" s="2">
        <f t="shared" si="133"/>
        <v>323.45559046622873</v>
      </c>
      <c r="N84" s="2">
        <f t="shared" si="134"/>
        <v>3.2057324777123301E-2</v>
      </c>
      <c r="O84" s="2">
        <f t="shared" si="134"/>
        <v>-0.10719861481781566</v>
      </c>
      <c r="P84" s="2">
        <f t="shared" si="134"/>
        <v>0.18153331001435308</v>
      </c>
      <c r="Q84" s="2">
        <f t="shared" si="134"/>
        <v>7.5985699431452558E-2</v>
      </c>
      <c r="R84" s="8">
        <f t="shared" si="135"/>
        <v>10.369120914552081</v>
      </c>
      <c r="S84" s="2">
        <f t="shared" si="136"/>
        <v>-34.673991253058382</v>
      </c>
      <c r="T84" s="2">
        <f t="shared" si="137"/>
        <v>58.717963979981526</v>
      </c>
      <c r="U84" s="2">
        <f t="shared" si="138"/>
        <v>24.577999276589868</v>
      </c>
      <c r="V84" s="6">
        <f t="shared" si="139"/>
        <v>58.991092918065092</v>
      </c>
      <c r="W84" s="2">
        <f t="shared" si="103"/>
        <v>0.20006739702596932</v>
      </c>
      <c r="X84" s="2">
        <f t="shared" si="104"/>
        <v>0.29371640357843104</v>
      </c>
      <c r="Y84" s="2">
        <f t="shared" si="105"/>
        <v>0.68115840514350212</v>
      </c>
      <c r="Z84" s="2">
        <f t="shared" si="106"/>
        <v>0.11973017476903647</v>
      </c>
      <c r="AA84" s="2">
        <f t="shared" si="107"/>
        <v>-0.40037367361031073</v>
      </c>
      <c r="AB84" s="2">
        <f t="shared" si="108"/>
        <v>0.67800463967382196</v>
      </c>
      <c r="AC84" s="6">
        <f t="shared" si="109"/>
        <v>0.28379726431095192</v>
      </c>
      <c r="AD84" s="2">
        <f t="shared" si="110"/>
        <v>-4.6515396578921675E-3</v>
      </c>
      <c r="AE84" s="2">
        <f t="shared" si="111"/>
        <v>-0.17659196967536514</v>
      </c>
      <c r="AF84" s="2">
        <f t="shared" si="112"/>
        <v>0.59051760147677534</v>
      </c>
      <c r="AG84" s="6">
        <f t="shared" si="113"/>
        <v>-0.41857717145930234</v>
      </c>
    </row>
    <row r="85" spans="1:33" x14ac:dyDescent="0.25">
      <c r="A85" s="1" t="s">
        <v>17</v>
      </c>
      <c r="B85" s="1" t="s">
        <v>4</v>
      </c>
      <c r="C85" s="2">
        <v>416.58843677460283</v>
      </c>
      <c r="D85" s="2">
        <v>1877.87</v>
      </c>
      <c r="E85" s="2">
        <v>982737828708.37463</v>
      </c>
      <c r="F85" s="2">
        <v>106005199</v>
      </c>
      <c r="G85" s="2">
        <f t="shared" si="129"/>
        <v>0.22184093508847941</v>
      </c>
      <c r="H85" s="2">
        <f t="shared" si="129"/>
        <v>1.9108555152172269E-9</v>
      </c>
      <c r="I85" s="2">
        <f t="shared" si="129"/>
        <v>9270.6568921055896</v>
      </c>
      <c r="J85" s="2">
        <f t="shared" si="130"/>
        <v>106005199</v>
      </c>
      <c r="K85" s="2">
        <f t="shared" si="131"/>
        <v>62.741241388187348</v>
      </c>
      <c r="L85" s="2">
        <f t="shared" si="132"/>
        <v>0.16323360376505391</v>
      </c>
      <c r="M85" s="2">
        <f t="shared" si="133"/>
        <v>384.36473827100173</v>
      </c>
      <c r="N85" s="2">
        <f t="shared" si="134"/>
        <v>2.1115183144149063E-2</v>
      </c>
      <c r="O85" s="2">
        <f t="shared" si="134"/>
        <v>7.0936150220821559E-2</v>
      </c>
      <c r="P85" s="2">
        <f t="shared" si="134"/>
        <v>1.8018017087800902E-3</v>
      </c>
      <c r="Q85" s="2">
        <f t="shared" si="134"/>
        <v>6.9380468691303016E-2</v>
      </c>
      <c r="R85" s="8">
        <f t="shared" si="135"/>
        <v>8.1159318427451215</v>
      </c>
      <c r="S85" s="2">
        <f t="shared" si="136"/>
        <v>27.26535481357854</v>
      </c>
      <c r="T85" s="2">
        <f t="shared" si="137"/>
        <v>0.69254904221150304</v>
      </c>
      <c r="U85" s="2">
        <f t="shared" si="138"/>
        <v>26.667405689652114</v>
      </c>
      <c r="V85" s="6">
        <f t="shared" si="139"/>
        <v>62.741241388187277</v>
      </c>
      <c r="W85" s="2">
        <f t="shared" si="103"/>
        <v>0.17731168200915473</v>
      </c>
      <c r="X85" s="2">
        <f t="shared" si="104"/>
        <v>7.3776925782527175E-2</v>
      </c>
      <c r="Y85" s="2">
        <f t="shared" si="105"/>
        <v>2.403348745267833</v>
      </c>
      <c r="Z85" s="2">
        <f t="shared" si="106"/>
        <v>0.31088665412688404</v>
      </c>
      <c r="AA85" s="2">
        <f t="shared" si="107"/>
        <v>1.0444191863381527</v>
      </c>
      <c r="AB85" s="2">
        <f t="shared" si="108"/>
        <v>2.6528593231641546E-2</v>
      </c>
      <c r="AC85" s="6">
        <f t="shared" si="109"/>
        <v>1.0215143115711522</v>
      </c>
      <c r="AD85" s="2">
        <f t="shared" si="110"/>
        <v>-89.594654766739581</v>
      </c>
      <c r="AE85" s="2">
        <f t="shared" si="111"/>
        <v>-11.718927250016371</v>
      </c>
      <c r="AF85" s="2">
        <f t="shared" si="112"/>
        <v>-39.369565405090484</v>
      </c>
      <c r="AG85" s="6">
        <f t="shared" si="113"/>
        <v>-38.506162111632726</v>
      </c>
    </row>
    <row r="86" spans="1:33" x14ac:dyDescent="0.25">
      <c r="A86" s="1" t="s">
        <v>17</v>
      </c>
      <c r="B86" s="1" t="s">
        <v>5</v>
      </c>
      <c r="C86" s="2">
        <v>442.61352013592381</v>
      </c>
      <c r="D86" s="2">
        <v>2030.201</v>
      </c>
      <c r="E86" s="2">
        <v>1057801295584.0457</v>
      </c>
      <c r="F86" s="2">
        <v>114092961</v>
      </c>
      <c r="G86" s="2">
        <f t="shared" si="129"/>
        <v>0.21801463014545053</v>
      </c>
      <c r="H86" s="2">
        <f t="shared" si="129"/>
        <v>1.9192649966259131E-9</v>
      </c>
      <c r="I86" s="2">
        <f t="shared" si="129"/>
        <v>9271.3983957699693</v>
      </c>
      <c r="J86" s="2">
        <f t="shared" si="130"/>
        <v>114092961</v>
      </c>
      <c r="K86" s="2">
        <f t="shared" si="131"/>
        <v>26.025083361320981</v>
      </c>
      <c r="L86" s="2">
        <f t="shared" si="132"/>
        <v>6.0598201966872267E-2</v>
      </c>
      <c r="M86" s="2">
        <f t="shared" si="133"/>
        <v>429.46956372646724</v>
      </c>
      <c r="N86" s="2">
        <f t="shared" si="134"/>
        <v>-1.7398445150641036E-2</v>
      </c>
      <c r="O86" s="2">
        <f t="shared" si="134"/>
        <v>4.3912429888434976E-3</v>
      </c>
      <c r="P86" s="2">
        <f t="shared" si="134"/>
        <v>7.9980741429331033E-5</v>
      </c>
      <c r="Q86" s="2">
        <f t="shared" si="134"/>
        <v>7.3525423387240552E-2</v>
      </c>
      <c r="R86" s="8">
        <f t="shared" si="135"/>
        <v>-7.4721026483646753</v>
      </c>
      <c r="S86" s="2">
        <f t="shared" si="136"/>
        <v>1.885905210635525</v>
      </c>
      <c r="T86" s="2">
        <f t="shared" si="137"/>
        <v>3.4349294128174182E-2</v>
      </c>
      <c r="U86" s="2">
        <f t="shared" si="138"/>
        <v>31.576931504921991</v>
      </c>
      <c r="V86" s="6">
        <f t="shared" si="139"/>
        <v>26.025083361321016</v>
      </c>
      <c r="W86" s="2">
        <f t="shared" si="103"/>
        <v>6.2471929280653503E-2</v>
      </c>
      <c r="X86" s="2">
        <f t="shared" si="104"/>
        <v>7.6381985798112534E-2</v>
      </c>
      <c r="Y86" s="2">
        <f t="shared" si="105"/>
        <v>0.81788825765508233</v>
      </c>
      <c r="Z86" s="2">
        <f t="shared" si="106"/>
        <v>-0.23482518504335392</v>
      </c>
      <c r="AA86" s="2">
        <f t="shared" si="107"/>
        <v>5.9268195433401234E-2</v>
      </c>
      <c r="AB86" s="2">
        <f t="shared" si="108"/>
        <v>1.0794925778385034E-3</v>
      </c>
      <c r="AC86" s="6">
        <f t="shared" si="109"/>
        <v>0.99236575468719757</v>
      </c>
      <c r="AD86" s="2">
        <f t="shared" si="110"/>
        <v>-756.65991767424896</v>
      </c>
      <c r="AE86" s="2">
        <f t="shared" si="111"/>
        <v>217.53293154970143</v>
      </c>
      <c r="AF86" s="2">
        <f t="shared" si="112"/>
        <v>-54.903754458484102</v>
      </c>
      <c r="AG86" s="6">
        <f t="shared" si="113"/>
        <v>-919.2890947654663</v>
      </c>
    </row>
    <row r="87" spans="1:33" x14ac:dyDescent="0.25">
      <c r="A87" s="1" t="s">
        <v>17</v>
      </c>
      <c r="B87" s="1" t="s">
        <v>6</v>
      </c>
      <c r="C87" s="2">
        <v>463.12194837424249</v>
      </c>
      <c r="D87" s="2">
        <v>2135.9050000000002</v>
      </c>
      <c r="E87" s="2">
        <v>1223717559850.9524</v>
      </c>
      <c r="F87" s="2">
        <v>121858251</v>
      </c>
      <c r="G87" s="2">
        <f t="shared" si="129"/>
        <v>0.21682703508547546</v>
      </c>
      <c r="H87" s="2">
        <f t="shared" si="129"/>
        <v>1.7454231843009195E-9</v>
      </c>
      <c r="I87" s="2">
        <f t="shared" si="129"/>
        <v>10042.139533505633</v>
      </c>
      <c r="J87" s="2">
        <f t="shared" si="130"/>
        <v>121858251</v>
      </c>
      <c r="K87" s="2">
        <f t="shared" si="131"/>
        <v>20.508428238318686</v>
      </c>
      <c r="L87" s="2">
        <f t="shared" si="132"/>
        <v>4.5293432596635874E-2</v>
      </c>
      <c r="M87" s="2">
        <f t="shared" si="133"/>
        <v>452.79032880899229</v>
      </c>
      <c r="N87" s="2">
        <f t="shared" si="134"/>
        <v>-5.4622089264285247E-3</v>
      </c>
      <c r="O87" s="2">
        <f t="shared" si="134"/>
        <v>-9.4945259743917321E-2</v>
      </c>
      <c r="P87" s="2">
        <f t="shared" si="134"/>
        <v>7.9855972551675175E-2</v>
      </c>
      <c r="Q87" s="2">
        <f t="shared" si="134"/>
        <v>6.5844928715307102E-2</v>
      </c>
      <c r="R87" s="8">
        <f t="shared" si="135"/>
        <v>-2.4732353758209844</v>
      </c>
      <c r="S87" s="2">
        <f t="shared" si="136"/>
        <v>-42.9902953783035</v>
      </c>
      <c r="T87" s="2">
        <f t="shared" si="137"/>
        <v>36.158012069034868</v>
      </c>
      <c r="U87" s="2">
        <f t="shared" si="138"/>
        <v>29.813946923408562</v>
      </c>
      <c r="V87" s="6">
        <f t="shared" si="139"/>
        <v>20.508428238318945</v>
      </c>
      <c r="W87" s="2">
        <f t="shared" si="103"/>
        <v>4.6334843617114721E-2</v>
      </c>
      <c r="X87" s="2">
        <f t="shared" si="104"/>
        <v>0.15685012389335287</v>
      </c>
      <c r="Y87" s="2">
        <f t="shared" si="105"/>
        <v>0.29540839667183927</v>
      </c>
      <c r="Z87" s="2">
        <f t="shared" si="106"/>
        <v>-3.5625084890622889E-2</v>
      </c>
      <c r="AA87" s="2">
        <f t="shared" si="107"/>
        <v>-0.61924268805860272</v>
      </c>
      <c r="AB87" s="2">
        <f t="shared" si="108"/>
        <v>0.52082881476977982</v>
      </c>
      <c r="AC87" s="6">
        <f t="shared" si="109"/>
        <v>0.42944735485128888</v>
      </c>
      <c r="AD87" s="2">
        <f t="shared" si="110"/>
        <v>0.432810957660971</v>
      </c>
      <c r="AE87" s="2">
        <f t="shared" si="111"/>
        <v>6.8400756410472663E-2</v>
      </c>
      <c r="AF87" s="2">
        <f t="shared" si="112"/>
        <v>1.1889562760315491</v>
      </c>
      <c r="AG87" s="6">
        <f t="shared" si="113"/>
        <v>-0.8245460747810508</v>
      </c>
    </row>
    <row r="88" spans="1:33" x14ac:dyDescent="0.25">
      <c r="A88" s="1" t="s">
        <v>17</v>
      </c>
      <c r="B88" s="1" t="s">
        <v>7</v>
      </c>
      <c r="C88" s="2">
        <v>449.31283412321847</v>
      </c>
      <c r="D88" s="2">
        <v>2098.123</v>
      </c>
      <c r="E88" s="2">
        <v>1309881765941.9448</v>
      </c>
      <c r="F88" s="2">
        <v>127575529</v>
      </c>
      <c r="G88" s="2">
        <f t="shared" si="129"/>
        <v>0.21414990166125553</v>
      </c>
      <c r="H88" s="2">
        <f t="shared" si="129"/>
        <v>1.6017651780130137E-9</v>
      </c>
      <c r="I88" s="2">
        <f t="shared" si="129"/>
        <v>10267.50017193301</v>
      </c>
      <c r="J88" s="2">
        <f t="shared" si="130"/>
        <v>127575529</v>
      </c>
      <c r="K88" s="2">
        <f t="shared" si="131"/>
        <v>-13.809114251024027</v>
      </c>
      <c r="L88" s="2">
        <f t="shared" si="132"/>
        <v>-3.0271026447268312E-2</v>
      </c>
      <c r="M88" s="2">
        <f t="shared" si="133"/>
        <v>456.18255710883489</v>
      </c>
      <c r="N88" s="2">
        <f t="shared" si="134"/>
        <v>-1.2423717513477742E-2</v>
      </c>
      <c r="O88" s="2">
        <f t="shared" si="134"/>
        <v>-8.5890781360380156E-2</v>
      </c>
      <c r="P88" s="2">
        <f t="shared" si="134"/>
        <v>2.2193391086361154E-2</v>
      </c>
      <c r="Q88" s="2">
        <f t="shared" si="134"/>
        <v>4.5850081340228069E-2</v>
      </c>
      <c r="R88" s="8">
        <f t="shared" si="135"/>
        <v>-5.6674832240960926</v>
      </c>
      <c r="S88" s="2">
        <f t="shared" si="136"/>
        <v>-39.181876273054073</v>
      </c>
      <c r="T88" s="2">
        <f t="shared" si="137"/>
        <v>10.124237896692655</v>
      </c>
      <c r="U88" s="2">
        <f t="shared" si="138"/>
        <v>20.916007349433315</v>
      </c>
      <c r="V88" s="6">
        <f t="shared" si="139"/>
        <v>-13.809114251024198</v>
      </c>
      <c r="W88" s="2">
        <f t="shared" si="103"/>
        <v>-2.9817447217735989E-2</v>
      </c>
      <c r="X88" s="2">
        <f t="shared" si="104"/>
        <v>7.0411840867501449E-2</v>
      </c>
      <c r="Y88" s="2">
        <f t="shared" si="105"/>
        <v>-0.4234720588238195</v>
      </c>
      <c r="Z88" s="2">
        <f t="shared" si="106"/>
        <v>-0.17379976337580486</v>
      </c>
      <c r="AA88" s="2">
        <f t="shared" si="107"/>
        <v>-1.2015564150104663</v>
      </c>
      <c r="AB88" s="2">
        <f t="shared" si="108"/>
        <v>0.31047117057610291</v>
      </c>
      <c r="AC88" s="6">
        <f t="shared" si="109"/>
        <v>0.6414129489863436</v>
      </c>
      <c r="AD88" s="2">
        <f t="shared" si="110"/>
        <v>2.3639658008762621</v>
      </c>
      <c r="AE88" s="2">
        <f t="shared" si="111"/>
        <v>0.55979356490107002</v>
      </c>
      <c r="AF88" s="2">
        <f t="shared" si="112"/>
        <v>3.8701062413649772</v>
      </c>
      <c r="AG88" s="6">
        <f t="shared" si="113"/>
        <v>-2.0659340053897854</v>
      </c>
    </row>
    <row r="89" spans="1:33" x14ac:dyDescent="0.25">
      <c r="A89" s="1" t="s">
        <v>17</v>
      </c>
      <c r="B89" s="1" t="s">
        <v>48</v>
      </c>
      <c r="C89" s="2"/>
      <c r="D89" s="2"/>
      <c r="E89" s="2"/>
      <c r="F89" s="2"/>
      <c r="G89" s="2"/>
      <c r="H89" s="2"/>
      <c r="I89" s="2"/>
      <c r="J89" s="2"/>
      <c r="K89" s="2">
        <f>C88-C82</f>
        <v>181.60543064712897</v>
      </c>
      <c r="L89" s="2">
        <f>((LN(C88)-LN(C82)))</f>
        <v>0.51782477436322516</v>
      </c>
      <c r="M89" s="2">
        <f t="shared" si="133"/>
        <v>350.70826974327593</v>
      </c>
      <c r="N89" s="2">
        <f>LN(G88/G82)</f>
        <v>1.4078162676654044E-2</v>
      </c>
      <c r="O89" s="2">
        <f>LN(H88/H82)</f>
        <v>-0.1908624674232654</v>
      </c>
      <c r="P89" s="2">
        <f>LN(I88/I82)</f>
        <v>0.27604011090176706</v>
      </c>
      <c r="Q89" s="2">
        <f>LN(J88/J82)</f>
        <v>0.41856896820806938</v>
      </c>
      <c r="R89" s="8">
        <f t="shared" ref="R89" si="140">M89*N89</f>
        <v>4.9373280734937062</v>
      </c>
      <c r="S89" s="2">
        <f t="shared" ref="S89" si="141">M89*O89</f>
        <v>-66.937045708945774</v>
      </c>
      <c r="T89" s="2">
        <f t="shared" ref="T89" si="142">M89*P89</f>
        <v>96.809549674100722</v>
      </c>
      <c r="U89" s="2">
        <f t="shared" ref="U89" si="143">M89*Q89</f>
        <v>146.79559860848028</v>
      </c>
      <c r="V89" s="6">
        <f t="shared" ref="V89" si="144">SUM(R89:U89)</f>
        <v>181.60543064712891</v>
      </c>
      <c r="W89" s="2">
        <f>(C88-C82)/C82</f>
        <v>0.67837283649628022</v>
      </c>
      <c r="X89" s="2">
        <f>(E88-E82)/E82</f>
        <v>1.0029259352889643</v>
      </c>
      <c r="Y89" s="2">
        <f>W89/X89</f>
        <v>0.67639375214763642</v>
      </c>
      <c r="Z89" s="2">
        <f>(R89/C82)/X89</f>
        <v>1.8389196013104278E-2</v>
      </c>
      <c r="AA89" s="2">
        <f>(S89/C82)/X89</f>
        <v>-0.24930862113218119</v>
      </c>
      <c r="AB89" s="2">
        <f>(T89/C82)/X89</f>
        <v>0.36056947369058862</v>
      </c>
      <c r="AC89" s="6">
        <f>(U89/C82)/X89</f>
        <v>0.54674370357612456</v>
      </c>
      <c r="AD89" s="2">
        <f t="shared" si="110"/>
        <v>-0.87590409477664877</v>
      </c>
      <c r="AE89" s="2">
        <f t="shared" si="111"/>
        <v>-5.1000423926303835E-2</v>
      </c>
      <c r="AF89" s="2">
        <f t="shared" si="112"/>
        <v>0.69143019396621896</v>
      </c>
      <c r="AG89" s="6">
        <f t="shared" si="113"/>
        <v>-1.5163338648165638</v>
      </c>
    </row>
    <row r="90" spans="1:33" x14ac:dyDescent="0.25">
      <c r="A90" s="1" t="s">
        <v>18</v>
      </c>
      <c r="B90" s="1">
        <v>1990</v>
      </c>
      <c r="C90" s="2">
        <v>373.50117178825343</v>
      </c>
      <c r="D90" s="2">
        <v>1210.0530000000001</v>
      </c>
      <c r="E90" s="2">
        <v>226661816780.59583</v>
      </c>
      <c r="F90" s="2">
        <v>38110782</v>
      </c>
      <c r="G90" s="2">
        <f t="shared" ref="G90:I96" si="145">C90/D90</f>
        <v>0.30866513432738352</v>
      </c>
      <c r="H90" s="2">
        <f t="shared" si="145"/>
        <v>5.3385833449456008E-9</v>
      </c>
      <c r="I90" s="2">
        <f t="shared" si="145"/>
        <v>5947.4459689805326</v>
      </c>
      <c r="J90" s="2">
        <f t="shared" ref="J90:J96" si="146">F90</f>
        <v>38110782</v>
      </c>
      <c r="K90" s="2"/>
      <c r="L90" s="2"/>
      <c r="M90" s="2"/>
      <c r="N90" s="2"/>
      <c r="O90" s="2"/>
      <c r="P90" s="2"/>
      <c r="Q90" s="2"/>
      <c r="R90" s="8"/>
      <c r="S90" s="2"/>
      <c r="T90" s="2"/>
      <c r="U90" s="2"/>
      <c r="V90" s="6"/>
      <c r="W90" s="2"/>
      <c r="X90" s="2"/>
      <c r="Y90" s="2"/>
      <c r="Z90" s="2"/>
      <c r="AA90" s="2"/>
      <c r="AB90" s="2"/>
      <c r="AC90" s="6"/>
      <c r="AD90" s="2"/>
      <c r="AE90" s="2"/>
      <c r="AF90" s="2"/>
      <c r="AG90" s="6"/>
    </row>
    <row r="91" spans="1:33" x14ac:dyDescent="0.25">
      <c r="A91" s="1" t="s">
        <v>18</v>
      </c>
      <c r="B91" s="1" t="s">
        <v>2</v>
      </c>
      <c r="C91" s="2">
        <v>341.33576833810201</v>
      </c>
      <c r="D91" s="2">
        <v>1108.356</v>
      </c>
      <c r="E91" s="2">
        <v>252763771432.36179</v>
      </c>
      <c r="F91" s="2">
        <v>38594998</v>
      </c>
      <c r="G91" s="2">
        <f t="shared" si="145"/>
        <v>0.30796582356039215</v>
      </c>
      <c r="H91" s="2">
        <f t="shared" si="145"/>
        <v>4.3849480236790584E-9</v>
      </c>
      <c r="I91" s="2">
        <f t="shared" si="145"/>
        <v>6549.1329066103799</v>
      </c>
      <c r="J91" s="2">
        <f t="shared" si="146"/>
        <v>38594998</v>
      </c>
      <c r="K91" s="2">
        <f t="shared" si="131"/>
        <v>-32.165403450151416</v>
      </c>
      <c r="L91" s="2">
        <f t="shared" ref="L91:L96" si="147">((LN(C91)-LN(C90)))</f>
        <v>-9.0054491176966955E-2</v>
      </c>
      <c r="M91" s="2">
        <f t="shared" ref="M91:M97" si="148">K91/L91</f>
        <v>357.17711609677377</v>
      </c>
      <c r="N91" s="2">
        <f t="shared" ref="N91:Q96" si="149">LN(G91/G90)</f>
        <v>-2.2681672330949732E-3</v>
      </c>
      <c r="O91" s="2">
        <f t="shared" si="149"/>
        <v>-0.196782554022461</v>
      </c>
      <c r="P91" s="2">
        <f t="shared" si="149"/>
        <v>9.6370781720877652E-2</v>
      </c>
      <c r="Q91" s="2">
        <f t="shared" si="149"/>
        <v>1.2625448357711136E-2</v>
      </c>
      <c r="R91" s="8">
        <f t="shared" si="135"/>
        <v>-0.81013743114206138</v>
      </c>
      <c r="S91" s="2">
        <f t="shared" si="136"/>
        <v>-70.286225143900211</v>
      </c>
      <c r="T91" s="2">
        <f t="shared" si="137"/>
        <v>34.421437891054758</v>
      </c>
      <c r="U91" s="2">
        <f t="shared" si="138"/>
        <v>4.5095212338360122</v>
      </c>
      <c r="V91" s="6">
        <f t="shared" si="139"/>
        <v>-32.165403450151508</v>
      </c>
      <c r="W91" s="2">
        <f t="shared" si="103"/>
        <v>-8.611861455788615E-2</v>
      </c>
      <c r="X91" s="2">
        <f t="shared" si="104"/>
        <v>0.11515814627495084</v>
      </c>
      <c r="Y91" s="2">
        <f t="shared" si="105"/>
        <v>-0.74782911451413869</v>
      </c>
      <c r="Z91" s="2">
        <f t="shared" si="106"/>
        <v>-1.8835279299531833E-2</v>
      </c>
      <c r="AA91" s="2">
        <f t="shared" si="107"/>
        <v>-1.6341186453128991</v>
      </c>
      <c r="AB91" s="2">
        <f t="shared" si="108"/>
        <v>0.80028075687792211</v>
      </c>
      <c r="AC91" s="6">
        <f t="shared" si="109"/>
        <v>0.10484405322036823</v>
      </c>
      <c r="AD91" s="2">
        <f t="shared" si="110"/>
        <v>1.9344584485969558</v>
      </c>
      <c r="AE91" s="2">
        <f t="shared" si="111"/>
        <v>2.3535839313458637E-2</v>
      </c>
      <c r="AF91" s="2">
        <f t="shared" si="112"/>
        <v>2.0419316986803095</v>
      </c>
      <c r="AG91" s="6">
        <f t="shared" si="113"/>
        <v>-0.13100908939681222</v>
      </c>
    </row>
    <row r="92" spans="1:33" x14ac:dyDescent="0.25">
      <c r="A92" s="1" t="s">
        <v>18</v>
      </c>
      <c r="B92" s="1" t="s">
        <v>3</v>
      </c>
      <c r="C92" s="2">
        <v>299.77550862376938</v>
      </c>
      <c r="D92" s="2">
        <v>1017.0549999999999</v>
      </c>
      <c r="E92" s="2">
        <v>326937286505.48877</v>
      </c>
      <c r="F92" s="2">
        <v>38258629</v>
      </c>
      <c r="G92" s="2">
        <f t="shared" si="145"/>
        <v>0.29474857173286539</v>
      </c>
      <c r="H92" s="2">
        <f t="shared" si="145"/>
        <v>3.1108565525545375E-9</v>
      </c>
      <c r="I92" s="2">
        <f t="shared" si="145"/>
        <v>8545.4522300181943</v>
      </c>
      <c r="J92" s="2">
        <f t="shared" si="146"/>
        <v>38258629</v>
      </c>
      <c r="K92" s="2">
        <f t="shared" si="131"/>
        <v>-41.560259714332631</v>
      </c>
      <c r="L92" s="2">
        <f t="shared" si="147"/>
        <v>-0.12983276075979511</v>
      </c>
      <c r="M92" s="2">
        <f t="shared" si="148"/>
        <v>320.10610781991829</v>
      </c>
      <c r="N92" s="2">
        <f t="shared" si="149"/>
        <v>-4.3866120634809547E-2</v>
      </c>
      <c r="O92" s="2">
        <f t="shared" si="149"/>
        <v>-0.34327966544685035</v>
      </c>
      <c r="P92" s="2">
        <f t="shared" si="149"/>
        <v>0.26606657830238373</v>
      </c>
      <c r="Q92" s="2">
        <f t="shared" si="149"/>
        <v>-8.7535529805192434E-3</v>
      </c>
      <c r="R92" s="8">
        <f t="shared" si="135"/>
        <v>-14.041813141567888</v>
      </c>
      <c r="S92" s="2">
        <f t="shared" si="136"/>
        <v>-109.88591759991496</v>
      </c>
      <c r="T92" s="2">
        <f t="shared" si="137"/>
        <v>85.169536801339575</v>
      </c>
      <c r="U92" s="2">
        <f t="shared" si="138"/>
        <v>-2.8020657741894599</v>
      </c>
      <c r="V92" s="6">
        <f t="shared" si="139"/>
        <v>-41.56025971433273</v>
      </c>
      <c r="W92" s="2">
        <f t="shared" si="103"/>
        <v>-0.12175770478635016</v>
      </c>
      <c r="X92" s="2">
        <f t="shared" si="104"/>
        <v>0.29344994598237117</v>
      </c>
      <c r="Y92" s="2">
        <f t="shared" si="105"/>
        <v>-0.4149181366476199</v>
      </c>
      <c r="Z92" s="2">
        <f t="shared" si="106"/>
        <v>-0.14018687524813908</v>
      </c>
      <c r="AA92" s="2">
        <f t="shared" si="107"/>
        <v>-1.0970494527166541</v>
      </c>
      <c r="AB92" s="2">
        <f t="shared" si="108"/>
        <v>0.85029270152914305</v>
      </c>
      <c r="AC92" s="6">
        <f t="shared" si="109"/>
        <v>-2.7974510211970904E-2</v>
      </c>
      <c r="AD92" s="2">
        <f t="shared" si="110"/>
        <v>1.4879709491819035</v>
      </c>
      <c r="AE92" s="2">
        <f t="shared" si="111"/>
        <v>0.16486896217741356</v>
      </c>
      <c r="AF92" s="2">
        <f t="shared" si="112"/>
        <v>1.2902021277423061</v>
      </c>
      <c r="AG92" s="6">
        <f t="shared" si="113"/>
        <v>3.2899859262183848E-2</v>
      </c>
    </row>
    <row r="93" spans="1:33" x14ac:dyDescent="0.25">
      <c r="A93" s="1" t="s">
        <v>18</v>
      </c>
      <c r="B93" s="1" t="s">
        <v>4</v>
      </c>
      <c r="C93" s="2">
        <v>307.24177581867059</v>
      </c>
      <c r="D93" s="2">
        <v>1063.181</v>
      </c>
      <c r="E93" s="2">
        <v>379900441083.80597</v>
      </c>
      <c r="F93" s="2">
        <v>38165445</v>
      </c>
      <c r="G93" s="2">
        <f t="shared" si="145"/>
        <v>0.28898350875219797</v>
      </c>
      <c r="H93" s="2">
        <f t="shared" si="145"/>
        <v>2.7985779562847692E-9</v>
      </c>
      <c r="I93" s="2">
        <f t="shared" si="145"/>
        <v>9954.0419634516511</v>
      </c>
      <c r="J93" s="2">
        <f t="shared" si="146"/>
        <v>38165445</v>
      </c>
      <c r="K93" s="2">
        <f t="shared" si="131"/>
        <v>7.4662671949012065</v>
      </c>
      <c r="L93" s="2">
        <f t="shared" si="147"/>
        <v>2.4601091071784431E-2</v>
      </c>
      <c r="M93" s="2">
        <f t="shared" si="148"/>
        <v>303.49333584901217</v>
      </c>
      <c r="N93" s="2">
        <f t="shared" si="149"/>
        <v>-1.9753070372630147E-2</v>
      </c>
      <c r="O93" s="2">
        <f t="shared" si="149"/>
        <v>-0.10578669168349743</v>
      </c>
      <c r="P93" s="2">
        <f t="shared" si="149"/>
        <v>0.15257945764875513</v>
      </c>
      <c r="Q93" s="2">
        <f t="shared" si="149"/>
        <v>-2.4386045208429487E-3</v>
      </c>
      <c r="R93" s="8">
        <f t="shared" si="135"/>
        <v>-5.9949252206498134</v>
      </c>
      <c r="S93" s="2">
        <f t="shared" si="136"/>
        <v>-32.105555947455585</v>
      </c>
      <c r="T93" s="2">
        <f t="shared" si="137"/>
        <v>46.306848583853771</v>
      </c>
      <c r="U93" s="2">
        <f t="shared" si="138"/>
        <v>-0.74010022084710847</v>
      </c>
      <c r="V93" s="6">
        <f t="shared" si="139"/>
        <v>7.466267194901266</v>
      </c>
      <c r="W93" s="2">
        <f t="shared" si="103"/>
        <v>2.4906194736113947E-2</v>
      </c>
      <c r="X93" s="2">
        <f t="shared" si="104"/>
        <v>0.16199790224119337</v>
      </c>
      <c r="Y93" s="2">
        <f t="shared" si="105"/>
        <v>0.15374393366546149</v>
      </c>
      <c r="Z93" s="2">
        <f t="shared" si="106"/>
        <v>-0.1234463435868481</v>
      </c>
      <c r="AA93" s="2">
        <f t="shared" si="107"/>
        <v>-0.66111141418153963</v>
      </c>
      <c r="AB93" s="2">
        <f t="shared" si="108"/>
        <v>0.95354169239944908</v>
      </c>
      <c r="AC93" s="6">
        <f t="shared" si="109"/>
        <v>-1.5240000965598561E-2</v>
      </c>
      <c r="AD93" s="2">
        <f t="shared" si="110"/>
        <v>0.83876537870243673</v>
      </c>
      <c r="AE93" s="2">
        <f t="shared" si="111"/>
        <v>0.12946087682460253</v>
      </c>
      <c r="AF93" s="2">
        <f t="shared" si="112"/>
        <v>0.69332197999433975</v>
      </c>
      <c r="AG93" s="6">
        <f t="shared" si="113"/>
        <v>1.5982521883494485E-2</v>
      </c>
    </row>
    <row r="94" spans="1:33" x14ac:dyDescent="0.25">
      <c r="A94" s="1" t="s">
        <v>18</v>
      </c>
      <c r="B94" s="1" t="s">
        <v>5</v>
      </c>
      <c r="C94" s="2">
        <v>323.82231030054913</v>
      </c>
      <c r="D94" s="2">
        <v>1161.7170000000001</v>
      </c>
      <c r="E94" s="2">
        <v>479834179020.32965</v>
      </c>
      <c r="F94" s="2">
        <v>38042794</v>
      </c>
      <c r="G94" s="2">
        <f t="shared" si="145"/>
        <v>0.27874457402323383</v>
      </c>
      <c r="H94" s="2">
        <f t="shared" si="145"/>
        <v>2.4210801372504569E-9</v>
      </c>
      <c r="I94" s="2">
        <f t="shared" si="145"/>
        <v>12613.010995468147</v>
      </c>
      <c r="J94" s="2">
        <f t="shared" si="146"/>
        <v>38042794</v>
      </c>
      <c r="K94" s="2">
        <f t="shared" si="131"/>
        <v>16.580534481878544</v>
      </c>
      <c r="L94" s="2">
        <f t="shared" si="147"/>
        <v>5.255995933310853E-2</v>
      </c>
      <c r="M94" s="2">
        <f t="shared" si="148"/>
        <v>315.459423718278</v>
      </c>
      <c r="N94" s="2">
        <f t="shared" si="149"/>
        <v>-3.6073766145712283E-2</v>
      </c>
      <c r="O94" s="2">
        <f t="shared" si="149"/>
        <v>-0.1448976371183176</v>
      </c>
      <c r="P94" s="2">
        <f t="shared" si="149"/>
        <v>0.23675020369641256</v>
      </c>
      <c r="Q94" s="2">
        <f t="shared" si="149"/>
        <v>-3.2188410992745218E-3</v>
      </c>
      <c r="R94" s="8">
        <f t="shared" si="135"/>
        <v>-11.379809479674323</v>
      </c>
      <c r="S94" s="2">
        <f t="shared" si="136"/>
        <v>-45.709325103484638</v>
      </c>
      <c r="T94" s="2">
        <f t="shared" si="137"/>
        <v>74.685082823255243</v>
      </c>
      <c r="U94" s="2">
        <f t="shared" si="138"/>
        <v>-1.0154137582178491</v>
      </c>
      <c r="V94" s="6">
        <f t="shared" si="139"/>
        <v>16.580534481878434</v>
      </c>
      <c r="W94" s="2">
        <f t="shared" si="103"/>
        <v>5.3965755267812679E-2</v>
      </c>
      <c r="X94" s="2">
        <f t="shared" si="104"/>
        <v>0.26305243987457838</v>
      </c>
      <c r="Y94" s="2">
        <f t="shared" si="105"/>
        <v>0.20515208029829787</v>
      </c>
      <c r="Z94" s="2">
        <f t="shared" si="106"/>
        <v>-0.14080315629782841</v>
      </c>
      <c r="AA94" s="2">
        <f t="shared" si="107"/>
        <v>-0.5655645868509207</v>
      </c>
      <c r="AB94" s="2">
        <f t="shared" si="108"/>
        <v>0.92408360690587066</v>
      </c>
      <c r="AC94" s="6">
        <f t="shared" si="109"/>
        <v>-1.2563783458825084E-2</v>
      </c>
      <c r="AD94" s="2">
        <f t="shared" si="110"/>
        <v>0.77799402698505649</v>
      </c>
      <c r="AE94" s="2">
        <f t="shared" si="111"/>
        <v>0.15237058123916156</v>
      </c>
      <c r="AF94" s="2">
        <f t="shared" si="112"/>
        <v>0.61202750771070702</v>
      </c>
      <c r="AG94" s="6">
        <f t="shared" si="113"/>
        <v>1.3595938035187828E-2</v>
      </c>
    </row>
    <row r="95" spans="1:33" x14ac:dyDescent="0.25">
      <c r="A95" s="1" t="s">
        <v>18</v>
      </c>
      <c r="B95" s="1" t="s">
        <v>6</v>
      </c>
      <c r="C95" s="2">
        <v>293.32456063589854</v>
      </c>
      <c r="D95" s="2">
        <v>1103.7829999999999</v>
      </c>
      <c r="E95" s="2">
        <v>555014724902.99475</v>
      </c>
      <c r="F95" s="2">
        <v>37986412</v>
      </c>
      <c r="G95" s="2">
        <f t="shared" si="145"/>
        <v>0.26574477106088656</v>
      </c>
      <c r="H95" s="2">
        <f t="shared" si="145"/>
        <v>1.9887454340836069E-9</v>
      </c>
      <c r="I95" s="2">
        <f t="shared" si="145"/>
        <v>14610.87519671494</v>
      </c>
      <c r="J95" s="2">
        <f t="shared" si="146"/>
        <v>37986412</v>
      </c>
      <c r="K95" s="2">
        <f t="shared" si="131"/>
        <v>-30.497749664650598</v>
      </c>
      <c r="L95" s="2">
        <f t="shared" si="147"/>
        <v>-9.8915228920180454E-2</v>
      </c>
      <c r="M95" s="2">
        <f t="shared" si="148"/>
        <v>308.32208546229748</v>
      </c>
      <c r="N95" s="2">
        <f t="shared" si="149"/>
        <v>-4.7759516327364436E-2</v>
      </c>
      <c r="O95" s="2">
        <f t="shared" si="149"/>
        <v>-0.19670977350160584</v>
      </c>
      <c r="P95" s="2">
        <f t="shared" si="149"/>
        <v>0.14703722805736391</v>
      </c>
      <c r="Q95" s="2">
        <f t="shared" si="149"/>
        <v>-1.4831671485741344E-3</v>
      </c>
      <c r="R95" s="8">
        <f t="shared" si="135"/>
        <v>-14.725313674723649</v>
      </c>
      <c r="S95" s="2">
        <f t="shared" si="136"/>
        <v>-60.649967596831296</v>
      </c>
      <c r="T95" s="2">
        <f t="shared" si="137"/>
        <v>45.334824795241879</v>
      </c>
      <c r="U95" s="2">
        <f t="shared" si="138"/>
        <v>-0.45729318833754634</v>
      </c>
      <c r="V95" s="6">
        <f t="shared" si="139"/>
        <v>-30.497749664650605</v>
      </c>
      <c r="W95" s="2">
        <f t="shared" si="103"/>
        <v>-9.4180507934566726E-2</v>
      </c>
      <c r="X95" s="2">
        <f t="shared" si="104"/>
        <v>0.15668026407822824</v>
      </c>
      <c r="Y95" s="2">
        <f t="shared" si="105"/>
        <v>-0.60110000764067983</v>
      </c>
      <c r="Z95" s="2">
        <f t="shared" si="106"/>
        <v>-0.29023079603303575</v>
      </c>
      <c r="AA95" s="2">
        <f t="shared" si="107"/>
        <v>-1.1953897053630351</v>
      </c>
      <c r="AB95" s="2">
        <f t="shared" si="108"/>
        <v>0.89353358298414576</v>
      </c>
      <c r="AC95" s="6">
        <f t="shared" si="109"/>
        <v>-9.0130892287550411E-3</v>
      </c>
      <c r="AD95" s="2">
        <f t="shared" si="110"/>
        <v>1.6727223454021489</v>
      </c>
      <c r="AE95" s="2">
        <f t="shared" si="111"/>
        <v>0.32481240947178308</v>
      </c>
      <c r="AF95" s="2">
        <f t="shared" si="112"/>
        <v>1.3378229180494554</v>
      </c>
      <c r="AG95" s="6">
        <f t="shared" si="113"/>
        <v>1.008701788091043E-2</v>
      </c>
    </row>
    <row r="96" spans="1:33" x14ac:dyDescent="0.25">
      <c r="A96" s="1" t="s">
        <v>18</v>
      </c>
      <c r="B96" s="1" t="s">
        <v>7</v>
      </c>
      <c r="C96" s="2">
        <v>301.99178546742803</v>
      </c>
      <c r="D96" s="2">
        <v>1176.4079999999999</v>
      </c>
      <c r="E96" s="2">
        <v>660941995821.3114</v>
      </c>
      <c r="F96" s="2">
        <v>37965475</v>
      </c>
      <c r="G96" s="2">
        <f t="shared" si="145"/>
        <v>0.2567066744423942</v>
      </c>
      <c r="H96" s="2">
        <f t="shared" si="145"/>
        <v>1.7798959779188354E-9</v>
      </c>
      <c r="I96" s="2">
        <f t="shared" si="145"/>
        <v>17409.027434038726</v>
      </c>
      <c r="J96" s="2">
        <f t="shared" si="146"/>
        <v>37965475</v>
      </c>
      <c r="K96" s="2">
        <f t="shared" si="131"/>
        <v>8.6672248315294951</v>
      </c>
      <c r="L96" s="2">
        <f t="shared" si="147"/>
        <v>2.9120105132101948E-2</v>
      </c>
      <c r="M96" s="2">
        <f t="shared" si="148"/>
        <v>297.63714080739231</v>
      </c>
      <c r="N96" s="2">
        <f t="shared" si="149"/>
        <v>-3.4602252386662612E-2</v>
      </c>
      <c r="O96" s="2">
        <f t="shared" si="149"/>
        <v>-0.11094908156983839</v>
      </c>
      <c r="P96" s="2">
        <f t="shared" si="149"/>
        <v>0.17522276181032431</v>
      </c>
      <c r="Q96" s="2">
        <f t="shared" si="149"/>
        <v>-5.5132272172063804E-4</v>
      </c>
      <c r="R96" s="8">
        <f t="shared" si="135"/>
        <v>-10.298915465862027</v>
      </c>
      <c r="S96" s="2">
        <f t="shared" si="136"/>
        <v>-33.022567413652844</v>
      </c>
      <c r="T96" s="2">
        <f t="shared" si="137"/>
        <v>52.15280182959966</v>
      </c>
      <c r="U96" s="2">
        <f t="shared" si="138"/>
        <v>-0.1640941185550803</v>
      </c>
      <c r="V96" s="6">
        <f t="shared" si="139"/>
        <v>8.6672248315297047</v>
      </c>
      <c r="W96" s="2">
        <f t="shared" si="103"/>
        <v>2.954824107718703E-2</v>
      </c>
      <c r="X96" s="2">
        <f t="shared" si="104"/>
        <v>0.1908548839615572</v>
      </c>
      <c r="Y96" s="2">
        <f t="shared" si="105"/>
        <v>0.15482046078076139</v>
      </c>
      <c r="Z96" s="2">
        <f t="shared" si="106"/>
        <v>-0.18396694085591089</v>
      </c>
      <c r="AA96" s="2">
        <f t="shared" si="107"/>
        <v>-0.58987382957311374</v>
      </c>
      <c r="AB96" s="2">
        <f t="shared" si="108"/>
        <v>0.93159240324465986</v>
      </c>
      <c r="AC96" s="6">
        <f t="shared" si="109"/>
        <v>-2.9311720348700362E-3</v>
      </c>
      <c r="AD96" s="2">
        <f t="shared" si="110"/>
        <v>0.8338109453860526</v>
      </c>
      <c r="AE96" s="2">
        <f t="shared" si="111"/>
        <v>0.19747578470495158</v>
      </c>
      <c r="AF96" s="2">
        <f t="shared" si="112"/>
        <v>0.63318875027171928</v>
      </c>
      <c r="AG96" s="6">
        <f t="shared" si="113"/>
        <v>3.1464104093818332E-3</v>
      </c>
    </row>
    <row r="97" spans="1:33" x14ac:dyDescent="0.25">
      <c r="A97" s="1" t="s">
        <v>18</v>
      </c>
      <c r="B97" s="1" t="s">
        <v>48</v>
      </c>
      <c r="C97" s="2"/>
      <c r="D97" s="2"/>
      <c r="E97" s="2"/>
      <c r="F97" s="2"/>
      <c r="G97" s="2"/>
      <c r="H97" s="2"/>
      <c r="I97" s="2"/>
      <c r="J97" s="2"/>
      <c r="K97" s="2">
        <f>C96-C90</f>
        <v>-71.509386320825399</v>
      </c>
      <c r="L97" s="2">
        <f>((LN(C96)-LN(C90)))</f>
        <v>-0.21252132531994761</v>
      </c>
      <c r="M97" s="2">
        <f t="shared" si="148"/>
        <v>336.48099179303119</v>
      </c>
      <c r="N97" s="2">
        <f>LN(G96/G90)</f>
        <v>-0.18432289310027392</v>
      </c>
      <c r="O97" s="2">
        <f>LN(H96/H90)</f>
        <v>-1.0984054033425705</v>
      </c>
      <c r="P97" s="2">
        <f>LN(I96/I90)</f>
        <v>1.0740270112361172</v>
      </c>
      <c r="Q97" s="2">
        <f>LN(J96/J90)</f>
        <v>-3.8200401132201835E-3</v>
      </c>
      <c r="R97" s="8">
        <f t="shared" ref="R97" si="150">M97*N97</f>
        <v>-62.021149880541032</v>
      </c>
      <c r="S97" s="2">
        <f t="shared" ref="S97" si="151">M97*O97</f>
        <v>-369.59253950753259</v>
      </c>
      <c r="T97" s="2">
        <f t="shared" ref="T97" si="152">M97*P97</f>
        <v>361.3896739532338</v>
      </c>
      <c r="U97" s="2">
        <f t="shared" ref="U97" si="153">M97*Q97</f>
        <v>-1.2853708859854904</v>
      </c>
      <c r="V97" s="6">
        <f t="shared" ref="V97" si="154">SUM(R97:U97)</f>
        <v>-71.509386320825314</v>
      </c>
      <c r="W97" s="2">
        <f>(C96-C90)/C90</f>
        <v>-0.19145692630213687</v>
      </c>
      <c r="X97" s="2">
        <f>(E96-E90)/E90</f>
        <v>1.9159829617932085</v>
      </c>
      <c r="Y97" s="2">
        <f>W97/X97</f>
        <v>-9.9926215483121167E-2</v>
      </c>
      <c r="Z97" s="2">
        <f>(R97/C90)/X97</f>
        <v>-8.6667486694246926E-2</v>
      </c>
      <c r="AA97" s="2">
        <f>(S97/C90)/X97</f>
        <v>-0.51646344128991806</v>
      </c>
      <c r="AB97" s="2">
        <f>(T97/C90)/X97</f>
        <v>0.50500087178497988</v>
      </c>
      <c r="AC97" s="6">
        <f>(U97/C90)/X97</f>
        <v>-1.7961592839359991E-3</v>
      </c>
      <c r="AD97" s="2">
        <f t="shared" si="110"/>
        <v>1.1978733524358505</v>
      </c>
      <c r="AE97" s="2">
        <f t="shared" si="111"/>
        <v>0.17161848926698159</v>
      </c>
      <c r="AF97" s="2">
        <f t="shared" si="112"/>
        <v>1.0226981182516031</v>
      </c>
      <c r="AG97" s="6">
        <f t="shared" si="113"/>
        <v>3.5567449172657487E-3</v>
      </c>
    </row>
    <row r="98" spans="1:33" x14ac:dyDescent="0.25">
      <c r="A98" s="1" t="s">
        <v>27</v>
      </c>
      <c r="B98" s="1">
        <v>1990</v>
      </c>
      <c r="C98" s="2">
        <v>2233.9205458297388</v>
      </c>
      <c r="D98" s="2">
        <v>10039.117</v>
      </c>
      <c r="E98" s="2">
        <v>1416186830442.0264</v>
      </c>
      <c r="F98" s="2">
        <v>147969407</v>
      </c>
      <c r="G98" s="2">
        <f t="shared" ref="G98:I104" si="155">C98/D98</f>
        <v>0.22252161677463653</v>
      </c>
      <c r="H98" s="2">
        <f t="shared" si="155"/>
        <v>7.0888365745263624E-9</v>
      </c>
      <c r="I98" s="2">
        <f t="shared" si="155"/>
        <v>9570.8083120318679</v>
      </c>
      <c r="J98" s="2">
        <f t="shared" ref="J98:J104" si="156">F98</f>
        <v>147969407</v>
      </c>
      <c r="K98" s="2"/>
      <c r="L98" s="2"/>
      <c r="M98" s="2"/>
      <c r="N98" s="2"/>
      <c r="O98" s="2"/>
      <c r="P98" s="2"/>
      <c r="Q98" s="2"/>
      <c r="R98" s="8"/>
      <c r="S98" s="2"/>
      <c r="T98" s="2"/>
      <c r="U98" s="2"/>
      <c r="V98" s="6"/>
      <c r="W98" s="2"/>
      <c r="X98" s="2"/>
      <c r="Y98" s="2"/>
      <c r="Z98" s="2"/>
      <c r="AA98" s="2"/>
      <c r="AB98" s="2"/>
      <c r="AC98" s="6"/>
      <c r="AD98" s="2"/>
      <c r="AE98" s="2"/>
      <c r="AF98" s="2"/>
      <c r="AG98" s="6"/>
    </row>
    <row r="99" spans="1:33" x14ac:dyDescent="0.25">
      <c r="A99" s="1" t="s">
        <v>27</v>
      </c>
      <c r="B99" s="1" t="s">
        <v>2</v>
      </c>
      <c r="C99" s="2">
        <v>1616.4181228902548</v>
      </c>
      <c r="D99" s="2">
        <v>7664.4870000000001</v>
      </c>
      <c r="E99" s="2">
        <v>879713577296.92725</v>
      </c>
      <c r="F99" s="2">
        <v>148375787</v>
      </c>
      <c r="G99" s="2">
        <f t="shared" si="155"/>
        <v>0.21089710542796339</v>
      </c>
      <c r="H99" s="2">
        <f t="shared" si="155"/>
        <v>8.7124800591920699E-9</v>
      </c>
      <c r="I99" s="2">
        <f t="shared" si="155"/>
        <v>5928.956436112634</v>
      </c>
      <c r="J99" s="2">
        <f t="shared" si="156"/>
        <v>148375787</v>
      </c>
      <c r="K99" s="2">
        <f t="shared" si="131"/>
        <v>-617.50242293948395</v>
      </c>
      <c r="L99" s="2">
        <f t="shared" ref="L99:L104" si="157">((LN(C99)-LN(C98)))</f>
        <v>-0.32354546809314044</v>
      </c>
      <c r="M99" s="2">
        <f t="shared" ref="M99:M105" si="158">K99/L99</f>
        <v>1908.5491340021515</v>
      </c>
      <c r="N99" s="2">
        <f t="shared" ref="N99:Q104" si="159">LN(G99/G98)</f>
        <v>-5.3653888395469813E-2</v>
      </c>
      <c r="O99" s="2">
        <f t="shared" si="159"/>
        <v>0.20623525410729479</v>
      </c>
      <c r="P99" s="2">
        <f t="shared" si="159"/>
        <v>-0.47886944791147373</v>
      </c>
      <c r="Q99" s="2">
        <f t="shared" si="159"/>
        <v>2.7426141065084301E-3</v>
      </c>
      <c r="R99" s="8">
        <f t="shared" si="135"/>
        <v>-102.401082233022</v>
      </c>
      <c r="S99" s="2">
        <f t="shared" si="136"/>
        <v>393.61011562719113</v>
      </c>
      <c r="T99" s="2">
        <f t="shared" si="137"/>
        <v>-913.94587011153158</v>
      </c>
      <c r="U99" s="2">
        <f t="shared" si="138"/>
        <v>5.234413777878749</v>
      </c>
      <c r="V99" s="6">
        <f t="shared" si="139"/>
        <v>-617.50242293948361</v>
      </c>
      <c r="W99" s="2">
        <f t="shared" si="103"/>
        <v>-0.27642094258555056</v>
      </c>
      <c r="X99" s="2">
        <f t="shared" si="104"/>
        <v>-0.37881530996701385</v>
      </c>
      <c r="Y99" s="2">
        <f t="shared" si="105"/>
        <v>0.72969844489553626</v>
      </c>
      <c r="Z99" s="2">
        <f t="shared" si="106"/>
        <v>0.12100666764246677</v>
      </c>
      <c r="AA99" s="2">
        <f t="shared" si="107"/>
        <v>-0.46512641667231358</v>
      </c>
      <c r="AB99" s="2">
        <f t="shared" si="108"/>
        <v>1.0800036653531315</v>
      </c>
      <c r="AC99" s="6">
        <f t="shared" si="109"/>
        <v>-6.1854714277488959E-3</v>
      </c>
      <c r="AD99" s="2">
        <f t="shared" si="110"/>
        <v>0.32435558479614557</v>
      </c>
      <c r="AE99" s="2">
        <f t="shared" si="111"/>
        <v>-0.1120428305240065</v>
      </c>
      <c r="AF99" s="2">
        <f t="shared" si="112"/>
        <v>0.43067114639859111</v>
      </c>
      <c r="AG99" s="6">
        <f t="shared" si="113"/>
        <v>5.7272689215609428E-3</v>
      </c>
    </row>
    <row r="100" spans="1:33" x14ac:dyDescent="0.25">
      <c r="A100" s="1" t="s">
        <v>27</v>
      </c>
      <c r="B100" s="1" t="s">
        <v>3</v>
      </c>
      <c r="C100" s="2">
        <v>1452.7630563057201</v>
      </c>
      <c r="D100" s="2">
        <v>7176.8649999999998</v>
      </c>
      <c r="E100" s="2">
        <v>951570864960.2019</v>
      </c>
      <c r="F100" s="2">
        <v>146596869</v>
      </c>
      <c r="G100" s="2">
        <f t="shared" si="155"/>
        <v>0.20242307139756985</v>
      </c>
      <c r="H100" s="2">
        <f t="shared" si="155"/>
        <v>7.5421235183573665E-9</v>
      </c>
      <c r="I100" s="2">
        <f t="shared" si="155"/>
        <v>6491.0722271988079</v>
      </c>
      <c r="J100" s="2">
        <f t="shared" si="156"/>
        <v>146596869</v>
      </c>
      <c r="K100" s="2">
        <f t="shared" si="131"/>
        <v>-163.65506658453478</v>
      </c>
      <c r="L100" s="2">
        <f t="shared" si="157"/>
        <v>-0.10674536680734281</v>
      </c>
      <c r="M100" s="2">
        <f t="shared" si="158"/>
        <v>1533.135080981119</v>
      </c>
      <c r="N100" s="2">
        <f t="shared" si="159"/>
        <v>-4.1010442499514271E-2</v>
      </c>
      <c r="O100" s="2">
        <f t="shared" si="159"/>
        <v>-0.14425271122265268</v>
      </c>
      <c r="P100" s="2">
        <f t="shared" si="159"/>
        <v>9.057951216936326E-2</v>
      </c>
      <c r="Q100" s="2">
        <f t="shared" si="159"/>
        <v>-1.2061725254539189E-2</v>
      </c>
      <c r="R100" s="8">
        <f t="shared" si="135"/>
        <v>-62.874548082564338</v>
      </c>
      <c r="S100" s="2">
        <f t="shared" si="136"/>
        <v>-221.15889210208761</v>
      </c>
      <c r="T100" s="2">
        <f t="shared" si="137"/>
        <v>138.87062772500701</v>
      </c>
      <c r="U100" s="2">
        <f t="shared" si="138"/>
        <v>-18.492254124889946</v>
      </c>
      <c r="V100" s="6">
        <f t="shared" si="139"/>
        <v>-163.65506658453489</v>
      </c>
      <c r="W100" s="2">
        <f t="shared" si="103"/>
        <v>-0.10124550341709203</v>
      </c>
      <c r="X100" s="2">
        <f t="shared" si="104"/>
        <v>8.1682594787349599E-2</v>
      </c>
      <c r="Y100" s="2">
        <f t="shared" si="105"/>
        <v>-1.2394991084780302</v>
      </c>
      <c r="Z100" s="2">
        <f t="shared" si="106"/>
        <v>-0.47620246608156108</v>
      </c>
      <c r="AA100" s="2">
        <f t="shared" si="107"/>
        <v>-1.6750245214738195</v>
      </c>
      <c r="AB100" s="2">
        <f t="shared" si="108"/>
        <v>1.0517854585945139</v>
      </c>
      <c r="AC100" s="6">
        <f t="shared" si="109"/>
        <v>-0.1400575795171641</v>
      </c>
      <c r="AD100" s="2">
        <f t="shared" si="110"/>
        <v>2.1784714252794064</v>
      </c>
      <c r="AE100" s="2">
        <f t="shared" si="111"/>
        <v>0.45275627476149338</v>
      </c>
      <c r="AF100" s="2">
        <f t="shared" si="112"/>
        <v>1.5925534126628176</v>
      </c>
      <c r="AG100" s="6">
        <f t="shared" si="113"/>
        <v>0.13316173785509555</v>
      </c>
    </row>
    <row r="101" spans="1:33" x14ac:dyDescent="0.25">
      <c r="A101" s="1" t="s">
        <v>27</v>
      </c>
      <c r="B101" s="1" t="s">
        <v>4</v>
      </c>
      <c r="C101" s="2">
        <v>1465.7339724913086</v>
      </c>
      <c r="D101" s="2">
        <v>7466.0479999999998</v>
      </c>
      <c r="E101" s="2">
        <v>1281522697121.6448</v>
      </c>
      <c r="F101" s="2">
        <v>143518814</v>
      </c>
      <c r="G101" s="2">
        <f t="shared" si="155"/>
        <v>0.19631992353803626</v>
      </c>
      <c r="H101" s="2">
        <f t="shared" si="155"/>
        <v>5.8259194447114087E-9</v>
      </c>
      <c r="I101" s="2">
        <f t="shared" si="155"/>
        <v>8929.3010540182186</v>
      </c>
      <c r="J101" s="2">
        <f t="shared" si="156"/>
        <v>143518814</v>
      </c>
      <c r="K101" s="2">
        <f t="shared" si="131"/>
        <v>12.970916185588521</v>
      </c>
      <c r="L101" s="2">
        <f t="shared" si="157"/>
        <v>8.8888228848142958E-3</v>
      </c>
      <c r="M101" s="2">
        <f t="shared" si="158"/>
        <v>1459.2389063964918</v>
      </c>
      <c r="N101" s="2">
        <f t="shared" si="159"/>
        <v>-3.0614328549127615E-2</v>
      </c>
      <c r="O101" s="2">
        <f t="shared" si="159"/>
        <v>-0.25818694452165997</v>
      </c>
      <c r="P101" s="2">
        <f t="shared" si="159"/>
        <v>0.31891039312517327</v>
      </c>
      <c r="Q101" s="2">
        <f t="shared" si="159"/>
        <v>-2.1220297169571439E-2</v>
      </c>
      <c r="R101" s="8">
        <f t="shared" si="135"/>
        <v>-44.67361931209188</v>
      </c>
      <c r="S101" s="2">
        <f t="shared" si="136"/>
        <v>-376.75643456963877</v>
      </c>
      <c r="T101" s="2">
        <f t="shared" si="137"/>
        <v>465.36645330245312</v>
      </c>
      <c r="U101" s="2">
        <f t="shared" si="138"/>
        <v>-30.965483235133995</v>
      </c>
      <c r="V101" s="6">
        <f t="shared" si="139"/>
        <v>12.970916185588472</v>
      </c>
      <c r="W101" s="2">
        <f t="shared" si="103"/>
        <v>8.9284457842510809E-3</v>
      </c>
      <c r="X101" s="2">
        <f t="shared" si="104"/>
        <v>0.34674436167740658</v>
      </c>
      <c r="Y101" s="2">
        <f t="shared" si="105"/>
        <v>2.5749361117391883E-2</v>
      </c>
      <c r="Z101" s="2">
        <f t="shared" si="106"/>
        <v>-8.8684341154406515E-2</v>
      </c>
      <c r="AA101" s="2">
        <f t="shared" si="107"/>
        <v>-0.74792230157290829</v>
      </c>
      <c r="AB101" s="2">
        <f t="shared" si="108"/>
        <v>0.92382748346785803</v>
      </c>
      <c r="AC101" s="6">
        <f t="shared" si="109"/>
        <v>-6.1471479623151394E-2</v>
      </c>
      <c r="AD101" s="2">
        <f t="shared" si="110"/>
        <v>0.97212752209889453</v>
      </c>
      <c r="AE101" s="2">
        <f t="shared" si="111"/>
        <v>9.5996647362669676E-2</v>
      </c>
      <c r="AF101" s="2">
        <f t="shared" si="112"/>
        <v>0.80959087595593293</v>
      </c>
      <c r="AG101" s="6">
        <f t="shared" si="113"/>
        <v>6.653999878029189E-2</v>
      </c>
    </row>
    <row r="102" spans="1:33" x14ac:dyDescent="0.25">
      <c r="A102" s="1" t="s">
        <v>27</v>
      </c>
      <c r="B102" s="1" t="s">
        <v>5</v>
      </c>
      <c r="C102" s="2">
        <v>1492.3847655113675</v>
      </c>
      <c r="D102" s="2">
        <v>7776.1490000000003</v>
      </c>
      <c r="E102" s="2">
        <v>1524917468442.0063</v>
      </c>
      <c r="F102" s="2">
        <v>142849468</v>
      </c>
      <c r="G102" s="2">
        <f t="shared" si="155"/>
        <v>0.19191823169943983</v>
      </c>
      <c r="H102" s="2">
        <f t="shared" si="155"/>
        <v>5.0993900725295107E-9</v>
      </c>
      <c r="I102" s="2">
        <f t="shared" si="155"/>
        <v>10674.995782567466</v>
      </c>
      <c r="J102" s="2">
        <f t="shared" si="156"/>
        <v>142849468</v>
      </c>
      <c r="K102" s="2">
        <f t="shared" si="131"/>
        <v>26.650793020058927</v>
      </c>
      <c r="L102" s="2">
        <f t="shared" si="157"/>
        <v>1.801923214484713E-2</v>
      </c>
      <c r="M102" s="2">
        <f t="shared" si="158"/>
        <v>1479.0193503156638</v>
      </c>
      <c r="N102" s="2">
        <f t="shared" si="159"/>
        <v>-2.267618673516093E-2</v>
      </c>
      <c r="O102" s="2">
        <f t="shared" si="159"/>
        <v>-0.13319589262453979</v>
      </c>
      <c r="P102" s="2">
        <f t="shared" si="159"/>
        <v>0.17856604164061801</v>
      </c>
      <c r="Q102" s="2">
        <f t="shared" si="159"/>
        <v>-4.6747301360706411E-3</v>
      </c>
      <c r="R102" s="8">
        <f t="shared" si="135"/>
        <v>-33.538518972674389</v>
      </c>
      <c r="S102" s="2">
        <f t="shared" si="136"/>
        <v>-196.99930257426175</v>
      </c>
      <c r="T102" s="2">
        <f t="shared" si="137"/>
        <v>264.10263089574664</v>
      </c>
      <c r="U102" s="2">
        <f t="shared" si="138"/>
        <v>-6.914016328752254</v>
      </c>
      <c r="V102" s="6">
        <f t="shared" si="139"/>
        <v>26.650793020058259</v>
      </c>
      <c r="W102" s="2">
        <f t="shared" si="103"/>
        <v>1.8182558035931013E-2</v>
      </c>
      <c r="X102" s="2">
        <f t="shared" si="104"/>
        <v>0.18992622750032967</v>
      </c>
      <c r="Y102" s="2">
        <f t="shared" si="105"/>
        <v>9.5734845446237546E-2</v>
      </c>
      <c r="Z102" s="2">
        <f t="shared" si="106"/>
        <v>-0.12047690017809418</v>
      </c>
      <c r="AA102" s="2">
        <f t="shared" si="107"/>
        <v>-0.70765990981088767</v>
      </c>
      <c r="AB102" s="2">
        <f t="shared" si="108"/>
        <v>0.94870815032479361</v>
      </c>
      <c r="AC102" s="6">
        <f t="shared" si="109"/>
        <v>-2.4836494889576694E-2</v>
      </c>
      <c r="AD102" s="2">
        <f t="shared" si="110"/>
        <v>0.89908925583335619</v>
      </c>
      <c r="AE102" s="2">
        <f t="shared" si="111"/>
        <v>0.12699047661480348</v>
      </c>
      <c r="AF102" s="2">
        <f t="shared" si="112"/>
        <v>0.74591950071116997</v>
      </c>
      <c r="AG102" s="6">
        <f t="shared" si="113"/>
        <v>2.617927850738273E-2</v>
      </c>
    </row>
    <row r="103" spans="1:33" x14ac:dyDescent="0.25">
      <c r="A103" s="1" t="s">
        <v>27</v>
      </c>
      <c r="B103" s="1" t="s">
        <v>6</v>
      </c>
      <c r="C103" s="2">
        <v>1506.9952396082433</v>
      </c>
      <c r="D103" s="2">
        <v>7841.9260000000004</v>
      </c>
      <c r="E103" s="2">
        <v>1662474715110.3518</v>
      </c>
      <c r="F103" s="2">
        <v>144096870</v>
      </c>
      <c r="G103" s="2">
        <f t="shared" si="155"/>
        <v>0.19217157106662869</v>
      </c>
      <c r="H103" s="2">
        <f t="shared" si="155"/>
        <v>4.7170197108708918E-9</v>
      </c>
      <c r="I103" s="2">
        <f t="shared" si="155"/>
        <v>11537.202127363014</v>
      </c>
      <c r="J103" s="2">
        <f t="shared" si="156"/>
        <v>144096870</v>
      </c>
      <c r="K103" s="2">
        <f t="shared" si="131"/>
        <v>14.610474096875805</v>
      </c>
      <c r="L103" s="2">
        <f t="shared" si="157"/>
        <v>9.7424065199396281E-3</v>
      </c>
      <c r="M103" s="2">
        <f t="shared" si="158"/>
        <v>1499.6781408138513</v>
      </c>
      <c r="N103" s="2">
        <f t="shared" si="159"/>
        <v>1.3191675597888333E-3</v>
      </c>
      <c r="O103" s="2">
        <f t="shared" si="159"/>
        <v>-7.7943755975419943E-2</v>
      </c>
      <c r="P103" s="2">
        <f t="shared" si="159"/>
        <v>7.7672617676702513E-2</v>
      </c>
      <c r="Q103" s="2">
        <f t="shared" si="159"/>
        <v>8.694377258869011E-3</v>
      </c>
      <c r="R103" s="8">
        <f t="shared" si="135"/>
        <v>1.9783267534860627</v>
      </c>
      <c r="S103" s="2">
        <f t="shared" si="136"/>
        <v>-116.89054704926629</v>
      </c>
      <c r="T103" s="2">
        <f t="shared" si="137"/>
        <v>116.4839268695423</v>
      </c>
      <c r="U103" s="2">
        <f t="shared" si="138"/>
        <v>13.038767523114908</v>
      </c>
      <c r="V103" s="6">
        <f t="shared" si="139"/>
        <v>14.610474096876979</v>
      </c>
      <c r="W103" s="2">
        <f t="shared" si="103"/>
        <v>9.7900182543538012E-3</v>
      </c>
      <c r="X103" s="2">
        <f t="shared" si="104"/>
        <v>9.0206355107785852E-2</v>
      </c>
      <c r="Y103" s="2">
        <f t="shared" si="105"/>
        <v>0.10852914124127835</v>
      </c>
      <c r="Z103" s="2">
        <f t="shared" si="106"/>
        <v>1.4695355005379307E-2</v>
      </c>
      <c r="AA103" s="2">
        <f t="shared" si="107"/>
        <v>-0.86828330185348335</v>
      </c>
      <c r="AB103" s="2">
        <f t="shared" si="108"/>
        <v>0.86526285647818535</v>
      </c>
      <c r="AC103" s="6">
        <f t="shared" si="109"/>
        <v>9.685423161120571E-2</v>
      </c>
      <c r="AD103" s="2">
        <f t="shared" si="110"/>
        <v>0.87457090012736105</v>
      </c>
      <c r="AE103" s="2">
        <f t="shared" si="111"/>
        <v>-1.6983688708414817E-2</v>
      </c>
      <c r="AF103" s="2">
        <f t="shared" si="112"/>
        <v>1.0034907835840681</v>
      </c>
      <c r="AG103" s="6">
        <f t="shared" si="113"/>
        <v>-0.11193619474829215</v>
      </c>
    </row>
    <row r="104" spans="1:33" x14ac:dyDescent="0.25">
      <c r="A104" s="1" t="s">
        <v>27</v>
      </c>
      <c r="B104" s="1" t="s">
        <v>7</v>
      </c>
      <c r="C104" s="2">
        <v>1548.8396358153125</v>
      </c>
      <c r="D104" s="2">
        <v>8304.4079999999994</v>
      </c>
      <c r="E104" s="2">
        <v>1762462643295.8445</v>
      </c>
      <c r="F104" s="2">
        <v>144406261</v>
      </c>
      <c r="G104" s="2">
        <f t="shared" si="155"/>
        <v>0.18650813348950493</v>
      </c>
      <c r="H104" s="2">
        <f t="shared" si="155"/>
        <v>4.7118207194851924E-9</v>
      </c>
      <c r="I104" s="2">
        <f t="shared" si="155"/>
        <v>12204.890778910511</v>
      </c>
      <c r="J104" s="2">
        <f t="shared" si="156"/>
        <v>144406261</v>
      </c>
      <c r="K104" s="2">
        <f t="shared" si="131"/>
        <v>41.844396207069167</v>
      </c>
      <c r="L104" s="2">
        <f t="shared" si="157"/>
        <v>2.7388267732918692E-2</v>
      </c>
      <c r="M104" s="2">
        <f t="shared" si="158"/>
        <v>1527.821935111846</v>
      </c>
      <c r="N104" s="2">
        <f t="shared" si="159"/>
        <v>-2.9913722974263816E-2</v>
      </c>
      <c r="O104" s="2">
        <f t="shared" si="159"/>
        <v>-1.1027850033077157E-3</v>
      </c>
      <c r="P104" s="2">
        <f t="shared" si="159"/>
        <v>5.6259973208471696E-2</v>
      </c>
      <c r="Q104" s="2">
        <f t="shared" si="159"/>
        <v>2.1448025020183266E-3</v>
      </c>
      <c r="R104" s="8">
        <f t="shared" si="135"/>
        <v>-45.70284212093943</v>
      </c>
      <c r="S104" s="2">
        <f t="shared" si="136"/>
        <v>-1.6848591177659176</v>
      </c>
      <c r="T104" s="2">
        <f t="shared" si="137"/>
        <v>85.955221136707834</v>
      </c>
      <c r="U104" s="2">
        <f t="shared" si="138"/>
        <v>3.2768763090663686</v>
      </c>
      <c r="V104" s="6">
        <f t="shared" si="139"/>
        <v>41.844396207068854</v>
      </c>
      <c r="W104" s="2">
        <f t="shared" si="103"/>
        <v>2.77667739799543E-2</v>
      </c>
      <c r="X104" s="2">
        <f t="shared" si="104"/>
        <v>6.0144029425948695E-2</v>
      </c>
      <c r="Y104" s="2">
        <f t="shared" si="105"/>
        <v>0.46167132872501776</v>
      </c>
      <c r="Z104" s="2">
        <f t="shared" si="106"/>
        <v>-0.50424175662783843</v>
      </c>
      <c r="AA104" s="2">
        <f t="shared" si="107"/>
        <v>-1.8589135418855506E-2</v>
      </c>
      <c r="AB104" s="2">
        <f t="shared" si="108"/>
        <v>0.94834827957996926</v>
      </c>
      <c r="AC104" s="6">
        <f t="shared" si="109"/>
        <v>3.6153941191738932E-2</v>
      </c>
      <c r="AD104" s="2">
        <f t="shared" si="110"/>
        <v>0.51318377576485719</v>
      </c>
      <c r="AE104" s="2">
        <f t="shared" si="111"/>
        <v>0.53170524741308223</v>
      </c>
      <c r="AF104" s="2">
        <f t="shared" si="112"/>
        <v>1.9601591334239329E-2</v>
      </c>
      <c r="AG104" s="6">
        <f t="shared" si="113"/>
        <v>-3.8123062982464408E-2</v>
      </c>
    </row>
    <row r="105" spans="1:33" x14ac:dyDescent="0.25">
      <c r="A105" s="1" t="s">
        <v>27</v>
      </c>
      <c r="B105" s="1" t="s">
        <v>48</v>
      </c>
      <c r="C105" s="2"/>
      <c r="D105" s="2"/>
      <c r="E105" s="2"/>
      <c r="F105" s="2"/>
      <c r="G105" s="2"/>
      <c r="H105" s="2"/>
      <c r="I105" s="2"/>
      <c r="J105" s="2"/>
      <c r="K105" s="2">
        <f>C104-C98</f>
        <v>-685.08091001442631</v>
      </c>
      <c r="L105" s="2">
        <f>((LN(C104)-LN(C98)))</f>
        <v>-0.36625210561796351</v>
      </c>
      <c r="M105" s="2">
        <f t="shared" si="158"/>
        <v>1870.5173281079569</v>
      </c>
      <c r="N105" s="2">
        <f>LN(G104/G98)</f>
        <v>-0.1765494015937476</v>
      </c>
      <c r="O105" s="2">
        <f>LN(H104/H98)</f>
        <v>-0.40844683524028524</v>
      </c>
      <c r="P105" s="2">
        <f>LN(I104/I98)</f>
        <v>0.24311908990885495</v>
      </c>
      <c r="Q105" s="2">
        <f>LN(J104/J98)</f>
        <v>-2.4374958692785484E-2</v>
      </c>
      <c r="R105" s="8">
        <f t="shared" ref="R105" si="160">M105*N105</f>
        <v>-330.23871494819542</v>
      </c>
      <c r="S105" s="2">
        <f t="shared" ref="S105" si="161">M105*O105</f>
        <v>-764.00688292780922</v>
      </c>
      <c r="T105" s="2">
        <f t="shared" ref="T105" si="162">M105*P105</f>
        <v>454.75847046834951</v>
      </c>
      <c r="U105" s="2">
        <f t="shared" ref="U105" si="163">M105*Q105</f>
        <v>-45.593782606770922</v>
      </c>
      <c r="V105" s="6">
        <f t="shared" ref="V105" si="164">SUM(R105:U105)</f>
        <v>-685.08091001442608</v>
      </c>
      <c r="W105" s="2">
        <f>(C104-C98)/C98</f>
        <v>-0.30667201270579147</v>
      </c>
      <c r="X105" s="2">
        <f>(E104-E98)/E98</f>
        <v>0.24451280396791786</v>
      </c>
      <c r="Y105" s="2">
        <f>W105/X105</f>
        <v>-1.2542165797829934</v>
      </c>
      <c r="Z105" s="2">
        <f>(R105/C98)/X105</f>
        <v>-0.60458679481454913</v>
      </c>
      <c r="AA105" s="2">
        <f>(S105/C98)/X105</f>
        <v>-1.3987108466008848</v>
      </c>
      <c r="AB105" s="2">
        <f>(T105/C98)/X105</f>
        <v>0.8325521921872675</v>
      </c>
      <c r="AC105" s="6">
        <f>(U105/C98)/X105</f>
        <v>-8.347113055482655E-2</v>
      </c>
      <c r="AD105" s="2">
        <f t="shared" si="110"/>
        <v>2.5064720164725478</v>
      </c>
      <c r="AE105" s="2">
        <f t="shared" si="111"/>
        <v>0.72618485722341153</v>
      </c>
      <c r="AF105" s="2">
        <f t="shared" si="112"/>
        <v>1.6800278225515382</v>
      </c>
      <c r="AG105" s="6">
        <f t="shared" si="113"/>
        <v>0.10025933669759798</v>
      </c>
    </row>
    <row r="106" spans="1:33" x14ac:dyDescent="0.25">
      <c r="A106" s="1" t="s">
        <v>19</v>
      </c>
      <c r="B106" s="1">
        <v>1990</v>
      </c>
      <c r="C106" s="2">
        <v>202.28258005668519</v>
      </c>
      <c r="D106" s="2">
        <v>928.33699999999999</v>
      </c>
      <c r="E106" s="2">
        <v>293927428477.36725</v>
      </c>
      <c r="F106" s="2">
        <v>16233786</v>
      </c>
      <c r="G106" s="2">
        <f t="shared" ref="G106:I112" si="165">C106/D106</f>
        <v>0.2178977893337066</v>
      </c>
      <c r="H106" s="2">
        <f t="shared" si="165"/>
        <v>3.1583884661906706E-9</v>
      </c>
      <c r="I106" s="2">
        <f t="shared" si="165"/>
        <v>18105.907548452793</v>
      </c>
      <c r="J106" s="2">
        <f t="shared" ref="J106:J112" si="166">F106</f>
        <v>16233786</v>
      </c>
      <c r="K106" s="2"/>
      <c r="L106" s="2"/>
      <c r="M106" s="2"/>
      <c r="N106" s="2"/>
      <c r="O106" s="2"/>
      <c r="P106" s="2"/>
      <c r="Q106" s="2"/>
      <c r="R106" s="8"/>
      <c r="S106" s="2"/>
      <c r="T106" s="2"/>
      <c r="U106" s="2"/>
      <c r="V106" s="6"/>
      <c r="W106" s="2"/>
      <c r="X106" s="2"/>
      <c r="Y106" s="2"/>
      <c r="Z106" s="2"/>
      <c r="AA106" s="2"/>
      <c r="AB106" s="2"/>
      <c r="AC106" s="6"/>
      <c r="AD106" s="2"/>
      <c r="AE106" s="2"/>
      <c r="AF106" s="2"/>
      <c r="AG106" s="6"/>
    </row>
    <row r="107" spans="1:33" x14ac:dyDescent="0.25">
      <c r="A107" s="1" t="s">
        <v>19</v>
      </c>
      <c r="B107" s="1" t="s">
        <v>2</v>
      </c>
      <c r="C107" s="2">
        <v>242.05291167199556</v>
      </c>
      <c r="D107" s="2">
        <v>1130.0060000000001</v>
      </c>
      <c r="E107" s="2">
        <v>349402069125.16412</v>
      </c>
      <c r="F107" s="2">
        <v>18638790</v>
      </c>
      <c r="G107" s="2">
        <f t="shared" si="165"/>
        <v>0.21420497915231915</v>
      </c>
      <c r="H107" s="2">
        <f t="shared" si="165"/>
        <v>3.2341136468633936E-9</v>
      </c>
      <c r="I107" s="2">
        <f t="shared" si="165"/>
        <v>18745.96307620635</v>
      </c>
      <c r="J107" s="2">
        <f t="shared" si="166"/>
        <v>18638790</v>
      </c>
      <c r="K107" s="2">
        <f t="shared" si="131"/>
        <v>39.770331615310369</v>
      </c>
      <c r="L107" s="2">
        <f t="shared" ref="L107:L112" si="167">((LN(C107)-LN(C106)))</f>
        <v>0.17949071452218046</v>
      </c>
      <c r="M107" s="2">
        <f t="shared" ref="M107:M113" si="168">K107/L107</f>
        <v>221.57319792938799</v>
      </c>
      <c r="N107" s="2">
        <f t="shared" ref="N107:Q112" si="169">LN(G107/G106)</f>
        <v>-1.7092693488448066E-2</v>
      </c>
      <c r="O107" s="2">
        <f t="shared" si="169"/>
        <v>2.3692983344614948E-2</v>
      </c>
      <c r="P107" s="2">
        <f t="shared" si="169"/>
        <v>3.4740157720595508E-2</v>
      </c>
      <c r="Q107" s="2">
        <f t="shared" si="169"/>
        <v>0.13815026694541785</v>
      </c>
      <c r="R107" s="8">
        <f t="shared" si="135"/>
        <v>-3.7872827574622647</v>
      </c>
      <c r="S107" s="2">
        <f t="shared" si="136"/>
        <v>5.2497300881540614</v>
      </c>
      <c r="T107" s="2">
        <f t="shared" si="137"/>
        <v>7.6974878427236648</v>
      </c>
      <c r="U107" s="2">
        <f t="shared" si="138"/>
        <v>30.610396441894856</v>
      </c>
      <c r="V107" s="6">
        <f t="shared" si="139"/>
        <v>39.770331615310319</v>
      </c>
      <c r="W107" s="2">
        <f t="shared" si="103"/>
        <v>0.19660779294077432</v>
      </c>
      <c r="X107" s="2">
        <f t="shared" si="104"/>
        <v>0.18873584182045292</v>
      </c>
      <c r="Y107" s="2">
        <f t="shared" si="105"/>
        <v>1.0417088298883372</v>
      </c>
      <c r="Z107" s="2">
        <f t="shared" si="106"/>
        <v>-9.9200729023176948E-2</v>
      </c>
      <c r="AA107" s="2">
        <f t="shared" si="107"/>
        <v>0.13750677867758301</v>
      </c>
      <c r="AB107" s="2">
        <f t="shared" si="108"/>
        <v>0.20162117659176057</v>
      </c>
      <c r="AC107" s="6">
        <f t="shared" si="109"/>
        <v>0.80178160364216933</v>
      </c>
      <c r="AD107" s="2">
        <f t="shared" si="110"/>
        <v>-4.1666637775731852</v>
      </c>
      <c r="AE107" s="2">
        <f t="shared" si="111"/>
        <v>0.49201542566154671</v>
      </c>
      <c r="AF107" s="2">
        <f t="shared" si="112"/>
        <v>-0.68200563552907234</v>
      </c>
      <c r="AG107" s="6">
        <f t="shared" si="113"/>
        <v>-3.9766735677056593</v>
      </c>
    </row>
    <row r="108" spans="1:33" x14ac:dyDescent="0.25">
      <c r="A108" s="1" t="s">
        <v>19</v>
      </c>
      <c r="B108" s="1" t="s">
        <v>3</v>
      </c>
      <c r="C108" s="2">
        <v>278.18768739803181</v>
      </c>
      <c r="D108" s="2">
        <v>1334.88</v>
      </c>
      <c r="E108" s="2">
        <v>379223464035.03479</v>
      </c>
      <c r="F108" s="2">
        <v>20663840</v>
      </c>
      <c r="G108" s="2">
        <f t="shared" si="165"/>
        <v>0.20839902268221247</v>
      </c>
      <c r="H108" s="2">
        <f t="shared" si="165"/>
        <v>3.5200353527614957E-9</v>
      </c>
      <c r="I108" s="2">
        <f t="shared" si="165"/>
        <v>18352.03253775846</v>
      </c>
      <c r="J108" s="2">
        <f t="shared" si="166"/>
        <v>20663840</v>
      </c>
      <c r="K108" s="2">
        <f t="shared" si="131"/>
        <v>36.134775726036253</v>
      </c>
      <c r="L108" s="2">
        <f t="shared" si="167"/>
        <v>0.13913967488470469</v>
      </c>
      <c r="M108" s="2">
        <f t="shared" si="168"/>
        <v>259.70145291757086</v>
      </c>
      <c r="N108" s="2">
        <f t="shared" si="169"/>
        <v>-2.7478782842257261E-2</v>
      </c>
      <c r="O108" s="2">
        <f t="shared" si="169"/>
        <v>8.471613115141885E-2</v>
      </c>
      <c r="P108" s="2">
        <f t="shared" si="169"/>
        <v>-2.123809326610861E-2</v>
      </c>
      <c r="Q108" s="2">
        <f t="shared" si="169"/>
        <v>0.10314041984165098</v>
      </c>
      <c r="R108" s="8">
        <f t="shared" si="135"/>
        <v>-7.1362798285406281</v>
      </c>
      <c r="S108" s="2">
        <f t="shared" si="136"/>
        <v>22.000902345578961</v>
      </c>
      <c r="T108" s="2">
        <f t="shared" si="137"/>
        <v>-5.5155636784072843</v>
      </c>
      <c r="U108" s="2">
        <f t="shared" si="138"/>
        <v>26.785716887405012</v>
      </c>
      <c r="V108" s="6">
        <f t="shared" si="139"/>
        <v>36.134775726036061</v>
      </c>
      <c r="W108" s="2">
        <f t="shared" si="103"/>
        <v>0.14928461498947912</v>
      </c>
      <c r="X108" s="2">
        <f t="shared" si="104"/>
        <v>8.5349794821014457E-2</v>
      </c>
      <c r="Y108" s="2">
        <f t="shared" si="105"/>
        <v>1.74909166802968</v>
      </c>
      <c r="Z108" s="2">
        <f t="shared" si="106"/>
        <v>-0.34542922539394655</v>
      </c>
      <c r="AA108" s="2">
        <f t="shared" si="107"/>
        <v>1.0649462798259348</v>
      </c>
      <c r="AB108" s="2">
        <f t="shared" si="108"/>
        <v>-0.26697900514263273</v>
      </c>
      <c r="AC108" s="6">
        <f t="shared" si="109"/>
        <v>1.2965536187403151</v>
      </c>
      <c r="AD108" s="2">
        <f t="shared" si="110"/>
        <v>7.5514202777676234</v>
      </c>
      <c r="AE108" s="2">
        <f t="shared" si="111"/>
        <v>-1.2938441553087741</v>
      </c>
      <c r="AF108" s="2">
        <f t="shared" si="112"/>
        <v>3.9888765008206937</v>
      </c>
      <c r="AG108" s="6">
        <f t="shared" si="113"/>
        <v>4.8563879322557035</v>
      </c>
    </row>
    <row r="109" spans="1:33" x14ac:dyDescent="0.25">
      <c r="A109" s="1" t="s">
        <v>19</v>
      </c>
      <c r="B109" s="1" t="s">
        <v>4</v>
      </c>
      <c r="C109" s="2">
        <v>342.7539081658648</v>
      </c>
      <c r="D109" s="2">
        <v>1759.0060000000001</v>
      </c>
      <c r="E109" s="2">
        <v>461601802003.85608</v>
      </c>
      <c r="F109" s="2">
        <v>23816175</v>
      </c>
      <c r="G109" s="2">
        <f t="shared" si="165"/>
        <v>0.19485658841747258</v>
      </c>
      <c r="H109" s="2">
        <f t="shared" si="165"/>
        <v>3.8106567010007164E-9</v>
      </c>
      <c r="I109" s="2">
        <f t="shared" si="165"/>
        <v>19381.861361190706</v>
      </c>
      <c r="J109" s="2">
        <f t="shared" si="166"/>
        <v>23816175</v>
      </c>
      <c r="K109" s="2">
        <f t="shared" si="131"/>
        <v>64.566220767832988</v>
      </c>
      <c r="L109" s="2">
        <f t="shared" si="167"/>
        <v>0.2087167003426238</v>
      </c>
      <c r="M109" s="2">
        <f t="shared" si="168"/>
        <v>309.34860824190298</v>
      </c>
      <c r="N109" s="2">
        <f t="shared" si="169"/>
        <v>-6.7190776264346039E-2</v>
      </c>
      <c r="O109" s="2">
        <f t="shared" si="169"/>
        <v>7.9330503795562501E-2</v>
      </c>
      <c r="P109" s="2">
        <f t="shared" si="169"/>
        <v>5.4597313952575569E-2</v>
      </c>
      <c r="Q109" s="2">
        <f t="shared" si="169"/>
        <v>0.14197965885883204</v>
      </c>
      <c r="R109" s="8">
        <f t="shared" si="135"/>
        <v>-20.785373124068535</v>
      </c>
      <c r="S109" s="2">
        <f t="shared" si="136"/>
        <v>24.540780940286261</v>
      </c>
      <c r="T109" s="2">
        <f t="shared" si="137"/>
        <v>16.889603084975484</v>
      </c>
      <c r="U109" s="2">
        <f t="shared" si="138"/>
        <v>43.921209866639863</v>
      </c>
      <c r="V109" s="6">
        <f t="shared" si="139"/>
        <v>64.566220767833073</v>
      </c>
      <c r="W109" s="2">
        <f t="shared" si="103"/>
        <v>0.23209589673698044</v>
      </c>
      <c r="X109" s="2">
        <f t="shared" si="104"/>
        <v>0.21722901081144788</v>
      </c>
      <c r="Y109" s="2">
        <f t="shared" si="105"/>
        <v>1.0684387682381744</v>
      </c>
      <c r="Z109" s="2">
        <f t="shared" si="106"/>
        <v>-0.34395537161615408</v>
      </c>
      <c r="AA109" s="2">
        <f t="shared" si="107"/>
        <v>0.40609968258364187</v>
      </c>
      <c r="AB109" s="2">
        <f t="shared" si="108"/>
        <v>0.279488353221584</v>
      </c>
      <c r="AC109" s="6">
        <f t="shared" si="109"/>
        <v>0.72680610404910406</v>
      </c>
      <c r="AD109" s="2">
        <f t="shared" si="110"/>
        <v>-2.8228382539829706</v>
      </c>
      <c r="AE109" s="2">
        <f t="shared" si="111"/>
        <v>1.2306608402513981</v>
      </c>
      <c r="AF109" s="2">
        <f t="shared" si="112"/>
        <v>-1.4530111108482502</v>
      </c>
      <c r="AG109" s="6">
        <f t="shared" si="113"/>
        <v>-2.6004879833861185</v>
      </c>
    </row>
    <row r="110" spans="1:33" x14ac:dyDescent="0.25">
      <c r="A110" s="1" t="s">
        <v>19</v>
      </c>
      <c r="B110" s="1" t="s">
        <v>5</v>
      </c>
      <c r="C110" s="2">
        <v>471.96307424436742</v>
      </c>
      <c r="D110" s="2">
        <v>2426.7020000000002</v>
      </c>
      <c r="E110" s="2">
        <v>528207332649.53601</v>
      </c>
      <c r="F110" s="2">
        <v>27421468</v>
      </c>
      <c r="G110" s="2">
        <f t="shared" si="165"/>
        <v>0.19448744602525048</v>
      </c>
      <c r="H110" s="2">
        <f t="shared" si="165"/>
        <v>4.5942224766692321E-9</v>
      </c>
      <c r="I110" s="2">
        <f t="shared" si="165"/>
        <v>19262.547601373346</v>
      </c>
      <c r="J110" s="2">
        <f t="shared" si="166"/>
        <v>27421468</v>
      </c>
      <c r="K110" s="2">
        <f t="shared" si="131"/>
        <v>129.20916607850262</v>
      </c>
      <c r="L110" s="2">
        <f t="shared" si="167"/>
        <v>0.31988802923434445</v>
      </c>
      <c r="M110" s="2">
        <f t="shared" si="168"/>
        <v>403.91997908695174</v>
      </c>
      <c r="N110" s="2">
        <f t="shared" si="169"/>
        <v>-1.8962278611012358E-3</v>
      </c>
      <c r="O110" s="2">
        <f t="shared" si="169"/>
        <v>0.1869979940008635</v>
      </c>
      <c r="P110" s="2">
        <f t="shared" si="169"/>
        <v>-6.1749754825013645E-3</v>
      </c>
      <c r="Q110" s="2">
        <f t="shared" si="169"/>
        <v>0.1409612385770837</v>
      </c>
      <c r="R110" s="8">
        <f t="shared" si="135"/>
        <v>-0.76592431800010641</v>
      </c>
      <c r="S110" s="2">
        <f t="shared" si="136"/>
        <v>75.532225826130713</v>
      </c>
      <c r="T110" s="2">
        <f t="shared" si="137"/>
        <v>-2.4941959677543908</v>
      </c>
      <c r="U110" s="2">
        <f t="shared" si="138"/>
        <v>56.937060538126467</v>
      </c>
      <c r="V110" s="6">
        <f t="shared" si="139"/>
        <v>129.20916607850268</v>
      </c>
      <c r="W110" s="2">
        <f t="shared" si="103"/>
        <v>0.37697357491829375</v>
      </c>
      <c r="X110" s="2">
        <f t="shared" si="104"/>
        <v>0.14429218074223102</v>
      </c>
      <c r="Y110" s="2">
        <f t="shared" si="105"/>
        <v>2.6125710553348247</v>
      </c>
      <c r="Z110" s="2">
        <f t="shared" si="106"/>
        <v>-1.548676277786974E-2</v>
      </c>
      <c r="AA110" s="2">
        <f t="shared" si="107"/>
        <v>1.5272392271185338</v>
      </c>
      <c r="AB110" s="2">
        <f t="shared" si="108"/>
        <v>-5.0431903474471129E-2</v>
      </c>
      <c r="AC110" s="6">
        <f t="shared" si="109"/>
        <v>1.151250494468633</v>
      </c>
      <c r="AD110" s="2">
        <f t="shared" si="110"/>
        <v>52.803935115344629</v>
      </c>
      <c r="AE110" s="2">
        <f t="shared" si="111"/>
        <v>-0.30708265425097853</v>
      </c>
      <c r="AF110" s="2">
        <f t="shared" si="112"/>
        <v>30.283196189325466</v>
      </c>
      <c r="AG110" s="6">
        <f t="shared" si="113"/>
        <v>22.827821580270147</v>
      </c>
    </row>
    <row r="111" spans="1:33" x14ac:dyDescent="0.25">
      <c r="A111" s="1" t="s">
        <v>19</v>
      </c>
      <c r="B111" s="1" t="s">
        <v>6</v>
      </c>
      <c r="C111" s="2">
        <v>591.24450348310211</v>
      </c>
      <c r="D111" s="2">
        <v>3005.6849999999999</v>
      </c>
      <c r="E111" s="2">
        <v>678729756049.65369</v>
      </c>
      <c r="F111" s="2">
        <v>31717676</v>
      </c>
      <c r="G111" s="2">
        <f t="shared" si="165"/>
        <v>0.19670873810233011</v>
      </c>
      <c r="H111" s="2">
        <f t="shared" si="165"/>
        <v>4.4283972718298118E-9</v>
      </c>
      <c r="I111" s="2">
        <f t="shared" si="165"/>
        <v>21399.101121080046</v>
      </c>
      <c r="J111" s="2">
        <f t="shared" si="166"/>
        <v>31717676</v>
      </c>
      <c r="K111" s="2">
        <f t="shared" si="131"/>
        <v>119.28142923873469</v>
      </c>
      <c r="L111" s="2">
        <f t="shared" si="167"/>
        <v>0.22532889333631978</v>
      </c>
      <c r="M111" s="2">
        <f t="shared" si="168"/>
        <v>529.3658858950613</v>
      </c>
      <c r="N111" s="2">
        <f t="shared" si="169"/>
        <v>1.1356531789641463E-2</v>
      </c>
      <c r="O111" s="2">
        <f t="shared" si="169"/>
        <v>-3.6761801813441658E-2</v>
      </c>
      <c r="P111" s="2">
        <f t="shared" si="169"/>
        <v>0.10518624562065326</v>
      </c>
      <c r="Q111" s="2">
        <f t="shared" si="169"/>
        <v>0.14554791773946679</v>
      </c>
      <c r="R111" s="8">
        <f t="shared" si="135"/>
        <v>6.0117605115189789</v>
      </c>
      <c r="S111" s="2">
        <f t="shared" si="136"/>
        <v>-19.460443784071213</v>
      </c>
      <c r="T111" s="2">
        <f t="shared" si="137"/>
        <v>55.682010096952624</v>
      </c>
      <c r="U111" s="2">
        <f t="shared" si="138"/>
        <v>77.048102414334352</v>
      </c>
      <c r="V111" s="6">
        <f t="shared" si="139"/>
        <v>119.28142923873475</v>
      </c>
      <c r="W111" s="2">
        <f t="shared" si="103"/>
        <v>0.25273466452795962</v>
      </c>
      <c r="X111" s="2">
        <f t="shared" si="104"/>
        <v>0.28496844722901427</v>
      </c>
      <c r="Y111" s="2">
        <f t="shared" si="105"/>
        <v>0.88688648510215573</v>
      </c>
      <c r="Z111" s="2">
        <f t="shared" si="106"/>
        <v>4.4698903956506303E-2</v>
      </c>
      <c r="AA111" s="2">
        <f t="shared" si="107"/>
        <v>-0.14469314038516204</v>
      </c>
      <c r="AB111" s="2">
        <f t="shared" si="108"/>
        <v>0.41400931002822466</v>
      </c>
      <c r="AC111" s="6">
        <f t="shared" si="109"/>
        <v>0.57287141150258714</v>
      </c>
      <c r="AD111" s="2">
        <f t="shared" si="110"/>
        <v>-1.1421897131774488</v>
      </c>
      <c r="AE111" s="2">
        <f t="shared" si="111"/>
        <v>-0.10796593910764712</v>
      </c>
      <c r="AF111" s="2">
        <f t="shared" si="112"/>
        <v>0.34949247971089764</v>
      </c>
      <c r="AG111" s="6">
        <f t="shared" si="113"/>
        <v>-1.3837162537806993</v>
      </c>
    </row>
    <row r="112" spans="1:33" x14ac:dyDescent="0.25">
      <c r="A112" s="1" t="s">
        <v>19</v>
      </c>
      <c r="B112" s="1" t="s">
        <v>7</v>
      </c>
      <c r="C112" s="2">
        <v>582.17068796469232</v>
      </c>
      <c r="D112" s="2">
        <v>2966.886</v>
      </c>
      <c r="E112" s="2">
        <v>703949827121.99451</v>
      </c>
      <c r="F112" s="2">
        <v>34268529</v>
      </c>
      <c r="G112" s="2">
        <f t="shared" si="165"/>
        <v>0.19622280329095634</v>
      </c>
      <c r="H112" s="2">
        <f t="shared" si="165"/>
        <v>4.2146270738210417E-9</v>
      </c>
      <c r="I112" s="2">
        <f t="shared" si="165"/>
        <v>20542.16646188678</v>
      </c>
      <c r="J112" s="2">
        <f t="shared" si="166"/>
        <v>34268529</v>
      </c>
      <c r="K112" s="2">
        <f t="shared" si="131"/>
        <v>-9.0738155184097877</v>
      </c>
      <c r="L112" s="2">
        <f t="shared" si="167"/>
        <v>-1.5465960304815063E-2</v>
      </c>
      <c r="M112" s="2">
        <f t="shared" si="168"/>
        <v>586.69590116462473</v>
      </c>
      <c r="N112" s="2">
        <f t="shared" si="169"/>
        <v>-2.4733828054685899E-3</v>
      </c>
      <c r="O112" s="2">
        <f t="shared" si="169"/>
        <v>-4.9476617362910903E-2</v>
      </c>
      <c r="P112" s="2">
        <f t="shared" si="169"/>
        <v>-4.0869243257232013E-2</v>
      </c>
      <c r="Q112" s="2">
        <f t="shared" si="169"/>
        <v>7.7353283120796867E-2</v>
      </c>
      <c r="R112" s="8">
        <f t="shared" si="135"/>
        <v>-1.451123553979482</v>
      </c>
      <c r="S112" s="2">
        <f t="shared" si="136"/>
        <v>-29.02772861031033</v>
      </c>
      <c r="T112" s="2">
        <f t="shared" si="137"/>
        <v>-23.977817502718</v>
      </c>
      <c r="U112" s="2">
        <f t="shared" si="138"/>
        <v>45.38285414859827</v>
      </c>
      <c r="V112" s="6">
        <f t="shared" si="139"/>
        <v>-9.0738155184095461</v>
      </c>
      <c r="W112" s="2">
        <f t="shared" si="103"/>
        <v>-1.5346976529937616E-2</v>
      </c>
      <c r="X112" s="2">
        <f t="shared" si="104"/>
        <v>3.7157750706447293E-2</v>
      </c>
      <c r="Y112" s="2">
        <f t="shared" si="105"/>
        <v>-0.4130222157735382</v>
      </c>
      <c r="Z112" s="2">
        <f t="shared" si="106"/>
        <v>-6.6052286869814444E-2</v>
      </c>
      <c r="AA112" s="2">
        <f t="shared" si="107"/>
        <v>-1.3212850498424533</v>
      </c>
      <c r="AB112" s="2">
        <f t="shared" si="108"/>
        <v>-1.0914230396566085</v>
      </c>
      <c r="AC112" s="6">
        <f t="shared" si="109"/>
        <v>2.0657381605953495</v>
      </c>
      <c r="AD112" s="2">
        <f t="shared" si="110"/>
        <v>0.62157458586958625</v>
      </c>
      <c r="AE112" s="2">
        <f t="shared" si="111"/>
        <v>-6.0519417741626828E-2</v>
      </c>
      <c r="AF112" s="2">
        <f t="shared" si="112"/>
        <v>-1.210607621274117</v>
      </c>
      <c r="AG112" s="6">
        <f t="shared" si="113"/>
        <v>1.8927016248853301</v>
      </c>
    </row>
    <row r="113" spans="1:33" x14ac:dyDescent="0.25">
      <c r="A113" s="1" t="s">
        <v>19</v>
      </c>
      <c r="B113" s="1" t="s">
        <v>48</v>
      </c>
      <c r="C113" s="2"/>
      <c r="D113" s="2"/>
      <c r="E113" s="2"/>
      <c r="F113" s="2"/>
      <c r="G113" s="2"/>
      <c r="H113" s="2"/>
      <c r="I113" s="2"/>
      <c r="J113" s="2"/>
      <c r="K113" s="2">
        <f>C112-C106</f>
        <v>379.8881079080071</v>
      </c>
      <c r="L113" s="2">
        <f>((LN(C112)-LN(C106)))</f>
        <v>1.0570980520153581</v>
      </c>
      <c r="M113" s="2">
        <f t="shared" si="168"/>
        <v>359.36884680068249</v>
      </c>
      <c r="N113" s="2">
        <f>LN(G112/G106)</f>
        <v>-0.10477533147197986</v>
      </c>
      <c r="O113" s="2">
        <f>LN(H112/H106)</f>
        <v>0.28849919311610728</v>
      </c>
      <c r="P113" s="2">
        <f>LN(I112/I106)</f>
        <v>0.12624140528798225</v>
      </c>
      <c r="Q113" s="2">
        <f>LN(J112/J106)</f>
        <v>0.74713278508324799</v>
      </c>
      <c r="R113" s="8">
        <f t="shared" ref="R113" si="170">M113*N113</f>
        <v>-37.652990044244653</v>
      </c>
      <c r="S113" s="2">
        <f t="shared" ref="S113" si="171">M113*O113</f>
        <v>103.67762233306287</v>
      </c>
      <c r="T113" s="2">
        <f t="shared" ref="T113" si="172">M113*P113</f>
        <v>45.367228236839765</v>
      </c>
      <c r="U113" s="2">
        <f t="shared" ref="U113" si="173">M113*Q113</f>
        <v>268.496247382349</v>
      </c>
      <c r="V113" s="6">
        <f t="shared" ref="V113" si="174">SUM(R113:U113)</f>
        <v>379.88810790800699</v>
      </c>
      <c r="W113" s="2">
        <f>(C112-C106)/C106</f>
        <v>1.8780070325460152</v>
      </c>
      <c r="X113" s="2">
        <f>(E112-E106)/E106</f>
        <v>1.3949783481203744</v>
      </c>
      <c r="Y113" s="2">
        <f>W113/X113</f>
        <v>1.3462624958132754</v>
      </c>
      <c r="Z113" s="2">
        <f>(R113/C106)/X113</f>
        <v>-0.1334361547428918</v>
      </c>
      <c r="AA113" s="2">
        <f>(S113/C106)/X113</f>
        <v>0.36741685695487769</v>
      </c>
      <c r="AB113" s="2">
        <f>(T113/C106)/X113</f>
        <v>0.16077417703490862</v>
      </c>
      <c r="AC113" s="6">
        <f>(U113/C106)/X113</f>
        <v>0.95150761656638039</v>
      </c>
      <c r="AD113" s="2">
        <f t="shared" si="110"/>
        <v>-7.3736239279331741</v>
      </c>
      <c r="AE113" s="2">
        <f t="shared" si="111"/>
        <v>0.82996011675381831</v>
      </c>
      <c r="AF113" s="2">
        <f t="shared" si="112"/>
        <v>-2.2852976997363275</v>
      </c>
      <c r="AG113" s="6">
        <f t="shared" si="113"/>
        <v>-5.9182863449506646</v>
      </c>
    </row>
    <row r="114" spans="1:33" x14ac:dyDescent="0.25">
      <c r="A114" s="1" t="s">
        <v>20</v>
      </c>
      <c r="B114" s="1">
        <v>1990</v>
      </c>
      <c r="C114" s="2">
        <v>324.86961087666879</v>
      </c>
      <c r="D114" s="2">
        <v>1028.9829999999999</v>
      </c>
      <c r="E114" s="2">
        <v>223003647043.16852</v>
      </c>
      <c r="F114" s="2">
        <v>36800507</v>
      </c>
      <c r="G114" s="2">
        <f t="shared" ref="G114:I120" si="175">C114/D114</f>
        <v>0.31571912351969739</v>
      </c>
      <c r="H114" s="2">
        <f t="shared" si="175"/>
        <v>4.6141980799121722E-9</v>
      </c>
      <c r="I114" s="2">
        <f t="shared" si="175"/>
        <v>6059.7982262355381</v>
      </c>
      <c r="J114" s="2">
        <f t="shared" ref="J114:J120" si="176">F114</f>
        <v>36800507</v>
      </c>
      <c r="K114" s="2"/>
      <c r="L114" s="2"/>
      <c r="M114" s="2"/>
      <c r="N114" s="2"/>
      <c r="O114" s="2"/>
      <c r="P114" s="2"/>
      <c r="Q114" s="2"/>
      <c r="R114" s="8"/>
      <c r="S114" s="2"/>
      <c r="T114" s="2"/>
      <c r="U114" s="2"/>
      <c r="V114" s="6"/>
      <c r="W114" s="2"/>
      <c r="X114" s="2"/>
      <c r="Y114" s="2"/>
      <c r="Z114" s="2"/>
      <c r="AA114" s="2"/>
      <c r="AB114" s="2"/>
      <c r="AC114" s="6"/>
      <c r="AD114" s="2"/>
      <c r="AE114" s="2"/>
      <c r="AF114" s="2"/>
      <c r="AG114" s="6"/>
    </row>
    <row r="115" spans="1:33" x14ac:dyDescent="0.25">
      <c r="A115" s="1" t="s">
        <v>20</v>
      </c>
      <c r="B115" s="1" t="s">
        <v>2</v>
      </c>
      <c r="C115" s="2">
        <v>351.15398629817236</v>
      </c>
      <c r="D115" s="2">
        <v>1116.7470000000001</v>
      </c>
      <c r="E115" s="2">
        <v>232674175450.48663</v>
      </c>
      <c r="F115" s="2">
        <v>41435761</v>
      </c>
      <c r="G115" s="2">
        <f t="shared" si="175"/>
        <v>0.31444363521744167</v>
      </c>
      <c r="H115" s="2">
        <f t="shared" si="175"/>
        <v>4.7996173096470059E-9</v>
      </c>
      <c r="I115" s="2">
        <f t="shared" si="175"/>
        <v>5615.2987138449471</v>
      </c>
      <c r="J115" s="2">
        <f t="shared" si="176"/>
        <v>41435761</v>
      </c>
      <c r="K115" s="2">
        <f t="shared" si="131"/>
        <v>26.284375421503569</v>
      </c>
      <c r="L115" s="2">
        <f t="shared" ref="L115:L120" si="177">((LN(C115)-LN(C114)))</f>
        <v>7.7800930138098856E-2</v>
      </c>
      <c r="M115" s="2">
        <f t="shared" ref="M115:M121" si="178">K115/L115</f>
        <v>337.841403372017</v>
      </c>
      <c r="N115" s="2">
        <f t="shared" ref="N115:Q120" si="179">LN(G115/G114)</f>
        <v>-4.0481289203249107E-3</v>
      </c>
      <c r="O115" s="2">
        <f t="shared" si="179"/>
        <v>3.9398098555143216E-2</v>
      </c>
      <c r="P115" s="2">
        <f t="shared" si="179"/>
        <v>-7.6181717490778178E-2</v>
      </c>
      <c r="Q115" s="2">
        <f t="shared" si="179"/>
        <v>0.1186326779940597</v>
      </c>
      <c r="R115" s="8">
        <f t="shared" si="135"/>
        <v>-1.3676255554734158</v>
      </c>
      <c r="S115" s="2">
        <f t="shared" si="136"/>
        <v>13.310308906058619</v>
      </c>
      <c r="T115" s="2">
        <f t="shared" si="137"/>
        <v>-25.737338348375033</v>
      </c>
      <c r="U115" s="2">
        <f t="shared" si="138"/>
        <v>40.07903041929373</v>
      </c>
      <c r="V115" s="6">
        <f t="shared" si="139"/>
        <v>26.284375421503903</v>
      </c>
      <c r="W115" s="2">
        <f t="shared" si="103"/>
        <v>8.0907461152105065E-2</v>
      </c>
      <c r="X115" s="2">
        <f t="shared" si="104"/>
        <v>4.3364889030026117E-2</v>
      </c>
      <c r="Y115" s="2">
        <f t="shared" si="105"/>
        <v>1.8657366123105779</v>
      </c>
      <c r="Z115" s="2">
        <f t="shared" si="106"/>
        <v>-9.7077789746178395E-2</v>
      </c>
      <c r="AA115" s="2">
        <f t="shared" si="107"/>
        <v>0.94480200685615323</v>
      </c>
      <c r="AB115" s="2">
        <f t="shared" si="108"/>
        <v>-1.8269064297682855</v>
      </c>
      <c r="AC115" s="6">
        <f t="shared" si="109"/>
        <v>2.8449188249689121</v>
      </c>
      <c r="AD115" s="2">
        <f t="shared" si="110"/>
        <v>2.0212546093820696</v>
      </c>
      <c r="AE115" s="2">
        <f t="shared" si="111"/>
        <v>-5.3137800691024563E-2</v>
      </c>
      <c r="AF115" s="2">
        <f t="shared" si="112"/>
        <v>0.51715949512312276</v>
      </c>
      <c r="AG115" s="6">
        <f t="shared" si="113"/>
        <v>1.5572329149499713</v>
      </c>
    </row>
    <row r="116" spans="1:33" x14ac:dyDescent="0.25">
      <c r="A116" s="1" t="s">
        <v>20</v>
      </c>
      <c r="B116" s="1" t="s">
        <v>3</v>
      </c>
      <c r="C116" s="2">
        <v>371.64958338183089</v>
      </c>
      <c r="D116" s="2">
        <v>1184.2090000000001</v>
      </c>
      <c r="E116" s="2">
        <v>267001436052.86462</v>
      </c>
      <c r="F116" s="2">
        <v>44967713</v>
      </c>
      <c r="G116" s="2">
        <f t="shared" si="175"/>
        <v>0.31383783046897201</v>
      </c>
      <c r="H116" s="2">
        <f t="shared" si="175"/>
        <v>4.4352158456763284E-9</v>
      </c>
      <c r="I116" s="2">
        <f t="shared" si="175"/>
        <v>5937.6254258886729</v>
      </c>
      <c r="J116" s="2">
        <f t="shared" si="176"/>
        <v>44967713</v>
      </c>
      <c r="K116" s="2">
        <f t="shared" si="131"/>
        <v>20.495597083658538</v>
      </c>
      <c r="L116" s="2">
        <f t="shared" si="177"/>
        <v>5.6726595510549593E-2</v>
      </c>
      <c r="M116" s="2">
        <f t="shared" si="178"/>
        <v>361.30490291536915</v>
      </c>
      <c r="N116" s="2">
        <f t="shared" si="179"/>
        <v>-1.9284507638717228E-3</v>
      </c>
      <c r="O116" s="2">
        <f t="shared" si="179"/>
        <v>-7.8959904303175149E-2</v>
      </c>
      <c r="P116" s="2">
        <f t="shared" si="179"/>
        <v>5.5814507462456593E-2</v>
      </c>
      <c r="Q116" s="2">
        <f t="shared" si="179"/>
        <v>8.1800443115139398E-2</v>
      </c>
      <c r="R116" s="8">
        <f t="shared" si="135"/>
        <v>-0.69675871601774231</v>
      </c>
      <c r="S116" s="2">
        <f t="shared" si="136"/>
        <v>-28.528600558465538</v>
      </c>
      <c r="T116" s="2">
        <f t="shared" si="137"/>
        <v>20.166055199992027</v>
      </c>
      <c r="U116" s="2">
        <f t="shared" si="138"/>
        <v>29.554901158149619</v>
      </c>
      <c r="V116" s="6">
        <f t="shared" si="139"/>
        <v>20.495597083658364</v>
      </c>
      <c r="W116" s="2">
        <f t="shared" si="103"/>
        <v>5.8366408707817681E-2</v>
      </c>
      <c r="X116" s="2">
        <f t="shared" si="104"/>
        <v>0.1475336080418726</v>
      </c>
      <c r="Y116" s="2">
        <f t="shared" si="105"/>
        <v>0.39561432464426871</v>
      </c>
      <c r="Z116" s="2">
        <f t="shared" si="106"/>
        <v>-1.3449119230449022E-2</v>
      </c>
      <c r="AA116" s="2">
        <f t="shared" si="107"/>
        <v>-0.55067061461616129</v>
      </c>
      <c r="AB116" s="2">
        <f t="shared" si="108"/>
        <v>0.38925337359626661</v>
      </c>
      <c r="AC116" s="6">
        <f t="shared" si="109"/>
        <v>0.57048068489460924</v>
      </c>
      <c r="AD116" s="2">
        <f t="shared" si="110"/>
        <v>-1.6341415333747111E-2</v>
      </c>
      <c r="AE116" s="2">
        <f t="shared" si="111"/>
        <v>3.4551066587282665E-2</v>
      </c>
      <c r="AF116" s="2">
        <f t="shared" si="112"/>
        <v>1.4146842441687266</v>
      </c>
      <c r="AG116" s="6">
        <f t="shared" si="113"/>
        <v>-1.4655767260897563</v>
      </c>
    </row>
    <row r="117" spans="1:33" x14ac:dyDescent="0.25">
      <c r="A117" s="1" t="s">
        <v>20</v>
      </c>
      <c r="B117" s="1" t="s">
        <v>4</v>
      </c>
      <c r="C117" s="2">
        <v>421.6636468372252</v>
      </c>
      <c r="D117" s="2">
        <v>1298.461</v>
      </c>
      <c r="E117" s="2">
        <v>322228183699.62714</v>
      </c>
      <c r="F117" s="2">
        <v>47880595</v>
      </c>
      <c r="G117" s="2">
        <f t="shared" si="175"/>
        <v>0.32474109490945452</v>
      </c>
      <c r="H117" s="2">
        <f t="shared" si="175"/>
        <v>4.029631998951377E-9</v>
      </c>
      <c r="I117" s="2">
        <f t="shared" si="175"/>
        <v>6729.8283093521941</v>
      </c>
      <c r="J117" s="2">
        <f t="shared" si="176"/>
        <v>47880595</v>
      </c>
      <c r="K117" s="2">
        <f t="shared" si="131"/>
        <v>50.014063455394307</v>
      </c>
      <c r="L117" s="2">
        <f t="shared" si="177"/>
        <v>0.12625652064235826</v>
      </c>
      <c r="M117" s="2">
        <f t="shared" si="178"/>
        <v>396.13053805804708</v>
      </c>
      <c r="N117" s="2">
        <f t="shared" si="179"/>
        <v>3.4151844782327329E-2</v>
      </c>
      <c r="O117" s="2">
        <f t="shared" si="179"/>
        <v>-9.5901226883011337E-2</v>
      </c>
      <c r="P117" s="2">
        <f t="shared" si="179"/>
        <v>0.12524033859299105</v>
      </c>
      <c r="Q117" s="2">
        <f t="shared" si="179"/>
        <v>6.2765564150050843E-2</v>
      </c>
      <c r="R117" s="8">
        <f t="shared" si="135"/>
        <v>13.528588649298232</v>
      </c>
      <c r="S117" s="2">
        <f t="shared" si="136"/>
        <v>-37.989404605594132</v>
      </c>
      <c r="T117" s="2">
        <f t="shared" si="137"/>
        <v>49.611522713413542</v>
      </c>
      <c r="U117" s="2">
        <f t="shared" si="138"/>
        <v>24.863356698276512</v>
      </c>
      <c r="V117" s="6">
        <f t="shared" si="139"/>
        <v>50.014063455394151</v>
      </c>
      <c r="W117" s="2">
        <f t="shared" si="103"/>
        <v>0.13457317239613345</v>
      </c>
      <c r="X117" s="2">
        <f t="shared" si="104"/>
        <v>0.2068406389987654</v>
      </c>
      <c r="Y117" s="2">
        <f t="shared" si="105"/>
        <v>0.65061282467289561</v>
      </c>
      <c r="Z117" s="2">
        <f t="shared" si="106"/>
        <v>0.17598796552109114</v>
      </c>
      <c r="AA117" s="2">
        <f t="shared" si="107"/>
        <v>-0.49418887669726635</v>
      </c>
      <c r="AB117" s="2">
        <f t="shared" si="108"/>
        <v>0.64537633415219231</v>
      </c>
      <c r="AC117" s="6">
        <f t="shared" si="109"/>
        <v>0.32343740169687657</v>
      </c>
      <c r="AD117" s="2">
        <f t="shared" si="110"/>
        <v>-8.1138558134151717E-3</v>
      </c>
      <c r="AE117" s="2">
        <f t="shared" si="111"/>
        <v>-0.27269045393844538</v>
      </c>
      <c r="AF117" s="2">
        <f t="shared" si="112"/>
        <v>0.76573752482954693</v>
      </c>
      <c r="AG117" s="6">
        <f t="shared" si="113"/>
        <v>-0.50116092670451673</v>
      </c>
    </row>
    <row r="118" spans="1:33" x14ac:dyDescent="0.25">
      <c r="A118" s="1" t="s">
        <v>20</v>
      </c>
      <c r="B118" s="1" t="s">
        <v>5</v>
      </c>
      <c r="C118" s="2">
        <v>474.86426135681575</v>
      </c>
      <c r="D118" s="2">
        <v>1461.606</v>
      </c>
      <c r="E118" s="2">
        <v>375349442837.23981</v>
      </c>
      <c r="F118" s="2">
        <v>51216967</v>
      </c>
      <c r="G118" s="2">
        <f t="shared" si="175"/>
        <v>0.32489211275597923</v>
      </c>
      <c r="H118" s="2">
        <f t="shared" si="175"/>
        <v>3.8939873973218771E-9</v>
      </c>
      <c r="I118" s="2">
        <f t="shared" si="175"/>
        <v>7328.6151996708395</v>
      </c>
      <c r="J118" s="2">
        <f t="shared" si="176"/>
        <v>51216967</v>
      </c>
      <c r="K118" s="2">
        <f t="shared" si="131"/>
        <v>53.200614519590545</v>
      </c>
      <c r="L118" s="2">
        <f t="shared" si="177"/>
        <v>0.11882104681426586</v>
      </c>
      <c r="M118" s="2">
        <f t="shared" si="178"/>
        <v>447.7372986180693</v>
      </c>
      <c r="N118" s="2">
        <f t="shared" si="179"/>
        <v>4.6493266496584794E-4</v>
      </c>
      <c r="O118" s="2">
        <f t="shared" si="179"/>
        <v>-3.4241385882695416E-2</v>
      </c>
      <c r="P118" s="2">
        <f t="shared" si="179"/>
        <v>8.5236943677379232E-2</v>
      </c>
      <c r="Q118" s="2">
        <f t="shared" si="179"/>
        <v>6.7360556354617115E-2</v>
      </c>
      <c r="R118" s="8">
        <f t="shared" si="135"/>
        <v>0.20816769545110864</v>
      </c>
      <c r="S118" s="2">
        <f t="shared" si="136"/>
        <v>-15.33114561605694</v>
      </c>
      <c r="T118" s="2">
        <f t="shared" si="137"/>
        <v>38.163758904570301</v>
      </c>
      <c r="U118" s="2">
        <f t="shared" si="138"/>
        <v>30.15983353562649</v>
      </c>
      <c r="V118" s="6">
        <f t="shared" si="139"/>
        <v>53.200614519590957</v>
      </c>
      <c r="W118" s="2">
        <f t="shared" si="103"/>
        <v>0.12616836883765695</v>
      </c>
      <c r="X118" s="2">
        <f t="shared" si="104"/>
        <v>0.16485603005828611</v>
      </c>
      <c r="Y118" s="2">
        <f t="shared" si="105"/>
        <v>0.76532456103091373</v>
      </c>
      <c r="Z118" s="2">
        <f t="shared" si="106"/>
        <v>2.9946242459900595E-3</v>
      </c>
      <c r="AA118" s="2">
        <f t="shared" si="107"/>
        <v>-0.22054824732126233</v>
      </c>
      <c r="AB118" s="2">
        <f t="shared" si="108"/>
        <v>0.54900986191004408</v>
      </c>
      <c r="AC118" s="6">
        <f t="shared" si="109"/>
        <v>0.4338683221961479</v>
      </c>
      <c r="AD118" s="2">
        <f t="shared" si="110"/>
        <v>-0.39400876765364745</v>
      </c>
      <c r="AE118" s="2">
        <f t="shared" si="111"/>
        <v>-5.4545909896254879E-3</v>
      </c>
      <c r="AF118" s="2">
        <f t="shared" si="112"/>
        <v>0.40172001019063558</v>
      </c>
      <c r="AG118" s="6">
        <f t="shared" si="113"/>
        <v>-0.79027418685465756</v>
      </c>
    </row>
    <row r="119" spans="1:33" x14ac:dyDescent="0.25">
      <c r="A119" s="1" t="s">
        <v>20</v>
      </c>
      <c r="B119" s="1" t="s">
        <v>6</v>
      </c>
      <c r="C119" s="2">
        <v>455.07059837089787</v>
      </c>
      <c r="D119" s="2">
        <v>1414.5719999999999</v>
      </c>
      <c r="E119" s="2">
        <v>418543065568.06311</v>
      </c>
      <c r="F119" s="2">
        <v>55386369</v>
      </c>
      <c r="G119" s="2">
        <f t="shared" si="175"/>
        <v>0.32170196947974222</v>
      </c>
      <c r="H119" s="2">
        <f t="shared" si="175"/>
        <v>3.3797525663938239E-9</v>
      </c>
      <c r="I119" s="2">
        <f t="shared" si="175"/>
        <v>7556.7883059469577</v>
      </c>
      <c r="J119" s="2">
        <f t="shared" si="176"/>
        <v>55386369</v>
      </c>
      <c r="K119" s="2">
        <f t="shared" si="131"/>
        <v>-19.793662985917877</v>
      </c>
      <c r="L119" s="2">
        <f t="shared" si="177"/>
        <v>-4.2576429461874454E-2</v>
      </c>
      <c r="M119" s="2">
        <f t="shared" si="178"/>
        <v>464.89720336089562</v>
      </c>
      <c r="N119" s="2">
        <f t="shared" si="179"/>
        <v>-9.867610140961448E-3</v>
      </c>
      <c r="O119" s="2">
        <f t="shared" si="179"/>
        <v>-0.14163116890334335</v>
      </c>
      <c r="P119" s="2">
        <f t="shared" si="179"/>
        <v>3.0659696902872978E-2</v>
      </c>
      <c r="Q119" s="2">
        <f t="shared" si="179"/>
        <v>7.8262652679556732E-2</v>
      </c>
      <c r="R119" s="8">
        <f t="shared" si="135"/>
        <v>-4.5874243583885903</v>
      </c>
      <c r="S119" s="2">
        <f t="shared" si="136"/>
        <v>-65.843934331898964</v>
      </c>
      <c r="T119" s="2">
        <f t="shared" si="137"/>
        <v>14.253607346038361</v>
      </c>
      <c r="U119" s="2">
        <f t="shared" si="138"/>
        <v>36.384088358331027</v>
      </c>
      <c r="V119" s="6">
        <f t="shared" si="139"/>
        <v>-19.793662985918161</v>
      </c>
      <c r="W119" s="2">
        <f t="shared" si="103"/>
        <v>-4.168278094746912E-2</v>
      </c>
      <c r="X119" s="2">
        <f t="shared" si="104"/>
        <v>0.11507576088118254</v>
      </c>
      <c r="Y119" s="2">
        <f t="shared" si="105"/>
        <v>-0.36222033752622518</v>
      </c>
      <c r="Z119" s="2">
        <f t="shared" si="106"/>
        <v>-8.3949009370005059E-2</v>
      </c>
      <c r="AA119" s="2">
        <f t="shared" si="107"/>
        <v>-1.2049317064114431</v>
      </c>
      <c r="AB119" s="2">
        <f t="shared" si="108"/>
        <v>0.26083835354383145</v>
      </c>
      <c r="AC119" s="6">
        <f t="shared" si="109"/>
        <v>0.6658220247113863</v>
      </c>
      <c r="AD119" s="2">
        <f t="shared" si="110"/>
        <v>2.3886774418140257</v>
      </c>
      <c r="AE119" s="2">
        <f t="shared" si="111"/>
        <v>0.32184304274830583</v>
      </c>
      <c r="AF119" s="2">
        <f t="shared" si="112"/>
        <v>4.6194575684168528</v>
      </c>
      <c r="AG119" s="6">
        <f t="shared" si="113"/>
        <v>-2.5526231693511328</v>
      </c>
    </row>
    <row r="120" spans="1:33" x14ac:dyDescent="0.25">
      <c r="A120" s="1" t="s">
        <v>20</v>
      </c>
      <c r="B120" s="1" t="s">
        <v>7</v>
      </c>
      <c r="C120" s="2">
        <v>473.70545429892968</v>
      </c>
      <c r="D120" s="2">
        <v>1446.6389999999999</v>
      </c>
      <c r="E120" s="2">
        <v>430166850678.93958</v>
      </c>
      <c r="F120" s="2">
        <v>58558267</v>
      </c>
      <c r="G120" s="2">
        <f t="shared" si="175"/>
        <v>0.32745242890515858</v>
      </c>
      <c r="H120" s="2">
        <f t="shared" si="175"/>
        <v>3.3629718275983962E-9</v>
      </c>
      <c r="I120" s="2">
        <f t="shared" si="175"/>
        <v>7345.9627942701854</v>
      </c>
      <c r="J120" s="2">
        <f t="shared" si="176"/>
        <v>58558267</v>
      </c>
      <c r="K120" s="2">
        <f t="shared" si="131"/>
        <v>18.634855928031811</v>
      </c>
      <c r="L120" s="2">
        <f t="shared" si="177"/>
        <v>4.0133155941274978E-2</v>
      </c>
      <c r="M120" s="2">
        <f t="shared" si="178"/>
        <v>464.32570504296621</v>
      </c>
      <c r="N120" s="2">
        <f t="shared" si="179"/>
        <v>1.771723294654064E-2</v>
      </c>
      <c r="O120" s="2">
        <f t="shared" si="179"/>
        <v>-4.9774460470475351E-3</v>
      </c>
      <c r="P120" s="2">
        <f t="shared" si="179"/>
        <v>-2.8295390046823077E-2</v>
      </c>
      <c r="Q120" s="2">
        <f t="shared" si="179"/>
        <v>5.5688759088604566E-2</v>
      </c>
      <c r="R120" s="8">
        <f t="shared" si="135"/>
        <v>8.2265666793129526</v>
      </c>
      <c r="S120" s="2">
        <f t="shared" si="136"/>
        <v>-2.3111561451086717</v>
      </c>
      <c r="T120" s="2">
        <f t="shared" si="137"/>
        <v>-13.138276932956854</v>
      </c>
      <c r="U120" s="2">
        <f t="shared" si="138"/>
        <v>25.857722326784206</v>
      </c>
      <c r="V120" s="6">
        <f t="shared" si="139"/>
        <v>18.634855928031634</v>
      </c>
      <c r="W120" s="2">
        <f t="shared" si="103"/>
        <v>4.0949373558174323E-2</v>
      </c>
      <c r="X120" s="2">
        <f t="shared" si="104"/>
        <v>2.7772016949080752E-2</v>
      </c>
      <c r="Y120" s="2">
        <f t="shared" si="105"/>
        <v>1.4744832409275099</v>
      </c>
      <c r="Z120" s="2">
        <f t="shared" si="106"/>
        <v>0.65092720576245278</v>
      </c>
      <c r="AA120" s="2">
        <f t="shared" si="107"/>
        <v>-0.18287026292503714</v>
      </c>
      <c r="AB120" s="2">
        <f t="shared" si="108"/>
        <v>-1.0395663495937437</v>
      </c>
      <c r="AC120" s="6">
        <f t="shared" si="109"/>
        <v>2.0459926476838239</v>
      </c>
      <c r="AD120" s="2">
        <f t="shared" si="110"/>
        <v>2.4183637643751306</v>
      </c>
      <c r="AE120" s="2">
        <f t="shared" si="111"/>
        <v>0.62615263183233194</v>
      </c>
      <c r="AF120" s="2">
        <f t="shared" si="112"/>
        <v>-0.17591014079717157</v>
      </c>
      <c r="AG120" s="6">
        <f t="shared" si="113"/>
        <v>1.9681212733399704</v>
      </c>
    </row>
    <row r="121" spans="1:33" x14ac:dyDescent="0.25">
      <c r="A121" s="1" t="s">
        <v>20</v>
      </c>
      <c r="B121" s="1" t="s">
        <v>48</v>
      </c>
      <c r="C121" s="2"/>
      <c r="D121" s="2"/>
      <c r="E121" s="2"/>
      <c r="F121" s="2"/>
      <c r="G121" s="2"/>
      <c r="H121" s="2"/>
      <c r="I121" s="2"/>
      <c r="J121" s="2"/>
      <c r="K121" s="2">
        <f>C120-C114</f>
        <v>148.83584342226089</v>
      </c>
      <c r="L121" s="2">
        <f>((LN(C120)-LN(C114)))</f>
        <v>0.3771618195846731</v>
      </c>
      <c r="M121" s="2">
        <f t="shared" si="178"/>
        <v>394.62065271123538</v>
      </c>
      <c r="N121" s="2">
        <f>LN(G120/G114)</f>
        <v>3.648982056867562E-2</v>
      </c>
      <c r="O121" s="2">
        <f>LN(H120/H114)</f>
        <v>-0.31631303346412959</v>
      </c>
      <c r="P121" s="2">
        <f>LN(I120/I114)</f>
        <v>0.19247437909809839</v>
      </c>
      <c r="Q121" s="2">
        <f>LN(J120/J114)</f>
        <v>0.46451065338202863</v>
      </c>
      <c r="R121" s="8">
        <f t="shared" ref="R121" si="180">M121*N121</f>
        <v>14.399636810126635</v>
      </c>
      <c r="S121" s="2">
        <f t="shared" ref="S121" si="181">M121*O121</f>
        <v>-124.82365572668566</v>
      </c>
      <c r="T121" s="2">
        <f t="shared" ref="T121" si="182">M121*P121</f>
        <v>75.954365109881351</v>
      </c>
      <c r="U121" s="2">
        <f t="shared" ref="U121" si="183">M121*Q121</f>
        <v>183.30549722893855</v>
      </c>
      <c r="V121" s="6">
        <f t="shared" ref="V121" si="184">SUM(R121:U121)</f>
        <v>148.83584342226089</v>
      </c>
      <c r="W121" s="2">
        <f>(C120-C114)/C114</f>
        <v>0.45814024593012453</v>
      </c>
      <c r="X121" s="2">
        <f>(E120-E114)/E114</f>
        <v>0.92896778318459028</v>
      </c>
      <c r="Y121" s="2">
        <f>W121/X121</f>
        <v>0.4931712963818573</v>
      </c>
      <c r="Z121" s="2">
        <f>(R121/C114)/X121</f>
        <v>4.7713557364878131E-2</v>
      </c>
      <c r="AA121" s="2">
        <f>(S121/C114)/X121</f>
        <v>-0.41360631080782362</v>
      </c>
      <c r="AB121" s="2">
        <f>(T121/C114)/X121</f>
        <v>0.2516766918895193</v>
      </c>
      <c r="AC121" s="6">
        <f>(U121/C114)/X121</f>
        <v>0.60738735793528342</v>
      </c>
      <c r="AD121" s="2">
        <f t="shared" si="110"/>
        <v>-0.95954298619893219</v>
      </c>
      <c r="AE121" s="2">
        <f t="shared" si="111"/>
        <v>-0.18958274207538997</v>
      </c>
      <c r="AF121" s="2">
        <f t="shared" si="112"/>
        <v>1.6434033191654789</v>
      </c>
      <c r="AG121" s="6">
        <f t="shared" si="113"/>
        <v>-2.4133635632890211</v>
      </c>
    </row>
    <row r="122" spans="1:33" x14ac:dyDescent="0.25">
      <c r="A122" s="1" t="s">
        <v>21</v>
      </c>
      <c r="B122" s="1">
        <v>1990</v>
      </c>
      <c r="C122" s="2">
        <v>235.43760050487947</v>
      </c>
      <c r="D122" s="2">
        <v>1062.038</v>
      </c>
      <c r="E122" s="2">
        <v>364199331304.91907</v>
      </c>
      <c r="F122" s="2">
        <v>42869283</v>
      </c>
      <c r="G122" s="2">
        <f t="shared" ref="G122:I128" si="185">C122/D122</f>
        <v>0.2216847236208869</v>
      </c>
      <c r="H122" s="2">
        <f t="shared" si="185"/>
        <v>2.9160899230504862E-9</v>
      </c>
      <c r="I122" s="2">
        <f t="shared" si="185"/>
        <v>8495.5778547758564</v>
      </c>
      <c r="J122" s="2">
        <f t="shared" ref="J122:J128" si="186">F122</f>
        <v>42869283</v>
      </c>
      <c r="K122" s="2"/>
      <c r="L122" s="2"/>
      <c r="M122" s="2"/>
      <c r="N122" s="2"/>
      <c r="O122" s="2"/>
      <c r="P122" s="2"/>
      <c r="Q122" s="2"/>
      <c r="R122" s="8"/>
      <c r="S122" s="2"/>
      <c r="T122" s="2"/>
      <c r="U122" s="2"/>
      <c r="V122" s="6"/>
      <c r="W122" s="2"/>
      <c r="X122" s="2"/>
      <c r="Y122" s="2"/>
      <c r="Z122" s="2"/>
      <c r="AA122" s="2"/>
      <c r="AB122" s="2"/>
      <c r="AC122" s="6"/>
      <c r="AD122" s="2"/>
      <c r="AE122" s="2"/>
      <c r="AF122" s="2"/>
      <c r="AG122" s="6"/>
    </row>
    <row r="123" spans="1:33" x14ac:dyDescent="0.25">
      <c r="A123" s="1" t="s">
        <v>21</v>
      </c>
      <c r="B123" s="1" t="s">
        <v>2</v>
      </c>
      <c r="C123" s="2">
        <v>372.71421814604537</v>
      </c>
      <c r="D123" s="2">
        <v>1752.337</v>
      </c>
      <c r="E123" s="2">
        <v>548481445968.10352</v>
      </c>
      <c r="F123" s="2">
        <v>45092991</v>
      </c>
      <c r="G123" s="2">
        <f t="shared" si="185"/>
        <v>0.2126955135604883</v>
      </c>
      <c r="H123" s="2">
        <f t="shared" si="185"/>
        <v>3.1948883829734973E-9</v>
      </c>
      <c r="I123" s="2">
        <f t="shared" si="185"/>
        <v>12163.341437433226</v>
      </c>
      <c r="J123" s="2">
        <f t="shared" si="186"/>
        <v>45092991</v>
      </c>
      <c r="K123" s="2">
        <f t="shared" si="131"/>
        <v>137.2766176411659</v>
      </c>
      <c r="L123" s="2">
        <f t="shared" ref="L123:L128" si="187">((LN(C123)-LN(C122)))</f>
        <v>0.45936604245666413</v>
      </c>
      <c r="M123" s="2">
        <f t="shared" ref="M123:M129" si="188">K123/L123</f>
        <v>298.83928055939475</v>
      </c>
      <c r="N123" s="2">
        <f t="shared" ref="N123:Q128" si="189">LN(G123/G122)</f>
        <v>-4.13945794346533E-2</v>
      </c>
      <c r="O123" s="2">
        <f t="shared" si="189"/>
        <v>9.1308500832941536E-2</v>
      </c>
      <c r="P123" s="2">
        <f t="shared" si="189"/>
        <v>0.3588808523142325</v>
      </c>
      <c r="Q123" s="2">
        <f t="shared" si="189"/>
        <v>5.0571268744143305E-2</v>
      </c>
      <c r="R123" s="8">
        <f t="shared" si="135"/>
        <v>-12.370326337310511</v>
      </c>
      <c r="S123" s="2">
        <f t="shared" si="136"/>
        <v>27.286566697873145</v>
      </c>
      <c r="T123" s="2">
        <f t="shared" si="137"/>
        <v>107.24769571212764</v>
      </c>
      <c r="U123" s="2">
        <f t="shared" si="138"/>
        <v>15.112681568475592</v>
      </c>
      <c r="V123" s="6">
        <f t="shared" si="139"/>
        <v>137.27661764116587</v>
      </c>
      <c r="W123" s="2">
        <f t="shared" si="103"/>
        <v>0.58307006759661917</v>
      </c>
      <c r="X123" s="2">
        <f t="shared" si="104"/>
        <v>0.50599245748998289</v>
      </c>
      <c r="Y123" s="2">
        <f t="shared" si="105"/>
        <v>1.152329563347616</v>
      </c>
      <c r="Z123" s="2">
        <f t="shared" si="106"/>
        <v>-0.10383918974461898</v>
      </c>
      <c r="AA123" s="2">
        <f t="shared" si="107"/>
        <v>0.2290493314047588</v>
      </c>
      <c r="AB123" s="2">
        <f t="shared" si="108"/>
        <v>0.90026031012097152</v>
      </c>
      <c r="AC123" s="6">
        <f t="shared" si="109"/>
        <v>0.12685911156650451</v>
      </c>
      <c r="AD123" s="2">
        <f t="shared" si="110"/>
        <v>-0.27999596382603248</v>
      </c>
      <c r="AE123" s="2">
        <f t="shared" si="111"/>
        <v>0.11534351628882285</v>
      </c>
      <c r="AF123" s="2">
        <f t="shared" si="112"/>
        <v>-0.25442566869795752</v>
      </c>
      <c r="AG123" s="6">
        <f t="shared" si="113"/>
        <v>-0.14091381141689779</v>
      </c>
    </row>
    <row r="124" spans="1:33" x14ac:dyDescent="0.25">
      <c r="A124" s="1" t="s">
        <v>21</v>
      </c>
      <c r="B124" s="1" t="s">
        <v>3</v>
      </c>
      <c r="C124" s="2">
        <v>437.20823959080701</v>
      </c>
      <c r="D124" s="2">
        <v>2206.1289999999999</v>
      </c>
      <c r="E124" s="2">
        <v>724596728892.53845</v>
      </c>
      <c r="F124" s="2">
        <v>47008111</v>
      </c>
      <c r="G124" s="2">
        <f t="shared" si="185"/>
        <v>0.19817890957002379</v>
      </c>
      <c r="H124" s="2">
        <f t="shared" si="185"/>
        <v>3.0446300846152187E-9</v>
      </c>
      <c r="I124" s="2">
        <f t="shared" si="185"/>
        <v>15414.291565396841</v>
      </c>
      <c r="J124" s="2">
        <f t="shared" si="186"/>
        <v>47008111</v>
      </c>
      <c r="K124" s="2">
        <f t="shared" si="131"/>
        <v>64.494021444761643</v>
      </c>
      <c r="L124" s="2">
        <f t="shared" si="187"/>
        <v>0.15959764760393291</v>
      </c>
      <c r="M124" s="2">
        <f t="shared" si="188"/>
        <v>404.10383494381995</v>
      </c>
      <c r="N124" s="2">
        <f t="shared" si="189"/>
        <v>-7.0691422783728586E-2</v>
      </c>
      <c r="O124" s="2">
        <f t="shared" si="189"/>
        <v>-4.8172741415455092E-2</v>
      </c>
      <c r="P124" s="2">
        <f t="shared" si="189"/>
        <v>0.23686847474589282</v>
      </c>
      <c r="Q124" s="2">
        <f t="shared" si="189"/>
        <v>4.1593337057223394E-2</v>
      </c>
      <c r="R124" s="8">
        <f t="shared" si="135"/>
        <v>-28.56667504453965</v>
      </c>
      <c r="S124" s="2">
        <f t="shared" si="136"/>
        <v>-19.466789545742383</v>
      </c>
      <c r="T124" s="2">
        <f t="shared" si="137"/>
        <v>95.719459022108651</v>
      </c>
      <c r="U124" s="2">
        <f t="shared" si="138"/>
        <v>16.808027012934872</v>
      </c>
      <c r="V124" s="6">
        <f t="shared" si="139"/>
        <v>64.494021444761486</v>
      </c>
      <c r="W124" s="2">
        <f t="shared" si="103"/>
        <v>0.17303880105665873</v>
      </c>
      <c r="X124" s="2">
        <f t="shared" si="104"/>
        <v>0.32109615415263615</v>
      </c>
      <c r="Y124" s="2">
        <f t="shared" si="105"/>
        <v>0.53890026030770544</v>
      </c>
      <c r="Z124" s="2">
        <f t="shared" si="106"/>
        <v>-0.2386979176172683</v>
      </c>
      <c r="AA124" s="2">
        <f t="shared" si="107"/>
        <v>-0.16266093691398995</v>
      </c>
      <c r="AB124" s="2">
        <f t="shared" si="108"/>
        <v>0.79981431190032881</v>
      </c>
      <c r="AC124" s="6">
        <f t="shared" si="109"/>
        <v>0.1404448029386334</v>
      </c>
      <c r="AD124" s="2">
        <f t="shared" si="110"/>
        <v>0.3262182830571046</v>
      </c>
      <c r="AE124" s="2">
        <f t="shared" si="111"/>
        <v>0.29844166835440961</v>
      </c>
      <c r="AF124" s="2">
        <f t="shared" si="112"/>
        <v>0.2033733761621665</v>
      </c>
      <c r="AG124" s="6">
        <f t="shared" si="113"/>
        <v>-0.17559676145947151</v>
      </c>
    </row>
    <row r="125" spans="1:33" x14ac:dyDescent="0.25">
      <c r="A125" s="1" t="s">
        <v>21</v>
      </c>
      <c r="B125" s="1" t="s">
        <v>4</v>
      </c>
      <c r="C125" s="2">
        <v>496.44093473799512</v>
      </c>
      <c r="D125" s="2">
        <v>2585.8649999999998</v>
      </c>
      <c r="E125" s="2">
        <v>926348700517.72314</v>
      </c>
      <c r="F125" s="2">
        <v>48184561</v>
      </c>
      <c r="G125" s="2">
        <f t="shared" si="185"/>
        <v>0.19198254152401428</v>
      </c>
      <c r="H125" s="2">
        <f t="shared" si="185"/>
        <v>2.7914596291383541E-9</v>
      </c>
      <c r="I125" s="2">
        <f t="shared" si="185"/>
        <v>19225.010694145851</v>
      </c>
      <c r="J125" s="2">
        <f t="shared" si="186"/>
        <v>48184561</v>
      </c>
      <c r="K125" s="2">
        <f t="shared" si="131"/>
        <v>59.23269514718811</v>
      </c>
      <c r="L125" s="2">
        <f t="shared" si="187"/>
        <v>0.12705491074328901</v>
      </c>
      <c r="M125" s="2">
        <f t="shared" si="188"/>
        <v>466.1976054342847</v>
      </c>
      <c r="N125" s="2">
        <f t="shared" si="189"/>
        <v>-3.1765768064519535E-2</v>
      </c>
      <c r="O125" s="2">
        <f t="shared" si="189"/>
        <v>-8.6814787301108615E-2</v>
      </c>
      <c r="P125" s="2">
        <f t="shared" si="189"/>
        <v>0.22091696885515583</v>
      </c>
      <c r="Q125" s="2">
        <f t="shared" si="189"/>
        <v>2.4718497253761178E-2</v>
      </c>
      <c r="R125" s="8">
        <f t="shared" si="135"/>
        <v>-14.80912500645988</v>
      </c>
      <c r="S125" s="2">
        <f t="shared" si="136"/>
        <v>-40.472845956063587</v>
      </c>
      <c r="T125" s="2">
        <f t="shared" si="137"/>
        <v>102.9909618800741</v>
      </c>
      <c r="U125" s="2">
        <f t="shared" si="138"/>
        <v>11.523704229637403</v>
      </c>
      <c r="V125" s="6">
        <f t="shared" si="139"/>
        <v>59.232695147188032</v>
      </c>
      <c r="W125" s="2">
        <f t="shared" si="103"/>
        <v>0.13547936608565592</v>
      </c>
      <c r="X125" s="2">
        <f t="shared" si="104"/>
        <v>0.27843345626682448</v>
      </c>
      <c r="Y125" s="2">
        <f t="shared" si="105"/>
        <v>0.48657718042269038</v>
      </c>
      <c r="Z125" s="2">
        <f t="shared" si="106"/>
        <v>-0.12165210906349376</v>
      </c>
      <c r="AA125" s="2">
        <f t="shared" si="107"/>
        <v>-0.33247116681163175</v>
      </c>
      <c r="AB125" s="2">
        <f t="shared" si="108"/>
        <v>0.84603700230254009</v>
      </c>
      <c r="AC125" s="6">
        <f t="shared" si="109"/>
        <v>9.4663453995275149E-2</v>
      </c>
      <c r="AD125" s="2">
        <f t="shared" si="110"/>
        <v>0.42487482332517257</v>
      </c>
      <c r="AE125" s="2">
        <f t="shared" si="111"/>
        <v>0.14379053012150803</v>
      </c>
      <c r="AF125" s="2">
        <f t="shared" si="112"/>
        <v>0.39297473503734665</v>
      </c>
      <c r="AG125" s="6">
        <f t="shared" si="113"/>
        <v>-0.11189044183368212</v>
      </c>
    </row>
    <row r="126" spans="1:33" x14ac:dyDescent="0.25">
      <c r="A126" s="1" t="s">
        <v>21</v>
      </c>
      <c r="B126" s="1" t="s">
        <v>5</v>
      </c>
      <c r="C126" s="2">
        <v>586.86619334891066</v>
      </c>
      <c r="D126" s="2">
        <v>3004.1849999999999</v>
      </c>
      <c r="E126" s="2">
        <v>1144066965324.4941</v>
      </c>
      <c r="F126" s="2">
        <v>49554112</v>
      </c>
      <c r="G126" s="2">
        <f t="shared" si="185"/>
        <v>0.19534955182484123</v>
      </c>
      <c r="H126" s="2">
        <f t="shared" si="185"/>
        <v>2.625882130201982E-9</v>
      </c>
      <c r="I126" s="2">
        <f t="shared" si="185"/>
        <v>23087.22564384756</v>
      </c>
      <c r="J126" s="2">
        <f t="shared" si="186"/>
        <v>49554112</v>
      </c>
      <c r="K126" s="2">
        <f t="shared" si="131"/>
        <v>90.425258610915535</v>
      </c>
      <c r="L126" s="2">
        <f t="shared" si="187"/>
        <v>0.16733233070003095</v>
      </c>
      <c r="M126" s="2">
        <f t="shared" si="188"/>
        <v>540.39322964440612</v>
      </c>
      <c r="N126" s="2">
        <f t="shared" si="189"/>
        <v>1.7386088951111829E-2</v>
      </c>
      <c r="O126" s="2">
        <f t="shared" si="189"/>
        <v>-6.1147734403800877E-2</v>
      </c>
      <c r="P126" s="2">
        <f t="shared" si="189"/>
        <v>0.1830673904806511</v>
      </c>
      <c r="Q126" s="2">
        <f t="shared" si="189"/>
        <v>2.8026585672069275E-2</v>
      </c>
      <c r="R126" s="8">
        <f t="shared" si="135"/>
        <v>9.3953247591762459</v>
      </c>
      <c r="S126" s="2">
        <f t="shared" si="136"/>
        <v>-33.043821679908319</v>
      </c>
      <c r="T126" s="2">
        <f t="shared" si="137"/>
        <v>98.928378384412653</v>
      </c>
      <c r="U126" s="2">
        <f t="shared" si="138"/>
        <v>15.145377147235154</v>
      </c>
      <c r="V126" s="6">
        <f t="shared" si="139"/>
        <v>90.425258610915733</v>
      </c>
      <c r="W126" s="2">
        <f t="shared" si="103"/>
        <v>0.1821470637964997</v>
      </c>
      <c r="X126" s="2">
        <f t="shared" si="104"/>
        <v>0.23502841282671563</v>
      </c>
      <c r="Y126" s="2">
        <f t="shared" si="105"/>
        <v>0.77500018659784387</v>
      </c>
      <c r="Z126" s="2">
        <f t="shared" si="106"/>
        <v>8.0523722612057577E-2</v>
      </c>
      <c r="AA126" s="2">
        <f t="shared" si="107"/>
        <v>-0.28320591349399227</v>
      </c>
      <c r="AB126" s="2">
        <f t="shared" si="108"/>
        <v>0.84787716270337399</v>
      </c>
      <c r="AC126" s="6">
        <f t="shared" si="109"/>
        <v>0.12980521477640619</v>
      </c>
      <c r="AD126" s="2">
        <f t="shared" si="110"/>
        <v>8.5952280956792582E-2</v>
      </c>
      <c r="AE126" s="2">
        <f t="shared" si="111"/>
        <v>-9.4970977111018651E-2</v>
      </c>
      <c r="AF126" s="2">
        <f t="shared" si="112"/>
        <v>0.33401762183453287</v>
      </c>
      <c r="AG126" s="6">
        <f t="shared" si="113"/>
        <v>-0.15309436376672164</v>
      </c>
    </row>
    <row r="127" spans="1:33" x14ac:dyDescent="0.25">
      <c r="A127" s="1" t="s">
        <v>21</v>
      </c>
      <c r="B127" s="1" t="s">
        <v>6</v>
      </c>
      <c r="C127" s="2">
        <v>622.78044161776552</v>
      </c>
      <c r="D127" s="2">
        <v>3264.134</v>
      </c>
      <c r="E127" s="2">
        <v>1329638605060.4319</v>
      </c>
      <c r="F127" s="2">
        <v>51014947</v>
      </c>
      <c r="G127" s="2">
        <f t="shared" si="185"/>
        <v>0.19079499849508799</v>
      </c>
      <c r="H127" s="2">
        <f t="shared" si="185"/>
        <v>2.4549031500568125E-9</v>
      </c>
      <c r="I127" s="2">
        <f t="shared" si="185"/>
        <v>26063.706487050393</v>
      </c>
      <c r="J127" s="2">
        <f t="shared" si="186"/>
        <v>51014947</v>
      </c>
      <c r="K127" s="2">
        <f t="shared" si="131"/>
        <v>35.914248268854863</v>
      </c>
      <c r="L127" s="2">
        <f t="shared" si="187"/>
        <v>5.9397191671547667E-2</v>
      </c>
      <c r="M127" s="2">
        <f t="shared" si="188"/>
        <v>604.64556081122669</v>
      </c>
      <c r="N127" s="2">
        <f t="shared" si="189"/>
        <v>-2.3590981949627221E-2</v>
      </c>
      <c r="O127" s="2">
        <f t="shared" si="189"/>
        <v>-6.7329578802704126E-2</v>
      </c>
      <c r="P127" s="2">
        <f t="shared" si="189"/>
        <v>0.12126432842198825</v>
      </c>
      <c r="Q127" s="2">
        <f t="shared" si="189"/>
        <v>2.90534240018906E-2</v>
      </c>
      <c r="R127" s="8">
        <f t="shared" si="135"/>
        <v>-14.264182511019877</v>
      </c>
      <c r="S127" s="2">
        <f t="shared" si="136"/>
        <v>-40.710530934344717</v>
      </c>
      <c r="T127" s="2">
        <f t="shared" si="137"/>
        <v>73.321937865109859</v>
      </c>
      <c r="U127" s="2">
        <f t="shared" si="138"/>
        <v>17.567023849109496</v>
      </c>
      <c r="V127" s="6">
        <f t="shared" si="139"/>
        <v>35.914248268854763</v>
      </c>
      <c r="W127" s="2">
        <f t="shared" si="103"/>
        <v>6.1196655516844022E-2</v>
      </c>
      <c r="X127" s="2">
        <f t="shared" si="104"/>
        <v>0.16220347703449656</v>
      </c>
      <c r="Y127" s="2">
        <f t="shared" si="105"/>
        <v>0.37728325332895946</v>
      </c>
      <c r="Z127" s="2">
        <f t="shared" si="106"/>
        <v>-0.14984685586479687</v>
      </c>
      <c r="AA127" s="2">
        <f t="shared" si="107"/>
        <v>-0.42766874697412555</v>
      </c>
      <c r="AB127" s="2">
        <f t="shared" si="108"/>
        <v>0.77025527726615883</v>
      </c>
      <c r="AC127" s="6">
        <f t="shared" si="109"/>
        <v>0.18454357890172202</v>
      </c>
      <c r="AD127" s="2">
        <f t="shared" si="110"/>
        <v>0.51018413704604904</v>
      </c>
      <c r="AE127" s="2">
        <f t="shared" si="111"/>
        <v>0.19454181008229282</v>
      </c>
      <c r="AF127" s="2">
        <f t="shared" si="112"/>
        <v>0.5552298823476236</v>
      </c>
      <c r="AG127" s="6">
        <f t="shared" si="113"/>
        <v>-0.23958755538386745</v>
      </c>
    </row>
    <row r="128" spans="1:33" x14ac:dyDescent="0.25">
      <c r="A128" s="1" t="s">
        <v>21</v>
      </c>
      <c r="B128" s="1" t="s">
        <v>7</v>
      </c>
      <c r="C128" s="2">
        <v>635.3225847431836</v>
      </c>
      <c r="D128" s="2">
        <v>3402.1669999999999</v>
      </c>
      <c r="E128" s="2">
        <v>1482760164322.8445</v>
      </c>
      <c r="F128" s="2">
        <v>51764822</v>
      </c>
      <c r="G128" s="2">
        <f t="shared" si="185"/>
        <v>0.18674056410022893</v>
      </c>
      <c r="H128" s="2">
        <f t="shared" si="185"/>
        <v>2.2944823322480622E-9</v>
      </c>
      <c r="I128" s="2">
        <f t="shared" si="185"/>
        <v>28644.166193073059</v>
      </c>
      <c r="J128" s="2">
        <f t="shared" si="186"/>
        <v>51764822</v>
      </c>
      <c r="K128" s="2">
        <f t="shared" si="131"/>
        <v>12.542143125418079</v>
      </c>
      <c r="L128" s="2">
        <f t="shared" si="187"/>
        <v>1.9938841856924405E-2</v>
      </c>
      <c r="M128" s="2">
        <f t="shared" si="188"/>
        <v>629.03067366785979</v>
      </c>
      <c r="N128" s="2">
        <f t="shared" si="189"/>
        <v>-2.1479249502502427E-2</v>
      </c>
      <c r="O128" s="2">
        <f t="shared" si="189"/>
        <v>-6.7580055610939035E-2</v>
      </c>
      <c r="P128" s="2">
        <f t="shared" si="189"/>
        <v>9.4406008591631618E-2</v>
      </c>
      <c r="Q128" s="2">
        <f t="shared" si="189"/>
        <v>1.459213837873396E-2</v>
      </c>
      <c r="R128" s="8">
        <f t="shared" si="135"/>
        <v>-13.511106784439145</v>
      </c>
      <c r="S128" s="2">
        <f t="shared" si="136"/>
        <v>-42.509927907460408</v>
      </c>
      <c r="T128" s="2">
        <f t="shared" si="137"/>
        <v>59.384275182687794</v>
      </c>
      <c r="U128" s="2">
        <f t="shared" si="138"/>
        <v>9.1789026346296545</v>
      </c>
      <c r="V128" s="6">
        <f t="shared" si="139"/>
        <v>12.542143125417898</v>
      </c>
      <c r="W128" s="2">
        <f t="shared" si="103"/>
        <v>2.0138948315136525E-2</v>
      </c>
      <c r="X128" s="2">
        <f t="shared" si="104"/>
        <v>0.11516028391448009</v>
      </c>
      <c r="Y128" s="2">
        <f t="shared" si="105"/>
        <v>0.1748775500596372</v>
      </c>
      <c r="Z128" s="2">
        <f t="shared" si="106"/>
        <v>-0.18838799951727542</v>
      </c>
      <c r="AA128" s="2">
        <f t="shared" si="107"/>
        <v>-0.59272422355016541</v>
      </c>
      <c r="AB128" s="2">
        <f t="shared" si="108"/>
        <v>0.82800654179822109</v>
      </c>
      <c r="AC128" s="6">
        <f t="shared" si="109"/>
        <v>0.12798323132885442</v>
      </c>
      <c r="AD128" s="2">
        <f t="shared" si="110"/>
        <v>0.78879689805367381</v>
      </c>
      <c r="AE128" s="2">
        <f t="shared" si="111"/>
        <v>0.22751994097551967</v>
      </c>
      <c r="AF128" s="2">
        <f t="shared" si="112"/>
        <v>0.71584485584246482</v>
      </c>
      <c r="AG128" s="6">
        <f t="shared" si="113"/>
        <v>-0.15456789876431068</v>
      </c>
    </row>
    <row r="129" spans="1:33" x14ac:dyDescent="0.25">
      <c r="A129" s="1" t="s">
        <v>21</v>
      </c>
      <c r="B129" s="1" t="s">
        <v>48</v>
      </c>
      <c r="C129" s="2"/>
      <c r="D129" s="2"/>
      <c r="E129" s="2"/>
      <c r="F129" s="2"/>
      <c r="G129" s="2"/>
      <c r="H129" s="2"/>
      <c r="I129" s="2"/>
      <c r="J129" s="2"/>
      <c r="K129" s="2">
        <f>C128-C122</f>
        <v>399.88498423830413</v>
      </c>
      <c r="L129" s="2">
        <f>((LN(C128)-LN(C122)))</f>
        <v>0.99268696503238907</v>
      </c>
      <c r="M129" s="2">
        <f t="shared" si="188"/>
        <v>402.83090070116594</v>
      </c>
      <c r="N129" s="2">
        <f>LN(G128/G122)</f>
        <v>-0.17153591278391908</v>
      </c>
      <c r="O129" s="2">
        <f>LN(H128/H122)</f>
        <v>-0.23973639670106633</v>
      </c>
      <c r="P129" s="2">
        <f>LN(I128/I122)</f>
        <v>1.2154040234095522</v>
      </c>
      <c r="Q129" s="2">
        <f>LN(J128/J122)</f>
        <v>0.18855525110782195</v>
      </c>
      <c r="R129" s="8">
        <f t="shared" si="135"/>
        <v>-69.099966249342771</v>
      </c>
      <c r="S129" s="2">
        <f t="shared" si="136"/>
        <v>-96.573228613942575</v>
      </c>
      <c r="T129" s="2">
        <f t="shared" si="137"/>
        <v>489.6022974658909</v>
      </c>
      <c r="U129" s="2">
        <f t="shared" si="138"/>
        <v>75.955881635698432</v>
      </c>
      <c r="V129" s="6">
        <f t="shared" si="139"/>
        <v>399.88498423830401</v>
      </c>
      <c r="W129" s="2">
        <f>(C128-C122)/C122</f>
        <v>1.6984754490394853</v>
      </c>
      <c r="X129" s="2">
        <f>(E128-E122)/E122</f>
        <v>3.0712874430882224</v>
      </c>
      <c r="Y129" s="2">
        <f>W129/X129</f>
        <v>0.55301741712968566</v>
      </c>
      <c r="Z129" s="2">
        <f>(R129/C122)/X129</f>
        <v>-9.5561189754970577E-2</v>
      </c>
      <c r="AA129" s="2">
        <f>(S129/C122)/X129</f>
        <v>-0.13355509598262497</v>
      </c>
      <c r="AB129" s="2">
        <f>(T129/C122)/X129</f>
        <v>0.67709118530940737</v>
      </c>
      <c r="AC129" s="6">
        <f>(U129/C122)/X129</f>
        <v>0.10504251755787361</v>
      </c>
      <c r="AD129" s="2">
        <f t="shared" si="110"/>
        <v>0.18324528641297325</v>
      </c>
      <c r="AE129" s="2">
        <f t="shared" si="111"/>
        <v>0.14113488969923951</v>
      </c>
      <c r="AF129" s="2">
        <f t="shared" si="112"/>
        <v>0.19724831585511612</v>
      </c>
      <c r="AG129" s="6">
        <f t="shared" si="113"/>
        <v>-0.15513791914138239</v>
      </c>
    </row>
    <row r="130" spans="1:33" x14ac:dyDescent="0.25">
      <c r="A130" s="1" t="s">
        <v>28</v>
      </c>
      <c r="B130" s="1">
        <v>1990</v>
      </c>
      <c r="C130" s="2">
        <v>136.23970613185722</v>
      </c>
      <c r="D130" s="2">
        <v>557.84500000000003</v>
      </c>
      <c r="E130" s="2">
        <v>365276075796.37982</v>
      </c>
      <c r="F130" s="2">
        <v>53921758</v>
      </c>
      <c r="G130" s="2">
        <f t="shared" ref="G130:I136" si="190">C130/D130</f>
        <v>0.24422501973103139</v>
      </c>
      <c r="H130" s="2">
        <f t="shared" si="190"/>
        <v>1.5271873439391804E-9</v>
      </c>
      <c r="I130" s="2">
        <f t="shared" si="190"/>
        <v>6774.1870692787843</v>
      </c>
      <c r="J130" s="2">
        <f t="shared" ref="J130:J136" si="191">F130</f>
        <v>53921758</v>
      </c>
      <c r="K130" s="2"/>
      <c r="L130" s="2"/>
      <c r="M130" s="2"/>
      <c r="N130" s="2"/>
      <c r="O130" s="2"/>
      <c r="P130" s="2"/>
      <c r="Q130" s="2"/>
      <c r="R130" s="8"/>
      <c r="S130" s="2"/>
      <c r="T130" s="2"/>
      <c r="U130" s="2"/>
      <c r="V130" s="6"/>
      <c r="W130" s="2"/>
      <c r="X130" s="2"/>
      <c r="Y130" s="2"/>
      <c r="Z130" s="2"/>
      <c r="AA130" s="2"/>
      <c r="AB130" s="2"/>
      <c r="AC130" s="6"/>
      <c r="AD130" s="2"/>
      <c r="AE130" s="2"/>
      <c r="AF130" s="2"/>
      <c r="AG130" s="6"/>
    </row>
    <row r="131" spans="1:33" x14ac:dyDescent="0.25">
      <c r="A131" s="1" t="s">
        <v>28</v>
      </c>
      <c r="B131" s="1" t="s">
        <v>2</v>
      </c>
      <c r="C131" s="2">
        <v>161.11508899301572</v>
      </c>
      <c r="D131" s="2">
        <v>704.10900000000004</v>
      </c>
      <c r="E131" s="2">
        <v>427824790012.8241</v>
      </c>
      <c r="F131" s="2">
        <v>58486453</v>
      </c>
      <c r="G131" s="2">
        <f t="shared" si="190"/>
        <v>0.22882123221406872</v>
      </c>
      <c r="H131" s="2">
        <f t="shared" si="190"/>
        <v>1.6457882208716665E-9</v>
      </c>
      <c r="I131" s="2">
        <f t="shared" si="190"/>
        <v>7314.9382133470135</v>
      </c>
      <c r="J131" s="2">
        <f t="shared" si="191"/>
        <v>58486453</v>
      </c>
      <c r="K131" s="2">
        <f t="shared" si="131"/>
        <v>24.875382861158499</v>
      </c>
      <c r="L131" s="2">
        <f t="shared" ref="L131:L136" si="192">((LN(C131)-LN(C130)))</f>
        <v>0.16770306871168739</v>
      </c>
      <c r="M131" s="2">
        <f t="shared" ref="M131:M137" si="193">K131/L131</f>
        <v>148.32992056885902</v>
      </c>
      <c r="N131" s="2">
        <f t="shared" ref="N131:Q136" si="194">LN(G131/G130)</f>
        <v>-6.5148958990812203E-2</v>
      </c>
      <c r="O131" s="2">
        <f t="shared" si="194"/>
        <v>7.4791724786225908E-2</v>
      </c>
      <c r="P131" s="2">
        <f t="shared" si="194"/>
        <v>7.6799218075245812E-2</v>
      </c>
      <c r="Q131" s="2">
        <f t="shared" si="194"/>
        <v>8.1261084841027911E-2</v>
      </c>
      <c r="R131" s="8">
        <f t="shared" si="135"/>
        <v>-9.6635399122510286</v>
      </c>
      <c r="S131" s="2">
        <f t="shared" si="136"/>
        <v>11.093850596748853</v>
      </c>
      <c r="T131" s="2">
        <f t="shared" si="137"/>
        <v>11.391621916851694</v>
      </c>
      <c r="U131" s="2">
        <f t="shared" si="138"/>
        <v>12.053450259808985</v>
      </c>
      <c r="V131" s="6">
        <f t="shared" si="139"/>
        <v>24.875382861158503</v>
      </c>
      <c r="W131" s="2">
        <f t="shared" si="103"/>
        <v>0.1825854118995478</v>
      </c>
      <c r="X131" s="2">
        <f t="shared" si="104"/>
        <v>0.17123682157413328</v>
      </c>
      <c r="Y131" s="2">
        <f t="shared" si="105"/>
        <v>1.0662742406749321</v>
      </c>
      <c r="Z131" s="2">
        <f t="shared" si="106"/>
        <v>-0.41422412429504563</v>
      </c>
      <c r="AA131" s="2">
        <f t="shared" si="107"/>
        <v>0.47553387166876437</v>
      </c>
      <c r="AB131" s="2">
        <f t="shared" si="108"/>
        <v>0.48829773102359647</v>
      </c>
      <c r="AC131" s="6">
        <f t="shared" si="109"/>
        <v>0.5166667622776171</v>
      </c>
      <c r="AD131" s="2">
        <f t="shared" si="110"/>
        <v>-1.1836559396656416</v>
      </c>
      <c r="AE131" s="2">
        <f t="shared" si="111"/>
        <v>0.84830237369058892</v>
      </c>
      <c r="AF131" s="2">
        <f t="shared" si="112"/>
        <v>-0.97386049833146704</v>
      </c>
      <c r="AG131" s="6">
        <f t="shared" si="113"/>
        <v>-1.0580978150247635</v>
      </c>
    </row>
    <row r="132" spans="1:33" x14ac:dyDescent="0.25">
      <c r="A132" s="1" t="s">
        <v>28</v>
      </c>
      <c r="B132" s="1" t="s">
        <v>3</v>
      </c>
      <c r="C132" s="2">
        <v>205.69305232254791</v>
      </c>
      <c r="D132" s="2">
        <v>859.06600000000003</v>
      </c>
      <c r="E132" s="2">
        <v>523518747081.09161</v>
      </c>
      <c r="F132" s="2">
        <v>63240196</v>
      </c>
      <c r="G132" s="2">
        <f t="shared" si="190"/>
        <v>0.23943800863094095</v>
      </c>
      <c r="H132" s="2">
        <f t="shared" si="190"/>
        <v>1.6409460115607533E-9</v>
      </c>
      <c r="I132" s="2">
        <f t="shared" si="190"/>
        <v>8278.2594013638354</v>
      </c>
      <c r="J132" s="2">
        <f t="shared" si="191"/>
        <v>63240196</v>
      </c>
      <c r="K132" s="2">
        <f t="shared" si="131"/>
        <v>44.577963329532196</v>
      </c>
      <c r="L132" s="2">
        <f t="shared" si="192"/>
        <v>0.24426607223582053</v>
      </c>
      <c r="M132" s="2">
        <f t="shared" si="193"/>
        <v>182.49756473136196</v>
      </c>
      <c r="N132" s="2">
        <f t="shared" si="194"/>
        <v>4.5353493394392583E-2</v>
      </c>
      <c r="O132" s="2">
        <f t="shared" si="194"/>
        <v>-2.9465192326534472E-3</v>
      </c>
      <c r="P132" s="2">
        <f t="shared" si="194"/>
        <v>0.1237141412045277</v>
      </c>
      <c r="Q132" s="2">
        <f t="shared" si="194"/>
        <v>7.8144956869554236E-2</v>
      </c>
      <c r="R132" s="8">
        <f t="shared" si="135"/>
        <v>8.2769020965365581</v>
      </c>
      <c r="S132" s="2">
        <f t="shared" si="136"/>
        <v>-0.53773258439337546</v>
      </c>
      <c r="T132" s="2">
        <f t="shared" si="137"/>
        <v>22.577529492658147</v>
      </c>
      <c r="U132" s="2">
        <f t="shared" si="138"/>
        <v>14.261264324730963</v>
      </c>
      <c r="V132" s="6">
        <f t="shared" si="139"/>
        <v>44.577963329532295</v>
      </c>
      <c r="W132" s="2">
        <f t="shared" ref="W132:W152" si="195">(C132-C131)/C131</f>
        <v>0.27668397546219048</v>
      </c>
      <c r="X132" s="2">
        <f t="shared" ref="X132:X152" si="196">(E132-E131)/E131</f>
        <v>0.22367557771815672</v>
      </c>
      <c r="Y132" s="2">
        <f t="shared" ref="Y132:Y152" si="197">W132/X132</f>
        <v>1.2369878655721065</v>
      </c>
      <c r="Z132" s="2">
        <f t="shared" ref="Z132:Z152" si="198">(R132/C131)/X132</f>
        <v>0.22967463502670282</v>
      </c>
      <c r="AA132" s="2">
        <f t="shared" ref="AA132:AA152" si="199">(S132/C131)/X132</f>
        <v>-1.4921468639117265E-2</v>
      </c>
      <c r="AB132" s="2">
        <f t="shared" ref="AB132:AB152" si="200">(T132/C131)/X132</f>
        <v>0.62650080737341673</v>
      </c>
      <c r="AC132" s="6">
        <f t="shared" ref="AC132:AC152" si="201">(U132/C131)/X132</f>
        <v>0.39573389181110685</v>
      </c>
      <c r="AD132" s="2">
        <f t="shared" ref="AD132:AD153" si="202">SUM(AE132:AG132)</f>
        <v>-0.97443937982799833</v>
      </c>
      <c r="AE132" s="2">
        <f t="shared" ref="AE132:AE153" si="203">-(R132/T132)</f>
        <v>-0.36659910461984224</v>
      </c>
      <c r="AF132" s="2">
        <f t="shared" ref="AF132:AF153" si="204">-(S132/T132)</f>
        <v>2.3817157876739239E-2</v>
      </c>
      <c r="AG132" s="6">
        <f t="shared" ref="AG132:AG153" si="205">-(U132/T132)</f>
        <v>-0.6316574330848953</v>
      </c>
    </row>
    <row r="133" spans="1:33" x14ac:dyDescent="0.25">
      <c r="A133" s="1" t="s">
        <v>28</v>
      </c>
      <c r="B133" s="1" t="s">
        <v>4</v>
      </c>
      <c r="C133" s="2">
        <v>224.82218916091566</v>
      </c>
      <c r="D133" s="2">
        <v>989.85400000000004</v>
      </c>
      <c r="E133" s="2">
        <v>664762711153.28577</v>
      </c>
      <c r="F133" s="2">
        <v>67903461</v>
      </c>
      <c r="G133" s="2">
        <f t="shared" si="190"/>
        <v>0.22712661580487187</v>
      </c>
      <c r="H133" s="2">
        <f t="shared" si="190"/>
        <v>1.489033580542926E-9</v>
      </c>
      <c r="I133" s="2">
        <f t="shared" si="190"/>
        <v>9789.8207449733054</v>
      </c>
      <c r="J133" s="2">
        <f t="shared" si="191"/>
        <v>67903461</v>
      </c>
      <c r="K133" s="2">
        <f t="shared" si="131"/>
        <v>19.129136838367742</v>
      </c>
      <c r="L133" s="2">
        <f t="shared" si="192"/>
        <v>8.8924799069329374E-2</v>
      </c>
      <c r="M133" s="2">
        <f t="shared" si="193"/>
        <v>215.11588486642395</v>
      </c>
      <c r="N133" s="2">
        <f t="shared" si="194"/>
        <v>-5.2786905876293234E-2</v>
      </c>
      <c r="O133" s="2">
        <f t="shared" si="194"/>
        <v>-9.7145605986972847E-2</v>
      </c>
      <c r="P133" s="2">
        <f t="shared" si="194"/>
        <v>0.16771041729000732</v>
      </c>
      <c r="Q133" s="2">
        <f t="shared" si="194"/>
        <v>7.1146893642588027E-2</v>
      </c>
      <c r="R133" s="8">
        <f t="shared" si="135"/>
        <v>-11.355301966939454</v>
      </c>
      <c r="S133" s="2">
        <f t="shared" si="136"/>
        <v>-20.897562992772638</v>
      </c>
      <c r="T133" s="2">
        <f t="shared" si="137"/>
        <v>36.077174816657134</v>
      </c>
      <c r="U133" s="2">
        <f t="shared" si="138"/>
        <v>15.304826981422677</v>
      </c>
      <c r="V133" s="6">
        <f t="shared" si="139"/>
        <v>19.129136838367721</v>
      </c>
      <c r="W133" s="2">
        <f t="shared" si="195"/>
        <v>9.2998458734382936E-2</v>
      </c>
      <c r="X133" s="2">
        <f t="shared" si="196"/>
        <v>0.26979733745870205</v>
      </c>
      <c r="Y133" s="2">
        <f t="shared" si="197"/>
        <v>0.34469746666279921</v>
      </c>
      <c r="Z133" s="2">
        <f t="shared" si="198"/>
        <v>-0.20461685512879199</v>
      </c>
      <c r="AA133" s="2">
        <f t="shared" si="199"/>
        <v>-0.37656362040273017</v>
      </c>
      <c r="AB133" s="2">
        <f t="shared" si="200"/>
        <v>0.65009262408066759</v>
      </c>
      <c r="AC133" s="6">
        <f t="shared" si="201"/>
        <v>0.27578531811365331</v>
      </c>
      <c r="AD133" s="2">
        <f t="shared" si="202"/>
        <v>0.46977176190815162</v>
      </c>
      <c r="AE133" s="2">
        <f t="shared" si="203"/>
        <v>0.31475031026256012</v>
      </c>
      <c r="AF133" s="2">
        <f t="shared" si="204"/>
        <v>0.57924610502272644</v>
      </c>
      <c r="AG133" s="6">
        <f t="shared" si="205"/>
        <v>-0.424224653377135</v>
      </c>
    </row>
    <row r="134" spans="1:33" x14ac:dyDescent="0.25">
      <c r="A134" s="1" t="s">
        <v>28</v>
      </c>
      <c r="B134" s="1" t="s">
        <v>5</v>
      </c>
      <c r="C134" s="2">
        <v>276.29986516553868</v>
      </c>
      <c r="D134" s="2">
        <v>1250.385</v>
      </c>
      <c r="E134" s="2">
        <v>776967610957.28613</v>
      </c>
      <c r="F134" s="2">
        <v>72326992</v>
      </c>
      <c r="G134" s="2">
        <f t="shared" si="190"/>
        <v>0.22097183280792609</v>
      </c>
      <c r="H134" s="2">
        <f t="shared" si="190"/>
        <v>1.6093141880900618E-9</v>
      </c>
      <c r="I134" s="2">
        <f t="shared" si="190"/>
        <v>10742.429478572622</v>
      </c>
      <c r="J134" s="2">
        <f t="shared" si="191"/>
        <v>72326992</v>
      </c>
      <c r="K134" s="2">
        <f t="shared" si="131"/>
        <v>51.477676004623021</v>
      </c>
      <c r="L134" s="2">
        <f t="shared" si="192"/>
        <v>0.2061769245488021</v>
      </c>
      <c r="M134" s="2">
        <f t="shared" si="193"/>
        <v>249.67719407628593</v>
      </c>
      <c r="N134" s="2">
        <f t="shared" si="194"/>
        <v>-2.7472400819590688E-2</v>
      </c>
      <c r="O134" s="2">
        <f t="shared" si="194"/>
        <v>7.7680812254377604E-2</v>
      </c>
      <c r="P134" s="2">
        <f t="shared" si="194"/>
        <v>9.2858125570806263E-2</v>
      </c>
      <c r="Q134" s="2">
        <f t="shared" si="194"/>
        <v>6.3110387543209009E-2</v>
      </c>
      <c r="R134" s="8">
        <f t="shared" si="135"/>
        <v>-6.8592319511744604</v>
      </c>
      <c r="S134" s="2">
        <f t="shared" si="136"/>
        <v>19.395127237239766</v>
      </c>
      <c r="T134" s="2">
        <f t="shared" si="137"/>
        <v>23.184556239702324</v>
      </c>
      <c r="U134" s="2">
        <f t="shared" si="138"/>
        <v>15.757224478855413</v>
      </c>
      <c r="V134" s="6">
        <f t="shared" si="139"/>
        <v>51.477676004623042</v>
      </c>
      <c r="W134" s="2">
        <f t="shared" si="195"/>
        <v>0.22897061983405056</v>
      </c>
      <c r="X134" s="2">
        <f t="shared" si="196"/>
        <v>0.16878940097187153</v>
      </c>
      <c r="Y134" s="2">
        <f t="shared" si="197"/>
        <v>1.3565461961216874</v>
      </c>
      <c r="Z134" s="2">
        <f t="shared" si="198"/>
        <v>-0.18075534355603812</v>
      </c>
      <c r="AA134" s="2">
        <f t="shared" si="199"/>
        <v>0.51110283367514286</v>
      </c>
      <c r="AB134" s="2">
        <f t="shared" si="200"/>
        <v>0.61096234361693069</v>
      </c>
      <c r="AC134" s="6">
        <f t="shared" si="201"/>
        <v>0.41523636238565237</v>
      </c>
      <c r="AD134" s="2">
        <f t="shared" si="202"/>
        <v>-1.2203433817064071</v>
      </c>
      <c r="AE134" s="2">
        <f t="shared" si="203"/>
        <v>0.29585349317268317</v>
      </c>
      <c r="AF134" s="2">
        <f t="shared" si="204"/>
        <v>-0.83655374020170536</v>
      </c>
      <c r="AG134" s="6">
        <f t="shared" si="205"/>
        <v>-0.67964313467738502</v>
      </c>
    </row>
    <row r="135" spans="1:33" x14ac:dyDescent="0.25">
      <c r="A135" s="1" t="s">
        <v>28</v>
      </c>
      <c r="B135" s="1" t="s">
        <v>6</v>
      </c>
      <c r="C135" s="2">
        <v>340.57025746016535</v>
      </c>
      <c r="D135" s="2">
        <v>1589.758</v>
      </c>
      <c r="E135" s="2">
        <v>1093418588459.3007</v>
      </c>
      <c r="F135" s="2">
        <v>78529413</v>
      </c>
      <c r="G135" s="2">
        <f t="shared" si="190"/>
        <v>0.21422773620901128</v>
      </c>
      <c r="H135" s="2">
        <f t="shared" si="190"/>
        <v>1.4539335774783879E-9</v>
      </c>
      <c r="I135" s="2">
        <f t="shared" si="190"/>
        <v>13923.682180832049</v>
      </c>
      <c r="J135" s="2">
        <f t="shared" si="191"/>
        <v>78529413</v>
      </c>
      <c r="K135" s="2">
        <f t="shared" si="131"/>
        <v>64.270392294626674</v>
      </c>
      <c r="L135" s="2">
        <f t="shared" si="192"/>
        <v>0.20913469652936367</v>
      </c>
      <c r="M135" s="2">
        <f t="shared" si="193"/>
        <v>307.31577954881703</v>
      </c>
      <c r="N135" s="2">
        <f t="shared" si="194"/>
        <v>-3.099560296918167E-2</v>
      </c>
      <c r="O135" s="2">
        <f t="shared" si="194"/>
        <v>-0.10153542266167043</v>
      </c>
      <c r="P135" s="2">
        <f t="shared" si="194"/>
        <v>0.25938987247824791</v>
      </c>
      <c r="Q135" s="2">
        <f t="shared" si="194"/>
        <v>8.2275849681967411E-2</v>
      </c>
      <c r="R135" s="8">
        <f t="shared" si="135"/>
        <v>-9.5254378890596918</v>
      </c>
      <c r="S135" s="2">
        <f t="shared" si="136"/>
        <v>-31.203437567089871</v>
      </c>
      <c r="T135" s="2">
        <f t="shared" si="137"/>
        <v>79.714600867721003</v>
      </c>
      <c r="U135" s="2">
        <f t="shared" si="138"/>
        <v>25.284666883055106</v>
      </c>
      <c r="V135" s="6">
        <f t="shared" si="139"/>
        <v>64.270392294626546</v>
      </c>
      <c r="W135" s="2">
        <f t="shared" si="195"/>
        <v>0.2326110157749102</v>
      </c>
      <c r="X135" s="2">
        <f t="shared" si="196"/>
        <v>0.407289793086898</v>
      </c>
      <c r="Y135" s="2">
        <f t="shared" si="197"/>
        <v>0.57111918767205905</v>
      </c>
      <c r="Z135" s="2">
        <f t="shared" si="198"/>
        <v>-8.4644890986222424E-2</v>
      </c>
      <c r="AA135" s="2">
        <f t="shared" si="199"/>
        <v>-0.27727980613838721</v>
      </c>
      <c r="AB135" s="2">
        <f t="shared" si="200"/>
        <v>0.70835942442164734</v>
      </c>
      <c r="AC135" s="6">
        <f t="shared" si="201"/>
        <v>0.2246844603750201</v>
      </c>
      <c r="AD135" s="2">
        <f t="shared" si="202"/>
        <v>0.19374378601885861</v>
      </c>
      <c r="AE135" s="2">
        <f t="shared" si="203"/>
        <v>0.1194942681186634</v>
      </c>
      <c r="AF135" s="2">
        <f t="shared" si="204"/>
        <v>0.39143942549331817</v>
      </c>
      <c r="AG135" s="6">
        <f t="shared" si="205"/>
        <v>-0.31718990759312299</v>
      </c>
    </row>
    <row r="136" spans="1:33" x14ac:dyDescent="0.25">
      <c r="A136" s="1" t="s">
        <v>28</v>
      </c>
      <c r="B136" s="1" t="s">
        <v>7</v>
      </c>
      <c r="C136" s="2">
        <v>386.72659592990152</v>
      </c>
      <c r="D136" s="2">
        <v>1807.463</v>
      </c>
      <c r="E136" s="2">
        <v>1261905557967.3489</v>
      </c>
      <c r="F136" s="2">
        <v>83429607</v>
      </c>
      <c r="G136" s="2">
        <f t="shared" si="190"/>
        <v>0.21396100275906146</v>
      </c>
      <c r="H136" s="2">
        <f t="shared" si="190"/>
        <v>1.4323282662384209E-9</v>
      </c>
      <c r="I136" s="2">
        <f t="shared" si="190"/>
        <v>15125.392571576525</v>
      </c>
      <c r="J136" s="2">
        <f t="shared" si="191"/>
        <v>83429607</v>
      </c>
      <c r="K136" s="2">
        <f t="shared" si="131"/>
        <v>46.15633846973617</v>
      </c>
      <c r="L136" s="2">
        <f t="shared" si="192"/>
        <v>0.12709653243816277</v>
      </c>
      <c r="M136" s="2">
        <f t="shared" si="193"/>
        <v>363.15969904366165</v>
      </c>
      <c r="N136" s="2">
        <f t="shared" si="194"/>
        <v>-1.2458687498151193E-3</v>
      </c>
      <c r="O136" s="2">
        <f t="shared" si="194"/>
        <v>-1.4971416985390919E-2</v>
      </c>
      <c r="P136" s="2">
        <f t="shared" si="194"/>
        <v>8.2783814314729934E-2</v>
      </c>
      <c r="Q136" s="2">
        <f t="shared" si="194"/>
        <v>6.0530003858639339E-2</v>
      </c>
      <c r="R136" s="8">
        <f t="shared" si="135"/>
        <v>-0.45244932023076173</v>
      </c>
      <c r="S136" s="2">
        <f t="shared" si="136"/>
        <v>-5.4370152866717305</v>
      </c>
      <c r="T136" s="2">
        <f t="shared" si="137"/>
        <v>30.063745092223691</v>
      </c>
      <c r="U136" s="2">
        <f t="shared" si="138"/>
        <v>21.982057984415139</v>
      </c>
      <c r="V136" s="6">
        <f t="shared" si="139"/>
        <v>46.15633846973634</v>
      </c>
      <c r="W136" s="2">
        <f t="shared" si="195"/>
        <v>0.13552662764491355</v>
      </c>
      <c r="X136" s="2">
        <f t="shared" si="196"/>
        <v>0.1540919198615944</v>
      </c>
      <c r="Y136" s="2">
        <f t="shared" si="197"/>
        <v>0.87951806795997978</v>
      </c>
      <c r="Z136" s="2">
        <f t="shared" si="198"/>
        <v>-8.6215103964558549E-3</v>
      </c>
      <c r="AA136" s="2">
        <f t="shared" si="199"/>
        <v>-0.10360339097387095</v>
      </c>
      <c r="AB136" s="2">
        <f t="shared" si="200"/>
        <v>0.57287054987022346</v>
      </c>
      <c r="AC136" s="6">
        <f t="shared" si="201"/>
        <v>0.41887241946008641</v>
      </c>
      <c r="AD136" s="2">
        <f t="shared" si="202"/>
        <v>-0.53528239173619019</v>
      </c>
      <c r="AE136" s="2">
        <f t="shared" si="203"/>
        <v>1.5049665929604777E-2</v>
      </c>
      <c r="AF136" s="2">
        <f t="shared" si="204"/>
        <v>0.1808495671445163</v>
      </c>
      <c r="AG136" s="6">
        <f t="shared" si="205"/>
        <v>-0.73118162481031124</v>
      </c>
    </row>
    <row r="137" spans="1:33" x14ac:dyDescent="0.25">
      <c r="A137" s="1" t="s">
        <v>28</v>
      </c>
      <c r="B137" s="1" t="s">
        <v>48</v>
      </c>
      <c r="C137" s="2"/>
      <c r="D137" s="2"/>
      <c r="E137" s="2"/>
      <c r="F137" s="2"/>
      <c r="G137" s="2"/>
      <c r="H137" s="2"/>
      <c r="I137" s="2"/>
      <c r="J137" s="2"/>
      <c r="K137" s="2">
        <f>C136-C130</f>
        <v>250.4868897980443</v>
      </c>
      <c r="L137" s="2">
        <f>((LN(C136)-LN(C130)))</f>
        <v>1.0433020935331658</v>
      </c>
      <c r="M137" s="2">
        <f t="shared" si="193"/>
        <v>240.09046981758166</v>
      </c>
      <c r="N137" s="2">
        <f>LN(G136/G130)</f>
        <v>-0.13229624401130019</v>
      </c>
      <c r="O137" s="2">
        <f>LN(H136/H130)</f>
        <v>-6.4126427826084256E-2</v>
      </c>
      <c r="P137" s="2">
        <f>LN(I136/I130)</f>
        <v>0.80325558893356497</v>
      </c>
      <c r="Q137" s="2">
        <f>LN(J136/J130)</f>
        <v>0.43646917643698591</v>
      </c>
      <c r="R137" s="8">
        <f t="shared" ref="R137" si="206">M137*N137</f>
        <v>-31.763067379774487</v>
      </c>
      <c r="S137" s="2">
        <f t="shared" ref="S137" si="207">M137*O137</f>
        <v>-15.396144184487811</v>
      </c>
      <c r="T137" s="2">
        <f t="shared" ref="T137" si="208">M137*P137</f>
        <v>192.85401173065787</v>
      </c>
      <c r="U137" s="2">
        <f t="shared" ref="U137" si="209">M137*Q137</f>
        <v>104.79208963164889</v>
      </c>
      <c r="V137" s="6">
        <f t="shared" ref="V137" si="210">SUM(R137:U137)</f>
        <v>250.48688979804444</v>
      </c>
      <c r="W137" s="2">
        <f>(C136-C130)/C130</f>
        <v>1.8385747951894065</v>
      </c>
      <c r="X137" s="2">
        <f>(E136-E130)/E130</f>
        <v>2.4546624911476211</v>
      </c>
      <c r="Y137" s="2">
        <f>W137/X137</f>
        <v>0.74901327649726013</v>
      </c>
      <c r="Z137" s="2">
        <f>(R137/C130)/X137</f>
        <v>-9.4978859727587545E-2</v>
      </c>
      <c r="AA137" s="2">
        <f>(S137/C130)/X137</f>
        <v>-4.6038003866569976E-2</v>
      </c>
      <c r="AB137" s="2">
        <f>(T137/C130)/X137</f>
        <v>0.57667774680137729</v>
      </c>
      <c r="AC137" s="6">
        <f>(U137/C130)/X137</f>
        <v>0.31335239329004083</v>
      </c>
      <c r="AD137" s="2">
        <f t="shared" si="202"/>
        <v>-0.29884199737507844</v>
      </c>
      <c r="AE137" s="2">
        <f t="shared" si="203"/>
        <v>0.16470006039664423</v>
      </c>
      <c r="AF137" s="2">
        <f t="shared" si="204"/>
        <v>7.9833154863224953E-2</v>
      </c>
      <c r="AG137" s="6">
        <f t="shared" si="205"/>
        <v>-0.54337521263494759</v>
      </c>
    </row>
    <row r="138" spans="1:33" x14ac:dyDescent="0.25">
      <c r="A138" s="1" t="s">
        <v>29</v>
      </c>
      <c r="B138" s="1">
        <v>1990</v>
      </c>
      <c r="C138" s="2">
        <v>595.18240237737518</v>
      </c>
      <c r="D138" s="2">
        <v>2503.3000000000002</v>
      </c>
      <c r="E138" s="2">
        <v>1642743164295.4661</v>
      </c>
      <c r="F138" s="2">
        <v>57247586</v>
      </c>
      <c r="G138" s="2">
        <f t="shared" ref="G138:I144" si="211">C138/D138</f>
        <v>0.2377591189139836</v>
      </c>
      <c r="H138" s="2">
        <f t="shared" si="211"/>
        <v>1.5238535483869181E-9</v>
      </c>
      <c r="I138" s="2">
        <f t="shared" si="211"/>
        <v>28695.413712212528</v>
      </c>
      <c r="J138" s="2">
        <f t="shared" ref="J138:J144" si="212">F138</f>
        <v>57247586</v>
      </c>
      <c r="K138" s="2"/>
      <c r="L138" s="2"/>
      <c r="M138" s="2"/>
      <c r="N138" s="2"/>
      <c r="O138" s="2"/>
      <c r="P138" s="2"/>
      <c r="Q138" s="2"/>
      <c r="R138" s="8"/>
      <c r="S138" s="2"/>
      <c r="T138" s="2"/>
      <c r="U138" s="2"/>
      <c r="V138" s="6"/>
      <c r="W138" s="2"/>
      <c r="X138" s="2"/>
      <c r="Y138" s="2"/>
      <c r="Z138" s="2"/>
      <c r="AA138" s="2"/>
      <c r="AB138" s="2"/>
      <c r="AC138" s="6"/>
      <c r="AD138" s="2"/>
      <c r="AE138" s="2"/>
      <c r="AF138" s="2"/>
      <c r="AG138" s="6"/>
    </row>
    <row r="139" spans="1:33" x14ac:dyDescent="0.25">
      <c r="A139" s="1" t="s">
        <v>29</v>
      </c>
      <c r="B139" s="1" t="s">
        <v>2</v>
      </c>
      <c r="C139" s="2">
        <v>558.80194242897733</v>
      </c>
      <c r="D139" s="2">
        <v>2545.6469999999999</v>
      </c>
      <c r="E139" s="2">
        <v>1779996977033.197</v>
      </c>
      <c r="F139" s="2">
        <v>58019030</v>
      </c>
      <c r="G139" s="2">
        <f t="shared" si="211"/>
        <v>0.21951273779474426</v>
      </c>
      <c r="H139" s="2">
        <f t="shared" si="211"/>
        <v>1.4301411928479491E-9</v>
      </c>
      <c r="I139" s="2">
        <f t="shared" si="211"/>
        <v>30679.536990418437</v>
      </c>
      <c r="J139" s="2">
        <f t="shared" si="212"/>
        <v>58019030</v>
      </c>
      <c r="K139" s="2">
        <f t="shared" si="131"/>
        <v>-36.380459948397856</v>
      </c>
      <c r="L139" s="2">
        <f t="shared" ref="L139:L144" si="213">((LN(C139)-LN(C138)))</f>
        <v>-6.3072813734910582E-2</v>
      </c>
      <c r="M139" s="2">
        <f t="shared" ref="M139:M145" si="214">K139/L139</f>
        <v>576.80096691582037</v>
      </c>
      <c r="N139" s="2">
        <f t="shared" ref="N139:Q144" si="215">LN(G139/G138)</f>
        <v>-7.9847793956472235E-2</v>
      </c>
      <c r="O139" s="2">
        <f t="shared" si="215"/>
        <v>-6.3469180132858502E-2</v>
      </c>
      <c r="P139" s="2">
        <f t="shared" si="215"/>
        <v>6.6858575780366788E-2</v>
      </c>
      <c r="Q139" s="2">
        <f t="shared" si="215"/>
        <v>1.3385584574053413E-2</v>
      </c>
      <c r="R139" s="8">
        <f t="shared" si="135"/>
        <v>-46.056284760188383</v>
      </c>
      <c r="S139" s="2">
        <f t="shared" si="136"/>
        <v>-36.60908446998716</v>
      </c>
      <c r="T139" s="2">
        <f t="shared" si="137"/>
        <v>38.564091156730214</v>
      </c>
      <c r="U139" s="2">
        <f t="shared" si="138"/>
        <v>7.7208181250474981</v>
      </c>
      <c r="V139" s="6">
        <f t="shared" si="139"/>
        <v>-36.380459948397828</v>
      </c>
      <c r="W139" s="2">
        <f t="shared" si="195"/>
        <v>-6.1124891803052403E-2</v>
      </c>
      <c r="X139" s="2">
        <f t="shared" si="196"/>
        <v>8.3551595721657379E-2</v>
      </c>
      <c r="Y139" s="2">
        <f t="shared" si="197"/>
        <v>-0.73158257810758054</v>
      </c>
      <c r="Z139" s="2">
        <f t="shared" si="198"/>
        <v>-0.92615584274380036</v>
      </c>
      <c r="AA139" s="2">
        <f t="shared" si="199"/>
        <v>-0.73618003831452006</v>
      </c>
      <c r="AB139" s="2">
        <f t="shared" si="200"/>
        <v>0.77549369279095359</v>
      </c>
      <c r="AC139" s="6">
        <f t="shared" si="201"/>
        <v>0.1552596101597867</v>
      </c>
      <c r="AD139" s="2">
        <f t="shared" si="202"/>
        <v>1.9433765676090284</v>
      </c>
      <c r="AE139" s="2">
        <f t="shared" si="203"/>
        <v>1.1942790139409425</v>
      </c>
      <c r="AF139" s="2">
        <f t="shared" si="204"/>
        <v>0.9493049977815472</v>
      </c>
      <c r="AG139" s="6">
        <f t="shared" si="205"/>
        <v>-0.20020744411346147</v>
      </c>
    </row>
    <row r="140" spans="1:33" x14ac:dyDescent="0.25">
      <c r="A140" s="1" t="s">
        <v>29</v>
      </c>
      <c r="B140" s="1" t="s">
        <v>3</v>
      </c>
      <c r="C140" s="2">
        <v>565.71675163509269</v>
      </c>
      <c r="D140" s="2">
        <v>2659.163</v>
      </c>
      <c r="E140" s="2">
        <v>2100867468377.3337</v>
      </c>
      <c r="F140" s="2">
        <v>58892514</v>
      </c>
      <c r="G140" s="2">
        <f t="shared" si="211"/>
        <v>0.21274241241890501</v>
      </c>
      <c r="H140" s="2">
        <f t="shared" si="211"/>
        <v>1.2657452409665241E-9</v>
      </c>
      <c r="I140" s="2">
        <f t="shared" si="211"/>
        <v>35672.911982961596</v>
      </c>
      <c r="J140" s="2">
        <f t="shared" si="212"/>
        <v>58892514</v>
      </c>
      <c r="K140" s="2">
        <f t="shared" si="131"/>
        <v>6.9148092061153648</v>
      </c>
      <c r="L140" s="2">
        <f t="shared" si="213"/>
        <v>1.229841068597004E-2</v>
      </c>
      <c r="M140" s="2">
        <f t="shared" si="214"/>
        <v>562.25226028626128</v>
      </c>
      <c r="N140" s="2">
        <f t="shared" si="215"/>
        <v>-3.1328159275522363E-2</v>
      </c>
      <c r="O140" s="2">
        <f t="shared" si="215"/>
        <v>-0.12211210364684372</v>
      </c>
      <c r="P140" s="2">
        <f t="shared" si="215"/>
        <v>0.15079574798299714</v>
      </c>
      <c r="Q140" s="2">
        <f t="shared" si="215"/>
        <v>1.4942925625338553E-2</v>
      </c>
      <c r="R140" s="8">
        <f t="shared" si="135"/>
        <v>-17.614328363270449</v>
      </c>
      <c r="S140" s="2">
        <f t="shared" si="136"/>
        <v>-68.657806283748087</v>
      </c>
      <c r="T140" s="2">
        <f t="shared" si="137"/>
        <v>84.785250144997562</v>
      </c>
      <c r="U140" s="2">
        <f t="shared" si="138"/>
        <v>8.4016937081360954</v>
      </c>
      <c r="V140" s="6">
        <f t="shared" si="139"/>
        <v>6.914809206115125</v>
      </c>
      <c r="W140" s="2">
        <f t="shared" si="195"/>
        <v>1.2374347118512789E-2</v>
      </c>
      <c r="X140" s="2">
        <f t="shared" si="196"/>
        <v>0.18026462712253946</v>
      </c>
      <c r="Y140" s="2">
        <f t="shared" si="197"/>
        <v>6.8645453720107899E-2</v>
      </c>
      <c r="Z140" s="2">
        <f t="shared" si="198"/>
        <v>-0.17486289591364501</v>
      </c>
      <c r="AA140" s="2">
        <f t="shared" si="199"/>
        <v>-0.68158731836114972</v>
      </c>
      <c r="AB140" s="2">
        <f t="shared" si="200"/>
        <v>0.84168945107393034</v>
      </c>
      <c r="AC140" s="6">
        <f t="shared" si="201"/>
        <v>8.3406216920969931E-2</v>
      </c>
      <c r="AD140" s="2">
        <f t="shared" si="202"/>
        <v>0.91844325287370632</v>
      </c>
      <c r="AE140" s="2">
        <f t="shared" si="203"/>
        <v>0.20775227215992023</v>
      </c>
      <c r="AF140" s="2">
        <f t="shared" si="204"/>
        <v>0.8097847935381598</v>
      </c>
      <c r="AG140" s="6">
        <f t="shared" si="205"/>
        <v>-9.9093812824373739E-2</v>
      </c>
    </row>
    <row r="141" spans="1:33" x14ac:dyDescent="0.25">
      <c r="A141" s="1" t="s">
        <v>29</v>
      </c>
      <c r="B141" s="1" t="s">
        <v>4</v>
      </c>
      <c r="C141" s="2">
        <v>579.14200136151157</v>
      </c>
      <c r="D141" s="2">
        <v>2707.9090000000001</v>
      </c>
      <c r="E141" s="2">
        <v>2415091934365.1807</v>
      </c>
      <c r="F141" s="2">
        <v>60401206</v>
      </c>
      <c r="G141" s="2">
        <f t="shared" si="211"/>
        <v>0.21387055523708942</v>
      </c>
      <c r="H141" s="2">
        <f t="shared" si="211"/>
        <v>1.1212446869902648E-9</v>
      </c>
      <c r="I141" s="2">
        <f t="shared" si="211"/>
        <v>39984.167441378253</v>
      </c>
      <c r="J141" s="2">
        <f t="shared" si="212"/>
        <v>60401206</v>
      </c>
      <c r="K141" s="2">
        <f t="shared" si="131"/>
        <v>13.425249726418883</v>
      </c>
      <c r="L141" s="2">
        <f t="shared" si="213"/>
        <v>2.3454186152080503E-2</v>
      </c>
      <c r="M141" s="2">
        <f t="shared" si="214"/>
        <v>572.40313688002334</v>
      </c>
      <c r="N141" s="2">
        <f t="shared" si="215"/>
        <v>5.2888474256837115E-3</v>
      </c>
      <c r="O141" s="2">
        <f t="shared" si="215"/>
        <v>-0.12122167609875444</v>
      </c>
      <c r="P141" s="2">
        <f t="shared" si="215"/>
        <v>0.11409192900216861</v>
      </c>
      <c r="Q141" s="2">
        <f t="shared" si="215"/>
        <v>2.5295085822982739E-2</v>
      </c>
      <c r="R141" s="8">
        <f t="shared" si="135"/>
        <v>3.0273528569411927</v>
      </c>
      <c r="S141" s="2">
        <f t="shared" si="136"/>
        <v>-69.38766765678119</v>
      </c>
      <c r="T141" s="2">
        <f t="shared" si="137"/>
        <v>65.306578053534224</v>
      </c>
      <c r="U141" s="2">
        <f t="shared" si="138"/>
        <v>14.478986472724726</v>
      </c>
      <c r="V141" s="6">
        <f t="shared" si="139"/>
        <v>13.425249726418953</v>
      </c>
      <c r="W141" s="2">
        <f t="shared" si="195"/>
        <v>2.3731398597647758E-2</v>
      </c>
      <c r="X141" s="2">
        <f t="shared" si="196"/>
        <v>0.14956891413552487</v>
      </c>
      <c r="Y141" s="2">
        <f t="shared" si="197"/>
        <v>0.15866531314217247</v>
      </c>
      <c r="Z141" s="2">
        <f t="shared" si="198"/>
        <v>3.5778544073798164E-2</v>
      </c>
      <c r="AA141" s="2">
        <f t="shared" si="199"/>
        <v>-0.82005297788266063</v>
      </c>
      <c r="AB141" s="2">
        <f t="shared" si="200"/>
        <v>0.77182092462064877</v>
      </c>
      <c r="AC141" s="6">
        <f t="shared" si="201"/>
        <v>0.17111882233038686</v>
      </c>
      <c r="AD141" s="2">
        <f t="shared" si="202"/>
        <v>0.79442729773080767</v>
      </c>
      <c r="AE141" s="2">
        <f t="shared" si="203"/>
        <v>-4.6356017221719371E-2</v>
      </c>
      <c r="AF141" s="2">
        <f t="shared" si="204"/>
        <v>1.0624912485829765</v>
      </c>
      <c r="AG141" s="6">
        <f t="shared" si="205"/>
        <v>-0.22170793363044936</v>
      </c>
    </row>
    <row r="142" spans="1:33" x14ac:dyDescent="0.25">
      <c r="A142" s="1" t="s">
        <v>29</v>
      </c>
      <c r="B142" s="1" t="s">
        <v>5</v>
      </c>
      <c r="C142" s="2">
        <v>528.53300001791536</v>
      </c>
      <c r="D142" s="2">
        <v>2476.4050000000002</v>
      </c>
      <c r="E142" s="2">
        <v>2475244321361.1133</v>
      </c>
      <c r="F142" s="2">
        <v>62766365</v>
      </c>
      <c r="G142" s="2">
        <f t="shared" si="211"/>
        <v>0.21342752902611459</v>
      </c>
      <c r="H142" s="2">
        <f t="shared" si="211"/>
        <v>1.0004689147769658E-9</v>
      </c>
      <c r="I142" s="2">
        <f t="shared" si="211"/>
        <v>39435.839901850508</v>
      </c>
      <c r="J142" s="2">
        <f t="shared" si="212"/>
        <v>62766365</v>
      </c>
      <c r="K142" s="2">
        <f t="shared" si="131"/>
        <v>-50.609001343596219</v>
      </c>
      <c r="L142" s="2">
        <f t="shared" si="213"/>
        <v>-9.1442456021487928E-2</v>
      </c>
      <c r="M142" s="2">
        <f t="shared" si="214"/>
        <v>553.4519034758174</v>
      </c>
      <c r="N142" s="2">
        <f t="shared" si="215"/>
        <v>-2.0736173928122895E-3</v>
      </c>
      <c r="O142" s="2">
        <f t="shared" si="215"/>
        <v>-0.11397059103863316</v>
      </c>
      <c r="P142" s="2">
        <f t="shared" si="215"/>
        <v>-1.3808516784256982E-2</v>
      </c>
      <c r="Q142" s="2">
        <f t="shared" si="215"/>
        <v>3.8410269194214149E-2</v>
      </c>
      <c r="R142" s="8">
        <f t="shared" si="135"/>
        <v>-1.1476474931325233</v>
      </c>
      <c r="S142" s="2">
        <f t="shared" si="136"/>
        <v>-63.077240550595462</v>
      </c>
      <c r="T142" s="2">
        <f t="shared" si="137"/>
        <v>-7.6423498984247997</v>
      </c>
      <c r="U142" s="2">
        <f t="shared" si="138"/>
        <v>21.258236598556373</v>
      </c>
      <c r="V142" s="6">
        <f t="shared" si="139"/>
        <v>-50.609001343596411</v>
      </c>
      <c r="W142" s="2">
        <f t="shared" si="195"/>
        <v>-8.7386169928305904E-2</v>
      </c>
      <c r="X142" s="2">
        <f t="shared" si="196"/>
        <v>2.4906872545928146E-2</v>
      </c>
      <c r="Y142" s="2">
        <f t="shared" si="197"/>
        <v>-3.5085163649979036</v>
      </c>
      <c r="Z142" s="2">
        <f t="shared" si="198"/>
        <v>-7.9561736133996516E-2</v>
      </c>
      <c r="AA142" s="2">
        <f t="shared" si="199"/>
        <v>-4.3728887125862359</v>
      </c>
      <c r="AB142" s="2">
        <f t="shared" si="200"/>
        <v>-0.52981305644862886</v>
      </c>
      <c r="AC142" s="6">
        <f t="shared" si="201"/>
        <v>1.4737471401709443</v>
      </c>
      <c r="AD142" s="2">
        <f t="shared" si="202"/>
        <v>-5.6221779971141688</v>
      </c>
      <c r="AE142" s="2">
        <f t="shared" si="203"/>
        <v>-0.15016945159355635</v>
      </c>
      <c r="AF142" s="2">
        <f t="shared" si="204"/>
        <v>-8.2536446759126534</v>
      </c>
      <c r="AG142" s="6">
        <f t="shared" si="205"/>
        <v>2.7816361303920418</v>
      </c>
    </row>
    <row r="143" spans="1:33" x14ac:dyDescent="0.25">
      <c r="A143" s="1" t="s">
        <v>29</v>
      </c>
      <c r="B143" s="1" t="s">
        <v>6</v>
      </c>
      <c r="C143" s="2">
        <v>437.76622892308808</v>
      </c>
      <c r="D143" s="2">
        <v>2244.819</v>
      </c>
      <c r="E143" s="2">
        <v>2735997360453.5044</v>
      </c>
      <c r="F143" s="2">
        <v>65116219</v>
      </c>
      <c r="G143" s="2">
        <f t="shared" si="211"/>
        <v>0.19501181561769038</v>
      </c>
      <c r="H143" s="2">
        <f t="shared" si="211"/>
        <v>8.2047557225271251E-10</v>
      </c>
      <c r="I143" s="2">
        <f t="shared" si="211"/>
        <v>42017.141082062895</v>
      </c>
      <c r="J143" s="2">
        <f t="shared" si="212"/>
        <v>65116219</v>
      </c>
      <c r="K143" s="2">
        <f t="shared" si="131"/>
        <v>-90.766771094827277</v>
      </c>
      <c r="L143" s="2">
        <f t="shared" si="213"/>
        <v>-0.18842020028998174</v>
      </c>
      <c r="M143" s="2">
        <f t="shared" si="214"/>
        <v>481.72526594885124</v>
      </c>
      <c r="N143" s="2">
        <f t="shared" si="215"/>
        <v>-9.0237182905095803E-2</v>
      </c>
      <c r="O143" s="2">
        <f t="shared" si="215"/>
        <v>-0.19833994554815867</v>
      </c>
      <c r="P143" s="2">
        <f t="shared" si="215"/>
        <v>6.3402611017030888E-2</v>
      </c>
      <c r="Q143" s="2">
        <f t="shared" si="215"/>
        <v>3.6754317146242423E-2</v>
      </c>
      <c r="R143" s="8">
        <f t="shared" si="135"/>
        <v>-43.469530933432409</v>
      </c>
      <c r="S143" s="2">
        <f t="shared" si="136"/>
        <v>-95.545363017467409</v>
      </c>
      <c r="T143" s="2">
        <f t="shared" si="137"/>
        <v>30.542639654030772</v>
      </c>
      <c r="U143" s="2">
        <f t="shared" si="138"/>
        <v>17.705483202042053</v>
      </c>
      <c r="V143" s="6">
        <f t="shared" si="139"/>
        <v>-90.766771094826993</v>
      </c>
      <c r="W143" s="2">
        <f t="shared" si="195"/>
        <v>-0.17173340376428833</v>
      </c>
      <c r="X143" s="2">
        <f t="shared" si="196"/>
        <v>0.10534436412685334</v>
      </c>
      <c r="Y143" s="2">
        <f t="shared" si="197"/>
        <v>-1.630209695484903</v>
      </c>
      <c r="Z143" s="2">
        <f t="shared" si="198"/>
        <v>-0.78073120736913526</v>
      </c>
      <c r="AA143" s="2">
        <f t="shared" si="199"/>
        <v>-1.7160352326180375</v>
      </c>
      <c r="AB143" s="2">
        <f t="shared" si="200"/>
        <v>0.5485587587740044</v>
      </c>
      <c r="AC143" s="6">
        <f t="shared" si="201"/>
        <v>0.31799798572827009</v>
      </c>
      <c r="AD143" s="2">
        <f t="shared" si="202"/>
        <v>3.9718050608257864</v>
      </c>
      <c r="AE143" s="2">
        <f t="shared" si="203"/>
        <v>1.4232408012480235</v>
      </c>
      <c r="AF143" s="2">
        <f t="shared" si="204"/>
        <v>3.1282614764064145</v>
      </c>
      <c r="AG143" s="6">
        <f t="shared" si="205"/>
        <v>-0.57969721682865172</v>
      </c>
    </row>
    <row r="144" spans="1:33" x14ac:dyDescent="0.25">
      <c r="A144" s="1" t="s">
        <v>29</v>
      </c>
      <c r="B144" s="1" t="s">
        <v>7</v>
      </c>
      <c r="C144" s="2">
        <v>377.48876288529777</v>
      </c>
      <c r="D144" s="2">
        <v>2146.4009999999998</v>
      </c>
      <c r="E144" s="2">
        <v>2921446026408.2422</v>
      </c>
      <c r="F144" s="2">
        <v>66836327</v>
      </c>
      <c r="G144" s="2">
        <f t="shared" si="211"/>
        <v>0.17587056793455547</v>
      </c>
      <c r="H144" s="2">
        <f t="shared" si="211"/>
        <v>7.347049990305254E-10</v>
      </c>
      <c r="I144" s="2">
        <f t="shared" si="211"/>
        <v>43710.451449677093</v>
      </c>
      <c r="J144" s="2">
        <f t="shared" si="212"/>
        <v>66836327</v>
      </c>
      <c r="K144" s="2">
        <f t="shared" si="131"/>
        <v>-60.277466037790305</v>
      </c>
      <c r="L144" s="2">
        <f t="shared" si="213"/>
        <v>-0.14814424292048134</v>
      </c>
      <c r="M144" s="2">
        <f t="shared" si="214"/>
        <v>406.88362132401693</v>
      </c>
      <c r="N144" s="2">
        <f t="shared" si="215"/>
        <v>-0.10331183461009302</v>
      </c>
      <c r="O144" s="2">
        <f t="shared" si="215"/>
        <v>-0.11041508152239168</v>
      </c>
      <c r="P144" s="2">
        <f t="shared" si="215"/>
        <v>3.9509581088517244E-2</v>
      </c>
      <c r="Q144" s="2">
        <f t="shared" si="215"/>
        <v>2.6073092123485957E-2</v>
      </c>
      <c r="R144" s="8">
        <f t="shared" si="135"/>
        <v>-42.035893391782558</v>
      </c>
      <c r="S144" s="2">
        <f t="shared" si="136"/>
        <v>-44.926088218617274</v>
      </c>
      <c r="T144" s="2">
        <f t="shared" si="137"/>
        <v>16.075801430290792</v>
      </c>
      <c r="U144" s="2">
        <f t="shared" si="138"/>
        <v>10.608714142318668</v>
      </c>
      <c r="V144" s="6">
        <f t="shared" si="139"/>
        <v>-60.277466037790369</v>
      </c>
      <c r="W144" s="2">
        <f t="shared" si="195"/>
        <v>-0.13769327566923981</v>
      </c>
      <c r="X144" s="2">
        <f t="shared" si="196"/>
        <v>6.7781010550389861E-2</v>
      </c>
      <c r="Y144" s="2">
        <f t="shared" si="197"/>
        <v>-2.0314432397976079</v>
      </c>
      <c r="Z144" s="2">
        <f t="shared" si="198"/>
        <v>-1.4166742080042491</v>
      </c>
      <c r="AA144" s="2">
        <f t="shared" si="199"/>
        <v>-1.5140782153158781</v>
      </c>
      <c r="AB144" s="2">
        <f t="shared" si="200"/>
        <v>0.54177921346957314</v>
      </c>
      <c r="AC144" s="6">
        <f t="shared" si="201"/>
        <v>0.35752997005294429</v>
      </c>
      <c r="AD144" s="2">
        <f t="shared" si="202"/>
        <v>4.7495776679732256</v>
      </c>
      <c r="AE144" s="2">
        <f t="shared" si="203"/>
        <v>2.6148552266001821</v>
      </c>
      <c r="AF144" s="2">
        <f t="shared" si="204"/>
        <v>2.7946406537446649</v>
      </c>
      <c r="AG144" s="6">
        <f t="shared" si="205"/>
        <v>-0.65991821237162229</v>
      </c>
    </row>
    <row r="145" spans="1:33" x14ac:dyDescent="0.25">
      <c r="A145" s="1" t="s">
        <v>29</v>
      </c>
      <c r="B145" s="1" t="s">
        <v>48</v>
      </c>
      <c r="C145" s="2"/>
      <c r="D145" s="2"/>
      <c r="E145" s="2"/>
      <c r="F145" s="2"/>
      <c r="G145" s="2"/>
      <c r="H145" s="2"/>
      <c r="I145" s="2"/>
      <c r="J145" s="2"/>
      <c r="K145" s="2">
        <f>C144-C138</f>
        <v>-217.69363949207741</v>
      </c>
      <c r="L145" s="2">
        <f>((LN(C144)-LN(C138)))</f>
        <v>-0.45532711612881105</v>
      </c>
      <c r="M145" s="2">
        <f t="shared" si="214"/>
        <v>478.10383300451701</v>
      </c>
      <c r="N145" s="2">
        <f>LN(G144/G138)</f>
        <v>-0.30150974071431214</v>
      </c>
      <c r="O145" s="2">
        <f>LN(H144/H138)</f>
        <v>-0.72952857798764015</v>
      </c>
      <c r="P145" s="2">
        <f>LN(I144/I138)</f>
        <v>0.42084992808682375</v>
      </c>
      <c r="Q145" s="2">
        <f>LN(J144/J138)</f>
        <v>0.15486127448631706</v>
      </c>
      <c r="R145" s="8">
        <f t="shared" ref="R145" si="216">M145*N145</f>
        <v>-144.15296272371071</v>
      </c>
      <c r="S145" s="2">
        <f t="shared" ref="S145" si="217">M145*O145</f>
        <v>-348.79040942222548</v>
      </c>
      <c r="T145" s="2">
        <f t="shared" ref="T145" si="218">M145*P145</f>
        <v>201.20996373798579</v>
      </c>
      <c r="U145" s="2">
        <f t="shared" ref="U145" si="219">M145*Q145</f>
        <v>74.039768915872799</v>
      </c>
      <c r="V145" s="6">
        <f t="shared" ref="V145" si="220">SUM(R145:U145)</f>
        <v>-217.69363949207764</v>
      </c>
      <c r="W145" s="2">
        <f>(C144-C138)/C138</f>
        <v>-0.3657595362741401</v>
      </c>
      <c r="X145" s="2">
        <f>(E144-E138)/E138</f>
        <v>0.77839487626855031</v>
      </c>
      <c r="Y145" s="2">
        <f>W145/X145</f>
        <v>-0.4698894448374441</v>
      </c>
      <c r="Z145" s="2">
        <f>(R145/C138)/X145</f>
        <v>-0.31115266290718768</v>
      </c>
      <c r="AA145" s="2">
        <f>(S145/C138)/X145</f>
        <v>-0.75286045210337427</v>
      </c>
      <c r="AB145" s="2">
        <f>(T145/C138)/X145</f>
        <v>0.43430960306052147</v>
      </c>
      <c r="AC145" s="6">
        <f>(U145/C138)/X145</f>
        <v>0.15981406711259591</v>
      </c>
      <c r="AD145" s="2">
        <f t="shared" si="202"/>
        <v>2.0819227609203126</v>
      </c>
      <c r="AE145" s="2">
        <f t="shared" si="203"/>
        <v>0.71643053875515672</v>
      </c>
      <c r="AF145" s="2">
        <f t="shared" si="204"/>
        <v>1.7334648987682235</v>
      </c>
      <c r="AG145" s="6">
        <f t="shared" si="205"/>
        <v>-0.36797267660306759</v>
      </c>
    </row>
    <row r="146" spans="1:33" x14ac:dyDescent="0.25">
      <c r="A146" s="1" t="s">
        <v>30</v>
      </c>
      <c r="B146" s="1">
        <v>1990</v>
      </c>
      <c r="C146" s="2">
        <v>4970.4918137787045</v>
      </c>
      <c r="D146" s="2">
        <v>22499.337</v>
      </c>
      <c r="E146" s="2">
        <v>9001231051205.9941</v>
      </c>
      <c r="F146" s="2">
        <v>249623000</v>
      </c>
      <c r="G146" s="2">
        <f t="shared" ref="G146:I152" si="221">C146/D146</f>
        <v>0.22091725697422571</v>
      </c>
      <c r="H146" s="2">
        <f t="shared" si="221"/>
        <v>2.4995844315079009E-9</v>
      </c>
      <c r="I146" s="2">
        <f t="shared" si="221"/>
        <v>36059.301631684553</v>
      </c>
      <c r="J146" s="2">
        <f t="shared" ref="J146:J152" si="222">F146</f>
        <v>249623000</v>
      </c>
      <c r="K146" s="2"/>
      <c r="L146" s="2"/>
      <c r="M146" s="2"/>
      <c r="N146" s="2"/>
      <c r="O146" s="2"/>
      <c r="P146" s="2"/>
      <c r="Q146" s="2"/>
      <c r="R146" s="8"/>
      <c r="S146" s="2"/>
      <c r="T146" s="2"/>
      <c r="U146" s="2"/>
      <c r="V146" s="6"/>
      <c r="W146" s="2"/>
      <c r="X146" s="2"/>
      <c r="Y146" s="2"/>
      <c r="Z146" s="2"/>
      <c r="AA146" s="2"/>
      <c r="AB146" s="2"/>
      <c r="AC146" s="6"/>
      <c r="AD146" s="2"/>
      <c r="AE146" s="2"/>
      <c r="AF146" s="2"/>
      <c r="AG146" s="6"/>
    </row>
    <row r="147" spans="1:33" x14ac:dyDescent="0.25">
      <c r="A147" s="1" t="s">
        <v>30</v>
      </c>
      <c r="B147" s="1" t="s">
        <v>2</v>
      </c>
      <c r="C147" s="2">
        <v>5227.8938286675802</v>
      </c>
      <c r="D147" s="2">
        <v>24220.907999999999</v>
      </c>
      <c r="E147" s="2">
        <v>10216863677305.285</v>
      </c>
      <c r="F147" s="2">
        <v>266278000</v>
      </c>
      <c r="G147" s="2">
        <f t="shared" si="221"/>
        <v>0.21584219008914035</v>
      </c>
      <c r="H147" s="2">
        <f t="shared" si="221"/>
        <v>2.3706793752961482E-9</v>
      </c>
      <c r="I147" s="2">
        <f t="shared" si="221"/>
        <v>38369.161843281399</v>
      </c>
      <c r="J147" s="2">
        <f t="shared" si="222"/>
        <v>266278000</v>
      </c>
      <c r="K147" s="2">
        <f t="shared" si="131"/>
        <v>257.40201488887578</v>
      </c>
      <c r="L147" s="2">
        <f t="shared" ref="L147:L152" si="223">((LN(C147)-LN(C146)))</f>
        <v>5.0489695636368737E-2</v>
      </c>
      <c r="M147" s="2">
        <f t="shared" ref="M147:M153" si="224">K147/L147</f>
        <v>5098.1098547851807</v>
      </c>
      <c r="N147" s="2">
        <f t="shared" ref="N147:Q152" si="225">LN(G147/G146)</f>
        <v>-2.3240689354251411E-2</v>
      </c>
      <c r="O147" s="2">
        <f t="shared" si="225"/>
        <v>-5.2947920347920951E-2</v>
      </c>
      <c r="P147" s="2">
        <f t="shared" si="225"/>
        <v>6.2089209210893413E-2</v>
      </c>
      <c r="Q147" s="2">
        <f t="shared" si="225"/>
        <v>6.458909612764846E-2</v>
      </c>
      <c r="R147" s="8">
        <f t="shared" si="135"/>
        <v>-118.48358742891016</v>
      </c>
      <c r="S147" s="2">
        <f t="shared" si="136"/>
        <v>-269.93431451611661</v>
      </c>
      <c r="T147" s="2">
        <f t="shared" si="137"/>
        <v>316.53760935387453</v>
      </c>
      <c r="U147" s="2">
        <f t="shared" si="138"/>
        <v>329.28230748003199</v>
      </c>
      <c r="V147" s="6">
        <f t="shared" si="139"/>
        <v>257.40201488887976</v>
      </c>
      <c r="W147" s="2">
        <f t="shared" si="195"/>
        <v>5.1786025313497436E-2</v>
      </c>
      <c r="X147" s="2">
        <f t="shared" si="196"/>
        <v>0.1350518189327469</v>
      </c>
      <c r="Y147" s="2">
        <f t="shared" si="197"/>
        <v>0.38345300139412297</v>
      </c>
      <c r="Z147" s="2">
        <f t="shared" si="198"/>
        <v>-0.17650556168013143</v>
      </c>
      <c r="AA147" s="2">
        <f t="shared" si="199"/>
        <v>-0.40212242753871069</v>
      </c>
      <c r="AB147" s="2">
        <f t="shared" si="200"/>
        <v>0.47154757670900105</v>
      </c>
      <c r="AC147" s="6">
        <f t="shared" si="201"/>
        <v>0.49053341390396987</v>
      </c>
      <c r="AD147" s="2">
        <f t="shared" si="202"/>
        <v>0.18682012095088485</v>
      </c>
      <c r="AE147" s="2">
        <f t="shared" si="203"/>
        <v>0.37431124747154748</v>
      </c>
      <c r="AF147" s="2">
        <f t="shared" si="204"/>
        <v>0.85277169770478189</v>
      </c>
      <c r="AG147" s="6">
        <f t="shared" si="205"/>
        <v>-1.0402628242254446</v>
      </c>
    </row>
    <row r="148" spans="1:33" x14ac:dyDescent="0.25">
      <c r="A148" s="1" t="s">
        <v>30</v>
      </c>
      <c r="B148" s="1" t="s">
        <v>3</v>
      </c>
      <c r="C148" s="2">
        <v>5740.6846116446732</v>
      </c>
      <c r="D148" s="2">
        <v>26425.702000000001</v>
      </c>
      <c r="E148" s="2">
        <v>12620268392851.008</v>
      </c>
      <c r="F148" s="2">
        <v>282162411</v>
      </c>
      <c r="G148" s="2">
        <f t="shared" si="221"/>
        <v>0.21723867966287794</v>
      </c>
      <c r="H148" s="2">
        <f t="shared" si="221"/>
        <v>2.0939096679567723E-9</v>
      </c>
      <c r="I148" s="2">
        <f t="shared" si="221"/>
        <v>44726.965396007363</v>
      </c>
      <c r="J148" s="2">
        <f t="shared" si="222"/>
        <v>282162411</v>
      </c>
      <c r="K148" s="2">
        <f t="shared" si="131"/>
        <v>512.79078297709293</v>
      </c>
      <c r="L148" s="2">
        <f t="shared" si="223"/>
        <v>9.3569986196962773E-2</v>
      </c>
      <c r="M148" s="2">
        <f t="shared" si="224"/>
        <v>5480.2913179625739</v>
      </c>
      <c r="N148" s="2">
        <f t="shared" si="225"/>
        <v>6.4491161415737063E-3</v>
      </c>
      <c r="O148" s="2">
        <f t="shared" si="225"/>
        <v>-0.12414359730580674</v>
      </c>
      <c r="P148" s="2">
        <f t="shared" si="225"/>
        <v>0.15332251248613182</v>
      </c>
      <c r="Q148" s="2">
        <f t="shared" si="225"/>
        <v>5.7941954875063852E-2</v>
      </c>
      <c r="R148" s="8">
        <f t="shared" si="135"/>
        <v>35.343035199198674</v>
      </c>
      <c r="S148" s="2">
        <f t="shared" si="136"/>
        <v>-680.34307849565459</v>
      </c>
      <c r="T148" s="2">
        <f t="shared" si="137"/>
        <v>840.2520340259565</v>
      </c>
      <c r="U148" s="2">
        <f t="shared" si="138"/>
        <v>317.53879224759169</v>
      </c>
      <c r="V148" s="6">
        <f t="shared" si="139"/>
        <v>512.79078297709225</v>
      </c>
      <c r="W148" s="2">
        <f t="shared" si="195"/>
        <v>9.8087451616779786E-2</v>
      </c>
      <c r="X148" s="2">
        <f t="shared" si="196"/>
        <v>0.23523899226378095</v>
      </c>
      <c r="Y148" s="2">
        <f t="shared" si="197"/>
        <v>0.41696935815296815</v>
      </c>
      <c r="Z148" s="2">
        <f t="shared" si="198"/>
        <v>2.8738743346028418E-2</v>
      </c>
      <c r="AA148" s="2">
        <f t="shared" si="199"/>
        <v>-0.55321239417990875</v>
      </c>
      <c r="AB148" s="2">
        <f t="shared" si="200"/>
        <v>0.68324034468883987</v>
      </c>
      <c r="AC148" s="6">
        <f t="shared" si="201"/>
        <v>0.25820266429800803</v>
      </c>
      <c r="AD148" s="2">
        <f t="shared" si="202"/>
        <v>0.38971789152342418</v>
      </c>
      <c r="AE148" s="2">
        <f t="shared" si="203"/>
        <v>-4.2062421473539544E-2</v>
      </c>
      <c r="AF148" s="2">
        <f t="shared" si="204"/>
        <v>0.80968929671717749</v>
      </c>
      <c r="AG148" s="6">
        <f t="shared" si="205"/>
        <v>-0.37790898372021375</v>
      </c>
    </row>
    <row r="149" spans="1:33" x14ac:dyDescent="0.25">
      <c r="A149" s="1" t="s">
        <v>30</v>
      </c>
      <c r="B149" s="1" t="s">
        <v>4</v>
      </c>
      <c r="C149" s="2">
        <v>5873.1730257153622</v>
      </c>
      <c r="D149" s="2">
        <v>26783.435000000001</v>
      </c>
      <c r="E149" s="2">
        <v>14332499604847.418</v>
      </c>
      <c r="F149" s="2">
        <v>295516599</v>
      </c>
      <c r="G149" s="2">
        <f t="shared" si="221"/>
        <v>0.21928378588166014</v>
      </c>
      <c r="H149" s="2">
        <f t="shared" si="221"/>
        <v>1.8687204422417381E-9</v>
      </c>
      <c r="I149" s="2">
        <f t="shared" si="221"/>
        <v>48499.812373813285</v>
      </c>
      <c r="J149" s="2">
        <f t="shared" si="222"/>
        <v>295516599</v>
      </c>
      <c r="K149" s="2">
        <f t="shared" si="131"/>
        <v>132.48841407068903</v>
      </c>
      <c r="L149" s="2">
        <f t="shared" si="223"/>
        <v>2.2816563780645893E-2</v>
      </c>
      <c r="M149" s="2">
        <f t="shared" si="224"/>
        <v>5806.6769100030779</v>
      </c>
      <c r="N149" s="2">
        <f t="shared" si="225"/>
        <v>9.3700615350362868E-3</v>
      </c>
      <c r="O149" s="2">
        <f t="shared" si="225"/>
        <v>-0.11377903183511946</v>
      </c>
      <c r="P149" s="2">
        <f t="shared" si="225"/>
        <v>8.0983356911932203E-2</v>
      </c>
      <c r="Q149" s="2">
        <f t="shared" si="225"/>
        <v>4.6242177168796542E-2</v>
      </c>
      <c r="R149" s="8">
        <f t="shared" si="135"/>
        <v>54.408919960803203</v>
      </c>
      <c r="S149" s="2">
        <f t="shared" si="136"/>
        <v>-660.67807699949333</v>
      </c>
      <c r="T149" s="2">
        <f t="shared" si="137"/>
        <v>470.24418867505489</v>
      </c>
      <c r="U149" s="2">
        <f t="shared" si="138"/>
        <v>268.51338243432235</v>
      </c>
      <c r="V149" s="6">
        <f t="shared" si="139"/>
        <v>132.48841407068716</v>
      </c>
      <c r="W149" s="2">
        <f t="shared" si="195"/>
        <v>2.3078852616627524E-2</v>
      </c>
      <c r="X149" s="2">
        <f t="shared" si="196"/>
        <v>0.13567312189385261</v>
      </c>
      <c r="Y149" s="2">
        <f t="shared" si="197"/>
        <v>0.1701062988340746</v>
      </c>
      <c r="Z149" s="2">
        <f t="shared" si="198"/>
        <v>6.9857429142094515E-2</v>
      </c>
      <c r="AA149" s="2">
        <f t="shared" si="199"/>
        <v>-0.84826664420055953</v>
      </c>
      <c r="AB149" s="2">
        <f t="shared" si="200"/>
        <v>0.60376221607624114</v>
      </c>
      <c r="AC149" s="6">
        <f t="shared" si="201"/>
        <v>0.34475329781629604</v>
      </c>
      <c r="AD149" s="2">
        <f t="shared" si="202"/>
        <v>0.71825613742514849</v>
      </c>
      <c r="AE149" s="2">
        <f t="shared" si="203"/>
        <v>-0.11570354567082275</v>
      </c>
      <c r="AF149" s="2">
        <f t="shared" si="204"/>
        <v>1.4049680844775538</v>
      </c>
      <c r="AG149" s="6">
        <f t="shared" si="205"/>
        <v>-0.57100840138158249</v>
      </c>
    </row>
    <row r="150" spans="1:33" x14ac:dyDescent="0.25">
      <c r="A150" s="1" t="s">
        <v>30</v>
      </c>
      <c r="B150" s="1" t="s">
        <v>5</v>
      </c>
      <c r="C150" s="2">
        <v>5485.7237663389669</v>
      </c>
      <c r="D150" s="2">
        <v>25808.938999999998</v>
      </c>
      <c r="E150" s="2">
        <v>14992052727000</v>
      </c>
      <c r="F150" s="2">
        <v>309327143</v>
      </c>
      <c r="G150" s="2">
        <f t="shared" si="221"/>
        <v>0.21255130892203539</v>
      </c>
      <c r="H150" s="2">
        <f t="shared" si="221"/>
        <v>1.7215080196135704E-9</v>
      </c>
      <c r="I150" s="2">
        <f t="shared" si="221"/>
        <v>48466.657602692176</v>
      </c>
      <c r="J150" s="2">
        <f t="shared" si="222"/>
        <v>309327143</v>
      </c>
      <c r="K150" s="2">
        <f t="shared" si="131"/>
        <v>-387.44925937639528</v>
      </c>
      <c r="L150" s="2">
        <f t="shared" si="223"/>
        <v>-6.8245998545604536E-2</v>
      </c>
      <c r="M150" s="2">
        <f t="shared" si="224"/>
        <v>5677.2450785885585</v>
      </c>
      <c r="N150" s="2">
        <f t="shared" si="225"/>
        <v>-3.1183303932353194E-2</v>
      </c>
      <c r="O150" s="2">
        <f t="shared" si="225"/>
        <v>-8.2053278882191674E-2</v>
      </c>
      <c r="P150" s="2">
        <f t="shared" si="225"/>
        <v>-6.8383993809766216E-4</v>
      </c>
      <c r="Q150" s="2">
        <f t="shared" si="225"/>
        <v>4.5674424207038197E-2</v>
      </c>
      <c r="R150" s="8">
        <f t="shared" si="135"/>
        <v>-177.03525878408342</v>
      </c>
      <c r="S150" s="2">
        <f t="shared" si="136"/>
        <v>-465.83657371597718</v>
      </c>
      <c r="T150" s="2">
        <f t="shared" si="137"/>
        <v>-3.8823269231072568</v>
      </c>
      <c r="U150" s="2">
        <f t="shared" si="138"/>
        <v>259.30490004677375</v>
      </c>
      <c r="V150" s="6">
        <f t="shared" si="139"/>
        <v>-387.44925937639408</v>
      </c>
      <c r="W150" s="2">
        <f t="shared" si="195"/>
        <v>-6.5969324874300517E-2</v>
      </c>
      <c r="X150" s="2">
        <f t="shared" si="196"/>
        <v>4.6018010838075551E-2</v>
      </c>
      <c r="Y150" s="2">
        <f t="shared" si="197"/>
        <v>-1.4335544642819968</v>
      </c>
      <c r="Z150" s="2">
        <f t="shared" si="198"/>
        <v>-0.65502689558297056</v>
      </c>
      <c r="AA150" s="2">
        <f t="shared" si="199"/>
        <v>-1.7235859501995305</v>
      </c>
      <c r="AB150" s="2">
        <f t="shared" si="200"/>
        <v>-1.436453150376487E-2</v>
      </c>
      <c r="AC150" s="6">
        <f t="shared" si="201"/>
        <v>0.95942291300427351</v>
      </c>
      <c r="AD150" s="2">
        <f t="shared" si="202"/>
        <v>-98.798205316077684</v>
      </c>
      <c r="AE150" s="2">
        <f t="shared" si="203"/>
        <v>-45.600296494966891</v>
      </c>
      <c r="AF150" s="2">
        <f t="shared" si="204"/>
        <v>-119.9890125026206</v>
      </c>
      <c r="AG150" s="6">
        <f t="shared" si="205"/>
        <v>66.79110368150981</v>
      </c>
    </row>
    <row r="151" spans="1:33" x14ac:dyDescent="0.25">
      <c r="A151" s="1" t="s">
        <v>30</v>
      </c>
      <c r="B151" s="1" t="s">
        <v>6</v>
      </c>
      <c r="C151" s="2">
        <v>5137.4780900471551</v>
      </c>
      <c r="D151" s="2">
        <v>25579.485000000001</v>
      </c>
      <c r="E151" s="2">
        <v>16726935659206.402</v>
      </c>
      <c r="F151" s="2">
        <v>320738994</v>
      </c>
      <c r="G151" s="2">
        <f t="shared" si="221"/>
        <v>0.20084368743339262</v>
      </c>
      <c r="H151" s="2">
        <f t="shared" si="221"/>
        <v>1.5292391577964378E-9</v>
      </c>
      <c r="I151" s="2">
        <f t="shared" si="221"/>
        <v>52151.238147259399</v>
      </c>
      <c r="J151" s="2">
        <f t="shared" si="222"/>
        <v>320738994</v>
      </c>
      <c r="K151" s="2">
        <f t="shared" si="131"/>
        <v>-348.24567629181183</v>
      </c>
      <c r="L151" s="2">
        <f t="shared" si="223"/>
        <v>-6.5586723673506597E-2</v>
      </c>
      <c r="M151" s="2">
        <f t="shared" si="224"/>
        <v>5309.697706892528</v>
      </c>
      <c r="N151" s="2">
        <f t="shared" si="225"/>
        <v>-5.6656481917266598E-2</v>
      </c>
      <c r="O151" s="2">
        <f t="shared" si="225"/>
        <v>-0.11843033305655758</v>
      </c>
      <c r="P151" s="2">
        <f t="shared" si="225"/>
        <v>7.327183378582855E-2</v>
      </c>
      <c r="Q151" s="2">
        <f t="shared" si="225"/>
        <v>3.6228257514490186E-2</v>
      </c>
      <c r="R151" s="8">
        <f t="shared" si="135"/>
        <v>-300.82879211670843</v>
      </c>
      <c r="S151" s="2">
        <f t="shared" si="136"/>
        <v>-628.82926785692212</v>
      </c>
      <c r="T151" s="2">
        <f t="shared" si="137"/>
        <v>389.05128783242429</v>
      </c>
      <c r="U151" s="2">
        <f t="shared" si="138"/>
        <v>192.36109584940053</v>
      </c>
      <c r="V151" s="6">
        <f t="shared" si="139"/>
        <v>-348.24567629180569</v>
      </c>
      <c r="W151" s="2">
        <f t="shared" si="195"/>
        <v>-6.3482175028332158E-2</v>
      </c>
      <c r="X151" s="2">
        <f t="shared" si="196"/>
        <v>0.11572017280075048</v>
      </c>
      <c r="Y151" s="2">
        <f t="shared" si="197"/>
        <v>-0.54858347936998986</v>
      </c>
      <c r="Z151" s="2">
        <f t="shared" si="198"/>
        <v>-0.47388874208381832</v>
      </c>
      <c r="AA151" s="2">
        <f t="shared" si="199"/>
        <v>-0.99058041829518817</v>
      </c>
      <c r="AB151" s="2">
        <f t="shared" si="200"/>
        <v>0.61286362950747986</v>
      </c>
      <c r="AC151" s="6">
        <f t="shared" si="201"/>
        <v>0.30302205150154637</v>
      </c>
      <c r="AD151" s="2">
        <f t="shared" si="202"/>
        <v>1.8951150842657156</v>
      </c>
      <c r="AE151" s="2">
        <f t="shared" si="203"/>
        <v>0.77323684954947158</v>
      </c>
      <c r="AF151" s="2">
        <f t="shared" si="204"/>
        <v>1.6163145773412197</v>
      </c>
      <c r="AG151" s="6">
        <f t="shared" si="205"/>
        <v>-0.49443634262497554</v>
      </c>
    </row>
    <row r="152" spans="1:33" x14ac:dyDescent="0.25">
      <c r="A152" s="1" t="s">
        <v>30</v>
      </c>
      <c r="B152" s="1" t="s">
        <v>7</v>
      </c>
      <c r="C152" s="2">
        <v>4980.9484148609336</v>
      </c>
      <c r="D152" s="2">
        <v>26359.991000000002</v>
      </c>
      <c r="E152" s="2">
        <v>18300385513295.621</v>
      </c>
      <c r="F152" s="2">
        <v>328329953</v>
      </c>
      <c r="G152" s="2">
        <f t="shared" si="221"/>
        <v>0.18895865385010691</v>
      </c>
      <c r="H152" s="2">
        <f t="shared" si="221"/>
        <v>1.4404063226345098E-9</v>
      </c>
      <c r="I152" s="2">
        <f t="shared" si="221"/>
        <v>55737.788605889458</v>
      </c>
      <c r="J152" s="2">
        <f t="shared" si="222"/>
        <v>328329953</v>
      </c>
      <c r="K152" s="2">
        <f t="shared" si="131"/>
        <v>-156.52967518622154</v>
      </c>
      <c r="L152" s="2">
        <f t="shared" si="223"/>
        <v>-3.0941997446788605E-2</v>
      </c>
      <c r="M152" s="2">
        <f t="shared" si="224"/>
        <v>5058.8096471602348</v>
      </c>
      <c r="N152" s="2">
        <f t="shared" si="225"/>
        <v>-6.099870262294823E-2</v>
      </c>
      <c r="O152" s="2">
        <f t="shared" si="225"/>
        <v>-5.9845086950360379E-2</v>
      </c>
      <c r="P152" s="2">
        <f t="shared" si="225"/>
        <v>6.6510424685903125E-2</v>
      </c>
      <c r="Q152" s="2">
        <f t="shared" si="225"/>
        <v>2.3391367440615953E-2</v>
      </c>
      <c r="R152" s="8">
        <f t="shared" si="135"/>
        <v>-308.58082529322883</v>
      </c>
      <c r="S152" s="2">
        <f t="shared" si="136"/>
        <v>-302.74490319962615</v>
      </c>
      <c r="T152" s="2">
        <f t="shared" si="137"/>
        <v>336.46357803777096</v>
      </c>
      <c r="U152" s="2">
        <f t="shared" si="138"/>
        <v>118.33247526885779</v>
      </c>
      <c r="V152" s="6">
        <f t="shared" si="139"/>
        <v>-156.52967518622623</v>
      </c>
      <c r="W152" s="2">
        <f t="shared" si="195"/>
        <v>-3.0468193234627461E-2</v>
      </c>
      <c r="X152" s="2">
        <f t="shared" si="196"/>
        <v>9.4066832451956114E-2</v>
      </c>
      <c r="Y152" s="2">
        <f t="shared" si="197"/>
        <v>-0.32389942810276778</v>
      </c>
      <c r="Z152" s="2">
        <f t="shared" si="198"/>
        <v>-0.63853165680596069</v>
      </c>
      <c r="AA152" s="2">
        <f t="shared" si="199"/>
        <v>-0.6264556601853748</v>
      </c>
      <c r="AB152" s="2">
        <f t="shared" si="200"/>
        <v>0.69622811376943261</v>
      </c>
      <c r="AC152" s="6">
        <f t="shared" si="201"/>
        <v>0.24485977511912541</v>
      </c>
      <c r="AD152" s="2">
        <f t="shared" si="202"/>
        <v>1.465220265738999</v>
      </c>
      <c r="AE152" s="2">
        <f t="shared" si="203"/>
        <v>0.91712995234981409</v>
      </c>
      <c r="AF152" s="2">
        <f t="shared" si="204"/>
        <v>0.89978506727298846</v>
      </c>
      <c r="AG152" s="6">
        <f t="shared" si="205"/>
        <v>-0.35169475388380356</v>
      </c>
    </row>
    <row r="153" spans="1:33" x14ac:dyDescent="0.25">
      <c r="A153" s="1" t="s">
        <v>30</v>
      </c>
      <c r="B153" s="1" t="s">
        <v>48</v>
      </c>
      <c r="C153" s="2"/>
      <c r="D153" s="2"/>
      <c r="E153" s="2"/>
      <c r="F153" s="2"/>
      <c r="G153" s="2"/>
      <c r="H153" s="2"/>
      <c r="I153" s="2"/>
      <c r="J153" s="2"/>
      <c r="K153" s="2">
        <f>C152-C146</f>
        <v>10.456601082229099</v>
      </c>
      <c r="L153" s="2">
        <f>((LN(C152)-LN(C146)))</f>
        <v>2.1015259480776649E-3</v>
      </c>
      <c r="M153" s="2">
        <f t="shared" si="224"/>
        <v>4975.7182830857246</v>
      </c>
      <c r="N153" s="2">
        <f>LN(G152/G146)</f>
        <v>-0.15626000015020963</v>
      </c>
      <c r="O153" s="2">
        <f>LN(H152/H146)</f>
        <v>-0.55119924837795686</v>
      </c>
      <c r="P153" s="2">
        <f>LN(I152/I146)</f>
        <v>0.43549349714259161</v>
      </c>
      <c r="Q153" s="2">
        <f>LN(J152/J146)</f>
        <v>0.27406727733365288</v>
      </c>
      <c r="R153" s="8">
        <f t="shared" ref="R153" si="226">M153*N153</f>
        <v>-777.50573966237619</v>
      </c>
      <c r="S153" s="2">
        <f t="shared" ref="S153" si="227">M153*O153</f>
        <v>-2742.6121777773092</v>
      </c>
      <c r="T153" s="2">
        <f t="shared" ref="T153" si="228">M153*P153</f>
        <v>2166.8929558973336</v>
      </c>
      <c r="U153" s="2">
        <f t="shared" ref="U153" si="229">M153*Q153</f>
        <v>1363.6815626245825</v>
      </c>
      <c r="V153" s="6">
        <f t="shared" ref="V153" si="230">SUM(R153:U153)</f>
        <v>10.456601082230918</v>
      </c>
      <c r="W153" s="2">
        <f>(C152-C146)/C146</f>
        <v>2.1037357014133586E-3</v>
      </c>
      <c r="X153" s="2">
        <f>(E152-E146)/E146</f>
        <v>1.0330980739399771</v>
      </c>
      <c r="Y153" s="2">
        <f>W153/X153</f>
        <v>2.0363368730233308E-3</v>
      </c>
      <c r="Z153" s="2">
        <f>(R153/C146)/X153</f>
        <v>-0.15141283426719962</v>
      </c>
      <c r="AA153" s="2">
        <f>(S153/C146)/X153</f>
        <v>-0.53410111584941411</v>
      </c>
      <c r="AB153" s="2">
        <f>(T153/C146)/X153</f>
        <v>0.4219845427102793</v>
      </c>
      <c r="AC153" s="6">
        <f>(U153/C146)/X153</f>
        <v>0.26556574427935803</v>
      </c>
      <c r="AD153" s="2">
        <f t="shared" si="202"/>
        <v>0.99517438041700557</v>
      </c>
      <c r="AE153" s="2">
        <f t="shared" si="203"/>
        <v>0.3588113282413633</v>
      </c>
      <c r="AF153" s="2">
        <f t="shared" si="204"/>
        <v>1.265688815090344</v>
      </c>
      <c r="AG153" s="6">
        <f t="shared" si="205"/>
        <v>-0.62932576291470166</v>
      </c>
    </row>
  </sheetData>
  <dataConsolidate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material-model</vt:lpstr>
      <vt:lpstr>energy-model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Burcu Yılmaz</dc:creator>
  <cp:lastModifiedBy>Пользователь Windows</cp:lastModifiedBy>
  <dcterms:created xsi:type="dcterms:W3CDTF">2022-07-01T06:08:42Z</dcterms:created>
  <dcterms:modified xsi:type="dcterms:W3CDTF">2022-10-25T09:41:46Z</dcterms:modified>
</cp:coreProperties>
</file>