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ThinkPad\Desktop\"/>
    </mc:Choice>
  </mc:AlternateContent>
  <xr:revisionPtr revIDLastSave="0" documentId="8_{5146D5A0-7723-4A22-B90B-1D08A432F699}" xr6:coauthVersionLast="47" xr6:coauthVersionMax="47" xr10:uidLastSave="{00000000-0000-0000-0000-000000000000}"/>
  <bookViews>
    <workbookView xWindow="2910" yWindow="2325" windowWidth="27825" windowHeight="14955" xr2:uid="{BAA71802-8EB5-4831-963A-F18677EFE479}"/>
  </bookViews>
  <sheets>
    <sheet name="Sheet1" sheetId="1" r:id="rId1"/>
  </sheets>
  <calcPr calcId="18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6" i="1" l="1"/>
  <c r="C76" i="1"/>
  <c r="E75" i="1"/>
  <c r="C75" i="1"/>
  <c r="E74" i="1"/>
  <c r="C74" i="1"/>
  <c r="E72" i="1"/>
  <c r="C72" i="1"/>
  <c r="E71" i="1"/>
  <c r="C71" i="1"/>
  <c r="E70" i="1"/>
  <c r="C70" i="1"/>
  <c r="E69" i="1"/>
  <c r="C69" i="1"/>
  <c r="E67" i="1"/>
  <c r="C67" i="1"/>
  <c r="E66" i="1"/>
  <c r="C66" i="1"/>
  <c r="E65" i="1"/>
  <c r="C65" i="1"/>
  <c r="E63" i="1"/>
  <c r="C63" i="1"/>
  <c r="E62" i="1"/>
  <c r="C62" i="1"/>
  <c r="E60" i="1"/>
  <c r="C60" i="1"/>
  <c r="E59" i="1"/>
  <c r="C59" i="1"/>
  <c r="E58" i="1"/>
  <c r="C58" i="1"/>
  <c r="E57" i="1"/>
  <c r="C57" i="1"/>
  <c r="E56" i="1"/>
  <c r="C56" i="1"/>
  <c r="E54" i="1"/>
  <c r="C54" i="1"/>
  <c r="E53" i="1"/>
  <c r="C53" i="1"/>
  <c r="E52" i="1"/>
  <c r="C52" i="1"/>
  <c r="E51" i="1"/>
  <c r="C51" i="1"/>
  <c r="E50" i="1"/>
  <c r="C50" i="1"/>
  <c r="E49" i="1"/>
  <c r="C49" i="1"/>
  <c r="E47" i="1"/>
  <c r="C47" i="1"/>
  <c r="E46" i="1"/>
  <c r="C46" i="1"/>
  <c r="E45" i="1"/>
  <c r="C45" i="1"/>
  <c r="E44" i="1"/>
  <c r="C44" i="1"/>
  <c r="E43" i="1"/>
  <c r="C43" i="1"/>
  <c r="E42" i="1"/>
  <c r="C42" i="1"/>
  <c r="E41" i="1"/>
  <c r="C41" i="1"/>
  <c r="E40" i="1"/>
  <c r="C40" i="1"/>
  <c r="E39" i="1"/>
  <c r="C39" i="1"/>
  <c r="E38" i="1"/>
  <c r="C38" i="1"/>
  <c r="E37" i="1"/>
  <c r="C37" i="1"/>
  <c r="E36" i="1"/>
  <c r="C36" i="1"/>
  <c r="E34" i="1"/>
  <c r="C34" i="1"/>
  <c r="E33" i="1"/>
  <c r="C33" i="1"/>
  <c r="E31" i="1"/>
  <c r="C31" i="1"/>
  <c r="E30" i="1"/>
  <c r="C30" i="1"/>
  <c r="E29" i="1"/>
  <c r="C29" i="1"/>
  <c r="E28" i="1"/>
  <c r="C28" i="1"/>
  <c r="E26" i="1"/>
  <c r="C26" i="1"/>
  <c r="E25" i="1"/>
  <c r="C25" i="1"/>
  <c r="E24" i="1"/>
  <c r="C24" i="1"/>
  <c r="E23" i="1"/>
  <c r="C23" i="1"/>
  <c r="E22" i="1"/>
  <c r="C22" i="1"/>
  <c r="E21" i="1"/>
  <c r="C21" i="1"/>
  <c r="E20" i="1"/>
  <c r="C20" i="1"/>
  <c r="E19" i="1"/>
  <c r="C19" i="1"/>
  <c r="E18" i="1"/>
  <c r="C18" i="1"/>
  <c r="E17" i="1"/>
  <c r="C17" i="1"/>
  <c r="E16" i="1"/>
  <c r="C16" i="1"/>
  <c r="E15" i="1"/>
  <c r="C15" i="1"/>
  <c r="E14" i="1"/>
  <c r="C14" i="1"/>
  <c r="E13" i="1"/>
  <c r="C13" i="1"/>
  <c r="E12" i="1"/>
  <c r="C12" i="1"/>
  <c r="E11" i="1"/>
  <c r="C11" i="1"/>
  <c r="E10" i="1"/>
  <c r="C10" i="1"/>
  <c r="E8" i="1"/>
  <c r="C8" i="1"/>
  <c r="E7" i="1"/>
  <c r="C7" i="1"/>
</calcChain>
</file>

<file path=xl/sharedStrings.xml><?xml version="1.0" encoding="utf-8"?>
<sst xmlns="http://schemas.openxmlformats.org/spreadsheetml/2006/main" count="73" uniqueCount="69">
  <si>
    <t>Table 1. The general characteristics between the young  and the elderly oncologic groups receiving elective tracheotomies.</t>
    <phoneticPr fontId="3" type="noConversion"/>
  </si>
  <si>
    <t xml:space="preserve">Variables </t>
  </si>
  <si>
    <t>The young group</t>
    <phoneticPr fontId="3" type="noConversion"/>
  </si>
  <si>
    <t>The elderly group</t>
  </si>
  <si>
    <t>p value^</t>
  </si>
  <si>
    <t>N</t>
  </si>
  <si>
    <t>%</t>
  </si>
  <si>
    <t>Gender</t>
  </si>
  <si>
    <t>Male</t>
  </si>
  <si>
    <t>Female</t>
  </si>
  <si>
    <t>Location</t>
  </si>
  <si>
    <t>Bucca</t>
  </si>
  <si>
    <t>Floor of mouth</t>
  </si>
  <si>
    <t>Hard palate</t>
  </si>
  <si>
    <t>Infratemporal space</t>
  </si>
  <si>
    <t>Lower gingiva</t>
  </si>
  <si>
    <t>Mandible</t>
  </si>
  <si>
    <t>Maxilla</t>
  </si>
  <si>
    <t>Parotid</t>
  </si>
  <si>
    <t>Pterygopalatine space</t>
  </si>
  <si>
    <t>Retromolar trigone</t>
  </si>
  <si>
    <t>Soft palate</t>
  </si>
  <si>
    <t>Sublingual gland</t>
  </si>
  <si>
    <t>Submandibular gland</t>
  </si>
  <si>
    <t>Tongue</t>
  </si>
  <si>
    <t>Tongue base</t>
  </si>
  <si>
    <t>Tonsil</t>
  </si>
  <si>
    <t>Upper gingiva</t>
  </si>
  <si>
    <t>Locations of the lesions</t>
  </si>
  <si>
    <t>Oral</t>
  </si>
  <si>
    <t>Oropharynx</t>
  </si>
  <si>
    <t>Salivary gland</t>
  </si>
  <si>
    <t>Skull base</t>
  </si>
  <si>
    <t>Primary or recurrent diseases</t>
  </si>
  <si>
    <t>Primary</t>
  </si>
  <si>
    <t>Recurrent</t>
  </si>
  <si>
    <t>Pathology</t>
  </si>
  <si>
    <t>Adenoid cystic carcinoma</t>
  </si>
  <si>
    <t>Adenocarcinoma</t>
  </si>
  <si>
    <t>Ameloblastomatic carcinoma</t>
  </si>
  <si>
    <t>Clear cell carcinoma</t>
  </si>
  <si>
    <t>Duct carcinoma</t>
  </si>
  <si>
    <t>Lymphoepithelial carcinoma</t>
  </si>
  <si>
    <t>Malignant pleomorphic adenoma</t>
  </si>
  <si>
    <t>Mucoepidermoid carcinoma</t>
  </si>
  <si>
    <t>Melanoma</t>
  </si>
  <si>
    <t>Myoepithelial carcinoma</t>
  </si>
  <si>
    <t>Sarcoma</t>
  </si>
  <si>
    <t>Squamous cell carcinoma</t>
  </si>
  <si>
    <t>Comorbidity</t>
  </si>
  <si>
    <t>&lt;0.001</t>
  </si>
  <si>
    <t>Hypertension</t>
  </si>
  <si>
    <t>Diabetes mellitus</t>
  </si>
  <si>
    <t>Cerebral infarction</t>
  </si>
  <si>
    <t>Other comorbidities</t>
  </si>
  <si>
    <t>None</t>
  </si>
  <si>
    <r>
      <rPr>
        <b/>
        <sz val="12"/>
        <color theme="1"/>
        <rFont val="Times New Roman"/>
        <family val="1"/>
      </rPr>
      <t>Stage</t>
    </r>
    <r>
      <rPr>
        <b/>
        <vertAlign val="superscript"/>
        <sz val="12"/>
        <color theme="1"/>
        <rFont val="Times New Roman"/>
        <family val="1"/>
      </rPr>
      <t>#</t>
    </r>
  </si>
  <si>
    <t>Early stage</t>
  </si>
  <si>
    <t>Late stage</t>
  </si>
  <si>
    <r>
      <rPr>
        <b/>
        <sz val="12"/>
        <color theme="1"/>
        <rFont val="Times New Roman"/>
        <family val="1"/>
      </rPr>
      <t>T classification</t>
    </r>
    <r>
      <rPr>
        <b/>
        <vertAlign val="superscript"/>
        <sz val="12"/>
        <color theme="1"/>
        <rFont val="Times New Roman"/>
        <family val="1"/>
      </rPr>
      <t>&amp;</t>
    </r>
  </si>
  <si>
    <r>
      <rPr>
        <b/>
        <sz val="12"/>
        <color theme="1"/>
        <rFont val="Times New Roman"/>
        <family val="1"/>
      </rPr>
      <t>N classification</t>
    </r>
    <r>
      <rPr>
        <b/>
        <vertAlign val="superscript"/>
        <sz val="12"/>
        <color theme="1"/>
        <rFont val="Times New Roman"/>
        <family val="1"/>
      </rPr>
      <t>&amp;</t>
    </r>
  </si>
  <si>
    <t>Neck dissection</t>
  </si>
  <si>
    <t>Unilateral neck dissection</t>
  </si>
  <si>
    <t>Bilateral neck dissection</t>
  </si>
  <si>
    <t>^:Chi-square test comparing the young and the elderly groups.</t>
    <phoneticPr fontId="3" type="noConversion"/>
  </si>
  <si>
    <t>More than 2 of the above comorbities</t>
    <phoneticPr fontId="3" type="noConversion"/>
  </si>
  <si>
    <t>Systemic burdens counted by comorbidity numbers</t>
    <phoneticPr fontId="3" type="noConversion"/>
  </si>
  <si>
    <r>
      <rPr>
        <b/>
        <vertAlign val="superscript"/>
        <sz val="12"/>
        <color theme="1"/>
        <rFont val="Times New Roman"/>
        <family val="1"/>
      </rPr>
      <t>#</t>
    </r>
    <r>
      <rPr>
        <b/>
        <sz val="12"/>
        <color theme="1"/>
        <rFont val="Times New Roman"/>
        <family val="1"/>
      </rPr>
      <t>: Patients diagnosed with clear cell carcinoma and with ameloblastic carcinoma are not included, while patients with recurrent lesions were counted as late-stage lesions.</t>
    </r>
    <phoneticPr fontId="3" type="noConversion"/>
  </si>
  <si>
    <r>
      <rPr>
        <b/>
        <vertAlign val="superscript"/>
        <sz val="12"/>
        <color theme="1"/>
        <rFont val="Times New Roman"/>
        <family val="1"/>
      </rPr>
      <t>&amp;</t>
    </r>
    <r>
      <rPr>
        <b/>
        <sz val="12"/>
        <color theme="1"/>
        <rFont val="Times New Roman"/>
        <family val="1"/>
      </rPr>
      <t>: T and N classifications for primary squamous cell carcinoma lesions were based on the American Joint Committee on Cancer (AJCC) 8th edition staging criteria. Patients diagnosed with sarcoma and ameloblastic carcinoma are not included.</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</si>
</sst>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
    <numFmt numFmtId="178" formatCode="0.0_ "/>
  </numFmts>
  <fonts count="5" x14ac:knownFonts="1">
    <font>
      <sz val="11"/>
      <color theme="1"/>
      <name val="等线"/>
      <family val="2"/>
      <charset val="134"/>
      <scheme val="minor"/>
    </font>
    <font>
      <sz val="11"/>
      <color theme="1"/>
      <name val="等线"/>
      <charset val="134"/>
      <scheme val="minor"/>
    </font>
    <font>
      <b/>
      <sz val="12"/>
      <color theme="1"/>
      <name val="Times New Roman"/>
      <family val="1"/>
    </font>
    <font>
      <sz val="9"/>
      <name val="等线"/>
      <charset val="134"/>
      <scheme val="minor"/>
    </font>
    <font>
      <b/>
      <vertAlign val="superscript"/>
      <sz val="12"/>
      <color theme="1"/>
      <name val="Times New Roman"/>
      <family val="1"/>
    </font>
  </fonts>
  <fills count="2">
    <fill>
      <patternFill patternType="none"/>
    </fill>
    <fill>
      <patternFill patternType="gray125"/>
    </fill>
  </fills>
  <borders count="4">
    <border>
      <left/>
      <right/>
      <top/>
      <bottom/>
      <diagonal/>
    </border>
    <border>
      <left/>
      <right/>
      <top/>
      <bottom style="thick">
        <color auto="1"/>
      </bottom>
      <diagonal/>
    </border>
    <border>
      <left/>
      <right/>
      <top style="thick">
        <color auto="1"/>
      </top>
      <bottom/>
      <diagonal/>
    </border>
    <border>
      <left/>
      <right/>
      <top/>
      <bottom style="medium">
        <color auto="1"/>
      </bottom>
      <diagonal/>
    </border>
  </borders>
  <cellStyleXfs count="2">
    <xf numFmtId="0" fontId="0" fillId="0" borderId="0">
      <alignment vertical="center"/>
    </xf>
    <xf numFmtId="0" fontId="1" fillId="0" borderId="0">
      <alignment vertical="center"/>
    </xf>
  </cellStyleXfs>
  <cellXfs count="31">
    <xf numFmtId="0" fontId="0" fillId="0" borderId="0" xfId="0">
      <alignment vertical="center"/>
    </xf>
    <xf numFmtId="0" fontId="2" fillId="0" borderId="1" xfId="1" applyFont="1" applyBorder="1" applyAlignment="1">
      <alignment horizontal="left" vertical="center"/>
    </xf>
    <xf numFmtId="0" fontId="2" fillId="0" borderId="2" xfId="1" applyFont="1" applyBorder="1" applyAlignment="1">
      <alignment horizontal="center" vertical="center"/>
    </xf>
    <xf numFmtId="176" fontId="2" fillId="0" borderId="2" xfId="1" applyNumberFormat="1" applyFont="1" applyBorder="1" applyAlignment="1">
      <alignment horizontal="center" vertical="center"/>
    </xf>
    <xf numFmtId="176" fontId="2" fillId="0" borderId="2" xfId="1" applyNumberFormat="1" applyFont="1" applyBorder="1" applyAlignment="1">
      <alignment horizontal="center" vertical="center" wrapText="1"/>
    </xf>
    <xf numFmtId="0" fontId="2" fillId="0" borderId="0" xfId="1" applyFont="1" applyAlignment="1">
      <alignment horizontal="center" vertical="center"/>
    </xf>
    <xf numFmtId="176" fontId="2" fillId="0" borderId="0" xfId="1" applyNumberFormat="1" applyFont="1" applyAlignment="1">
      <alignment horizontal="center" vertical="center"/>
    </xf>
    <xf numFmtId="176" fontId="2" fillId="0" borderId="0" xfId="1" applyNumberFormat="1" applyFont="1" applyAlignment="1">
      <alignment horizontal="center" vertical="center" wrapText="1"/>
    </xf>
    <xf numFmtId="0" fontId="2" fillId="0" borderId="0" xfId="1" applyFont="1" applyAlignment="1">
      <alignment horizontal="center" vertical="center" wrapText="1"/>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176" fontId="2" fillId="0" borderId="1" xfId="1"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177" fontId="2" fillId="0" borderId="2" xfId="0" applyNumberFormat="1" applyFont="1" applyBorder="1" applyAlignment="1">
      <alignment horizontal="center" vertical="center"/>
    </xf>
    <xf numFmtId="178" fontId="2" fillId="0" borderId="0" xfId="0" applyNumberFormat="1"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right" vertical="center"/>
    </xf>
    <xf numFmtId="177"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left" vertical="center"/>
    </xf>
    <xf numFmtId="0" fontId="2" fillId="0" borderId="0" xfId="1" applyFont="1" applyAlignment="1">
      <alignment horizontal="right" vertical="center"/>
    </xf>
    <xf numFmtId="0" fontId="2" fillId="0" borderId="0" xfId="1" applyFont="1" applyAlignment="1">
      <alignment horizontal="right" vertical="center" wrapText="1"/>
    </xf>
    <xf numFmtId="0" fontId="2" fillId="0" borderId="3" xfId="1" applyFont="1" applyBorder="1" applyAlignment="1">
      <alignment horizontal="right" vertical="center"/>
    </xf>
    <xf numFmtId="0" fontId="2" fillId="0" borderId="3" xfId="1" applyFont="1" applyBorder="1" applyAlignment="1">
      <alignment horizontal="center" vertical="center"/>
    </xf>
    <xf numFmtId="177"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wrapText="1"/>
    </xf>
    <xf numFmtId="0" fontId="2" fillId="0" borderId="0" xfId="1" applyFont="1" applyAlignment="1">
      <alignment horizontal="left" vertical="center" wrapText="1"/>
    </xf>
  </cellXfs>
  <cellStyles count="2">
    <cellStyle name="常规" xfId="0" builtinId="0"/>
    <cellStyle name="常规 2" xfId="1" xr:uid="{22CEDDAE-9D03-400B-813D-624C60A22E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9B06E-4F71-45C9-AB47-A349C71ACF28}">
  <dimension ref="A1:G80"/>
  <sheetViews>
    <sheetView tabSelected="1" topLeftCell="A53" workbookViewId="0">
      <selection activeCell="A78" sqref="A78"/>
    </sheetView>
  </sheetViews>
  <sheetFormatPr defaultRowHeight="14.25" x14ac:dyDescent="0.2"/>
  <cols>
    <col min="1" max="1" width="44" customWidth="1"/>
    <col min="2" max="2" width="13.5" customWidth="1"/>
    <col min="3" max="3" width="12.5" customWidth="1"/>
    <col min="4" max="4" width="10.25" customWidth="1"/>
    <col min="5" max="5" width="12.375" customWidth="1"/>
    <col min="7" max="7" width="13.875" customWidth="1"/>
  </cols>
  <sheetData>
    <row r="1" spans="1:7" ht="16.5" thickBot="1" x14ac:dyDescent="0.25">
      <c r="A1" s="1" t="s">
        <v>0</v>
      </c>
      <c r="B1" s="1"/>
      <c r="C1" s="1"/>
      <c r="D1" s="1"/>
      <c r="E1" s="1"/>
      <c r="F1" s="1"/>
      <c r="G1" s="1"/>
    </row>
    <row r="2" spans="1:7" ht="15" thickTop="1" x14ac:dyDescent="0.2">
      <c r="A2" s="2" t="s">
        <v>1</v>
      </c>
      <c r="B2" s="3" t="s">
        <v>2</v>
      </c>
      <c r="C2" s="3"/>
      <c r="D2" s="3" t="s">
        <v>3</v>
      </c>
      <c r="E2" s="3"/>
      <c r="F2" s="4" t="s">
        <v>4</v>
      </c>
      <c r="G2" s="4"/>
    </row>
    <row r="3" spans="1:7" x14ac:dyDescent="0.2">
      <c r="A3" s="5"/>
      <c r="B3" s="6"/>
      <c r="C3" s="6"/>
      <c r="D3" s="6"/>
      <c r="E3" s="6"/>
      <c r="F3" s="7"/>
      <c r="G3" s="7"/>
    </row>
    <row r="4" spans="1:7" x14ac:dyDescent="0.2">
      <c r="A4" s="5"/>
      <c r="B4" s="8" t="s">
        <v>5</v>
      </c>
      <c r="C4" s="7" t="s">
        <v>6</v>
      </c>
      <c r="D4" s="8" t="s">
        <v>5</v>
      </c>
      <c r="E4" s="7" t="s">
        <v>6</v>
      </c>
      <c r="F4" s="7"/>
      <c r="G4" s="7"/>
    </row>
    <row r="5" spans="1:7" ht="15" thickBot="1" x14ac:dyDescent="0.25">
      <c r="A5" s="9"/>
      <c r="B5" s="10"/>
      <c r="C5" s="11"/>
      <c r="D5" s="10"/>
      <c r="E5" s="11"/>
      <c r="F5" s="11"/>
      <c r="G5" s="11"/>
    </row>
    <row r="6" spans="1:7" ht="16.5" thickTop="1" x14ac:dyDescent="0.2">
      <c r="A6" s="12" t="s">
        <v>7</v>
      </c>
      <c r="B6" s="13"/>
      <c r="C6" s="14"/>
      <c r="D6" s="13"/>
      <c r="E6" s="15"/>
      <c r="F6" s="16">
        <v>0.46200000000000002</v>
      </c>
      <c r="G6" s="16"/>
    </row>
    <row r="7" spans="1:7" ht="15.75" x14ac:dyDescent="0.2">
      <c r="A7" s="17" t="s">
        <v>8</v>
      </c>
      <c r="B7" s="13">
        <v>45</v>
      </c>
      <c r="C7" s="18">
        <f>B7/74</f>
        <v>0.60810810810810811</v>
      </c>
      <c r="D7" s="13">
        <v>70</v>
      </c>
      <c r="E7" s="18">
        <f>D7/127</f>
        <v>0.55118110236220474</v>
      </c>
      <c r="F7" s="19"/>
      <c r="G7" s="19"/>
    </row>
    <row r="8" spans="1:7" ht="15.75" x14ac:dyDescent="0.2">
      <c r="A8" s="17" t="s">
        <v>9</v>
      </c>
      <c r="B8" s="13">
        <v>29</v>
      </c>
      <c r="C8" s="18">
        <f>B8/74</f>
        <v>0.39189189189189189</v>
      </c>
      <c r="D8" s="13">
        <v>57</v>
      </c>
      <c r="E8" s="18">
        <f t="shared" ref="E8:E60" si="0">D8/127</f>
        <v>0.44881889763779526</v>
      </c>
      <c r="F8" s="19"/>
      <c r="G8" s="19"/>
    </row>
    <row r="9" spans="1:7" ht="15.75" x14ac:dyDescent="0.2">
      <c r="A9" s="12" t="s">
        <v>10</v>
      </c>
      <c r="B9" s="13"/>
      <c r="C9" s="18"/>
      <c r="D9" s="13"/>
      <c r="E9" s="18"/>
      <c r="F9" s="19">
        <v>0.83299999999999996</v>
      </c>
      <c r="G9" s="19"/>
    </row>
    <row r="10" spans="1:7" ht="15.75" x14ac:dyDescent="0.2">
      <c r="A10" s="17" t="s">
        <v>11</v>
      </c>
      <c r="B10" s="13">
        <v>8</v>
      </c>
      <c r="C10" s="18">
        <f t="shared" ref="C10:C60" si="1">B10/74</f>
        <v>0.10810810810810811</v>
      </c>
      <c r="D10" s="13">
        <v>6</v>
      </c>
      <c r="E10" s="18">
        <f t="shared" si="0"/>
        <v>4.7244094488188976E-2</v>
      </c>
      <c r="F10" s="19"/>
      <c r="G10" s="19"/>
    </row>
    <row r="11" spans="1:7" ht="15.75" x14ac:dyDescent="0.2">
      <c r="A11" s="17" t="s">
        <v>12</v>
      </c>
      <c r="B11" s="13">
        <v>29</v>
      </c>
      <c r="C11" s="18">
        <f t="shared" si="1"/>
        <v>0.39189189189189189</v>
      </c>
      <c r="D11" s="13">
        <v>19</v>
      </c>
      <c r="E11" s="18">
        <f t="shared" si="0"/>
        <v>0.14960629921259844</v>
      </c>
      <c r="F11" s="19"/>
      <c r="G11" s="19"/>
    </row>
    <row r="12" spans="1:7" ht="15.75" x14ac:dyDescent="0.2">
      <c r="A12" s="17" t="s">
        <v>13</v>
      </c>
      <c r="B12" s="13">
        <v>3</v>
      </c>
      <c r="C12" s="18">
        <f t="shared" si="1"/>
        <v>4.0540540540540543E-2</v>
      </c>
      <c r="D12" s="13">
        <v>1</v>
      </c>
      <c r="E12" s="18">
        <f t="shared" si="0"/>
        <v>7.874015748031496E-3</v>
      </c>
      <c r="F12" s="19"/>
      <c r="G12" s="19"/>
    </row>
    <row r="13" spans="1:7" ht="15.75" x14ac:dyDescent="0.2">
      <c r="A13" s="17" t="s">
        <v>14</v>
      </c>
      <c r="B13" s="13">
        <v>3</v>
      </c>
      <c r="C13" s="18">
        <f t="shared" si="1"/>
        <v>4.0540540540540543E-2</v>
      </c>
      <c r="D13" s="13">
        <v>0</v>
      </c>
      <c r="E13" s="18">
        <f t="shared" si="0"/>
        <v>0</v>
      </c>
      <c r="F13" s="19"/>
      <c r="G13" s="19"/>
    </row>
    <row r="14" spans="1:7" ht="15.75" x14ac:dyDescent="0.2">
      <c r="A14" s="17" t="s">
        <v>15</v>
      </c>
      <c r="B14" s="13">
        <v>14</v>
      </c>
      <c r="C14" s="18">
        <f t="shared" si="1"/>
        <v>0.1891891891891892</v>
      </c>
      <c r="D14" s="13">
        <v>8</v>
      </c>
      <c r="E14" s="18">
        <f t="shared" si="0"/>
        <v>6.2992125984251968E-2</v>
      </c>
      <c r="F14" s="19"/>
      <c r="G14" s="19"/>
    </row>
    <row r="15" spans="1:7" ht="15.75" x14ac:dyDescent="0.2">
      <c r="A15" s="17" t="s">
        <v>16</v>
      </c>
      <c r="B15" s="13">
        <v>14</v>
      </c>
      <c r="C15" s="18">
        <f t="shared" si="1"/>
        <v>0.1891891891891892</v>
      </c>
      <c r="D15" s="13">
        <v>7</v>
      </c>
      <c r="E15" s="18">
        <f t="shared" si="0"/>
        <v>5.5118110236220472E-2</v>
      </c>
      <c r="F15" s="19"/>
      <c r="G15" s="19"/>
    </row>
    <row r="16" spans="1:7" ht="15.75" x14ac:dyDescent="0.2">
      <c r="A16" s="17" t="s">
        <v>17</v>
      </c>
      <c r="B16" s="13">
        <v>13</v>
      </c>
      <c r="C16" s="18">
        <f t="shared" si="1"/>
        <v>0.17567567567567569</v>
      </c>
      <c r="D16" s="13">
        <v>8</v>
      </c>
      <c r="E16" s="18">
        <f t="shared" si="0"/>
        <v>6.2992125984251968E-2</v>
      </c>
      <c r="F16" s="19"/>
      <c r="G16" s="19"/>
    </row>
    <row r="17" spans="1:7" ht="15.75" x14ac:dyDescent="0.2">
      <c r="A17" s="17" t="s">
        <v>18</v>
      </c>
      <c r="B17" s="13">
        <v>16</v>
      </c>
      <c r="C17" s="18">
        <f t="shared" si="1"/>
        <v>0.21621621621621623</v>
      </c>
      <c r="D17" s="13">
        <v>12</v>
      </c>
      <c r="E17" s="18">
        <f t="shared" si="0"/>
        <v>9.4488188976377951E-2</v>
      </c>
      <c r="F17" s="19"/>
      <c r="G17" s="19"/>
    </row>
    <row r="18" spans="1:7" ht="15.75" x14ac:dyDescent="0.2">
      <c r="A18" s="17" t="s">
        <v>19</v>
      </c>
      <c r="B18" s="13">
        <v>4</v>
      </c>
      <c r="C18" s="18">
        <f t="shared" si="1"/>
        <v>5.4054054054054057E-2</v>
      </c>
      <c r="D18" s="13">
        <v>2</v>
      </c>
      <c r="E18" s="18">
        <f t="shared" si="0"/>
        <v>1.5748031496062992E-2</v>
      </c>
      <c r="F18" s="19"/>
      <c r="G18" s="19"/>
    </row>
    <row r="19" spans="1:7" ht="15.75" x14ac:dyDescent="0.2">
      <c r="A19" s="17" t="s">
        <v>20</v>
      </c>
      <c r="B19" s="13">
        <v>6</v>
      </c>
      <c r="C19" s="18">
        <f t="shared" si="1"/>
        <v>8.1081081081081086E-2</v>
      </c>
      <c r="D19" s="13">
        <v>5</v>
      </c>
      <c r="E19" s="18">
        <f t="shared" si="0"/>
        <v>3.937007874015748E-2</v>
      </c>
      <c r="F19" s="19"/>
      <c r="G19" s="19"/>
    </row>
    <row r="20" spans="1:7" ht="15.75" x14ac:dyDescent="0.2">
      <c r="A20" s="17" t="s">
        <v>21</v>
      </c>
      <c r="B20" s="13">
        <v>9</v>
      </c>
      <c r="C20" s="18">
        <f t="shared" si="1"/>
        <v>0.12162162162162163</v>
      </c>
      <c r="D20" s="13">
        <v>6</v>
      </c>
      <c r="E20" s="18">
        <f t="shared" si="0"/>
        <v>4.7244094488188976E-2</v>
      </c>
      <c r="F20" s="19"/>
      <c r="G20" s="19"/>
    </row>
    <row r="21" spans="1:7" ht="15.75" x14ac:dyDescent="0.2">
      <c r="A21" s="17" t="s">
        <v>22</v>
      </c>
      <c r="B21" s="13">
        <v>1</v>
      </c>
      <c r="C21" s="18">
        <f t="shared" si="1"/>
        <v>1.3513513513513514E-2</v>
      </c>
      <c r="D21" s="13">
        <v>1</v>
      </c>
      <c r="E21" s="18">
        <f t="shared" si="0"/>
        <v>7.874015748031496E-3</v>
      </c>
      <c r="F21" s="19"/>
      <c r="G21" s="19"/>
    </row>
    <row r="22" spans="1:7" ht="15.75" x14ac:dyDescent="0.2">
      <c r="A22" s="17" t="s">
        <v>23</v>
      </c>
      <c r="B22" s="20">
        <v>8</v>
      </c>
      <c r="C22" s="18">
        <f t="shared" si="1"/>
        <v>0.10810810810810811</v>
      </c>
      <c r="D22" s="13">
        <v>4</v>
      </c>
      <c r="E22" s="18">
        <f t="shared" si="0"/>
        <v>3.1496062992125984E-2</v>
      </c>
      <c r="F22" s="19"/>
      <c r="G22" s="19"/>
    </row>
    <row r="23" spans="1:7" ht="15.75" x14ac:dyDescent="0.2">
      <c r="A23" s="17" t="s">
        <v>24</v>
      </c>
      <c r="B23" s="20">
        <v>41</v>
      </c>
      <c r="C23" s="18">
        <f t="shared" si="1"/>
        <v>0.55405405405405406</v>
      </c>
      <c r="D23" s="13">
        <v>31</v>
      </c>
      <c r="E23" s="18">
        <f t="shared" si="0"/>
        <v>0.24409448818897639</v>
      </c>
      <c r="F23" s="19"/>
      <c r="G23" s="19"/>
    </row>
    <row r="24" spans="1:7" ht="15.75" x14ac:dyDescent="0.2">
      <c r="A24" s="17" t="s">
        <v>25</v>
      </c>
      <c r="B24" s="20">
        <v>27</v>
      </c>
      <c r="C24" s="18">
        <f t="shared" si="1"/>
        <v>0.36486486486486486</v>
      </c>
      <c r="D24" s="13">
        <v>14</v>
      </c>
      <c r="E24" s="18">
        <f t="shared" si="0"/>
        <v>0.11023622047244094</v>
      </c>
      <c r="F24" s="19"/>
      <c r="G24" s="19"/>
    </row>
    <row r="25" spans="1:7" ht="15.75" x14ac:dyDescent="0.2">
      <c r="A25" s="17" t="s">
        <v>26</v>
      </c>
      <c r="B25" s="20">
        <v>4</v>
      </c>
      <c r="C25" s="18">
        <f t="shared" si="1"/>
        <v>5.4054054054054057E-2</v>
      </c>
      <c r="D25" s="13">
        <v>2</v>
      </c>
      <c r="E25" s="18">
        <f t="shared" si="0"/>
        <v>1.5748031496062992E-2</v>
      </c>
      <c r="F25" s="19"/>
      <c r="G25" s="19"/>
    </row>
    <row r="26" spans="1:7" ht="15.75" x14ac:dyDescent="0.2">
      <c r="A26" s="17" t="s">
        <v>27</v>
      </c>
      <c r="B26" s="20">
        <v>1</v>
      </c>
      <c r="C26" s="18">
        <f t="shared" si="1"/>
        <v>1.3513513513513514E-2</v>
      </c>
      <c r="D26" s="13">
        <v>1</v>
      </c>
      <c r="E26" s="18">
        <f t="shared" si="0"/>
        <v>7.874015748031496E-3</v>
      </c>
      <c r="F26" s="19"/>
      <c r="G26" s="19"/>
    </row>
    <row r="27" spans="1:7" ht="15.75" x14ac:dyDescent="0.2">
      <c r="A27" s="21" t="s">
        <v>28</v>
      </c>
      <c r="B27" s="20"/>
      <c r="C27" s="18"/>
      <c r="D27" s="13"/>
      <c r="E27" s="18"/>
      <c r="F27" s="19">
        <v>0.13800000000000001</v>
      </c>
      <c r="G27" s="19"/>
    </row>
    <row r="28" spans="1:7" ht="15.75" x14ac:dyDescent="0.2">
      <c r="A28" s="22" t="s">
        <v>29</v>
      </c>
      <c r="B28" s="20">
        <v>43</v>
      </c>
      <c r="C28" s="18">
        <f t="shared" si="1"/>
        <v>0.58108108108108103</v>
      </c>
      <c r="D28" s="13">
        <v>86</v>
      </c>
      <c r="E28" s="18">
        <f t="shared" si="0"/>
        <v>0.67716535433070868</v>
      </c>
      <c r="F28" s="19"/>
      <c r="G28" s="19"/>
    </row>
    <row r="29" spans="1:7" ht="15.75" x14ac:dyDescent="0.2">
      <c r="A29" s="22" t="s">
        <v>30</v>
      </c>
      <c r="B29" s="20">
        <v>18</v>
      </c>
      <c r="C29" s="18">
        <f t="shared" si="1"/>
        <v>0.24324324324324326</v>
      </c>
      <c r="D29" s="13">
        <v>22</v>
      </c>
      <c r="E29" s="18">
        <f t="shared" si="0"/>
        <v>0.17322834645669291</v>
      </c>
      <c r="F29" s="19"/>
      <c r="G29" s="19"/>
    </row>
    <row r="30" spans="1:7" ht="15.75" x14ac:dyDescent="0.2">
      <c r="A30" s="22" t="s">
        <v>31</v>
      </c>
      <c r="B30" s="20">
        <v>8</v>
      </c>
      <c r="C30" s="18">
        <f t="shared" si="1"/>
        <v>0.10810810810810811</v>
      </c>
      <c r="D30" s="13">
        <v>17</v>
      </c>
      <c r="E30" s="18">
        <f t="shared" si="0"/>
        <v>0.13385826771653545</v>
      </c>
      <c r="F30" s="19"/>
      <c r="G30" s="19"/>
    </row>
    <row r="31" spans="1:7" ht="15.75" x14ac:dyDescent="0.2">
      <c r="A31" s="22" t="s">
        <v>32</v>
      </c>
      <c r="B31" s="20">
        <v>5</v>
      </c>
      <c r="C31" s="18">
        <f t="shared" si="1"/>
        <v>6.7567567567567571E-2</v>
      </c>
      <c r="D31" s="13">
        <v>2</v>
      </c>
      <c r="E31" s="18">
        <f t="shared" si="0"/>
        <v>1.5748031496062992E-2</v>
      </c>
      <c r="F31" s="19"/>
      <c r="G31" s="19"/>
    </row>
    <row r="32" spans="1:7" ht="15.75" x14ac:dyDescent="0.2">
      <c r="A32" s="21" t="s">
        <v>33</v>
      </c>
      <c r="B32" s="20"/>
      <c r="C32" s="18"/>
      <c r="D32" s="13"/>
      <c r="E32" s="18"/>
      <c r="F32" s="19">
        <v>0.65</v>
      </c>
      <c r="G32" s="19"/>
    </row>
    <row r="33" spans="1:7" ht="15.75" x14ac:dyDescent="0.2">
      <c r="A33" s="22" t="s">
        <v>34</v>
      </c>
      <c r="B33" s="20">
        <v>63</v>
      </c>
      <c r="C33" s="18">
        <f t="shared" si="1"/>
        <v>0.85135135135135132</v>
      </c>
      <c r="D33" s="13">
        <v>105</v>
      </c>
      <c r="E33" s="18">
        <f t="shared" si="0"/>
        <v>0.82677165354330706</v>
      </c>
      <c r="F33" s="19"/>
      <c r="G33" s="19"/>
    </row>
    <row r="34" spans="1:7" ht="15.75" x14ac:dyDescent="0.2">
      <c r="A34" s="22" t="s">
        <v>35</v>
      </c>
      <c r="B34" s="20">
        <v>11</v>
      </c>
      <c r="C34" s="18">
        <f t="shared" si="1"/>
        <v>0.14864864864864866</v>
      </c>
      <c r="D34" s="13">
        <v>22</v>
      </c>
      <c r="E34" s="18">
        <f t="shared" si="0"/>
        <v>0.17322834645669291</v>
      </c>
      <c r="F34" s="19"/>
      <c r="G34" s="19"/>
    </row>
    <row r="35" spans="1:7" ht="15.75" x14ac:dyDescent="0.2">
      <c r="A35" s="21" t="s">
        <v>36</v>
      </c>
      <c r="B35" s="20"/>
      <c r="C35" s="18"/>
      <c r="D35" s="13"/>
      <c r="E35" s="18"/>
      <c r="F35" s="19">
        <v>7.4999999999999997E-2</v>
      </c>
      <c r="G35" s="19"/>
    </row>
    <row r="36" spans="1:7" ht="15.75" x14ac:dyDescent="0.2">
      <c r="A36" s="22" t="s">
        <v>37</v>
      </c>
      <c r="B36" s="20">
        <v>10</v>
      </c>
      <c r="C36" s="18">
        <f t="shared" si="1"/>
        <v>0.13513513513513514</v>
      </c>
      <c r="D36" s="13">
        <v>6</v>
      </c>
      <c r="E36" s="18">
        <f t="shared" si="0"/>
        <v>4.7244094488188976E-2</v>
      </c>
      <c r="F36" s="19"/>
      <c r="G36" s="19"/>
    </row>
    <row r="37" spans="1:7" ht="15.75" x14ac:dyDescent="0.2">
      <c r="A37" s="22" t="s">
        <v>38</v>
      </c>
      <c r="B37" s="20">
        <v>2</v>
      </c>
      <c r="C37" s="18">
        <f t="shared" si="1"/>
        <v>2.7027027027027029E-2</v>
      </c>
      <c r="D37" s="13">
        <v>1</v>
      </c>
      <c r="E37" s="18">
        <f t="shared" si="0"/>
        <v>7.874015748031496E-3</v>
      </c>
      <c r="F37" s="19"/>
      <c r="G37" s="19"/>
    </row>
    <row r="38" spans="1:7" ht="15.75" x14ac:dyDescent="0.2">
      <c r="A38" s="22" t="s">
        <v>39</v>
      </c>
      <c r="B38" s="20">
        <v>1</v>
      </c>
      <c r="C38" s="18">
        <f t="shared" si="1"/>
        <v>1.3513513513513514E-2</v>
      </c>
      <c r="D38" s="13">
        <v>1</v>
      </c>
      <c r="E38" s="18">
        <f t="shared" si="0"/>
        <v>7.874015748031496E-3</v>
      </c>
      <c r="F38" s="19"/>
      <c r="G38" s="19"/>
    </row>
    <row r="39" spans="1:7" ht="15.75" x14ac:dyDescent="0.2">
      <c r="A39" s="22" t="s">
        <v>40</v>
      </c>
      <c r="B39" s="20">
        <v>0</v>
      </c>
      <c r="C39" s="18">
        <f t="shared" si="1"/>
        <v>0</v>
      </c>
      <c r="D39" s="13">
        <v>1</v>
      </c>
      <c r="E39" s="18">
        <f t="shared" si="0"/>
        <v>7.874015748031496E-3</v>
      </c>
      <c r="F39" s="19"/>
      <c r="G39" s="19"/>
    </row>
    <row r="40" spans="1:7" ht="15.75" x14ac:dyDescent="0.2">
      <c r="A40" s="22" t="s">
        <v>41</v>
      </c>
      <c r="B40" s="20">
        <v>1</v>
      </c>
      <c r="C40" s="18">
        <f t="shared" si="1"/>
        <v>1.3513513513513514E-2</v>
      </c>
      <c r="D40" s="13">
        <v>2</v>
      </c>
      <c r="E40" s="18">
        <f t="shared" si="0"/>
        <v>1.5748031496062992E-2</v>
      </c>
      <c r="F40" s="19"/>
      <c r="G40" s="19"/>
    </row>
    <row r="41" spans="1:7" ht="15.75" x14ac:dyDescent="0.2">
      <c r="A41" s="22" t="s">
        <v>42</v>
      </c>
      <c r="B41" s="20">
        <v>0</v>
      </c>
      <c r="C41" s="18">
        <f t="shared" si="1"/>
        <v>0</v>
      </c>
      <c r="D41" s="13">
        <v>1</v>
      </c>
      <c r="E41" s="18">
        <f t="shared" si="0"/>
        <v>7.874015748031496E-3</v>
      </c>
      <c r="F41" s="19"/>
      <c r="G41" s="19"/>
    </row>
    <row r="42" spans="1:7" ht="15.75" x14ac:dyDescent="0.2">
      <c r="A42" s="22" t="s">
        <v>43</v>
      </c>
      <c r="B42" s="20">
        <v>2</v>
      </c>
      <c r="C42" s="18">
        <f t="shared" si="1"/>
        <v>2.7027027027027029E-2</v>
      </c>
      <c r="D42" s="13">
        <v>7</v>
      </c>
      <c r="E42" s="18">
        <f t="shared" si="0"/>
        <v>5.5118110236220472E-2</v>
      </c>
      <c r="F42" s="19"/>
      <c r="G42" s="19"/>
    </row>
    <row r="43" spans="1:7" ht="15.75" x14ac:dyDescent="0.2">
      <c r="A43" s="22" t="s">
        <v>44</v>
      </c>
      <c r="B43" s="20">
        <v>4</v>
      </c>
      <c r="C43" s="18">
        <f t="shared" si="1"/>
        <v>5.4054054054054057E-2</v>
      </c>
      <c r="D43" s="13">
        <v>10</v>
      </c>
      <c r="E43" s="18">
        <f t="shared" si="0"/>
        <v>7.874015748031496E-2</v>
      </c>
      <c r="F43" s="19"/>
      <c r="G43" s="19"/>
    </row>
    <row r="44" spans="1:7" ht="15.75" x14ac:dyDescent="0.2">
      <c r="A44" s="22" t="s">
        <v>45</v>
      </c>
      <c r="B44" s="20">
        <v>1</v>
      </c>
      <c r="C44" s="18">
        <f t="shared" si="1"/>
        <v>1.3513513513513514E-2</v>
      </c>
      <c r="D44" s="13">
        <v>2</v>
      </c>
      <c r="E44" s="18">
        <f t="shared" si="0"/>
        <v>1.5748031496062992E-2</v>
      </c>
      <c r="F44" s="19"/>
      <c r="G44" s="19"/>
    </row>
    <row r="45" spans="1:7" ht="15.75" x14ac:dyDescent="0.2">
      <c r="A45" s="22" t="s">
        <v>46</v>
      </c>
      <c r="B45" s="20">
        <v>0</v>
      </c>
      <c r="C45" s="18">
        <f t="shared" si="1"/>
        <v>0</v>
      </c>
      <c r="D45" s="13">
        <v>2</v>
      </c>
      <c r="E45" s="18">
        <f t="shared" si="0"/>
        <v>1.5748031496062992E-2</v>
      </c>
      <c r="F45" s="19"/>
      <c r="G45" s="19"/>
    </row>
    <row r="46" spans="1:7" ht="15.75" x14ac:dyDescent="0.2">
      <c r="A46" s="22" t="s">
        <v>47</v>
      </c>
      <c r="B46" s="20">
        <v>11</v>
      </c>
      <c r="C46" s="18">
        <f t="shared" si="1"/>
        <v>0.14864864864864866</v>
      </c>
      <c r="D46" s="13">
        <v>7</v>
      </c>
      <c r="E46" s="18">
        <f t="shared" si="0"/>
        <v>5.5118110236220472E-2</v>
      </c>
      <c r="F46" s="19"/>
      <c r="G46" s="19"/>
    </row>
    <row r="47" spans="1:7" ht="15.75" x14ac:dyDescent="0.2">
      <c r="A47" s="22" t="s">
        <v>48</v>
      </c>
      <c r="B47" s="20">
        <v>42</v>
      </c>
      <c r="C47" s="18">
        <f t="shared" si="1"/>
        <v>0.56756756756756754</v>
      </c>
      <c r="D47" s="13">
        <v>87</v>
      </c>
      <c r="E47" s="18">
        <f t="shared" si="0"/>
        <v>0.68503937007874016</v>
      </c>
      <c r="F47" s="19"/>
      <c r="G47" s="19"/>
    </row>
    <row r="48" spans="1:7" ht="15.75" x14ac:dyDescent="0.2">
      <c r="A48" s="21" t="s">
        <v>49</v>
      </c>
      <c r="B48" s="20"/>
      <c r="C48" s="18"/>
      <c r="D48" s="13"/>
      <c r="E48" s="18"/>
      <c r="F48" s="19" t="s">
        <v>50</v>
      </c>
      <c r="G48" s="19"/>
    </row>
    <row r="49" spans="1:7" ht="15.75" x14ac:dyDescent="0.2">
      <c r="A49" s="22" t="s">
        <v>51</v>
      </c>
      <c r="B49" s="20">
        <v>18</v>
      </c>
      <c r="C49" s="18">
        <f t="shared" si="1"/>
        <v>0.24324324324324326</v>
      </c>
      <c r="D49" s="13">
        <v>43</v>
      </c>
      <c r="E49" s="18">
        <f t="shared" si="0"/>
        <v>0.33858267716535434</v>
      </c>
      <c r="F49" s="19"/>
      <c r="G49" s="19"/>
    </row>
    <row r="50" spans="1:7" ht="31.5" x14ac:dyDescent="0.2">
      <c r="A50" s="23" t="s">
        <v>52</v>
      </c>
      <c r="B50" s="20">
        <v>4</v>
      </c>
      <c r="C50" s="18">
        <f t="shared" si="1"/>
        <v>5.4054054054054057E-2</v>
      </c>
      <c r="D50" s="13">
        <v>13</v>
      </c>
      <c r="E50" s="18">
        <f t="shared" si="0"/>
        <v>0.10236220472440945</v>
      </c>
      <c r="F50" s="19"/>
      <c r="G50" s="19"/>
    </row>
    <row r="51" spans="1:7" ht="15.75" x14ac:dyDescent="0.2">
      <c r="A51" s="22" t="s">
        <v>53</v>
      </c>
      <c r="B51" s="20">
        <v>0</v>
      </c>
      <c r="C51" s="18">
        <f t="shared" si="1"/>
        <v>0</v>
      </c>
      <c r="D51" s="13">
        <v>2</v>
      </c>
      <c r="E51" s="18">
        <f t="shared" si="0"/>
        <v>1.5748031496062992E-2</v>
      </c>
      <c r="F51" s="19"/>
      <c r="G51" s="19"/>
    </row>
    <row r="52" spans="1:7" ht="15.75" x14ac:dyDescent="0.2">
      <c r="A52" s="23" t="s">
        <v>65</v>
      </c>
      <c r="B52" s="20">
        <v>3</v>
      </c>
      <c r="C52" s="18">
        <f t="shared" si="1"/>
        <v>4.0540540540540543E-2</v>
      </c>
      <c r="D52" s="13">
        <v>33</v>
      </c>
      <c r="E52" s="18">
        <f t="shared" si="0"/>
        <v>0.25984251968503935</v>
      </c>
      <c r="F52" s="19"/>
      <c r="G52" s="19"/>
    </row>
    <row r="53" spans="1:7" ht="15.75" x14ac:dyDescent="0.2">
      <c r="A53" s="22" t="s">
        <v>54</v>
      </c>
      <c r="B53" s="20">
        <v>2</v>
      </c>
      <c r="C53" s="18">
        <f t="shared" si="1"/>
        <v>2.7027027027027029E-2</v>
      </c>
      <c r="D53" s="13">
        <v>7</v>
      </c>
      <c r="E53" s="18">
        <f t="shared" si="0"/>
        <v>5.5118110236220472E-2</v>
      </c>
      <c r="F53" s="19"/>
      <c r="G53" s="19"/>
    </row>
    <row r="54" spans="1:7" ht="15.75" x14ac:dyDescent="0.2">
      <c r="A54" s="22" t="s">
        <v>55</v>
      </c>
      <c r="B54" s="20">
        <v>47</v>
      </c>
      <c r="C54" s="18">
        <f t="shared" si="1"/>
        <v>0.63513513513513509</v>
      </c>
      <c r="D54" s="13">
        <v>29</v>
      </c>
      <c r="E54" s="18">
        <f t="shared" si="0"/>
        <v>0.2283464566929134</v>
      </c>
      <c r="F54" s="19"/>
      <c r="G54" s="19"/>
    </row>
    <row r="55" spans="1:7" ht="15.75" x14ac:dyDescent="0.2">
      <c r="A55" s="21" t="s">
        <v>66</v>
      </c>
      <c r="B55" s="20"/>
      <c r="C55" s="18"/>
      <c r="D55" s="13"/>
      <c r="E55" s="18"/>
      <c r="F55" s="19" t="s">
        <v>50</v>
      </c>
      <c r="G55" s="19"/>
    </row>
    <row r="56" spans="1:7" ht="15.75" x14ac:dyDescent="0.2">
      <c r="A56" s="22">
        <v>0</v>
      </c>
      <c r="B56" s="20">
        <v>47</v>
      </c>
      <c r="C56" s="18">
        <f t="shared" si="1"/>
        <v>0.63513513513513509</v>
      </c>
      <c r="D56" s="13">
        <v>29</v>
      </c>
      <c r="E56" s="18">
        <f t="shared" si="0"/>
        <v>0.2283464566929134</v>
      </c>
      <c r="F56" s="19"/>
      <c r="G56" s="19"/>
    </row>
    <row r="57" spans="1:7" ht="15.75" x14ac:dyDescent="0.2">
      <c r="A57" s="22">
        <v>1</v>
      </c>
      <c r="B57" s="20">
        <v>17</v>
      </c>
      <c r="C57" s="18">
        <f t="shared" si="1"/>
        <v>0.22972972972972974</v>
      </c>
      <c r="D57" s="13">
        <v>28</v>
      </c>
      <c r="E57" s="18">
        <f t="shared" si="0"/>
        <v>0.22047244094488189</v>
      </c>
      <c r="F57" s="19"/>
      <c r="G57" s="19"/>
    </row>
    <row r="58" spans="1:7" ht="15.75" x14ac:dyDescent="0.2">
      <c r="A58" s="22">
        <v>2</v>
      </c>
      <c r="B58" s="20">
        <v>9</v>
      </c>
      <c r="C58" s="18">
        <f t="shared" si="1"/>
        <v>0.12162162162162163</v>
      </c>
      <c r="D58" s="13">
        <v>36</v>
      </c>
      <c r="E58" s="18">
        <f t="shared" si="0"/>
        <v>0.28346456692913385</v>
      </c>
      <c r="F58" s="19"/>
      <c r="G58" s="19"/>
    </row>
    <row r="59" spans="1:7" ht="15.75" x14ac:dyDescent="0.2">
      <c r="A59" s="22">
        <v>3</v>
      </c>
      <c r="B59" s="20">
        <v>1</v>
      </c>
      <c r="C59" s="18">
        <f t="shared" si="1"/>
        <v>1.3513513513513514E-2</v>
      </c>
      <c r="D59" s="13">
        <v>26</v>
      </c>
      <c r="E59" s="18">
        <f t="shared" si="0"/>
        <v>0.20472440944881889</v>
      </c>
      <c r="F59" s="19"/>
      <c r="G59" s="19"/>
    </row>
    <row r="60" spans="1:7" ht="15.75" x14ac:dyDescent="0.2">
      <c r="A60" s="22">
        <v>4</v>
      </c>
      <c r="B60" s="20">
        <v>0</v>
      </c>
      <c r="C60" s="18">
        <f t="shared" si="1"/>
        <v>0</v>
      </c>
      <c r="D60" s="13">
        <v>8</v>
      </c>
      <c r="E60" s="18">
        <f t="shared" si="0"/>
        <v>6.2992125984251968E-2</v>
      </c>
      <c r="F60" s="19"/>
      <c r="G60" s="19"/>
    </row>
    <row r="61" spans="1:7" ht="18.75" x14ac:dyDescent="0.2">
      <c r="A61" s="21" t="s">
        <v>56</v>
      </c>
      <c r="B61" s="20"/>
      <c r="C61" s="18"/>
      <c r="D61" s="13"/>
      <c r="E61" s="18"/>
      <c r="F61" s="19">
        <v>0.254</v>
      </c>
      <c r="G61" s="19"/>
    </row>
    <row r="62" spans="1:7" ht="15.75" x14ac:dyDescent="0.2">
      <c r="A62" s="17" t="s">
        <v>57</v>
      </c>
      <c r="B62" s="20">
        <v>4</v>
      </c>
      <c r="C62" s="18">
        <f>B62/73</f>
        <v>5.4794520547945202E-2</v>
      </c>
      <c r="D62" s="13">
        <v>3</v>
      </c>
      <c r="E62" s="18">
        <f>D62/126</f>
        <v>2.3809523809523808E-2</v>
      </c>
      <c r="F62" s="19"/>
      <c r="G62" s="19"/>
    </row>
    <row r="63" spans="1:7" ht="15.75" x14ac:dyDescent="0.2">
      <c r="A63" s="17" t="s">
        <v>58</v>
      </c>
      <c r="B63" s="20">
        <v>69</v>
      </c>
      <c r="C63" s="18">
        <f>B63/73</f>
        <v>0.9452054794520548</v>
      </c>
      <c r="D63" s="13">
        <v>123</v>
      </c>
      <c r="E63" s="18">
        <f>D63/126</f>
        <v>0.97619047619047616</v>
      </c>
      <c r="F63" s="19"/>
      <c r="G63" s="19"/>
    </row>
    <row r="64" spans="1:7" ht="18.75" x14ac:dyDescent="0.2">
      <c r="A64" s="21" t="s">
        <v>59</v>
      </c>
      <c r="B64" s="20"/>
      <c r="C64" s="18"/>
      <c r="D64" s="13"/>
      <c r="E64" s="18"/>
      <c r="F64" s="19">
        <v>0.68</v>
      </c>
      <c r="G64" s="19"/>
    </row>
    <row r="65" spans="1:7" ht="15.75" x14ac:dyDescent="0.2">
      <c r="A65" s="17">
        <v>2</v>
      </c>
      <c r="B65" s="20">
        <v>3</v>
      </c>
      <c r="C65" s="18">
        <f>B65/57</f>
        <v>5.2631578947368418E-2</v>
      </c>
      <c r="D65" s="13">
        <v>9</v>
      </c>
      <c r="E65" s="18">
        <f>D65/113</f>
        <v>7.9646017699115043E-2</v>
      </c>
      <c r="F65" s="19"/>
      <c r="G65" s="19"/>
    </row>
    <row r="66" spans="1:7" ht="15.75" x14ac:dyDescent="0.2">
      <c r="A66" s="17">
        <v>3</v>
      </c>
      <c r="B66" s="20">
        <v>27</v>
      </c>
      <c r="C66" s="18">
        <f t="shared" ref="C66:C67" si="2">B66/57</f>
        <v>0.47368421052631576</v>
      </c>
      <c r="D66" s="13">
        <v>57</v>
      </c>
      <c r="E66" s="18">
        <f t="shared" ref="E66:E67" si="3">D66/113</f>
        <v>0.50442477876106195</v>
      </c>
      <c r="F66" s="19"/>
      <c r="G66" s="19"/>
    </row>
    <row r="67" spans="1:7" ht="15.75" x14ac:dyDescent="0.2">
      <c r="A67" s="17">
        <v>4</v>
      </c>
      <c r="B67" s="20">
        <v>27</v>
      </c>
      <c r="C67" s="18">
        <f t="shared" si="2"/>
        <v>0.47368421052631576</v>
      </c>
      <c r="D67" s="13">
        <v>47</v>
      </c>
      <c r="E67" s="18">
        <f t="shared" si="3"/>
        <v>0.41592920353982299</v>
      </c>
      <c r="F67" s="19"/>
      <c r="G67" s="19"/>
    </row>
    <row r="68" spans="1:7" ht="18.75" x14ac:dyDescent="0.2">
      <c r="A68" s="21" t="s">
        <v>60</v>
      </c>
      <c r="B68" s="20"/>
      <c r="C68" s="18"/>
      <c r="D68" s="13"/>
      <c r="E68" s="18"/>
      <c r="F68" s="19">
        <v>0.32400000000000001</v>
      </c>
      <c r="G68" s="19"/>
    </row>
    <row r="69" spans="1:7" ht="15.75" x14ac:dyDescent="0.2">
      <c r="A69" s="17">
        <v>0</v>
      </c>
      <c r="B69" s="20">
        <v>16</v>
      </c>
      <c r="C69" s="18">
        <f>B69/57</f>
        <v>0.2807017543859649</v>
      </c>
      <c r="D69" s="13">
        <v>24</v>
      </c>
      <c r="E69" s="18">
        <f>D69/113</f>
        <v>0.21238938053097345</v>
      </c>
      <c r="F69" s="19"/>
      <c r="G69" s="19"/>
    </row>
    <row r="70" spans="1:7" ht="15.75" x14ac:dyDescent="0.2">
      <c r="A70" s="17">
        <v>1</v>
      </c>
      <c r="B70" s="20">
        <v>9</v>
      </c>
      <c r="C70" s="18">
        <f t="shared" ref="C70:C72" si="4">B70/57</f>
        <v>0.15789473684210525</v>
      </c>
      <c r="D70" s="13">
        <v>32</v>
      </c>
      <c r="E70" s="18">
        <f t="shared" ref="E70:E72" si="5">D70/113</f>
        <v>0.2831858407079646</v>
      </c>
      <c r="F70" s="19"/>
      <c r="G70" s="19"/>
    </row>
    <row r="71" spans="1:7" ht="15.75" x14ac:dyDescent="0.2">
      <c r="A71" s="17">
        <v>2</v>
      </c>
      <c r="B71" s="20">
        <v>19</v>
      </c>
      <c r="C71" s="18">
        <f t="shared" si="4"/>
        <v>0.33333333333333331</v>
      </c>
      <c r="D71" s="13">
        <v>33</v>
      </c>
      <c r="E71" s="18">
        <f t="shared" si="5"/>
        <v>0.29203539823008851</v>
      </c>
      <c r="F71" s="19"/>
      <c r="G71" s="19"/>
    </row>
    <row r="72" spans="1:7" ht="15.75" x14ac:dyDescent="0.2">
      <c r="A72" s="17">
        <v>3</v>
      </c>
      <c r="B72" s="20">
        <v>13</v>
      </c>
      <c r="C72" s="18">
        <f t="shared" si="4"/>
        <v>0.22807017543859648</v>
      </c>
      <c r="D72" s="13">
        <v>24</v>
      </c>
      <c r="E72" s="18">
        <f t="shared" si="5"/>
        <v>0.21238938053097345</v>
      </c>
      <c r="F72" s="19"/>
      <c r="G72" s="19"/>
    </row>
    <row r="73" spans="1:7" ht="15.75" x14ac:dyDescent="0.2">
      <c r="A73" s="21" t="s">
        <v>61</v>
      </c>
      <c r="B73" s="20"/>
      <c r="C73" s="18"/>
      <c r="D73" s="13"/>
      <c r="E73" s="18"/>
      <c r="F73" s="19">
        <v>2E-3</v>
      </c>
      <c r="G73" s="19"/>
    </row>
    <row r="74" spans="1:7" ht="15.75" x14ac:dyDescent="0.2">
      <c r="A74" s="22" t="s">
        <v>62</v>
      </c>
      <c r="B74" s="20">
        <v>42</v>
      </c>
      <c r="C74" s="18">
        <f t="shared" ref="C74:C76" si="6">B74/74</f>
        <v>0.56756756756756754</v>
      </c>
      <c r="D74" s="13">
        <v>91</v>
      </c>
      <c r="E74" s="18">
        <f t="shared" ref="E74:E76" si="7">D74/127</f>
        <v>0.71653543307086609</v>
      </c>
      <c r="F74" s="19"/>
      <c r="G74" s="19"/>
    </row>
    <row r="75" spans="1:7" ht="15.75" x14ac:dyDescent="0.2">
      <c r="A75" s="22" t="s">
        <v>63</v>
      </c>
      <c r="B75" s="20">
        <v>9</v>
      </c>
      <c r="C75" s="18">
        <f t="shared" si="6"/>
        <v>0.12162162162162163</v>
      </c>
      <c r="D75" s="13">
        <v>22</v>
      </c>
      <c r="E75" s="18">
        <f t="shared" si="7"/>
        <v>0.17322834645669291</v>
      </c>
      <c r="F75" s="19"/>
      <c r="G75" s="19"/>
    </row>
    <row r="76" spans="1:7" ht="16.5" thickBot="1" x14ac:dyDescent="0.25">
      <c r="A76" s="24" t="s">
        <v>55</v>
      </c>
      <c r="B76" s="25">
        <v>23</v>
      </c>
      <c r="C76" s="26">
        <f t="shared" si="6"/>
        <v>0.3108108108108108</v>
      </c>
      <c r="D76" s="27">
        <v>14</v>
      </c>
      <c r="E76" s="26">
        <f t="shared" si="7"/>
        <v>0.11023622047244094</v>
      </c>
      <c r="F76" s="28"/>
      <c r="G76" s="28"/>
    </row>
    <row r="77" spans="1:7" ht="15.75" x14ac:dyDescent="0.2">
      <c r="A77" s="12"/>
      <c r="B77" s="13"/>
      <c r="C77" s="13"/>
      <c r="D77" s="13"/>
      <c r="E77" s="13"/>
      <c r="F77" s="12"/>
      <c r="G77" s="12"/>
    </row>
    <row r="78" spans="1:7" ht="15.75" x14ac:dyDescent="0.2">
      <c r="A78" s="21" t="s">
        <v>64</v>
      </c>
      <c r="B78" s="13"/>
      <c r="C78" s="13"/>
      <c r="D78" s="13"/>
      <c r="E78" s="13"/>
      <c r="F78" s="12"/>
      <c r="G78" s="12"/>
    </row>
    <row r="79" spans="1:7" ht="33.75" customHeight="1" x14ac:dyDescent="0.2">
      <c r="A79" s="29" t="s">
        <v>67</v>
      </c>
      <c r="B79" s="29"/>
      <c r="C79" s="29"/>
      <c r="D79" s="29"/>
      <c r="E79" s="29"/>
      <c r="F79" s="29"/>
      <c r="G79" s="29"/>
    </row>
    <row r="80" spans="1:7" ht="15.75" x14ac:dyDescent="0.2">
      <c r="A80" s="30" t="s">
        <v>68</v>
      </c>
      <c r="B80" s="30"/>
      <c r="C80" s="30"/>
      <c r="D80" s="30"/>
      <c r="E80" s="30"/>
      <c r="F80" s="30"/>
      <c r="G80" s="30"/>
    </row>
  </sheetData>
  <mergeCells count="22">
    <mergeCell ref="A80:G80"/>
    <mergeCell ref="F55:G60"/>
    <mergeCell ref="F61:G63"/>
    <mergeCell ref="F64:G67"/>
    <mergeCell ref="F68:G72"/>
    <mergeCell ref="F73:G76"/>
    <mergeCell ref="A79:G79"/>
    <mergeCell ref="F6:G8"/>
    <mergeCell ref="F9:G26"/>
    <mergeCell ref="F27:G31"/>
    <mergeCell ref="F32:G34"/>
    <mergeCell ref="F35:G47"/>
    <mergeCell ref="F48:G54"/>
    <mergeCell ref="A1:G1"/>
    <mergeCell ref="A2:A5"/>
    <mergeCell ref="B2:C3"/>
    <mergeCell ref="D2:E3"/>
    <mergeCell ref="F2:G5"/>
    <mergeCell ref="B4:B5"/>
    <mergeCell ref="C4:C5"/>
    <mergeCell ref="D4:D5"/>
    <mergeCell ref="E4:E5"/>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ThinkPad</cp:lastModifiedBy>
  <dcterms:created xsi:type="dcterms:W3CDTF">2023-03-03T02:13:48Z</dcterms:created>
  <dcterms:modified xsi:type="dcterms:W3CDTF">2023-03-03T02:18:46Z</dcterms:modified>
</cp:coreProperties>
</file>