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D:\Download\RE__PGx_-PaperV7\"/>
    </mc:Choice>
  </mc:AlternateContent>
  <xr:revisionPtr revIDLastSave="0" documentId="13_ncr:1_{88019A0D-FDC4-4462-A4FD-7685C2868765}" xr6:coauthVersionLast="47" xr6:coauthVersionMax="47" xr10:uidLastSave="{00000000-0000-0000-0000-000000000000}"/>
  <bookViews>
    <workbookView xWindow="1100" yWindow="940" windowWidth="10800" windowHeight="10200" xr2:uid="{00000000-000D-0000-FFFF-FFFF00000000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K43" i="1"/>
  <c r="F7" i="1"/>
  <c r="F76" i="1" s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6" i="1"/>
  <c r="E76" i="1"/>
  <c r="D76" i="1"/>
  <c r="J69" i="1" l="1"/>
  <c r="K69" i="1" s="1"/>
  <c r="J61" i="1"/>
  <c r="K61" i="1" s="1"/>
  <c r="J60" i="1"/>
  <c r="K60" i="1" s="1"/>
  <c r="J57" i="1"/>
  <c r="K57" i="1" s="1"/>
  <c r="J53" i="1"/>
  <c r="K53" i="1" s="1"/>
  <c r="J44" i="1"/>
  <c r="K44" i="1" s="1"/>
  <c r="J42" i="1"/>
  <c r="K42" i="1" s="1"/>
  <c r="J39" i="1"/>
  <c r="K39" i="1" s="1"/>
  <c r="J31" i="1"/>
  <c r="K31" i="1" s="1"/>
  <c r="J27" i="1"/>
  <c r="K27" i="1" s="1"/>
  <c r="J25" i="1"/>
  <c r="K25" i="1" s="1"/>
  <c r="J17" i="1"/>
  <c r="K17" i="1" s="1"/>
  <c r="J11" i="1"/>
  <c r="K11" i="1" s="1"/>
  <c r="I74" i="1"/>
  <c r="J74" i="1" s="1"/>
  <c r="K74" i="1" s="1"/>
  <c r="I72" i="1"/>
  <c r="J72" i="1" s="1"/>
  <c r="K72" i="1" s="1"/>
  <c r="I70" i="1"/>
  <c r="J70" i="1" s="1"/>
  <c r="K70" i="1" s="1"/>
  <c r="I69" i="1"/>
  <c r="I66" i="1"/>
  <c r="J66" i="1" s="1"/>
  <c r="K66" i="1" s="1"/>
  <c r="I64" i="1"/>
  <c r="J64" i="1" s="1"/>
  <c r="K64" i="1" s="1"/>
  <c r="I61" i="1"/>
  <c r="I60" i="1"/>
  <c r="I59" i="1"/>
  <c r="J59" i="1" s="1"/>
  <c r="K59" i="1" s="1"/>
  <c r="I57" i="1"/>
  <c r="I55" i="1"/>
  <c r="J55" i="1" s="1"/>
  <c r="K55" i="1" s="1"/>
  <c r="I53" i="1"/>
  <c r="I50" i="1"/>
  <c r="J50" i="1" s="1"/>
  <c r="K50" i="1" s="1"/>
  <c r="I47" i="1"/>
  <c r="J47" i="1" s="1"/>
  <c r="K47" i="1" s="1"/>
  <c r="I44" i="1"/>
  <c r="I42" i="1"/>
  <c r="I40" i="1"/>
  <c r="J40" i="1" s="1"/>
  <c r="K40" i="1" s="1"/>
  <c r="I39" i="1"/>
  <c r="I35" i="1"/>
  <c r="J35" i="1" s="1"/>
  <c r="K35" i="1" s="1"/>
  <c r="I31" i="1"/>
  <c r="I30" i="1"/>
  <c r="J30" i="1" s="1"/>
  <c r="K30" i="1" s="1"/>
  <c r="I28" i="1"/>
  <c r="J28" i="1" s="1"/>
  <c r="K28" i="1" s="1"/>
  <c r="I27" i="1"/>
  <c r="I25" i="1"/>
  <c r="I21" i="1"/>
  <c r="J21" i="1" s="1"/>
  <c r="K21" i="1" s="1"/>
  <c r="I17" i="1"/>
  <c r="I14" i="1"/>
  <c r="J14" i="1" s="1"/>
  <c r="K14" i="1" s="1"/>
  <c r="I13" i="1"/>
  <c r="J13" i="1" s="1"/>
  <c r="K13" i="1" s="1"/>
  <c r="I12" i="1"/>
  <c r="I11" i="1"/>
  <c r="I9" i="1"/>
  <c r="J9" i="1" s="1"/>
  <c r="K9" i="1" s="1"/>
  <c r="I7" i="1"/>
  <c r="J7" i="1" s="1"/>
  <c r="K7" i="1" s="1"/>
  <c r="I6" i="1"/>
  <c r="I76" i="1" s="1"/>
  <c r="H74" i="1"/>
  <c r="H72" i="1"/>
  <c r="H70" i="1"/>
  <c r="H69" i="1"/>
  <c r="H66" i="1"/>
  <c r="H64" i="1"/>
  <c r="H61" i="1"/>
  <c r="H60" i="1"/>
  <c r="H59" i="1"/>
  <c r="H57" i="1"/>
  <c r="H55" i="1"/>
  <c r="H53" i="1"/>
  <c r="H50" i="1"/>
  <c r="H47" i="1"/>
  <c r="H44" i="1"/>
  <c r="H42" i="1"/>
  <c r="H40" i="1"/>
  <c r="H39" i="1"/>
  <c r="H35" i="1"/>
  <c r="H31" i="1"/>
  <c r="H30" i="1"/>
  <c r="H28" i="1"/>
  <c r="H27" i="1"/>
  <c r="H25" i="1"/>
  <c r="H21" i="1"/>
  <c r="H17" i="1"/>
  <c r="H14" i="1"/>
  <c r="H13" i="1"/>
  <c r="H12" i="1"/>
  <c r="H11" i="1"/>
  <c r="H9" i="1"/>
  <c r="H7" i="1"/>
  <c r="H6" i="1"/>
  <c r="J6" i="1" l="1"/>
  <c r="K6" i="1" l="1"/>
  <c r="K76" i="1" s="1"/>
  <c r="J76" i="1"/>
</calcChain>
</file>

<file path=xl/sharedStrings.xml><?xml version="1.0" encoding="utf-8"?>
<sst xmlns="http://schemas.openxmlformats.org/spreadsheetml/2006/main" count="157" uniqueCount="85">
  <si>
    <t>Drug</t>
  </si>
  <si>
    <t>Total frequency (%)</t>
  </si>
  <si>
    <t>Projected impact</t>
  </si>
  <si>
    <t>Affected headcount</t>
  </si>
  <si>
    <t>Drugs with prescription data in KFSHRC system</t>
  </si>
  <si>
    <t>ivacaftor</t>
  </si>
  <si>
    <t>CFTR (Favorable response)</t>
  </si>
  <si>
    <t>efavirenz</t>
  </si>
  <si>
    <t>CYP2B6 IM</t>
  </si>
  <si>
    <t>CYP2B6 PM</t>
  </si>
  <si>
    <t>celecoxib</t>
  </si>
  <si>
    <t>CYP2C9 IM</t>
  </si>
  <si>
    <t>CYP2C9 PM</t>
  </si>
  <si>
    <t>ibuprofen</t>
  </si>
  <si>
    <t>CYP2C9</t>
  </si>
  <si>
    <t>lornoxicam</t>
  </si>
  <si>
    <t>meloxicam</t>
  </si>
  <si>
    <t>phenytoin</t>
  </si>
  <si>
    <t>HLA-B*15:02 carrier</t>
  </si>
  <si>
    <t>warfarin</t>
  </si>
  <si>
    <t>CYP4F2: Decrease metabolism</t>
  </si>
  <si>
    <t>VKORC1: Increased sensitivity</t>
  </si>
  <si>
    <t>amitriptyline</t>
  </si>
  <si>
    <t>CYP2D6 UM</t>
  </si>
  <si>
    <t>CYP2D6 IM</t>
  </si>
  <si>
    <t>CYP2D6 PM</t>
  </si>
  <si>
    <t>CYP2C19 PM</t>
  </si>
  <si>
    <t>clopidogrel</t>
  </si>
  <si>
    <t>CYP2C19 IM</t>
  </si>
  <si>
    <t>escitalopram</t>
  </si>
  <si>
    <t>omeprazole</t>
  </si>
  <si>
    <t>voriconazole</t>
  </si>
  <si>
    <t>clomipramine</t>
  </si>
  <si>
    <t>imipramine</t>
  </si>
  <si>
    <t>sertraline</t>
  </si>
  <si>
    <t>esomeprazole</t>
  </si>
  <si>
    <t>tacrolimus</t>
  </si>
  <si>
    <t>CYP3A5 EM</t>
  </si>
  <si>
    <t>CYP3A5 IM</t>
  </si>
  <si>
    <t>atorvastatin</t>
  </si>
  <si>
    <t>SLCO1B1 Intermediate Function</t>
  </si>
  <si>
    <t>SLCO1B1 Low function</t>
  </si>
  <si>
    <t>rosuvastatin</t>
  </si>
  <si>
    <t>simvastatin</t>
  </si>
  <si>
    <t>azathioprine</t>
  </si>
  <si>
    <t>NUDT15 IM</t>
  </si>
  <si>
    <t>NUDT15 PM</t>
  </si>
  <si>
    <t>mercaptopurine</t>
  </si>
  <si>
    <t>carbamazepine</t>
  </si>
  <si>
    <t>HLA-A*31:01 carrier</t>
  </si>
  <si>
    <t>oxcarbazepine</t>
  </si>
  <si>
    <t>allopurinol</t>
  </si>
  <si>
    <t>HLA-B*58:01 carrier</t>
  </si>
  <si>
    <t>atomoxetine</t>
  </si>
  <si>
    <t>codeine</t>
  </si>
  <si>
    <t>nortriptyline</t>
  </si>
  <si>
    <t>ondansetron</t>
  </si>
  <si>
    <t>paroxetine</t>
  </si>
  <si>
    <t>tamoxifen</t>
  </si>
  <si>
    <t>tramadol</t>
  </si>
  <si>
    <t>Drugs without prescription data in KFSHRC system</t>
  </si>
  <si>
    <t>methadone</t>
  </si>
  <si>
    <t>fluvastatin</t>
  </si>
  <si>
    <t>SLCO1B1</t>
  </si>
  <si>
    <t>fosphenytoin</t>
  </si>
  <si>
    <t>piroxicam</t>
  </si>
  <si>
    <t>siponimod</t>
  </si>
  <si>
    <t>tenoxicam</t>
  </si>
  <si>
    <t>aceclofenac</t>
  </si>
  <si>
    <t>nabumetone</t>
  </si>
  <si>
    <t>citalopram</t>
  </si>
  <si>
    <t>lansoprazole</t>
  </si>
  <si>
    <t>pantoprazole</t>
  </si>
  <si>
    <t>dexlansoprazole</t>
  </si>
  <si>
    <t>lumiracoxib</t>
  </si>
  <si>
    <t xml:space="preserve">No Data </t>
  </si>
  <si>
    <t>Affected expenditure (SAR)</t>
  </si>
  <si>
    <t>Totals</t>
  </si>
  <si>
    <t>Cost (USD)</t>
  </si>
  <si>
    <t>Costs (SAR)</t>
  </si>
  <si>
    <t>Frequency of actionable phenotype(s) and projected impact for each drug over the periond 2018-2021</t>
  </si>
  <si>
    <t>Affected Expernditre per Year USD</t>
  </si>
  <si>
    <t>Affected expenditure (USD)</t>
  </si>
  <si>
    <t>Actionable Gene/phenotype(s)</t>
  </si>
  <si>
    <t># Prescriptions-Patients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</si>
</sst>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4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1" xfId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 wrapText="1"/>
    </xf>
    <xf numFmtId="3" fontId="1" fillId="0" borderId="13" xfId="0" applyNumberFormat="1" applyFont="1" applyBorder="1" applyAlignment="1">
      <alignment horizontal="center" vertical="top" wrapText="1"/>
    </xf>
    <xf numFmtId="3" fontId="1" fillId="0" borderId="15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6"/>
  <sheetViews>
    <sheetView tabSelected="1" topLeftCell="A88" zoomScale="75" workbookViewId="0">
      <selection activeCell="D109" sqref="D109"/>
    </sheetView>
  </sheetViews>
  <sheetFormatPr defaultColWidth="10.83203125" defaultRowHeight="15.5" x14ac:dyDescent="0.35"/>
  <cols>
    <col min="1" max="1" width="10.83203125" style="1"/>
    <col min="2" max="2" width="21.08203125" style="1" customWidth="1"/>
    <col min="3" max="3" width="56.33203125" style="21" customWidth="1"/>
    <col min="4" max="6" width="23" style="12" customWidth="1"/>
    <col min="7" max="7" width="19.5" style="1" customWidth="1"/>
    <col min="8" max="9" width="24.58203125" style="1" customWidth="1"/>
    <col min="10" max="10" width="20.25" style="12" customWidth="1"/>
    <col min="11" max="11" width="23.75" style="12" customWidth="1"/>
    <col min="12" max="16384" width="10.83203125" style="1"/>
  </cols>
  <sheetData>
    <row r="2" spans="1:11" ht="46.5" customHeight="1" thickBot="1" x14ac:dyDescent="0.4">
      <c r="B2" s="32" t="s">
        <v>80</v>
      </c>
      <c r="C2" s="32"/>
      <c r="D2" s="32"/>
      <c r="E2" s="32"/>
      <c r="F2" s="32"/>
      <c r="G2" s="32"/>
      <c r="H2" s="32"/>
      <c r="I2" s="32"/>
      <c r="J2" s="32"/>
    </row>
    <row r="3" spans="1:11" x14ac:dyDescent="0.35">
      <c r="B3" s="33" t="s">
        <v>0</v>
      </c>
      <c r="C3" s="28" t="s">
        <v>83</v>
      </c>
      <c r="D3" s="26" t="s">
        <v>84</v>
      </c>
      <c r="E3" s="26" t="s">
        <v>79</v>
      </c>
      <c r="F3" s="26" t="s">
        <v>78</v>
      </c>
      <c r="G3" s="28" t="s">
        <v>1</v>
      </c>
      <c r="H3" s="28" t="s">
        <v>2</v>
      </c>
      <c r="I3" s="28"/>
      <c r="J3" s="28"/>
      <c r="K3" s="29"/>
    </row>
    <row r="4" spans="1:11" ht="54" customHeight="1" thickBot="1" x14ac:dyDescent="0.4">
      <c r="B4" s="34"/>
      <c r="C4" s="35"/>
      <c r="D4" s="27"/>
      <c r="E4" s="27"/>
      <c r="F4" s="27"/>
      <c r="G4" s="35"/>
      <c r="H4" s="18" t="s">
        <v>3</v>
      </c>
      <c r="I4" s="18" t="s">
        <v>76</v>
      </c>
      <c r="J4" s="19" t="s">
        <v>82</v>
      </c>
      <c r="K4" s="20" t="s">
        <v>81</v>
      </c>
    </row>
    <row r="5" spans="1:11" ht="21" customHeight="1" x14ac:dyDescent="0.35">
      <c r="B5" s="36" t="s">
        <v>4</v>
      </c>
      <c r="C5" s="36"/>
      <c r="D5" s="36"/>
      <c r="E5" s="36"/>
      <c r="F5" s="36"/>
      <c r="G5" s="36"/>
      <c r="H5" s="36"/>
      <c r="I5" s="36"/>
      <c r="J5" s="36"/>
      <c r="K5" s="17"/>
    </row>
    <row r="6" spans="1:11" x14ac:dyDescent="0.35">
      <c r="A6" s="1">
        <v>1</v>
      </c>
      <c r="B6" s="3" t="s">
        <v>5</v>
      </c>
      <c r="C6" s="45" t="s">
        <v>6</v>
      </c>
      <c r="D6" s="10">
        <v>9</v>
      </c>
      <c r="E6" s="10">
        <v>7290848.7437500004</v>
      </c>
      <c r="F6" s="10">
        <f>E6/3.75</f>
        <v>1944226.3316666668</v>
      </c>
      <c r="G6" s="4">
        <v>8.8000000000000005E-3</v>
      </c>
      <c r="H6" s="11">
        <f>G6*D6</f>
        <v>7.9200000000000007E-2</v>
      </c>
      <c r="I6" s="11">
        <f>G6*E6</f>
        <v>64159.468945000008</v>
      </c>
      <c r="J6" s="11">
        <f>I6/3.75</f>
        <v>17109.191718666669</v>
      </c>
      <c r="K6" s="11">
        <f>J6/3</f>
        <v>5703.0639062222226</v>
      </c>
    </row>
    <row r="7" spans="1:11" x14ac:dyDescent="0.35">
      <c r="A7" s="1">
        <v>2</v>
      </c>
      <c r="B7" s="37" t="s">
        <v>7</v>
      </c>
      <c r="C7" s="45" t="s">
        <v>8</v>
      </c>
      <c r="D7" s="38">
        <v>33</v>
      </c>
      <c r="E7" s="38">
        <v>139017.17973197979</v>
      </c>
      <c r="F7" s="10">
        <f t="shared" ref="F7:F70" si="0">E7/3.75</f>
        <v>37071.247928527948</v>
      </c>
      <c r="G7" s="39">
        <v>0.41410000000000002</v>
      </c>
      <c r="H7" s="30">
        <f>G7*D7</f>
        <v>13.6653</v>
      </c>
      <c r="I7" s="22">
        <f>G7*E7</f>
        <v>57567.014127012837</v>
      </c>
      <c r="J7" s="22">
        <f>I7/3.75</f>
        <v>15351.203767203424</v>
      </c>
      <c r="K7" s="22">
        <f t="shared" ref="K7:K70" si="1">J7/3</f>
        <v>5117.067922401141</v>
      </c>
    </row>
    <row r="8" spans="1:11" x14ac:dyDescent="0.35">
      <c r="B8" s="37"/>
      <c r="C8" s="45" t="s">
        <v>9</v>
      </c>
      <c r="D8" s="38">
        <v>33</v>
      </c>
      <c r="E8" s="38">
        <v>139017.17973197979</v>
      </c>
      <c r="F8" s="10">
        <f t="shared" si="0"/>
        <v>37071.247928527948</v>
      </c>
      <c r="G8" s="39"/>
      <c r="H8" s="30"/>
      <c r="I8" s="23"/>
      <c r="J8" s="23"/>
      <c r="K8" s="23"/>
    </row>
    <row r="9" spans="1:11" x14ac:dyDescent="0.35">
      <c r="A9" s="1">
        <v>3</v>
      </c>
      <c r="B9" s="25" t="s">
        <v>10</v>
      </c>
      <c r="C9" s="46" t="s">
        <v>11</v>
      </c>
      <c r="D9" s="38">
        <v>2</v>
      </c>
      <c r="E9" s="38">
        <v>55.08</v>
      </c>
      <c r="F9" s="10">
        <f t="shared" si="0"/>
        <v>14.687999999999999</v>
      </c>
      <c r="G9" s="39">
        <v>9.9099999999999994E-2</v>
      </c>
      <c r="H9" s="30">
        <f>G9*D9</f>
        <v>0.19819999999999999</v>
      </c>
      <c r="I9" s="22">
        <f>G9*E9</f>
        <v>5.4584279999999996</v>
      </c>
      <c r="J9" s="22">
        <f>I9/3.75</f>
        <v>1.4555807999999999</v>
      </c>
      <c r="K9" s="22">
        <f t="shared" si="1"/>
        <v>0.48519359999999995</v>
      </c>
    </row>
    <row r="10" spans="1:11" x14ac:dyDescent="0.35">
      <c r="B10" s="25"/>
      <c r="C10" s="46" t="s">
        <v>12</v>
      </c>
      <c r="D10" s="38"/>
      <c r="E10" s="38">
        <v>55.08</v>
      </c>
      <c r="F10" s="10">
        <f t="shared" si="0"/>
        <v>14.687999999999999</v>
      </c>
      <c r="G10" s="39"/>
      <c r="H10" s="30"/>
      <c r="I10" s="23"/>
      <c r="J10" s="23"/>
      <c r="K10" s="23"/>
    </row>
    <row r="11" spans="1:11" ht="29.15" customHeight="1" x14ac:dyDescent="0.35">
      <c r="A11" s="1">
        <v>4</v>
      </c>
      <c r="B11" s="6" t="s">
        <v>13</v>
      </c>
      <c r="C11" s="46" t="s">
        <v>14</v>
      </c>
      <c r="D11" s="11">
        <v>21216</v>
      </c>
      <c r="E11" s="11">
        <v>313739.63230271073</v>
      </c>
      <c r="F11" s="10">
        <f t="shared" si="0"/>
        <v>83663.901947389531</v>
      </c>
      <c r="G11" s="5">
        <v>9.9099999999999994E-2</v>
      </c>
      <c r="H11" s="11">
        <f>G11*D11</f>
        <v>2102.5056</v>
      </c>
      <c r="I11" s="11">
        <f>G11*E11</f>
        <v>31091.597561198632</v>
      </c>
      <c r="J11" s="11">
        <f>I11/3.75</f>
        <v>8291.092682986302</v>
      </c>
      <c r="K11" s="11">
        <f t="shared" si="1"/>
        <v>2763.6975609954338</v>
      </c>
    </row>
    <row r="12" spans="1:11" ht="34" customHeight="1" x14ac:dyDescent="0.35">
      <c r="A12" s="1">
        <v>5</v>
      </c>
      <c r="B12" s="6" t="s">
        <v>15</v>
      </c>
      <c r="C12" s="46" t="s">
        <v>14</v>
      </c>
      <c r="D12" s="11">
        <v>1</v>
      </c>
      <c r="E12" s="11">
        <v>0</v>
      </c>
      <c r="F12" s="10">
        <f t="shared" si="0"/>
        <v>0</v>
      </c>
      <c r="G12" s="5">
        <v>9.9099999999999994E-2</v>
      </c>
      <c r="H12" s="11">
        <f>G12*D12</f>
        <v>9.9099999999999994E-2</v>
      </c>
      <c r="I12" s="11">
        <f>G12*E12</f>
        <v>0</v>
      </c>
      <c r="J12" s="11">
        <v>0</v>
      </c>
      <c r="K12" s="11">
        <f t="shared" si="1"/>
        <v>0</v>
      </c>
    </row>
    <row r="13" spans="1:11" ht="28" customHeight="1" x14ac:dyDescent="0.35">
      <c r="A13" s="1">
        <v>6</v>
      </c>
      <c r="B13" s="6" t="s">
        <v>16</v>
      </c>
      <c r="C13" s="46" t="s">
        <v>14</v>
      </c>
      <c r="D13" s="11">
        <v>9336</v>
      </c>
      <c r="E13" s="11">
        <v>1051501.7543065641</v>
      </c>
      <c r="F13" s="10">
        <f t="shared" si="0"/>
        <v>280400.46781508374</v>
      </c>
      <c r="G13" s="5">
        <v>9.9099999999999994E-2</v>
      </c>
      <c r="H13" s="11">
        <f>G13*D13</f>
        <v>925.19759999999997</v>
      </c>
      <c r="I13" s="11">
        <f>G13*E13</f>
        <v>104203.8238517805</v>
      </c>
      <c r="J13" s="11">
        <f>I13/3.75</f>
        <v>27787.6863604748</v>
      </c>
      <c r="K13" s="11">
        <f t="shared" si="1"/>
        <v>9262.5621201582671</v>
      </c>
    </row>
    <row r="14" spans="1:11" x14ac:dyDescent="0.35">
      <c r="B14" s="25" t="s">
        <v>17</v>
      </c>
      <c r="C14" s="46" t="s">
        <v>18</v>
      </c>
      <c r="D14" s="30">
        <v>4271</v>
      </c>
      <c r="E14" s="30">
        <v>364226.94582779403</v>
      </c>
      <c r="F14" s="10">
        <f t="shared" si="0"/>
        <v>97127.185554078402</v>
      </c>
      <c r="G14" s="31">
        <v>0.1017</v>
      </c>
      <c r="H14" s="30">
        <f>G14*D14</f>
        <v>434.36070000000001</v>
      </c>
      <c r="I14" s="22">
        <f>G14*E14</f>
        <v>37041.880390686652</v>
      </c>
      <c r="J14" s="22">
        <f>I14/3.75</f>
        <v>9877.8347708497731</v>
      </c>
      <c r="K14" s="22">
        <f t="shared" si="1"/>
        <v>3292.6115902832576</v>
      </c>
    </row>
    <row r="15" spans="1:11" x14ac:dyDescent="0.35">
      <c r="A15" s="1">
        <v>7</v>
      </c>
      <c r="B15" s="25"/>
      <c r="C15" s="46" t="s">
        <v>11</v>
      </c>
      <c r="D15" s="30">
        <v>4271</v>
      </c>
      <c r="E15" s="30">
        <v>364226.94582779414</v>
      </c>
      <c r="F15" s="10">
        <f t="shared" si="0"/>
        <v>97127.185554078445</v>
      </c>
      <c r="G15" s="31"/>
      <c r="H15" s="30"/>
      <c r="I15" s="24"/>
      <c r="J15" s="24"/>
      <c r="K15" s="24"/>
    </row>
    <row r="16" spans="1:11" ht="17.149999999999999" customHeight="1" x14ac:dyDescent="0.35">
      <c r="B16" s="25"/>
      <c r="C16" s="46" t="s">
        <v>12</v>
      </c>
      <c r="D16" s="30">
        <v>4271</v>
      </c>
      <c r="E16" s="30">
        <v>364226.94582779414</v>
      </c>
      <c r="F16" s="10">
        <f t="shared" si="0"/>
        <v>97127.185554078445</v>
      </c>
      <c r="G16" s="31"/>
      <c r="H16" s="30"/>
      <c r="I16" s="23"/>
      <c r="J16" s="23"/>
      <c r="K16" s="23"/>
    </row>
    <row r="17" spans="1:11" x14ac:dyDescent="0.35">
      <c r="B17" s="25" t="s">
        <v>19</v>
      </c>
      <c r="C17" s="46" t="s">
        <v>20</v>
      </c>
      <c r="D17" s="30">
        <v>9773</v>
      </c>
      <c r="E17" s="30">
        <v>275250.82084055577</v>
      </c>
      <c r="F17" s="10">
        <f t="shared" si="0"/>
        <v>73400.218890814867</v>
      </c>
      <c r="G17" s="31">
        <v>0.16589999999999999</v>
      </c>
      <c r="H17" s="30">
        <f>G17*D17</f>
        <v>1621.3407</v>
      </c>
      <c r="I17" s="22">
        <f>G17*E17</f>
        <v>45664.111177448198</v>
      </c>
      <c r="J17" s="22">
        <f>I17/3.75</f>
        <v>12177.096313986187</v>
      </c>
      <c r="K17" s="22">
        <f t="shared" si="1"/>
        <v>4059.0321046620625</v>
      </c>
    </row>
    <row r="18" spans="1:11" x14ac:dyDescent="0.35">
      <c r="A18" s="1">
        <v>8</v>
      </c>
      <c r="B18" s="25"/>
      <c r="C18" s="46" t="s">
        <v>21</v>
      </c>
      <c r="D18" s="30">
        <v>9773</v>
      </c>
      <c r="E18" s="30"/>
      <c r="F18" s="10">
        <f t="shared" si="0"/>
        <v>0</v>
      </c>
      <c r="G18" s="31"/>
      <c r="H18" s="30"/>
      <c r="I18" s="24"/>
      <c r="J18" s="24"/>
      <c r="K18" s="24"/>
    </row>
    <row r="19" spans="1:11" x14ac:dyDescent="0.35">
      <c r="B19" s="25"/>
      <c r="C19" s="46" t="s">
        <v>11</v>
      </c>
      <c r="D19" s="30">
        <v>9773</v>
      </c>
      <c r="E19" s="30"/>
      <c r="F19" s="10">
        <f t="shared" si="0"/>
        <v>0</v>
      </c>
      <c r="G19" s="31"/>
      <c r="H19" s="30"/>
      <c r="I19" s="24"/>
      <c r="J19" s="24"/>
      <c r="K19" s="24"/>
    </row>
    <row r="20" spans="1:11" x14ac:dyDescent="0.35">
      <c r="B20" s="25"/>
      <c r="C20" s="46" t="s">
        <v>12</v>
      </c>
      <c r="D20" s="30">
        <v>9773</v>
      </c>
      <c r="E20" s="30"/>
      <c r="F20" s="10">
        <f t="shared" si="0"/>
        <v>0</v>
      </c>
      <c r="G20" s="31"/>
      <c r="H20" s="30"/>
      <c r="I20" s="23"/>
      <c r="J20" s="23"/>
      <c r="K20" s="23"/>
    </row>
    <row r="21" spans="1:11" x14ac:dyDescent="0.35">
      <c r="B21" s="25" t="s">
        <v>22</v>
      </c>
      <c r="C21" s="46" t="s">
        <v>23</v>
      </c>
      <c r="D21" s="30">
        <v>2833</v>
      </c>
      <c r="E21" s="30">
        <v>173305.90814758977</v>
      </c>
      <c r="F21" s="10">
        <f t="shared" si="0"/>
        <v>46214.908839357275</v>
      </c>
      <c r="G21" s="31">
        <v>0.53390000000000004</v>
      </c>
      <c r="H21" s="30">
        <f>G21*D21</f>
        <v>1512.5387000000001</v>
      </c>
      <c r="I21" s="22">
        <f>G21*E21</f>
        <v>92528.024359998191</v>
      </c>
      <c r="J21" s="22">
        <f>I21/3.75</f>
        <v>24674.139829332849</v>
      </c>
      <c r="K21" s="22">
        <f t="shared" si="1"/>
        <v>8224.7132764442831</v>
      </c>
    </row>
    <row r="22" spans="1:11" x14ac:dyDescent="0.35">
      <c r="A22" s="1">
        <v>9</v>
      </c>
      <c r="B22" s="25"/>
      <c r="C22" s="46" t="s">
        <v>24</v>
      </c>
      <c r="D22" s="30">
        <v>2833</v>
      </c>
      <c r="E22" s="30">
        <v>173305.90814758977</v>
      </c>
      <c r="F22" s="10">
        <f t="shared" si="0"/>
        <v>46214.908839357275</v>
      </c>
      <c r="G22" s="31"/>
      <c r="H22" s="30"/>
      <c r="I22" s="24"/>
      <c r="J22" s="24"/>
      <c r="K22" s="24"/>
    </row>
    <row r="23" spans="1:11" x14ac:dyDescent="0.35">
      <c r="B23" s="25"/>
      <c r="C23" s="46" t="s">
        <v>25</v>
      </c>
      <c r="D23" s="30">
        <v>2833</v>
      </c>
      <c r="E23" s="30">
        <v>173305.90814758977</v>
      </c>
      <c r="F23" s="10">
        <f t="shared" si="0"/>
        <v>46214.908839357275</v>
      </c>
      <c r="G23" s="31"/>
      <c r="H23" s="30"/>
      <c r="I23" s="24"/>
      <c r="J23" s="24"/>
      <c r="K23" s="24"/>
    </row>
    <row r="24" spans="1:11" x14ac:dyDescent="0.35">
      <c r="B24" s="25"/>
      <c r="C24" s="46" t="s">
        <v>26</v>
      </c>
      <c r="D24" s="30">
        <v>2833</v>
      </c>
      <c r="E24" s="30">
        <v>173305.90814758977</v>
      </c>
      <c r="F24" s="10">
        <f t="shared" si="0"/>
        <v>46214.908839357275</v>
      </c>
      <c r="G24" s="31"/>
      <c r="H24" s="30"/>
      <c r="I24" s="23"/>
      <c r="J24" s="23"/>
      <c r="K24" s="23"/>
    </row>
    <row r="25" spans="1:11" x14ac:dyDescent="0.35">
      <c r="A25" s="1">
        <v>10</v>
      </c>
      <c r="B25" s="25" t="s">
        <v>27</v>
      </c>
      <c r="C25" s="46" t="s">
        <v>28</v>
      </c>
      <c r="D25" s="30">
        <v>14519</v>
      </c>
      <c r="E25" s="30">
        <v>3739176.4408833208</v>
      </c>
      <c r="F25" s="10">
        <f t="shared" si="0"/>
        <v>997113.71756888554</v>
      </c>
      <c r="G25" s="39">
        <v>0.16669999999999999</v>
      </c>
      <c r="H25" s="30">
        <f>G25*D25</f>
        <v>2420.3172999999997</v>
      </c>
      <c r="I25" s="22">
        <f>G25*E25</f>
        <v>623320.71269524947</v>
      </c>
      <c r="J25" s="22">
        <f>I25/3.75</f>
        <v>166218.85671873318</v>
      </c>
      <c r="K25" s="22">
        <f t="shared" si="1"/>
        <v>55406.28557291106</v>
      </c>
    </row>
    <row r="26" spans="1:11" x14ac:dyDescent="0.35">
      <c r="B26" s="25"/>
      <c r="C26" s="46" t="s">
        <v>26</v>
      </c>
      <c r="D26" s="30">
        <v>14519</v>
      </c>
      <c r="E26" s="30">
        <v>3739176.4408833208</v>
      </c>
      <c r="F26" s="10">
        <f t="shared" si="0"/>
        <v>997113.71756888554</v>
      </c>
      <c r="G26" s="39"/>
      <c r="H26" s="30"/>
      <c r="I26" s="23"/>
      <c r="J26" s="23"/>
      <c r="K26" s="23"/>
    </row>
    <row r="27" spans="1:11" ht="30" customHeight="1" x14ac:dyDescent="0.35">
      <c r="A27" s="1">
        <v>11</v>
      </c>
      <c r="B27" s="6" t="s">
        <v>29</v>
      </c>
      <c r="C27" s="46" t="s">
        <v>26</v>
      </c>
      <c r="D27" s="11">
        <v>8693</v>
      </c>
      <c r="E27" s="11">
        <v>7373018.128963259</v>
      </c>
      <c r="F27" s="10">
        <f t="shared" si="0"/>
        <v>1966138.1677235358</v>
      </c>
      <c r="G27" s="5">
        <v>1.2500000000000001E-2</v>
      </c>
      <c r="H27" s="11">
        <f>G27*D27</f>
        <v>108.66250000000001</v>
      </c>
      <c r="I27" s="11">
        <f>G27*E27</f>
        <v>92162.726612040744</v>
      </c>
      <c r="J27" s="11">
        <f>I27/3.75</f>
        <v>24576.727096544197</v>
      </c>
      <c r="K27" s="11">
        <f t="shared" si="1"/>
        <v>8192.2423655147322</v>
      </c>
    </row>
    <row r="28" spans="1:11" x14ac:dyDescent="0.35">
      <c r="B28" s="25" t="s">
        <v>30</v>
      </c>
      <c r="C28" s="46" t="s">
        <v>28</v>
      </c>
      <c r="D28" s="30">
        <v>67118</v>
      </c>
      <c r="E28" s="30">
        <v>8259171.0714662634</v>
      </c>
      <c r="F28" s="10">
        <f t="shared" si="0"/>
        <v>2202445.6190576702</v>
      </c>
      <c r="G28" s="39">
        <v>0.16669999999999999</v>
      </c>
      <c r="H28" s="30">
        <f>G28*D28</f>
        <v>11188.570599999999</v>
      </c>
      <c r="I28" s="22">
        <f>G28*E28</f>
        <v>1376803.8176134259</v>
      </c>
      <c r="J28" s="22">
        <f>I28/3.75</f>
        <v>367147.68469691358</v>
      </c>
      <c r="K28" s="22">
        <f t="shared" si="1"/>
        <v>122382.56156563786</v>
      </c>
    </row>
    <row r="29" spans="1:11" x14ac:dyDescent="0.35">
      <c r="A29" s="1">
        <v>12</v>
      </c>
      <c r="B29" s="25"/>
      <c r="C29" s="46" t="s">
        <v>26</v>
      </c>
      <c r="D29" s="30">
        <v>67118</v>
      </c>
      <c r="E29" s="30">
        <v>8259171.0714662634</v>
      </c>
      <c r="F29" s="10">
        <f t="shared" si="0"/>
        <v>2202445.6190576702</v>
      </c>
      <c r="G29" s="39"/>
      <c r="H29" s="30"/>
      <c r="I29" s="23"/>
      <c r="J29" s="23"/>
      <c r="K29" s="23"/>
    </row>
    <row r="30" spans="1:11" x14ac:dyDescent="0.35">
      <c r="A30" s="1">
        <v>13</v>
      </c>
      <c r="B30" s="6" t="s">
        <v>31</v>
      </c>
      <c r="C30" s="46" t="s">
        <v>26</v>
      </c>
      <c r="D30" s="11">
        <v>1700</v>
      </c>
      <c r="E30" s="11">
        <v>14807919.109191034</v>
      </c>
      <c r="F30" s="10">
        <f t="shared" si="0"/>
        <v>3948778.4291176093</v>
      </c>
      <c r="G30" s="5">
        <v>1.2500000000000001E-2</v>
      </c>
      <c r="H30" s="11">
        <f>G30*D30</f>
        <v>21.25</v>
      </c>
      <c r="I30" s="11">
        <f>G30*E30</f>
        <v>185098.98886488794</v>
      </c>
      <c r="J30" s="11">
        <f>I30/3.75</f>
        <v>49359.73036397012</v>
      </c>
      <c r="K30" s="11">
        <f t="shared" si="1"/>
        <v>16453.243454656706</v>
      </c>
    </row>
    <row r="31" spans="1:11" x14ac:dyDescent="0.35">
      <c r="B31" s="25" t="s">
        <v>32</v>
      </c>
      <c r="C31" s="46" t="s">
        <v>23</v>
      </c>
      <c r="D31" s="30">
        <v>90</v>
      </c>
      <c r="E31" s="30">
        <v>85535.871176660075</v>
      </c>
      <c r="F31" s="10">
        <f t="shared" si="0"/>
        <v>22809.565647109353</v>
      </c>
      <c r="G31" s="31">
        <v>0.53300000000000003</v>
      </c>
      <c r="H31" s="30">
        <f>G31*D31</f>
        <v>47.970000000000006</v>
      </c>
      <c r="I31" s="22">
        <f>G31*E31</f>
        <v>45590.61933715982</v>
      </c>
      <c r="J31" s="22">
        <f>I31/3.75</f>
        <v>12157.498489909285</v>
      </c>
      <c r="K31" s="22">
        <f t="shared" si="1"/>
        <v>4052.4994966364284</v>
      </c>
    </row>
    <row r="32" spans="1:11" x14ac:dyDescent="0.35">
      <c r="A32" s="1">
        <v>14</v>
      </c>
      <c r="B32" s="25"/>
      <c r="C32" s="46" t="s">
        <v>24</v>
      </c>
      <c r="D32" s="30">
        <v>90</v>
      </c>
      <c r="E32" s="30">
        <v>85535.871176660075</v>
      </c>
      <c r="F32" s="10">
        <f t="shared" si="0"/>
        <v>22809.565647109353</v>
      </c>
      <c r="G32" s="31"/>
      <c r="H32" s="30"/>
      <c r="I32" s="24"/>
      <c r="J32" s="24"/>
      <c r="K32" s="24"/>
    </row>
    <row r="33" spans="1:11" x14ac:dyDescent="0.35">
      <c r="B33" s="25"/>
      <c r="C33" s="46" t="s">
        <v>25</v>
      </c>
      <c r="D33" s="30">
        <v>90</v>
      </c>
      <c r="E33" s="30">
        <v>85535.871176660075</v>
      </c>
      <c r="F33" s="10">
        <f t="shared" si="0"/>
        <v>22809.565647109353</v>
      </c>
      <c r="G33" s="31"/>
      <c r="H33" s="30"/>
      <c r="I33" s="24"/>
      <c r="J33" s="24"/>
      <c r="K33" s="24"/>
    </row>
    <row r="34" spans="1:11" x14ac:dyDescent="0.35">
      <c r="B34" s="25"/>
      <c r="C34" s="46" t="s">
        <v>26</v>
      </c>
      <c r="D34" s="30">
        <v>90</v>
      </c>
      <c r="E34" s="30">
        <v>85535.871176660075</v>
      </c>
      <c r="F34" s="10">
        <f t="shared" si="0"/>
        <v>22809.565647109353</v>
      </c>
      <c r="G34" s="31"/>
      <c r="H34" s="30"/>
      <c r="I34" s="23"/>
      <c r="J34" s="23"/>
      <c r="K34" s="23"/>
    </row>
    <row r="35" spans="1:11" ht="18" customHeight="1" x14ac:dyDescent="0.35">
      <c r="B35" s="25" t="s">
        <v>33</v>
      </c>
      <c r="C35" s="46" t="s">
        <v>23</v>
      </c>
      <c r="D35" s="30">
        <v>199</v>
      </c>
      <c r="E35" s="30">
        <v>11054.916201925285</v>
      </c>
      <c r="F35" s="10">
        <f t="shared" si="0"/>
        <v>2947.9776538467427</v>
      </c>
      <c r="G35" s="31">
        <v>0.53300000000000003</v>
      </c>
      <c r="H35" s="30">
        <f>G35*D35</f>
        <v>106.06700000000001</v>
      </c>
      <c r="I35" s="22">
        <f>G35*E35</f>
        <v>5892.2703356261773</v>
      </c>
      <c r="J35" s="22">
        <f>I35/3.75</f>
        <v>1571.272089500314</v>
      </c>
      <c r="K35" s="22">
        <f t="shared" si="1"/>
        <v>523.75736316677137</v>
      </c>
    </row>
    <row r="36" spans="1:11" x14ac:dyDescent="0.35">
      <c r="A36" s="1">
        <v>15</v>
      </c>
      <c r="B36" s="25"/>
      <c r="C36" s="46" t="s">
        <v>24</v>
      </c>
      <c r="D36" s="30">
        <v>199</v>
      </c>
      <c r="E36" s="30">
        <v>11054.916201925285</v>
      </c>
      <c r="F36" s="10">
        <f t="shared" si="0"/>
        <v>2947.9776538467427</v>
      </c>
      <c r="G36" s="31"/>
      <c r="H36" s="30"/>
      <c r="I36" s="24"/>
      <c r="J36" s="24"/>
      <c r="K36" s="24"/>
    </row>
    <row r="37" spans="1:11" x14ac:dyDescent="0.35">
      <c r="B37" s="25"/>
      <c r="C37" s="46" t="s">
        <v>25</v>
      </c>
      <c r="D37" s="30">
        <v>199</v>
      </c>
      <c r="E37" s="30">
        <v>11054.916201925285</v>
      </c>
      <c r="F37" s="10">
        <f t="shared" si="0"/>
        <v>2947.9776538467427</v>
      </c>
      <c r="G37" s="31"/>
      <c r="H37" s="30"/>
      <c r="I37" s="24"/>
      <c r="J37" s="24"/>
      <c r="K37" s="24"/>
    </row>
    <row r="38" spans="1:11" x14ac:dyDescent="0.35">
      <c r="B38" s="25"/>
      <c r="C38" s="46" t="s">
        <v>26</v>
      </c>
      <c r="D38" s="30">
        <v>199</v>
      </c>
      <c r="E38" s="30">
        <v>11054.916201925285</v>
      </c>
      <c r="F38" s="10">
        <f t="shared" si="0"/>
        <v>2947.9776538467427</v>
      </c>
      <c r="G38" s="31"/>
      <c r="H38" s="30"/>
      <c r="I38" s="23"/>
      <c r="J38" s="23"/>
      <c r="K38" s="23"/>
    </row>
    <row r="39" spans="1:11" x14ac:dyDescent="0.35">
      <c r="A39" s="1">
        <v>16</v>
      </c>
      <c r="B39" s="6" t="s">
        <v>34</v>
      </c>
      <c r="C39" s="46" t="s">
        <v>26</v>
      </c>
      <c r="D39" s="11">
        <v>11</v>
      </c>
      <c r="E39" s="11">
        <v>11011.879888915999</v>
      </c>
      <c r="F39" s="10">
        <f t="shared" si="0"/>
        <v>2936.5013037109329</v>
      </c>
      <c r="G39" s="5">
        <v>1.2500000000000001E-2</v>
      </c>
      <c r="H39" s="11">
        <f>G39*D39</f>
        <v>0.13750000000000001</v>
      </c>
      <c r="I39" s="11">
        <f>G39*E39</f>
        <v>137.64849861144998</v>
      </c>
      <c r="J39" s="11">
        <f>I39/3.75</f>
        <v>36.706266296386659</v>
      </c>
      <c r="K39" s="11">
        <f t="shared" si="1"/>
        <v>12.235422098795553</v>
      </c>
    </row>
    <row r="40" spans="1:11" x14ac:dyDescent="0.35">
      <c r="B40" s="25" t="s">
        <v>35</v>
      </c>
      <c r="C40" s="46" t="s">
        <v>28</v>
      </c>
      <c r="D40" s="30">
        <v>62</v>
      </c>
      <c r="E40" s="30">
        <v>753979.51175701595</v>
      </c>
      <c r="F40" s="10">
        <f t="shared" si="0"/>
        <v>201061.20313520424</v>
      </c>
      <c r="G40" s="40">
        <v>0.16669999999999999</v>
      </c>
      <c r="H40" s="30">
        <f>G40*D40</f>
        <v>10.3354</v>
      </c>
      <c r="I40" s="22">
        <f>G40*E40</f>
        <v>125688.38460989455</v>
      </c>
      <c r="J40" s="22">
        <f>I40/3.75</f>
        <v>33516.902562638548</v>
      </c>
      <c r="K40" s="22">
        <f t="shared" si="1"/>
        <v>11172.30085421285</v>
      </c>
    </row>
    <row r="41" spans="1:11" x14ac:dyDescent="0.35">
      <c r="A41" s="1">
        <v>17</v>
      </c>
      <c r="B41" s="25"/>
      <c r="C41" s="46" t="s">
        <v>26</v>
      </c>
      <c r="D41" s="30">
        <v>62</v>
      </c>
      <c r="E41" s="30">
        <v>753979.51175701595</v>
      </c>
      <c r="F41" s="10">
        <f t="shared" si="0"/>
        <v>201061.20313520424</v>
      </c>
      <c r="G41" s="40"/>
      <c r="H41" s="30"/>
      <c r="I41" s="23"/>
      <c r="J41" s="23"/>
      <c r="K41" s="23"/>
    </row>
    <row r="42" spans="1:11" x14ac:dyDescent="0.35">
      <c r="B42" s="37" t="s">
        <v>36</v>
      </c>
      <c r="C42" s="46" t="s">
        <v>37</v>
      </c>
      <c r="D42" s="30">
        <v>30975</v>
      </c>
      <c r="E42" s="30">
        <v>43458078.522541203</v>
      </c>
      <c r="F42" s="10">
        <f t="shared" si="0"/>
        <v>11588820.93934432</v>
      </c>
      <c r="G42" s="31">
        <v>0.222</v>
      </c>
      <c r="H42" s="30">
        <f>G42*D42</f>
        <v>6876.45</v>
      </c>
      <c r="I42" s="22">
        <f>G42*E42</f>
        <v>9647693.4320041463</v>
      </c>
      <c r="J42" s="22">
        <f>I42/3.75</f>
        <v>2572718.2485344391</v>
      </c>
      <c r="K42" s="11">
        <f t="shared" si="1"/>
        <v>857572.74951147975</v>
      </c>
    </row>
    <row r="43" spans="1:11" x14ac:dyDescent="0.35">
      <c r="A43" s="1">
        <v>18</v>
      </c>
      <c r="B43" s="37"/>
      <c r="C43" s="46" t="s">
        <v>38</v>
      </c>
      <c r="D43" s="30">
        <v>30975</v>
      </c>
      <c r="E43" s="30">
        <v>43458078.522541203</v>
      </c>
      <c r="F43" s="10">
        <f t="shared" si="0"/>
        <v>11588820.93934432</v>
      </c>
      <c r="G43" s="31"/>
      <c r="H43" s="30"/>
      <c r="I43" s="23"/>
      <c r="J43" s="23"/>
      <c r="K43" s="11">
        <f t="shared" si="1"/>
        <v>0</v>
      </c>
    </row>
    <row r="44" spans="1:11" x14ac:dyDescent="0.35">
      <c r="B44" s="37" t="s">
        <v>39</v>
      </c>
      <c r="C44" s="47" t="s">
        <v>40</v>
      </c>
      <c r="D44" s="30">
        <v>22878</v>
      </c>
      <c r="E44" s="30">
        <v>23617467.795767091</v>
      </c>
      <c r="F44" s="10">
        <f t="shared" si="0"/>
        <v>6297991.412204558</v>
      </c>
      <c r="G44" s="31">
        <v>0.45079999999999998</v>
      </c>
      <c r="H44" s="30">
        <f>G44*D44</f>
        <v>10313.402399999999</v>
      </c>
      <c r="I44" s="22">
        <f>G44*E44</f>
        <v>10646754.482331805</v>
      </c>
      <c r="J44" s="22">
        <f>I44/3.75</f>
        <v>2839134.5286218147</v>
      </c>
      <c r="K44" s="22">
        <f t="shared" si="1"/>
        <v>946378.17620727152</v>
      </c>
    </row>
    <row r="45" spans="1:11" ht="17.149999999999999" customHeight="1" x14ac:dyDescent="0.35">
      <c r="A45" s="1">
        <v>19</v>
      </c>
      <c r="B45" s="37"/>
      <c r="C45" s="47"/>
      <c r="D45" s="30">
        <v>22878</v>
      </c>
      <c r="E45" s="30">
        <v>23617467.795767091</v>
      </c>
      <c r="F45" s="10">
        <f t="shared" si="0"/>
        <v>6297991.412204558</v>
      </c>
      <c r="G45" s="31"/>
      <c r="H45" s="30"/>
      <c r="I45" s="24"/>
      <c r="J45" s="24"/>
      <c r="K45" s="24"/>
    </row>
    <row r="46" spans="1:11" x14ac:dyDescent="0.35">
      <c r="B46" s="37"/>
      <c r="C46" s="46" t="s">
        <v>41</v>
      </c>
      <c r="D46" s="30">
        <v>22878</v>
      </c>
      <c r="E46" s="30">
        <v>23617467.795767091</v>
      </c>
      <c r="F46" s="10">
        <f t="shared" si="0"/>
        <v>6297991.412204558</v>
      </c>
      <c r="G46" s="31"/>
      <c r="H46" s="30"/>
      <c r="I46" s="23"/>
      <c r="J46" s="23"/>
      <c r="K46" s="23"/>
    </row>
    <row r="47" spans="1:11" x14ac:dyDescent="0.35">
      <c r="B47" s="37" t="s">
        <v>42</v>
      </c>
      <c r="C47" s="47" t="s">
        <v>40</v>
      </c>
      <c r="D47" s="30">
        <v>59</v>
      </c>
      <c r="E47" s="30">
        <v>24461.20047302252</v>
      </c>
      <c r="F47" s="10">
        <f t="shared" si="0"/>
        <v>6522.9867928060057</v>
      </c>
      <c r="G47" s="31">
        <v>0.45079999999999998</v>
      </c>
      <c r="H47" s="30">
        <f>G47*D47</f>
        <v>26.597199999999997</v>
      </c>
      <c r="I47" s="22">
        <f>G47*E47</f>
        <v>11027.109173238552</v>
      </c>
      <c r="J47" s="22">
        <f>I47/3.75</f>
        <v>2940.5624461969473</v>
      </c>
      <c r="K47" s="22">
        <f t="shared" si="1"/>
        <v>980.18748206564908</v>
      </c>
    </row>
    <row r="48" spans="1:11" x14ac:dyDescent="0.35">
      <c r="A48" s="1">
        <v>29</v>
      </c>
      <c r="B48" s="37"/>
      <c r="C48" s="47"/>
      <c r="D48" s="30">
        <v>59</v>
      </c>
      <c r="E48" s="30"/>
      <c r="F48" s="10">
        <f t="shared" si="0"/>
        <v>0</v>
      </c>
      <c r="G48" s="31"/>
      <c r="H48" s="30"/>
      <c r="I48" s="24"/>
      <c r="J48" s="24"/>
      <c r="K48" s="24"/>
    </row>
    <row r="49" spans="1:11" x14ac:dyDescent="0.35">
      <c r="B49" s="37"/>
      <c r="C49" s="46" t="s">
        <v>41</v>
      </c>
      <c r="D49" s="30">
        <v>59</v>
      </c>
      <c r="E49" s="30"/>
      <c r="F49" s="10">
        <f t="shared" si="0"/>
        <v>0</v>
      </c>
      <c r="G49" s="31"/>
      <c r="H49" s="30"/>
      <c r="I49" s="23"/>
      <c r="J49" s="23"/>
      <c r="K49" s="23"/>
    </row>
    <row r="50" spans="1:11" x14ac:dyDescent="0.35">
      <c r="B50" s="37" t="s">
        <v>43</v>
      </c>
      <c r="C50" s="47" t="s">
        <v>40</v>
      </c>
      <c r="D50" s="30">
        <v>20662</v>
      </c>
      <c r="E50" s="30">
        <v>8766669.8455986995</v>
      </c>
      <c r="F50" s="10">
        <f t="shared" si="0"/>
        <v>2337778.6254929868</v>
      </c>
      <c r="G50" s="31">
        <v>0.45079999999999998</v>
      </c>
      <c r="H50" s="30">
        <f>G50*D50</f>
        <v>9314.4295999999995</v>
      </c>
      <c r="I50" s="22">
        <f>G50*E50</f>
        <v>3952014.7663958934</v>
      </c>
      <c r="J50" s="22">
        <f>I50/3.75</f>
        <v>1053870.6043722383</v>
      </c>
      <c r="K50" s="22">
        <f t="shared" si="1"/>
        <v>351290.20145741274</v>
      </c>
    </row>
    <row r="51" spans="1:11" x14ac:dyDescent="0.35">
      <c r="A51" s="1">
        <v>21</v>
      </c>
      <c r="B51" s="37"/>
      <c r="C51" s="47"/>
      <c r="D51" s="30">
        <v>20662</v>
      </c>
      <c r="E51" s="30"/>
      <c r="F51" s="10">
        <f t="shared" si="0"/>
        <v>0</v>
      </c>
      <c r="G51" s="31"/>
      <c r="H51" s="30"/>
      <c r="I51" s="24"/>
      <c r="J51" s="24"/>
      <c r="K51" s="24"/>
    </row>
    <row r="52" spans="1:11" x14ac:dyDescent="0.35">
      <c r="B52" s="37"/>
      <c r="C52" s="46" t="s">
        <v>41</v>
      </c>
      <c r="D52" s="30">
        <v>20662</v>
      </c>
      <c r="E52" s="30"/>
      <c r="F52" s="10">
        <f t="shared" si="0"/>
        <v>0</v>
      </c>
      <c r="G52" s="31"/>
      <c r="H52" s="30"/>
      <c r="I52" s="23"/>
      <c r="J52" s="23"/>
      <c r="K52" s="23"/>
    </row>
    <row r="53" spans="1:11" x14ac:dyDescent="0.35">
      <c r="B53" s="37" t="s">
        <v>44</v>
      </c>
      <c r="C53" s="46" t="s">
        <v>45</v>
      </c>
      <c r="D53" s="30">
        <v>5893</v>
      </c>
      <c r="E53" s="30">
        <v>2553111.3026097501</v>
      </c>
      <c r="F53" s="10">
        <f t="shared" si="0"/>
        <v>680829.68069593341</v>
      </c>
      <c r="G53" s="31">
        <v>3.5200000000000002E-2</v>
      </c>
      <c r="H53" s="30">
        <f>G53*D53</f>
        <v>207.43360000000001</v>
      </c>
      <c r="I53" s="22">
        <f>G53*E53</f>
        <v>89869.517851863202</v>
      </c>
      <c r="J53" s="22">
        <f>I53/3.75</f>
        <v>23965.204760496854</v>
      </c>
      <c r="K53" s="22">
        <f t="shared" si="1"/>
        <v>7988.4015868322849</v>
      </c>
    </row>
    <row r="54" spans="1:11" x14ac:dyDescent="0.35">
      <c r="A54" s="1">
        <v>22</v>
      </c>
      <c r="B54" s="37"/>
      <c r="C54" s="46" t="s">
        <v>46</v>
      </c>
      <c r="D54" s="30">
        <v>5893</v>
      </c>
      <c r="E54" s="30"/>
      <c r="F54" s="10">
        <f t="shared" si="0"/>
        <v>0</v>
      </c>
      <c r="G54" s="31"/>
      <c r="H54" s="30"/>
      <c r="I54" s="23"/>
      <c r="J54" s="23"/>
      <c r="K54" s="23"/>
    </row>
    <row r="55" spans="1:11" x14ac:dyDescent="0.35">
      <c r="B55" s="37" t="s">
        <v>47</v>
      </c>
      <c r="C55" s="46" t="s">
        <v>45</v>
      </c>
      <c r="D55" s="30">
        <v>943</v>
      </c>
      <c r="E55" s="30">
        <v>5676179.8329468332</v>
      </c>
      <c r="F55" s="10">
        <f t="shared" si="0"/>
        <v>1513647.955452489</v>
      </c>
      <c r="G55" s="31">
        <v>3.5200000000000002E-2</v>
      </c>
      <c r="H55" s="30">
        <f>G55*D55</f>
        <v>33.193600000000004</v>
      </c>
      <c r="I55" s="22">
        <f>G55*E55</f>
        <v>199801.53011972853</v>
      </c>
      <c r="J55" s="22">
        <f>I55/3.75</f>
        <v>53280.408031927611</v>
      </c>
      <c r="K55" s="22">
        <f t="shared" si="1"/>
        <v>17760.136010642538</v>
      </c>
    </row>
    <row r="56" spans="1:11" ht="17.149999999999999" customHeight="1" x14ac:dyDescent="0.35">
      <c r="A56" s="1">
        <v>23</v>
      </c>
      <c r="B56" s="37"/>
      <c r="C56" s="46" t="s">
        <v>46</v>
      </c>
      <c r="D56" s="30">
        <v>943</v>
      </c>
      <c r="E56" s="30"/>
      <c r="F56" s="10">
        <f t="shared" si="0"/>
        <v>0</v>
      </c>
      <c r="G56" s="31"/>
      <c r="H56" s="30"/>
      <c r="I56" s="23"/>
      <c r="J56" s="23"/>
      <c r="K56" s="23"/>
    </row>
    <row r="57" spans="1:11" x14ac:dyDescent="0.35">
      <c r="B57" s="37" t="s">
        <v>48</v>
      </c>
      <c r="C57" s="46" t="s">
        <v>18</v>
      </c>
      <c r="D57" s="30">
        <v>6306</v>
      </c>
      <c r="E57" s="30">
        <v>4962113.6540134596</v>
      </c>
      <c r="F57" s="10">
        <f t="shared" si="0"/>
        <v>1323230.3077369225</v>
      </c>
      <c r="G57" s="31">
        <v>8.8999999999999996E-2</v>
      </c>
      <c r="H57" s="30">
        <f>G57*D57</f>
        <v>561.23399999999992</v>
      </c>
      <c r="I57" s="22">
        <f>G57*E57</f>
        <v>441628.1152071979</v>
      </c>
      <c r="J57" s="22">
        <f>I57/3.75</f>
        <v>117767.49738858611</v>
      </c>
      <c r="K57" s="22">
        <f t="shared" si="1"/>
        <v>39255.832462862039</v>
      </c>
    </row>
    <row r="58" spans="1:11" x14ac:dyDescent="0.35">
      <c r="A58" s="1">
        <v>24</v>
      </c>
      <c r="B58" s="37"/>
      <c r="C58" s="46" t="s">
        <v>49</v>
      </c>
      <c r="D58" s="30">
        <v>6306</v>
      </c>
      <c r="E58" s="30"/>
      <c r="F58" s="10">
        <f t="shared" si="0"/>
        <v>0</v>
      </c>
      <c r="G58" s="31"/>
      <c r="H58" s="30"/>
      <c r="I58" s="23"/>
      <c r="J58" s="23"/>
      <c r="K58" s="23"/>
    </row>
    <row r="59" spans="1:11" ht="33" customHeight="1" x14ac:dyDescent="0.35">
      <c r="A59" s="1">
        <v>25</v>
      </c>
      <c r="B59" s="3" t="s">
        <v>50</v>
      </c>
      <c r="C59" s="46" t="s">
        <v>18</v>
      </c>
      <c r="D59" s="11">
        <v>405</v>
      </c>
      <c r="E59" s="14">
        <v>162561.28000446362</v>
      </c>
      <c r="F59" s="10">
        <f t="shared" si="0"/>
        <v>43349.674667856969</v>
      </c>
      <c r="G59" s="2">
        <v>3.3E-3</v>
      </c>
      <c r="H59" s="11">
        <f>G59*D59</f>
        <v>1.3365</v>
      </c>
      <c r="I59" s="11">
        <f>G59*E59</f>
        <v>536.45222401472995</v>
      </c>
      <c r="J59" s="11">
        <f>I59/3.75</f>
        <v>143.05392640392799</v>
      </c>
      <c r="K59" s="11">
        <f t="shared" si="1"/>
        <v>47.684642134642665</v>
      </c>
    </row>
    <row r="60" spans="1:11" ht="27.75" customHeight="1" x14ac:dyDescent="0.35">
      <c r="A60" s="1">
        <v>26</v>
      </c>
      <c r="B60" s="3" t="s">
        <v>51</v>
      </c>
      <c r="C60" s="46" t="s">
        <v>52</v>
      </c>
      <c r="D60" s="11">
        <v>4488</v>
      </c>
      <c r="E60" s="14">
        <v>105348.05695660804</v>
      </c>
      <c r="F60" s="10">
        <f t="shared" si="0"/>
        <v>28092.815188428809</v>
      </c>
      <c r="G60" s="2">
        <v>6.8500000000000005E-2</v>
      </c>
      <c r="H60" s="11">
        <f>G60*D60</f>
        <v>307.428</v>
      </c>
      <c r="I60" s="11">
        <f>G60*E60</f>
        <v>7216.3419015276513</v>
      </c>
      <c r="J60" s="11">
        <f>I60/3.75</f>
        <v>1924.3578404073737</v>
      </c>
      <c r="K60" s="11">
        <f t="shared" si="1"/>
        <v>641.45261346912457</v>
      </c>
    </row>
    <row r="61" spans="1:11" x14ac:dyDescent="0.35">
      <c r="B61" s="37" t="s">
        <v>53</v>
      </c>
      <c r="C61" s="46" t="s">
        <v>23</v>
      </c>
      <c r="D61" s="30">
        <v>481</v>
      </c>
      <c r="E61" s="30">
        <v>1306538.846776657</v>
      </c>
      <c r="F61" s="10">
        <f t="shared" si="0"/>
        <v>348410.35914044187</v>
      </c>
      <c r="G61" s="31">
        <v>0.52800000000000002</v>
      </c>
      <c r="H61" s="30">
        <f>G61*D61</f>
        <v>253.96800000000002</v>
      </c>
      <c r="I61" s="22">
        <f>G61*E61</f>
        <v>689852.51109807496</v>
      </c>
      <c r="J61" s="22">
        <f>I61/3.75</f>
        <v>183960.66962615334</v>
      </c>
      <c r="K61" s="22">
        <f t="shared" si="1"/>
        <v>61320.223208717776</v>
      </c>
    </row>
    <row r="62" spans="1:11" x14ac:dyDescent="0.35">
      <c r="A62" s="1">
        <v>27</v>
      </c>
      <c r="B62" s="37"/>
      <c r="C62" s="46" t="s">
        <v>24</v>
      </c>
      <c r="D62" s="30">
        <v>481</v>
      </c>
      <c r="E62" s="30"/>
      <c r="F62" s="10">
        <f t="shared" si="0"/>
        <v>0</v>
      </c>
      <c r="G62" s="31"/>
      <c r="H62" s="30"/>
      <c r="I62" s="24"/>
      <c r="J62" s="24"/>
      <c r="K62" s="24"/>
    </row>
    <row r="63" spans="1:11" x14ac:dyDescent="0.35">
      <c r="B63" s="37"/>
      <c r="C63" s="46" t="s">
        <v>25</v>
      </c>
      <c r="D63" s="30">
        <v>481</v>
      </c>
      <c r="E63" s="30"/>
      <c r="F63" s="10">
        <f t="shared" si="0"/>
        <v>0</v>
      </c>
      <c r="G63" s="31"/>
      <c r="H63" s="30"/>
      <c r="I63" s="23"/>
      <c r="J63" s="23"/>
      <c r="K63" s="23"/>
    </row>
    <row r="64" spans="1:11" x14ac:dyDescent="0.35">
      <c r="B64" s="37" t="s">
        <v>54</v>
      </c>
      <c r="C64" s="46" t="s">
        <v>23</v>
      </c>
      <c r="D64" s="30">
        <v>2429</v>
      </c>
      <c r="E64" s="30">
        <v>29737.97743965625</v>
      </c>
      <c r="F64" s="10">
        <f t="shared" si="0"/>
        <v>7930.1273172416668</v>
      </c>
      <c r="G64" s="31">
        <v>0.17399999999999999</v>
      </c>
      <c r="H64" s="30">
        <f>G64*D64</f>
        <v>422.64599999999996</v>
      </c>
      <c r="I64" s="22">
        <f>G64*E64</f>
        <v>5174.4080745001875</v>
      </c>
      <c r="J64" s="22">
        <f>I64/3.75</f>
        <v>1379.84215320005</v>
      </c>
      <c r="K64" s="22">
        <f t="shared" si="1"/>
        <v>459.94738440001669</v>
      </c>
    </row>
    <row r="65" spans="1:13" ht="14.15" customHeight="1" x14ac:dyDescent="0.35">
      <c r="A65" s="1">
        <v>28</v>
      </c>
      <c r="B65" s="37"/>
      <c r="C65" s="46" t="s">
        <v>25</v>
      </c>
      <c r="D65" s="30">
        <v>2429</v>
      </c>
      <c r="E65" s="30"/>
      <c r="F65" s="10">
        <f t="shared" si="0"/>
        <v>0</v>
      </c>
      <c r="G65" s="31"/>
      <c r="H65" s="30"/>
      <c r="I65" s="23"/>
      <c r="J65" s="23"/>
      <c r="K65" s="23"/>
    </row>
    <row r="66" spans="1:13" x14ac:dyDescent="0.35">
      <c r="B66" s="37" t="s">
        <v>55</v>
      </c>
      <c r="C66" s="46" t="s">
        <v>23</v>
      </c>
      <c r="D66" s="30">
        <v>60</v>
      </c>
      <c r="E66" s="30">
        <v>370.09999809265139</v>
      </c>
      <c r="F66" s="10">
        <f t="shared" si="0"/>
        <v>98.693332824707042</v>
      </c>
      <c r="G66" s="31">
        <v>0.52800000000000002</v>
      </c>
      <c r="H66" s="30">
        <f>G66*D66</f>
        <v>31.68</v>
      </c>
      <c r="I66" s="22">
        <f>G66*E66</f>
        <v>195.41279899291993</v>
      </c>
      <c r="J66" s="22">
        <f>I66/3.75</f>
        <v>52.110079731445317</v>
      </c>
      <c r="K66" s="22">
        <f t="shared" si="1"/>
        <v>17.37002657714844</v>
      </c>
    </row>
    <row r="67" spans="1:13" x14ac:dyDescent="0.35">
      <c r="A67" s="1">
        <v>29</v>
      </c>
      <c r="B67" s="37"/>
      <c r="C67" s="46" t="s">
        <v>24</v>
      </c>
      <c r="D67" s="30">
        <v>60</v>
      </c>
      <c r="E67" s="30"/>
      <c r="F67" s="10">
        <f t="shared" si="0"/>
        <v>0</v>
      </c>
      <c r="G67" s="31"/>
      <c r="H67" s="30"/>
      <c r="I67" s="24"/>
      <c r="J67" s="24"/>
      <c r="K67" s="24"/>
    </row>
    <row r="68" spans="1:13" x14ac:dyDescent="0.35">
      <c r="B68" s="37"/>
      <c r="C68" s="46" t="s">
        <v>25</v>
      </c>
      <c r="D68" s="30">
        <v>60</v>
      </c>
      <c r="E68" s="30"/>
      <c r="F68" s="10">
        <f t="shared" si="0"/>
        <v>0</v>
      </c>
      <c r="G68" s="31"/>
      <c r="H68" s="30"/>
      <c r="I68" s="23"/>
      <c r="J68" s="23"/>
      <c r="K68" s="23"/>
    </row>
    <row r="69" spans="1:13" ht="42" customHeight="1" x14ac:dyDescent="0.35">
      <c r="A69" s="1">
        <v>30</v>
      </c>
      <c r="B69" s="3" t="s">
        <v>56</v>
      </c>
      <c r="C69" s="46" t="s">
        <v>23</v>
      </c>
      <c r="D69" s="11">
        <v>50422</v>
      </c>
      <c r="E69" s="14">
        <v>3957625.4200576548</v>
      </c>
      <c r="F69" s="10">
        <f t="shared" si="0"/>
        <v>1055366.7786820412</v>
      </c>
      <c r="G69" s="5">
        <v>0.104</v>
      </c>
      <c r="H69" s="11">
        <f>G69*D69</f>
        <v>5243.8879999999999</v>
      </c>
      <c r="I69" s="11">
        <f>G69*E69</f>
        <v>411593.04368599609</v>
      </c>
      <c r="J69" s="11">
        <f>I69/3.75</f>
        <v>109758.1449829323</v>
      </c>
      <c r="K69" s="11">
        <f t="shared" si="1"/>
        <v>36586.048327644101</v>
      </c>
    </row>
    <row r="70" spans="1:13" x14ac:dyDescent="0.35">
      <c r="B70" s="37" t="s">
        <v>57</v>
      </c>
      <c r="C70" s="46" t="s">
        <v>23</v>
      </c>
      <c r="D70" s="30">
        <v>1394</v>
      </c>
      <c r="E70" s="30">
        <v>773005.31905144698</v>
      </c>
      <c r="F70" s="10">
        <f t="shared" si="0"/>
        <v>206134.75174705253</v>
      </c>
      <c r="G70" s="31">
        <v>0.17399999999999999</v>
      </c>
      <c r="H70" s="30">
        <f>G70*D70</f>
        <v>242.55599999999998</v>
      </c>
      <c r="I70" s="22">
        <f>G70*E70</f>
        <v>134502.92551495176</v>
      </c>
      <c r="J70" s="22">
        <f>I70/3.75</f>
        <v>35867.446803987135</v>
      </c>
      <c r="K70" s="22">
        <f t="shared" si="1"/>
        <v>11955.815601329045</v>
      </c>
    </row>
    <row r="71" spans="1:13" x14ac:dyDescent="0.35">
      <c r="A71" s="1">
        <v>31</v>
      </c>
      <c r="B71" s="37"/>
      <c r="C71" s="46" t="s">
        <v>25</v>
      </c>
      <c r="D71" s="30">
        <v>1394</v>
      </c>
      <c r="E71" s="30"/>
      <c r="F71" s="10">
        <f t="shared" ref="F71:F75" si="2">E71/3.75</f>
        <v>0</v>
      </c>
      <c r="G71" s="31"/>
      <c r="H71" s="30"/>
      <c r="I71" s="23"/>
      <c r="J71" s="23"/>
      <c r="K71" s="23"/>
    </row>
    <row r="72" spans="1:13" x14ac:dyDescent="0.35">
      <c r="A72" s="1">
        <v>32</v>
      </c>
      <c r="B72" s="37" t="s">
        <v>58</v>
      </c>
      <c r="C72" s="46" t="s">
        <v>24</v>
      </c>
      <c r="D72" s="30">
        <v>2057</v>
      </c>
      <c r="E72" s="30">
        <v>239102.814912815</v>
      </c>
      <c r="F72" s="10">
        <f t="shared" si="2"/>
        <v>63760.750643417334</v>
      </c>
      <c r="G72" s="31">
        <v>0.42399999999999999</v>
      </c>
      <c r="H72" s="30">
        <f>G72*D72</f>
        <v>872.16800000000001</v>
      </c>
      <c r="I72" s="22">
        <f>G72*E72</f>
        <v>101379.59352303356</v>
      </c>
      <c r="J72" s="22">
        <f>I72/3.75</f>
        <v>27034.55827280895</v>
      </c>
      <c r="K72" s="22">
        <f t="shared" ref="K72:K74" si="3">J72/3</f>
        <v>9011.5194242696507</v>
      </c>
    </row>
    <row r="73" spans="1:13" x14ac:dyDescent="0.35">
      <c r="B73" s="37"/>
      <c r="C73" s="46" t="s">
        <v>25</v>
      </c>
      <c r="D73" s="30">
        <v>2057</v>
      </c>
      <c r="E73" s="30"/>
      <c r="F73" s="10">
        <f t="shared" si="2"/>
        <v>0</v>
      </c>
      <c r="G73" s="31"/>
      <c r="H73" s="30"/>
      <c r="I73" s="23"/>
      <c r="J73" s="23"/>
      <c r="K73" s="23"/>
    </row>
    <row r="74" spans="1:13" x14ac:dyDescent="0.35">
      <c r="A74" s="1">
        <v>33</v>
      </c>
      <c r="B74" s="37" t="s">
        <v>59</v>
      </c>
      <c r="C74" s="46" t="s">
        <v>23</v>
      </c>
      <c r="D74" s="30">
        <v>38965</v>
      </c>
      <c r="E74" s="30">
        <v>4103724.830212188</v>
      </c>
      <c r="F74" s="10">
        <f t="shared" si="2"/>
        <v>1094326.6213899169</v>
      </c>
      <c r="G74" s="31">
        <v>0.17399999999999999</v>
      </c>
      <c r="H74" s="30">
        <f>G74*D74</f>
        <v>6779.91</v>
      </c>
      <c r="I74" s="22">
        <f>G74*E74</f>
        <v>714048.1204569207</v>
      </c>
      <c r="J74" s="30">
        <f>I74/3.75</f>
        <v>190412.83212184551</v>
      </c>
      <c r="K74" s="22">
        <f t="shared" si="3"/>
        <v>63470.94404061517</v>
      </c>
      <c r="M74" s="12"/>
    </row>
    <row r="75" spans="1:13" x14ac:dyDescent="0.35">
      <c r="B75" s="37"/>
      <c r="C75" s="46" t="s">
        <v>25</v>
      </c>
      <c r="D75" s="30">
        <v>38965</v>
      </c>
      <c r="E75" s="30"/>
      <c r="F75" s="10">
        <f t="shared" si="2"/>
        <v>0</v>
      </c>
      <c r="G75" s="31"/>
      <c r="H75" s="30"/>
      <c r="I75" s="23"/>
      <c r="J75" s="30"/>
      <c r="K75" s="23"/>
    </row>
    <row r="76" spans="1:13" ht="37.5" customHeight="1" x14ac:dyDescent="0.35">
      <c r="B76" s="9" t="s">
        <v>77</v>
      </c>
      <c r="C76" s="48"/>
      <c r="D76" s="13">
        <f>SUM(D2:D75)</f>
        <v>634484</v>
      </c>
      <c r="E76" s="13">
        <f>SUM(E2:E75)</f>
        <v>249507467.1699433</v>
      </c>
      <c r="F76" s="13">
        <f>SUM(F2:F75)</f>
        <v>66535324.578651533</v>
      </c>
      <c r="G76" s="2"/>
      <c r="H76" s="11"/>
      <c r="I76" s="13">
        <f>SUM(I2:I75)</f>
        <v>29940244.309769906</v>
      </c>
      <c r="J76" s="13">
        <f>SUM(J2:J75)</f>
        <v>7984065.1492719743</v>
      </c>
      <c r="K76" s="13">
        <f>SUM(K2:K75)</f>
        <v>2661355.0497573251</v>
      </c>
    </row>
    <row r="77" spans="1:13" x14ac:dyDescent="0.35">
      <c r="B77" s="8"/>
      <c r="C77" s="48"/>
      <c r="D77" s="11"/>
      <c r="E77" s="11"/>
      <c r="F77" s="15"/>
      <c r="G77" s="16"/>
    </row>
    <row r="78" spans="1:13" ht="17.5" x14ac:dyDescent="0.35">
      <c r="B78" s="41" t="s">
        <v>60</v>
      </c>
      <c r="C78" s="42"/>
      <c r="D78" s="11"/>
      <c r="E78" s="11"/>
      <c r="F78" s="15"/>
      <c r="G78" s="7"/>
      <c r="H78" s="43" t="s">
        <v>75</v>
      </c>
      <c r="I78" s="43"/>
      <c r="J78" s="44"/>
    </row>
    <row r="79" spans="1:13" x14ac:dyDescent="0.35">
      <c r="B79" s="37" t="s">
        <v>61</v>
      </c>
      <c r="C79" s="46" t="s">
        <v>23</v>
      </c>
      <c r="D79" s="30"/>
      <c r="E79" s="11"/>
      <c r="F79" s="11"/>
      <c r="G79" s="31">
        <v>0.17399999999999999</v>
      </c>
      <c r="H79" s="44"/>
      <c r="I79" s="44"/>
      <c r="J79" s="44"/>
    </row>
    <row r="80" spans="1:13" x14ac:dyDescent="0.35">
      <c r="B80" s="37"/>
      <c r="C80" s="46" t="s">
        <v>25</v>
      </c>
      <c r="D80" s="30"/>
      <c r="E80" s="11"/>
      <c r="F80" s="11"/>
      <c r="G80" s="31"/>
      <c r="H80" s="44"/>
      <c r="I80" s="44"/>
      <c r="J80" s="44"/>
    </row>
    <row r="81" spans="2:10" x14ac:dyDescent="0.35">
      <c r="B81" s="25" t="s">
        <v>62</v>
      </c>
      <c r="C81" s="46" t="s">
        <v>37</v>
      </c>
      <c r="D81" s="30"/>
      <c r="E81" s="11"/>
      <c r="F81" s="11"/>
      <c r="G81" s="31">
        <v>45.97</v>
      </c>
      <c r="H81" s="44"/>
      <c r="I81" s="44"/>
      <c r="J81" s="44"/>
    </row>
    <row r="82" spans="2:10" x14ac:dyDescent="0.35">
      <c r="B82" s="25"/>
      <c r="C82" s="46" t="s">
        <v>38</v>
      </c>
      <c r="D82" s="30"/>
      <c r="E82" s="11"/>
      <c r="F82" s="11"/>
      <c r="G82" s="31"/>
      <c r="H82" s="44"/>
      <c r="I82" s="44"/>
      <c r="J82" s="44"/>
    </row>
    <row r="83" spans="2:10" x14ac:dyDescent="0.35">
      <c r="B83" s="25"/>
      <c r="C83" s="46" t="s">
        <v>14</v>
      </c>
      <c r="D83" s="30"/>
      <c r="E83" s="11"/>
      <c r="F83" s="11"/>
      <c r="G83" s="31"/>
      <c r="H83" s="44"/>
      <c r="I83" s="44"/>
      <c r="J83" s="44"/>
    </row>
    <row r="84" spans="2:10" ht="18" customHeight="1" x14ac:dyDescent="0.35">
      <c r="B84" s="25"/>
      <c r="C84" s="46" t="s">
        <v>63</v>
      </c>
      <c r="D84" s="30"/>
      <c r="E84" s="11"/>
      <c r="F84" s="11"/>
      <c r="G84" s="31"/>
      <c r="H84" s="44"/>
      <c r="I84" s="44"/>
      <c r="J84" s="44"/>
    </row>
    <row r="85" spans="2:10" x14ac:dyDescent="0.35">
      <c r="B85" s="25" t="s">
        <v>64</v>
      </c>
      <c r="C85" s="46" t="s">
        <v>18</v>
      </c>
      <c r="D85" s="30"/>
      <c r="E85" s="11"/>
      <c r="F85" s="11"/>
      <c r="G85" s="31">
        <v>0.10199999999999999</v>
      </c>
      <c r="H85" s="44"/>
      <c r="I85" s="44"/>
      <c r="J85" s="44"/>
    </row>
    <row r="86" spans="2:10" x14ac:dyDescent="0.35">
      <c r="B86" s="25"/>
      <c r="C86" s="46" t="s">
        <v>11</v>
      </c>
      <c r="D86" s="30"/>
      <c r="E86" s="11"/>
      <c r="F86" s="11"/>
      <c r="G86" s="31"/>
      <c r="H86" s="44"/>
      <c r="I86" s="44"/>
      <c r="J86" s="44"/>
    </row>
    <row r="87" spans="2:10" x14ac:dyDescent="0.35">
      <c r="B87" s="25"/>
      <c r="C87" s="46" t="s">
        <v>12</v>
      </c>
      <c r="D87" s="30"/>
      <c r="E87" s="11"/>
      <c r="F87" s="11"/>
      <c r="G87" s="31"/>
      <c r="H87" s="44"/>
      <c r="I87" s="44"/>
      <c r="J87" s="44"/>
    </row>
    <row r="88" spans="2:10" x14ac:dyDescent="0.35">
      <c r="B88" s="25" t="s">
        <v>65</v>
      </c>
      <c r="C88" s="46" t="s">
        <v>11</v>
      </c>
      <c r="D88" s="30"/>
      <c r="E88" s="11"/>
      <c r="F88" s="11"/>
      <c r="G88" s="31">
        <v>9.9099999999999994E-2</v>
      </c>
      <c r="H88" s="44"/>
      <c r="I88" s="44"/>
      <c r="J88" s="44"/>
    </row>
    <row r="89" spans="2:10" x14ac:dyDescent="0.35">
      <c r="B89" s="25"/>
      <c r="C89" s="46" t="s">
        <v>12</v>
      </c>
      <c r="D89" s="30"/>
      <c r="E89" s="11"/>
      <c r="F89" s="11"/>
      <c r="G89" s="31"/>
      <c r="H89" s="44"/>
      <c r="I89" s="44"/>
      <c r="J89" s="44"/>
    </row>
    <row r="90" spans="2:10" x14ac:dyDescent="0.35">
      <c r="B90" s="25" t="s">
        <v>66</v>
      </c>
      <c r="C90" s="46" t="s">
        <v>11</v>
      </c>
      <c r="D90" s="11"/>
      <c r="E90" s="11"/>
      <c r="F90" s="11"/>
      <c r="G90" s="31">
        <v>9.9099999999999994E-2</v>
      </c>
      <c r="H90" s="44"/>
      <c r="I90" s="44"/>
      <c r="J90" s="44"/>
    </row>
    <row r="91" spans="2:10" x14ac:dyDescent="0.35">
      <c r="B91" s="25"/>
      <c r="C91" s="46" t="s">
        <v>12</v>
      </c>
      <c r="D91" s="11"/>
      <c r="E91" s="11"/>
      <c r="F91" s="11"/>
      <c r="G91" s="31"/>
      <c r="H91" s="44"/>
      <c r="I91" s="44"/>
      <c r="J91" s="44"/>
    </row>
    <row r="92" spans="2:10" x14ac:dyDescent="0.35">
      <c r="B92" s="25" t="s">
        <v>67</v>
      </c>
      <c r="C92" s="46" t="s">
        <v>11</v>
      </c>
      <c r="D92" s="30"/>
      <c r="E92" s="11"/>
      <c r="F92" s="11"/>
      <c r="G92" s="31">
        <v>9.9099999999999994E-2</v>
      </c>
      <c r="H92" s="44"/>
      <c r="I92" s="44"/>
      <c r="J92" s="44"/>
    </row>
    <row r="93" spans="2:10" x14ac:dyDescent="0.35">
      <c r="B93" s="25"/>
      <c r="C93" s="46" t="s">
        <v>12</v>
      </c>
      <c r="D93" s="30"/>
      <c r="E93" s="11"/>
      <c r="F93" s="11"/>
      <c r="G93" s="31"/>
      <c r="H93" s="44"/>
      <c r="I93" s="44"/>
      <c r="J93" s="44"/>
    </row>
    <row r="94" spans="2:10" x14ac:dyDescent="0.35">
      <c r="B94" s="37" t="s">
        <v>68</v>
      </c>
      <c r="C94" s="46" t="s">
        <v>11</v>
      </c>
      <c r="D94" s="30"/>
      <c r="E94" s="11"/>
      <c r="F94" s="11"/>
      <c r="G94" s="31">
        <v>0.39800000000000002</v>
      </c>
      <c r="H94" s="44"/>
      <c r="I94" s="44"/>
      <c r="J94" s="44"/>
    </row>
    <row r="95" spans="2:10" x14ac:dyDescent="0.35">
      <c r="B95" s="37"/>
      <c r="C95" s="46" t="s">
        <v>9</v>
      </c>
      <c r="D95" s="30"/>
      <c r="E95" s="11"/>
      <c r="F95" s="11"/>
      <c r="G95" s="31"/>
      <c r="H95" s="44"/>
      <c r="I95" s="44"/>
      <c r="J95" s="44"/>
    </row>
    <row r="96" spans="2:10" x14ac:dyDescent="0.35">
      <c r="B96" s="37" t="s">
        <v>69</v>
      </c>
      <c r="C96" s="46" t="s">
        <v>11</v>
      </c>
      <c r="D96" s="30"/>
      <c r="E96" s="11"/>
      <c r="F96" s="11"/>
      <c r="G96" s="31">
        <v>9.9099999999999994E-2</v>
      </c>
      <c r="H96" s="44"/>
      <c r="I96" s="44"/>
      <c r="J96" s="44"/>
    </row>
    <row r="97" spans="2:10" x14ac:dyDescent="0.35">
      <c r="B97" s="37"/>
      <c r="C97" s="46" t="s">
        <v>12</v>
      </c>
      <c r="D97" s="30"/>
      <c r="E97" s="11"/>
      <c r="F97" s="11"/>
      <c r="G97" s="31"/>
      <c r="H97" s="44"/>
      <c r="I97" s="44"/>
      <c r="J97" s="44"/>
    </row>
    <row r="98" spans="2:10" x14ac:dyDescent="0.35">
      <c r="B98" s="6" t="s">
        <v>70</v>
      </c>
      <c r="C98" s="46" t="s">
        <v>26</v>
      </c>
      <c r="D98" s="11"/>
      <c r="E98" s="11"/>
      <c r="F98" s="11"/>
      <c r="G98" s="2">
        <v>1.2500000000000001E-2</v>
      </c>
      <c r="H98" s="44"/>
      <c r="I98" s="44"/>
      <c r="J98" s="44"/>
    </row>
    <row r="99" spans="2:10" x14ac:dyDescent="0.35">
      <c r="B99" s="25" t="s">
        <v>71</v>
      </c>
      <c r="C99" s="46" t="s">
        <v>28</v>
      </c>
      <c r="D99" s="30"/>
      <c r="E99" s="11"/>
      <c r="F99" s="11"/>
      <c r="G99" s="31">
        <v>0.16669999999999999</v>
      </c>
      <c r="H99" s="44"/>
      <c r="I99" s="44"/>
      <c r="J99" s="44"/>
    </row>
    <row r="100" spans="2:10" x14ac:dyDescent="0.35">
      <c r="B100" s="25"/>
      <c r="C100" s="46" t="s">
        <v>26</v>
      </c>
      <c r="D100" s="30"/>
      <c r="E100" s="11"/>
      <c r="F100" s="11"/>
      <c r="G100" s="31"/>
      <c r="H100" s="44"/>
      <c r="I100" s="44"/>
      <c r="J100" s="44"/>
    </row>
    <row r="101" spans="2:10" x14ac:dyDescent="0.35">
      <c r="B101" s="25" t="s">
        <v>72</v>
      </c>
      <c r="C101" s="46" t="s">
        <v>28</v>
      </c>
      <c r="D101" s="30"/>
      <c r="E101" s="11"/>
      <c r="F101" s="11"/>
      <c r="G101" s="31">
        <v>0.16669999999999999</v>
      </c>
      <c r="H101" s="44"/>
      <c r="I101" s="44"/>
      <c r="J101" s="44"/>
    </row>
    <row r="102" spans="2:10" x14ac:dyDescent="0.35">
      <c r="B102" s="25"/>
      <c r="C102" s="46" t="s">
        <v>26</v>
      </c>
      <c r="D102" s="30"/>
      <c r="E102" s="11"/>
      <c r="F102" s="11"/>
      <c r="G102" s="31"/>
      <c r="H102" s="44"/>
      <c r="I102" s="44"/>
      <c r="J102" s="44"/>
    </row>
    <row r="103" spans="2:10" x14ac:dyDescent="0.35">
      <c r="B103" s="25" t="s">
        <v>73</v>
      </c>
      <c r="C103" s="46" t="s">
        <v>28</v>
      </c>
      <c r="D103" s="30"/>
      <c r="E103" s="11"/>
      <c r="F103" s="11"/>
      <c r="G103" s="31">
        <v>0.16669999999999999</v>
      </c>
      <c r="H103" s="44"/>
      <c r="I103" s="44"/>
      <c r="J103" s="44"/>
    </row>
    <row r="104" spans="2:10" x14ac:dyDescent="0.35">
      <c r="B104" s="25"/>
      <c r="C104" s="46" t="s">
        <v>26</v>
      </c>
      <c r="D104" s="30"/>
      <c r="E104" s="11"/>
      <c r="F104" s="11"/>
      <c r="G104" s="31"/>
      <c r="H104" s="44"/>
      <c r="I104" s="44"/>
      <c r="J104" s="44"/>
    </row>
    <row r="105" spans="2:10" x14ac:dyDescent="0.35">
      <c r="B105" s="37" t="s">
        <v>74</v>
      </c>
      <c r="C105" s="46" t="s">
        <v>11</v>
      </c>
      <c r="D105" s="11"/>
      <c r="E105" s="11"/>
      <c r="F105" s="11"/>
      <c r="G105" s="31">
        <v>0.16669999999999999</v>
      </c>
      <c r="H105" s="44"/>
      <c r="I105" s="44"/>
      <c r="J105" s="44"/>
    </row>
    <row r="106" spans="2:10" x14ac:dyDescent="0.35">
      <c r="B106" s="37"/>
      <c r="C106" s="46" t="s">
        <v>12</v>
      </c>
      <c r="D106" s="11"/>
      <c r="E106" s="11"/>
      <c r="F106" s="11"/>
      <c r="G106" s="31"/>
      <c r="H106" s="44"/>
      <c r="I106" s="44"/>
      <c r="J106" s="44"/>
    </row>
  </sheetData>
  <mergeCells count="231">
    <mergeCell ref="G105:G106"/>
    <mergeCell ref="G94:G95"/>
    <mergeCell ref="D92:D93"/>
    <mergeCell ref="G92:G93"/>
    <mergeCell ref="G90:G91"/>
    <mergeCell ref="D96:D97"/>
    <mergeCell ref="G96:G97"/>
    <mergeCell ref="H78:J106"/>
    <mergeCell ref="B105:B106"/>
    <mergeCell ref="D101:D102"/>
    <mergeCell ref="G101:G102"/>
    <mergeCell ref="B103:B104"/>
    <mergeCell ref="D103:D104"/>
    <mergeCell ref="G103:G104"/>
    <mergeCell ref="B101:B102"/>
    <mergeCell ref="D99:D100"/>
    <mergeCell ref="G99:G100"/>
    <mergeCell ref="B92:B93"/>
    <mergeCell ref="B90:B91"/>
    <mergeCell ref="B88:B89"/>
    <mergeCell ref="D88:D89"/>
    <mergeCell ref="G88:G89"/>
    <mergeCell ref="B99:B100"/>
    <mergeCell ref="B96:B97"/>
    <mergeCell ref="D94:D95"/>
    <mergeCell ref="B94:B95"/>
    <mergeCell ref="B78:C78"/>
    <mergeCell ref="B79:B80"/>
    <mergeCell ref="D79:D80"/>
    <mergeCell ref="G79:G80"/>
    <mergeCell ref="B81:B84"/>
    <mergeCell ref="B85:B87"/>
    <mergeCell ref="D81:D84"/>
    <mergeCell ref="G81:G84"/>
    <mergeCell ref="D85:D87"/>
    <mergeCell ref="G85:G87"/>
    <mergeCell ref="D72:D73"/>
    <mergeCell ref="E72:E73"/>
    <mergeCell ref="G72:G73"/>
    <mergeCell ref="H72:H73"/>
    <mergeCell ref="J72:J73"/>
    <mergeCell ref="B72:B73"/>
    <mergeCell ref="I72:I73"/>
    <mergeCell ref="D74:D75"/>
    <mergeCell ref="E74:E75"/>
    <mergeCell ref="G74:G75"/>
    <mergeCell ref="H74:H75"/>
    <mergeCell ref="J74:J75"/>
    <mergeCell ref="B74:B75"/>
    <mergeCell ref="I74:I75"/>
    <mergeCell ref="D66:D68"/>
    <mergeCell ref="E66:E68"/>
    <mergeCell ref="G66:G68"/>
    <mergeCell ref="H66:H68"/>
    <mergeCell ref="J66:J68"/>
    <mergeCell ref="B66:B68"/>
    <mergeCell ref="I66:I68"/>
    <mergeCell ref="D70:D71"/>
    <mergeCell ref="E70:E71"/>
    <mergeCell ref="G70:G71"/>
    <mergeCell ref="H70:H71"/>
    <mergeCell ref="J70:J71"/>
    <mergeCell ref="B70:B71"/>
    <mergeCell ref="I70:I71"/>
    <mergeCell ref="D61:D63"/>
    <mergeCell ref="E61:E63"/>
    <mergeCell ref="G61:G63"/>
    <mergeCell ref="H61:H63"/>
    <mergeCell ref="J61:J63"/>
    <mergeCell ref="B61:B63"/>
    <mergeCell ref="I61:I63"/>
    <mergeCell ref="D64:D65"/>
    <mergeCell ref="E64:E65"/>
    <mergeCell ref="G64:G65"/>
    <mergeCell ref="H64:H65"/>
    <mergeCell ref="J64:J65"/>
    <mergeCell ref="B64:B65"/>
    <mergeCell ref="I64:I65"/>
    <mergeCell ref="B55:B56"/>
    <mergeCell ref="B50:B52"/>
    <mergeCell ref="C50:C51"/>
    <mergeCell ref="D50:D52"/>
    <mergeCell ref="D57:D58"/>
    <mergeCell ref="E57:E58"/>
    <mergeCell ref="G57:G58"/>
    <mergeCell ref="H57:H58"/>
    <mergeCell ref="J57:J58"/>
    <mergeCell ref="B57:B58"/>
    <mergeCell ref="I57:I58"/>
    <mergeCell ref="B53:B54"/>
    <mergeCell ref="J53:J54"/>
    <mergeCell ref="D53:D54"/>
    <mergeCell ref="E53:E54"/>
    <mergeCell ref="G53:G54"/>
    <mergeCell ref="H53:H54"/>
    <mergeCell ref="E50:E52"/>
    <mergeCell ref="G50:G52"/>
    <mergeCell ref="H50:H52"/>
    <mergeCell ref="J50:J52"/>
    <mergeCell ref="D55:D56"/>
    <mergeCell ref="E55:E56"/>
    <mergeCell ref="G55:G56"/>
    <mergeCell ref="H55:H56"/>
    <mergeCell ref="J55:J56"/>
    <mergeCell ref="I53:I54"/>
    <mergeCell ref="I55:I56"/>
    <mergeCell ref="E44:E46"/>
    <mergeCell ref="G44:G46"/>
    <mergeCell ref="H44:H46"/>
    <mergeCell ref="J44:J46"/>
    <mergeCell ref="B47:B49"/>
    <mergeCell ref="C47:C48"/>
    <mergeCell ref="B44:B46"/>
    <mergeCell ref="C44:C45"/>
    <mergeCell ref="D44:D46"/>
    <mergeCell ref="J47:J49"/>
    <mergeCell ref="D47:D49"/>
    <mergeCell ref="E47:E49"/>
    <mergeCell ref="G47:G49"/>
    <mergeCell ref="H47:H49"/>
    <mergeCell ref="G40:G41"/>
    <mergeCell ref="H40:H41"/>
    <mergeCell ref="G31:G34"/>
    <mergeCell ref="H31:H34"/>
    <mergeCell ref="J40:J41"/>
    <mergeCell ref="B42:B43"/>
    <mergeCell ref="J42:J43"/>
    <mergeCell ref="D42:D43"/>
    <mergeCell ref="E42:E43"/>
    <mergeCell ref="G42:G43"/>
    <mergeCell ref="H42:H43"/>
    <mergeCell ref="B40:B41"/>
    <mergeCell ref="D40:D41"/>
    <mergeCell ref="E40:E41"/>
    <mergeCell ref="J31:J34"/>
    <mergeCell ref="B35:B38"/>
    <mergeCell ref="D31:D34"/>
    <mergeCell ref="E31:E34"/>
    <mergeCell ref="J35:J38"/>
    <mergeCell ref="G35:G38"/>
    <mergeCell ref="H35:H38"/>
    <mergeCell ref="D35:D38"/>
    <mergeCell ref="E35:E38"/>
    <mergeCell ref="B31:B34"/>
    <mergeCell ref="J25:J26"/>
    <mergeCell ref="B28:B29"/>
    <mergeCell ref="D25:D26"/>
    <mergeCell ref="E25:E26"/>
    <mergeCell ref="G25:G26"/>
    <mergeCell ref="H25:H26"/>
    <mergeCell ref="D28:D29"/>
    <mergeCell ref="E28:E29"/>
    <mergeCell ref="G28:G29"/>
    <mergeCell ref="H28:H29"/>
    <mergeCell ref="J28:J29"/>
    <mergeCell ref="B25:B26"/>
    <mergeCell ref="I25:I26"/>
    <mergeCell ref="I28:I29"/>
    <mergeCell ref="I31:I34"/>
    <mergeCell ref="I35:I38"/>
    <mergeCell ref="I40:I41"/>
    <mergeCell ref="I42:I43"/>
    <mergeCell ref="I44:I46"/>
    <mergeCell ref="I47:I49"/>
    <mergeCell ref="I50:I52"/>
    <mergeCell ref="B9:B10"/>
    <mergeCell ref="G9:G10"/>
    <mergeCell ref="H9:H10"/>
    <mergeCell ref="G17:G20"/>
    <mergeCell ref="H17:H20"/>
    <mergeCell ref="B21:B24"/>
    <mergeCell ref="G21:G24"/>
    <mergeCell ref="H21:H24"/>
    <mergeCell ref="D21:D24"/>
    <mergeCell ref="E21:E24"/>
    <mergeCell ref="B17:B20"/>
    <mergeCell ref="I17:I20"/>
    <mergeCell ref="I21:I24"/>
    <mergeCell ref="D17:D20"/>
    <mergeCell ref="E17:E20"/>
    <mergeCell ref="D9:D10"/>
    <mergeCell ref="E9:E10"/>
    <mergeCell ref="B2:J2"/>
    <mergeCell ref="B3:B4"/>
    <mergeCell ref="C3:C4"/>
    <mergeCell ref="G3:G4"/>
    <mergeCell ref="D3:D4"/>
    <mergeCell ref="E3:E4"/>
    <mergeCell ref="B5:J5"/>
    <mergeCell ref="B7:B8"/>
    <mergeCell ref="D7:D8"/>
    <mergeCell ref="E7:E8"/>
    <mergeCell ref="G7:G8"/>
    <mergeCell ref="H7:H8"/>
    <mergeCell ref="J7:J8"/>
    <mergeCell ref="I7:I8"/>
    <mergeCell ref="J9:J10"/>
    <mergeCell ref="B14:B16"/>
    <mergeCell ref="F3:F4"/>
    <mergeCell ref="H3:K3"/>
    <mergeCell ref="K7:K8"/>
    <mergeCell ref="K9:K10"/>
    <mergeCell ref="K14:K16"/>
    <mergeCell ref="K17:K20"/>
    <mergeCell ref="K21:K24"/>
    <mergeCell ref="D14:D16"/>
    <mergeCell ref="E14:E16"/>
    <mergeCell ref="J17:J20"/>
    <mergeCell ref="J21:J24"/>
    <mergeCell ref="J14:J16"/>
    <mergeCell ref="G14:G16"/>
    <mergeCell ref="H14:H16"/>
    <mergeCell ref="I9:I10"/>
    <mergeCell ref="I14:I16"/>
    <mergeCell ref="K55:K56"/>
    <mergeCell ref="K57:K58"/>
    <mergeCell ref="K61:K63"/>
    <mergeCell ref="K64:K65"/>
    <mergeCell ref="K66:K68"/>
    <mergeCell ref="K70:K71"/>
    <mergeCell ref="K72:K73"/>
    <mergeCell ref="K74:K75"/>
    <mergeCell ref="K25:K26"/>
    <mergeCell ref="K28:K29"/>
    <mergeCell ref="K31:K34"/>
    <mergeCell ref="K35:K38"/>
    <mergeCell ref="K40:K41"/>
    <mergeCell ref="K44:K46"/>
    <mergeCell ref="K47:K49"/>
    <mergeCell ref="K50:K52"/>
    <mergeCell ref="K53:K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MS Reddy</cp:lastModifiedBy>
  <dcterms:created xsi:type="dcterms:W3CDTF">2023-01-04T09:12:49Z</dcterms:created>
  <dcterms:modified xsi:type="dcterms:W3CDTF">2023-01-29T20:52:01Z</dcterms:modified>
</cp:coreProperties>
</file>