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aper Works\Pumice\Bubble Pocket\Extended Data\"/>
    </mc:Choice>
  </mc:AlternateContent>
  <bookViews>
    <workbookView xWindow="0" yWindow="0" windowWidth="21206" windowHeight="13937"/>
  </bookViews>
  <sheets>
    <sheet name="Title" sheetId="2" r:id="rId1"/>
    <sheet name="Result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E17" i="1"/>
  <c r="E18" i="1"/>
  <c r="E19" i="1"/>
  <c r="E20" i="1"/>
  <c r="E16" i="1"/>
  <c r="D17" i="1"/>
  <c r="D18" i="1"/>
  <c r="D19" i="1"/>
  <c r="D20" i="1"/>
  <c r="D16" i="1"/>
  <c r="E2" i="1"/>
  <c r="H16" i="1" s="1"/>
  <c r="F2" i="1" l="1"/>
  <c r="I16" i="1" s="1"/>
  <c r="J16" i="1" s="1"/>
</calcChain>
</file>

<file path=xl/sharedStrings.xml><?xml version="1.0" encoding="utf-8"?>
<sst xmlns="http://schemas.openxmlformats.org/spreadsheetml/2006/main" count="29" uniqueCount="24">
  <si>
    <t xml:space="preserve">Sample </t>
  </si>
  <si>
    <t>Max</t>
    <phoneticPr fontId="0" type="noConversion"/>
  </si>
  <si>
    <t>Min</t>
    <phoneticPr fontId="0" type="noConversion"/>
  </si>
  <si>
    <t>Por. In</t>
  </si>
  <si>
    <t>Por. Out</t>
  </si>
  <si>
    <t>Degass Rat.</t>
  </si>
  <si>
    <t>Vol. Dif.</t>
  </si>
  <si>
    <t>T. avg. in</t>
  </si>
  <si>
    <t>T. avg. out</t>
  </si>
  <si>
    <t>Avg. BP</t>
  </si>
  <si>
    <t>T. Avg. BP</t>
  </si>
  <si>
    <t>T. Avg. Ex</t>
  </si>
  <si>
    <t>G. rat. BP</t>
  </si>
  <si>
    <t>G. rat. Ex</t>
  </si>
  <si>
    <t>Gin/Gtot</t>
  </si>
  <si>
    <t>Samples</t>
    <phoneticPr fontId="1" type="noConversion"/>
  </si>
  <si>
    <t>17-1s (MP1)</t>
    <phoneticPr fontId="1" type="noConversion"/>
  </si>
  <si>
    <t>17-1L2 (MP2)</t>
    <phoneticPr fontId="1" type="noConversion"/>
  </si>
  <si>
    <t>17-1_L1 (MP3)</t>
    <phoneticPr fontId="1" type="noConversion"/>
  </si>
  <si>
    <t>17-1_B (MP3)</t>
    <phoneticPr fontId="1" type="noConversion"/>
  </si>
  <si>
    <t>16-6B3_SP (MP4)</t>
    <phoneticPr fontId="1" type="noConversion"/>
  </si>
  <si>
    <t>Kim et al.</t>
    <phoneticPr fontId="1" type="noConversion"/>
  </si>
  <si>
    <t>Cryptic magma mixing and two-step bubble formation during the 946 CE Baekdusan Eruption</t>
  </si>
  <si>
    <t xml:space="preserve">Extended data 3: Vesicularity and volume fraction measurement data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</si>
</sst>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Area</a:t>
            </a:r>
            <a:r>
              <a:rPr lang="en-US" altLang="ko-KR" baseline="0"/>
              <a:t> Ratio of BP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Results!$B$1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Results!$A$2:$A$6</c:f>
              <c:strCache>
                <c:ptCount val="5"/>
                <c:pt idx="0">
                  <c:v>17-1s (MP1)</c:v>
                </c:pt>
                <c:pt idx="1">
                  <c:v>17-1L2 (MP2)</c:v>
                </c:pt>
                <c:pt idx="2">
                  <c:v>17-1_L1 (MP3)</c:v>
                </c:pt>
                <c:pt idx="3">
                  <c:v>17-1_B (MP3)</c:v>
                </c:pt>
                <c:pt idx="4">
                  <c:v>16-6B3_SP (MP4)</c:v>
                </c:pt>
              </c:strCache>
            </c:strRef>
          </c:cat>
          <c:val>
            <c:numRef>
              <c:f>Results!$B$2:$B$6</c:f>
              <c:numCache>
                <c:formatCode>General</c:formatCode>
                <c:ptCount val="5"/>
                <c:pt idx="0">
                  <c:v>16.166785058344267</c:v>
                </c:pt>
                <c:pt idx="1">
                  <c:v>27.087451372981537</c:v>
                </c:pt>
                <c:pt idx="2">
                  <c:v>19.564889754577326</c:v>
                </c:pt>
                <c:pt idx="3">
                  <c:v>20.906766745005879</c:v>
                </c:pt>
                <c:pt idx="4">
                  <c:v>7.1206912686095301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1-4CE0-A4F9-B7B90E7D875E}"/>
            </c:ext>
          </c:extLst>
        </c:ser>
        <c:ser>
          <c:idx val="1"/>
          <c:order val="1"/>
          <c:tx>
            <c:strRef>
              <c:f>Results!$C$1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Results!$A$2:$A$6</c:f>
              <c:strCache>
                <c:ptCount val="5"/>
                <c:pt idx="0">
                  <c:v>17-1s (MP1)</c:v>
                </c:pt>
                <c:pt idx="1">
                  <c:v>17-1L2 (MP2)</c:v>
                </c:pt>
                <c:pt idx="2">
                  <c:v>17-1_L1 (MP3)</c:v>
                </c:pt>
                <c:pt idx="3">
                  <c:v>17-1_B (MP3)</c:v>
                </c:pt>
                <c:pt idx="4">
                  <c:v>16-6B3_SP (MP4)</c:v>
                </c:pt>
              </c:strCache>
            </c:strRef>
          </c:cat>
          <c:val>
            <c:numRef>
              <c:f>Results!$C$2:$C$6</c:f>
              <c:numCache>
                <c:formatCode>General</c:formatCode>
                <c:ptCount val="5"/>
                <c:pt idx="0">
                  <c:v>9.3014058956916106</c:v>
                </c:pt>
                <c:pt idx="1">
                  <c:v>20.056827261563651</c:v>
                </c:pt>
                <c:pt idx="2">
                  <c:v>16.219781441196464</c:v>
                </c:pt>
                <c:pt idx="3">
                  <c:v>16.150467540202499</c:v>
                </c:pt>
                <c:pt idx="4">
                  <c:v>5.6261757974683535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31-4CE0-A4F9-B7B90E7D875E}"/>
            </c:ext>
          </c:extLst>
        </c:ser>
        <c:ser>
          <c:idx val="2"/>
          <c:order val="2"/>
          <c:tx>
            <c:strRef>
              <c:f>Results!$D$1</c:f>
              <c:strCache>
                <c:ptCount val="1"/>
                <c:pt idx="0">
                  <c:v>Avg. BP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Results!$A$2:$A$6</c:f>
              <c:strCache>
                <c:ptCount val="5"/>
                <c:pt idx="0">
                  <c:v>17-1s (MP1)</c:v>
                </c:pt>
                <c:pt idx="1">
                  <c:v>17-1L2 (MP2)</c:v>
                </c:pt>
                <c:pt idx="2">
                  <c:v>17-1_L1 (MP3)</c:v>
                </c:pt>
                <c:pt idx="3">
                  <c:v>17-1_B (MP3)</c:v>
                </c:pt>
                <c:pt idx="4">
                  <c:v>16-6B3_SP (MP4)</c:v>
                </c:pt>
              </c:strCache>
            </c:strRef>
          </c:cat>
          <c:val>
            <c:numRef>
              <c:f>Results!$D$2:$D$6</c:f>
              <c:numCache>
                <c:formatCode>General</c:formatCode>
                <c:ptCount val="5"/>
                <c:pt idx="0">
                  <c:v>12.448900859818851</c:v>
                </c:pt>
                <c:pt idx="1">
                  <c:v>23.787059797981819</c:v>
                </c:pt>
                <c:pt idx="2">
                  <c:v>17.904104681588699</c:v>
                </c:pt>
                <c:pt idx="3">
                  <c:v>18.598211925858198</c:v>
                </c:pt>
                <c:pt idx="4">
                  <c:v>6.3343146915906132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31-4CE0-A4F9-B7B90E7D8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38862160"/>
        <c:axId val="538863800"/>
      </c:barChart>
      <c:catAx>
        <c:axId val="5388621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Sample</a:t>
                </a:r>
                <a:endParaRPr lang="ko-KR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38863800"/>
        <c:crosses val="autoZero"/>
        <c:auto val="1"/>
        <c:lblAlgn val="ctr"/>
        <c:lblOffset val="100"/>
        <c:noMultiLvlLbl val="0"/>
      </c:catAx>
      <c:valAx>
        <c:axId val="538863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%</a:t>
                </a:r>
                <a:endParaRPr lang="ko-KR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3886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89476005778359"/>
          <c:y val="0.84633769095672395"/>
          <c:w val="0.33947515212271034"/>
          <c:h val="9.054387415434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Vesicularity</a:t>
            </a:r>
            <a:endParaRPr lang="ko-KR" altLang="en-US"/>
          </a:p>
        </c:rich>
      </c:tx>
      <c:layout>
        <c:manualLayout>
          <c:xMode val="edge"/>
          <c:yMode val="edge"/>
          <c:x val="0.41170394051521164"/>
          <c:y val="4.85829959514170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Results!$B$15</c:f>
              <c:strCache>
                <c:ptCount val="1"/>
                <c:pt idx="0">
                  <c:v>Por. Out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Results!$A$16:$A$20</c:f>
              <c:strCache>
                <c:ptCount val="5"/>
                <c:pt idx="0">
                  <c:v>17-1s (MP1)</c:v>
                </c:pt>
                <c:pt idx="1">
                  <c:v>17-1L2 (MP2)</c:v>
                </c:pt>
                <c:pt idx="2">
                  <c:v>17-1_L1 (MP3)</c:v>
                </c:pt>
                <c:pt idx="3">
                  <c:v>17-1_B (MP3)</c:v>
                </c:pt>
                <c:pt idx="4">
                  <c:v>16-6B3_SP (MP4)</c:v>
                </c:pt>
              </c:strCache>
            </c:strRef>
          </c:cat>
          <c:val>
            <c:numRef>
              <c:f>Results!$B$16:$B$20</c:f>
              <c:numCache>
                <c:formatCode>General</c:formatCode>
                <c:ptCount val="5"/>
                <c:pt idx="0">
                  <c:v>64.372102855244691</c:v>
                </c:pt>
                <c:pt idx="1">
                  <c:v>59.370056459932997</c:v>
                </c:pt>
                <c:pt idx="2">
                  <c:v>66.269204310937852</c:v>
                </c:pt>
                <c:pt idx="3">
                  <c:v>65.767557699362172</c:v>
                </c:pt>
                <c:pt idx="4">
                  <c:v>61.883957297455403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5-4EF8-B3C5-6D952002152E}"/>
            </c:ext>
          </c:extLst>
        </c:ser>
        <c:ser>
          <c:idx val="1"/>
          <c:order val="1"/>
          <c:tx>
            <c:strRef>
              <c:f>Results!$C$15</c:f>
              <c:strCache>
                <c:ptCount val="1"/>
                <c:pt idx="0">
                  <c:v>Por. 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Results!$A$16:$A$20</c:f>
              <c:strCache>
                <c:ptCount val="5"/>
                <c:pt idx="0">
                  <c:v>17-1s (MP1)</c:v>
                </c:pt>
                <c:pt idx="1">
                  <c:v>17-1L2 (MP2)</c:v>
                </c:pt>
                <c:pt idx="2">
                  <c:v>17-1_L1 (MP3)</c:v>
                </c:pt>
                <c:pt idx="3">
                  <c:v>17-1_B (MP3)</c:v>
                </c:pt>
                <c:pt idx="4">
                  <c:v>16-6B3_SP (MP4)</c:v>
                </c:pt>
              </c:strCache>
            </c:strRef>
          </c:cat>
          <c:val>
            <c:numRef>
              <c:f>Results!$C$16:$C$20</c:f>
              <c:numCache>
                <c:formatCode>General</c:formatCode>
                <c:ptCount val="5"/>
                <c:pt idx="0">
                  <c:v>85.378967893478702</c:v>
                </c:pt>
                <c:pt idx="1">
                  <c:v>85.731429698034006</c:v>
                </c:pt>
                <c:pt idx="2">
                  <c:v>90.562011108011006</c:v>
                </c:pt>
                <c:pt idx="3">
                  <c:v>90.468156895824563</c:v>
                </c:pt>
                <c:pt idx="4">
                  <c:v>84.12219498397134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15-4EF8-B3C5-6D9520021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3298240"/>
        <c:axId val="703293648"/>
      </c:barChart>
      <c:catAx>
        <c:axId val="703298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Sample</a:t>
                </a:r>
                <a:endParaRPr lang="ko-KR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3293648"/>
        <c:crosses val="autoZero"/>
        <c:auto val="1"/>
        <c:lblAlgn val="ctr"/>
        <c:lblOffset val="100"/>
        <c:noMultiLvlLbl val="0"/>
      </c:catAx>
      <c:valAx>
        <c:axId val="703293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%</a:t>
                </a:r>
                <a:endParaRPr lang="ko-KR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329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104493826830012E-2"/>
          <c:y val="0.82705516061504458"/>
          <c:w val="0.31514788503816332"/>
          <c:h val="9.10937549810322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244930</xdr:colOff>
      <xdr:row>0</xdr:row>
      <xdr:rowOff>0</xdr:rowOff>
    </xdr:from>
    <xdr:to>
      <xdr:col>12</xdr:col>
      <xdr:colOff>511628</xdr:colOff>
      <xdr:row>12</xdr:row>
      <xdr:rowOff>80963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8EAB4DC-0FC0-41AE-BB5B-3A41FEA15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283707</xdr:colOff>
      <xdr:row>17</xdr:row>
      <xdr:rowOff>8163</xdr:rowOff>
    </xdr:from>
    <xdr:to>
      <xdr:col>12</xdr:col>
      <xdr:colOff>212270</xdr:colOff>
      <xdr:row>29</xdr:row>
      <xdr:rowOff>74838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34144D41-B732-49E3-99CA-02676B55B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/>
  </sheetViews>
  <sheetFormatPr defaultRowHeight="17.600000000000001" x14ac:dyDescent="0.55000000000000004"/>
  <sheetData>
    <row r="1" spans="1:1" x14ac:dyDescent="0.55000000000000004">
      <c r="A1" s="2" t="s">
        <v>21</v>
      </c>
    </row>
    <row r="3" spans="1:1" x14ac:dyDescent="0.55000000000000004">
      <c r="A3" s="2" t="s">
        <v>22</v>
      </c>
    </row>
    <row r="4" spans="1:1" x14ac:dyDescent="0.55000000000000004">
      <c r="A4" s="2" t="s">
        <v>23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A16" sqref="A16:A20"/>
    </sheetView>
  </sheetViews>
  <sheetFormatPr defaultRowHeight="17.600000000000001" x14ac:dyDescent="0.55000000000000004"/>
  <cols>
    <col min="1" max="1" width="16.78515625" customWidth="1"/>
  </cols>
  <sheetData>
    <row r="1" spans="1:10" x14ac:dyDescent="0.55000000000000004">
      <c r="A1" t="s">
        <v>15</v>
      </c>
      <c r="B1" s="1" t="s">
        <v>1</v>
      </c>
      <c r="C1" s="1" t="s">
        <v>2</v>
      </c>
      <c r="D1" s="1" t="s">
        <v>9</v>
      </c>
      <c r="E1" s="1" t="s">
        <v>10</v>
      </c>
      <c r="F1" s="1" t="s">
        <v>11</v>
      </c>
    </row>
    <row r="2" spans="1:10" x14ac:dyDescent="0.55000000000000004">
      <c r="A2" t="s">
        <v>16</v>
      </c>
      <c r="B2">
        <v>16.166785058344267</v>
      </c>
      <c r="C2">
        <v>9.3014058956916106</v>
      </c>
      <c r="D2">
        <v>12.448900859818851</v>
      </c>
      <c r="E2">
        <f>SUM(D2, D3, D4, D5, D6)/5</f>
        <v>15.814518391367637</v>
      </c>
      <c r="F2">
        <f>100-E2</f>
        <v>84.185481608632358</v>
      </c>
    </row>
    <row r="3" spans="1:10" x14ac:dyDescent="0.55000000000000004">
      <c r="A3" t="s">
        <v>17</v>
      </c>
      <c r="B3">
        <v>27.087451372981537</v>
      </c>
      <c r="C3">
        <v>20.056827261563651</v>
      </c>
      <c r="D3">
        <v>23.787059797981819</v>
      </c>
    </row>
    <row r="4" spans="1:10" x14ac:dyDescent="0.55000000000000004">
      <c r="A4" t="s">
        <v>18</v>
      </c>
      <c r="B4">
        <v>19.564889754577326</v>
      </c>
      <c r="C4">
        <v>16.219781441196464</v>
      </c>
      <c r="D4">
        <v>17.904104681588699</v>
      </c>
    </row>
    <row r="5" spans="1:10" x14ac:dyDescent="0.55000000000000004">
      <c r="A5" t="s">
        <v>19</v>
      </c>
      <c r="B5">
        <v>20.906766745005879</v>
      </c>
      <c r="C5">
        <v>16.150467540202499</v>
      </c>
      <c r="D5">
        <v>18.598211925858198</v>
      </c>
    </row>
    <row r="6" spans="1:10" x14ac:dyDescent="0.55000000000000004">
      <c r="A6" t="s">
        <v>20</v>
      </c>
      <c r="B6">
        <v>7.1206912686095301</v>
      </c>
      <c r="C6">
        <v>5.6261757974683535</v>
      </c>
      <c r="D6">
        <v>6.3343146915906132</v>
      </c>
    </row>
    <row r="15" spans="1:10" x14ac:dyDescent="0.55000000000000004">
      <c r="A15" t="s">
        <v>0</v>
      </c>
      <c r="B15" t="s">
        <v>4</v>
      </c>
      <c r="C15" t="s">
        <v>3</v>
      </c>
      <c r="D15" t="s">
        <v>6</v>
      </c>
      <c r="E15" t="s">
        <v>5</v>
      </c>
      <c r="F15" t="s">
        <v>7</v>
      </c>
      <c r="G15" t="s">
        <v>8</v>
      </c>
      <c r="H15" t="s">
        <v>12</v>
      </c>
      <c r="I15" t="s">
        <v>13</v>
      </c>
      <c r="J15" t="s">
        <v>14</v>
      </c>
    </row>
    <row r="16" spans="1:10" x14ac:dyDescent="0.55000000000000004">
      <c r="A16" t="s">
        <v>16</v>
      </c>
      <c r="B16">
        <v>64.372102855244691</v>
      </c>
      <c r="C16">
        <v>85.378967893478702</v>
      </c>
      <c r="D16">
        <f>(C16-B16)</f>
        <v>21.006865038234011</v>
      </c>
      <c r="E16">
        <f>D16/C16*100</f>
        <v>24.604262099353075</v>
      </c>
      <c r="F16">
        <f>SUM(C16:C20)/5</f>
        <v>87.252552115863921</v>
      </c>
      <c r="G16">
        <f>SUM(B16:B20)/5</f>
        <v>63.532575724586628</v>
      </c>
      <c r="H16">
        <f>E2*F16/100</f>
        <v>13.798570901300932</v>
      </c>
      <c r="I16">
        <f>F2*G16/100</f>
        <v>53.485204852112304</v>
      </c>
      <c r="J16">
        <f>H16/(H16+I16)*100</f>
        <v>20.508021059744028</v>
      </c>
    </row>
    <row r="17" spans="1:5" x14ac:dyDescent="0.55000000000000004">
      <c r="A17" t="s">
        <v>17</v>
      </c>
      <c r="B17">
        <v>59.370056459932997</v>
      </c>
      <c r="C17">
        <v>85.731429698034006</v>
      </c>
      <c r="D17">
        <f t="shared" ref="D17:D20" si="0">(C17-B17)</f>
        <v>26.36137323810101</v>
      </c>
      <c r="E17">
        <f>D17/C17*100</f>
        <v>30.7487852832408</v>
      </c>
    </row>
    <row r="18" spans="1:5" x14ac:dyDescent="0.55000000000000004">
      <c r="A18" t="s">
        <v>18</v>
      </c>
      <c r="B18">
        <v>66.269204310937852</v>
      </c>
      <c r="C18">
        <v>90.562011108011006</v>
      </c>
      <c r="D18">
        <f t="shared" si="0"/>
        <v>24.292806797073155</v>
      </c>
      <c r="E18">
        <f>D18/C18*100</f>
        <v>26.824500140682321</v>
      </c>
    </row>
    <row r="19" spans="1:5" x14ac:dyDescent="0.55000000000000004">
      <c r="A19" t="s">
        <v>19</v>
      </c>
      <c r="B19">
        <v>65.767557699362172</v>
      </c>
      <c r="C19">
        <v>90.468156895824563</v>
      </c>
      <c r="D19">
        <f t="shared" si="0"/>
        <v>24.700599196462392</v>
      </c>
      <c r="E19">
        <f>D19/C19*100</f>
        <v>27.303086571008073</v>
      </c>
    </row>
    <row r="20" spans="1:5" x14ac:dyDescent="0.55000000000000004">
      <c r="A20" t="s">
        <v>20</v>
      </c>
      <c r="B20">
        <v>61.883957297455403</v>
      </c>
      <c r="C20">
        <v>84.12219498397134</v>
      </c>
      <c r="D20">
        <f t="shared" si="0"/>
        <v>22.238237686515937</v>
      </c>
      <c r="E20">
        <f>D20/C20*100</f>
        <v>26.435636505625197</v>
      </c>
    </row>
    <row r="21" spans="1:5" x14ac:dyDescent="0.55000000000000004">
      <c r="C21">
        <v>82.849373300409468</v>
      </c>
    </row>
    <row r="22" spans="1:5" x14ac:dyDescent="0.55000000000000004">
      <c r="C22">
        <v>88.022135608177678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Title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 Bom Kim</dc:creator>
  <cp:lastModifiedBy>USER</cp:lastModifiedBy>
  <dcterms:created xsi:type="dcterms:W3CDTF">2018-11-28T08:07:08Z</dcterms:created>
  <dcterms:modified xsi:type="dcterms:W3CDTF">2022-01-21T05:12:57Z</dcterms:modified>
</cp:coreProperties>
</file>