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70" yWindow="525" windowWidth="9255" windowHeight="9150"/>
  </bookViews>
  <sheets>
    <sheet name="TNF-alpha ELISA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0" i="1"/>
  <c r="D28" i="1"/>
  <c r="G28" i="1"/>
  <c r="G27" i="1"/>
  <c r="F28" i="1"/>
  <c r="E28" i="1"/>
  <c r="H28" i="1" l="1"/>
  <c r="H27" i="1"/>
  <c r="H26" i="1"/>
  <c r="G20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F20" i="1"/>
  <c r="F27" i="1" s="1"/>
  <c r="E20" i="1"/>
  <c r="E27" i="1" s="1"/>
  <c r="D20" i="1"/>
  <c r="D27" i="1" l="1"/>
  <c r="D26" i="1"/>
  <c r="E26" i="1"/>
  <c r="F26" i="1"/>
  <c r="G26" i="1"/>
</calcChain>
</file>

<file path=xl/sharedStrings.xml><?xml version="1.0" encoding="utf-8"?>
<sst xmlns="http://schemas.openxmlformats.org/spreadsheetml/2006/main" count="32" uniqueCount="32">
  <si>
    <t>Reader Serial Number:</t>
  </si>
  <si>
    <t>Unknown</t>
  </si>
  <si>
    <t>Reading Type</t>
  </si>
  <si>
    <t>Reader</t>
  </si>
  <si>
    <t>Procedure Details</t>
  </si>
  <si>
    <t xml:space="preserve">TNF-alpha </t>
  </si>
  <si>
    <t>Plate Type</t>
  </si>
  <si>
    <t>96 WELL PLATE</t>
  </si>
  <si>
    <t>equation after doing standard graph for tnf elisa</t>
  </si>
  <si>
    <t>Read</t>
  </si>
  <si>
    <t>Absorbance Endpoint</t>
  </si>
  <si>
    <t>y=0.0002x+0.0204</t>
  </si>
  <si>
    <t>ng/ml</t>
  </si>
  <si>
    <t>OD</t>
  </si>
  <si>
    <t>Full Plate</t>
  </si>
  <si>
    <t>Wavelengths:  450</t>
  </si>
  <si>
    <t>Read Speed: Normal</t>
  </si>
  <si>
    <t>Control</t>
  </si>
  <si>
    <t>Carrageenan</t>
  </si>
  <si>
    <t>0.5mg/kg</t>
  </si>
  <si>
    <t>1mg/kg</t>
  </si>
  <si>
    <t>Results</t>
  </si>
  <si>
    <t>A</t>
  </si>
  <si>
    <t>B</t>
  </si>
  <si>
    <t>C</t>
  </si>
  <si>
    <t>D</t>
  </si>
  <si>
    <t>E</t>
  </si>
  <si>
    <t>F</t>
  </si>
  <si>
    <t>total</t>
  </si>
  <si>
    <t>std</t>
  </si>
  <si>
    <t>ttest</t>
  </si>
  <si>
    <t>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</si>
</sst>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0"/>
      <color rgb="FF27413E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/>
    <xf numFmtId="0" fontId="4" fillId="2" borderId="0" xfId="0" applyFont="1" applyFill="1" applyBorder="1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</a:defRPr>
            </a:pPr>
            <a:r>
              <a:rPr lang="en-IN"/>
              <a:t>TNF std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ymbol val="circle"/>
            <c:size val="5"/>
            <c:spPr>
              <a:solidFill>
                <a:srgbClr val="4F81BD"/>
              </a:solidFill>
              <a:ln cmpd="sng">
                <a:solidFill>
                  <a:srgbClr val="4F81BD"/>
                </a:solidFill>
              </a:ln>
            </c:spPr>
          </c:marker>
          <c:trendline>
            <c:spPr>
              <a:ln w="19050">
                <a:solidFill>
                  <a:srgbClr val="4F81BD"/>
                </a:solidFill>
              </a:ln>
            </c:spPr>
            <c:trendlineType val="linear"/>
            <c:dispRSqr val="1"/>
            <c:dispEq val="0"/>
            <c:trendlineLbl>
              <c:layout/>
              <c:numFmt formatCode="General" sourceLinked="0"/>
            </c:trendlineLbl>
          </c:trendline>
          <c:xVal>
            <c:numRef>
              <c:f>'TNF-alpha ELISA'!$J$7:$J$13</c:f>
              <c:numCache>
                <c:formatCode>General</c:formatCode>
                <c:ptCount val="7"/>
                <c:pt idx="0">
                  <c:v>3.125</c:v>
                </c:pt>
                <c:pt idx="1">
                  <c:v>6.25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</c:numCache>
            </c:numRef>
          </c:xVal>
          <c:yVal>
            <c:numRef>
              <c:f>'TNF-alpha ELISA'!$K$7:$K$13</c:f>
              <c:numCache>
                <c:formatCode>General</c:formatCode>
                <c:ptCount val="7"/>
                <c:pt idx="0">
                  <c:v>0.01</c:v>
                </c:pt>
                <c:pt idx="1">
                  <c:v>0.06</c:v>
                </c:pt>
                <c:pt idx="2">
                  <c:v>0.1</c:v>
                </c:pt>
                <c:pt idx="3">
                  <c:v>0.34</c:v>
                </c:pt>
                <c:pt idx="4">
                  <c:v>0.76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237712"/>
        <c:axId val="422238888"/>
      </c:scatterChart>
      <c:valAx>
        <c:axId val="422237712"/>
        <c:scaling>
          <c:orientation val="minMax"/>
        </c:scaling>
        <c:delete val="0"/>
        <c:axPos val="b"/>
        <c:majorGridlines>
          <c:spPr>
            <a:ln>
              <a:solidFill>
                <a:srgbClr val="D9D9D9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</a:defRPr>
            </a:pPr>
            <a:endParaRPr lang="en-US"/>
          </a:p>
        </c:txPr>
        <c:crossAx val="422238888"/>
        <c:crosses val="autoZero"/>
        <c:crossBetween val="midCat"/>
      </c:valAx>
      <c:valAx>
        <c:axId val="422238888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</a:defRPr>
            </a:pPr>
            <a:endParaRPr lang="en-US"/>
          </a:p>
        </c:txPr>
        <c:crossAx val="422237712"/>
        <c:crosses val="autoZero"/>
        <c:crossBetween val="midCat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'TNF-alpha ELISA'!$D$27:$H$27</c:f>
                <c:numCache>
                  <c:formatCode>General</c:formatCode>
                  <c:ptCount val="5"/>
                  <c:pt idx="0">
                    <c:v>2.2218559582780815</c:v>
                  </c:pt>
                  <c:pt idx="1">
                    <c:v>8.7005765389624088</c:v>
                  </c:pt>
                  <c:pt idx="2">
                    <c:v>1.540850965988382</c:v>
                  </c:pt>
                  <c:pt idx="3">
                    <c:v>4.5403957197849092</c:v>
                  </c:pt>
                  <c:pt idx="4">
                    <c:v>5.0990806034624976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'TNF-alpha ELISA'!$D$19:$H$19</c:f>
              <c:numCache>
                <c:formatCode>General</c:formatCode>
                <c:ptCount val="5"/>
              </c:numCache>
            </c:numRef>
          </c:cat>
          <c:val>
            <c:numRef>
              <c:f>'TNF-alpha ELISA'!$D$26:$H$26</c:f>
              <c:numCache>
                <c:formatCode>General</c:formatCode>
                <c:ptCount val="5"/>
                <c:pt idx="0">
                  <c:v>64.731571346794382</c:v>
                </c:pt>
                <c:pt idx="1">
                  <c:v>127.77792594712737</c:v>
                </c:pt>
                <c:pt idx="2">
                  <c:v>74.287377706078288</c:v>
                </c:pt>
                <c:pt idx="3">
                  <c:v>86.149758014154898</c:v>
                </c:pt>
                <c:pt idx="4">
                  <c:v>86.369431723563721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235752"/>
        <c:axId val="422239280"/>
      </c:barChart>
      <c:catAx>
        <c:axId val="422235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22239280"/>
        <c:crosses val="autoZero"/>
        <c:auto val="1"/>
        <c:lblAlgn val="ctr"/>
        <c:lblOffset val="100"/>
        <c:noMultiLvlLbl val="0"/>
      </c:catAx>
      <c:valAx>
        <c:axId val="422239280"/>
        <c:scaling>
          <c:orientation val="minMax"/>
          <c:max val="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22235752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742950</xdr:colOff>
      <xdr:row>5</xdr:row>
      <xdr:rowOff>38100</xdr:rowOff>
    </xdr:from>
    <xdr:to>
      <xdr:col>17</xdr:col>
      <xdr:colOff>285750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11</xdr:col>
      <xdr:colOff>609600</xdr:colOff>
      <xdr:row>15</xdr:row>
      <xdr:rowOff>19050</xdr:rowOff>
    </xdr:from>
    <xdr:to>
      <xdr:col>18</xdr:col>
      <xdr:colOff>47625</xdr:colOff>
      <xdr:row>29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17" sqref="J17"/>
    </sheetView>
  </sheetViews>
  <sheetFormatPr defaultColWidth="12.5703125" defaultRowHeight="15" customHeight="1" x14ac:dyDescent="0.25"/>
  <cols>
    <col min="1" max="1" width="15.140625" customWidth="1"/>
    <col min="2" max="2" width="15" customWidth="1"/>
    <col min="3" max="4" width="10.85546875" customWidth="1"/>
    <col min="5" max="5" width="9.42578125" customWidth="1"/>
    <col min="6" max="7" width="6.5703125" customWidth="1"/>
    <col min="8" max="8" width="9.140625" customWidth="1"/>
    <col min="9" max="18" width="11" customWidth="1"/>
  </cols>
  <sheetData>
    <row r="1" spans="1:11" x14ac:dyDescent="0.25">
      <c r="A1" s="1" t="s">
        <v>0</v>
      </c>
      <c r="B1" s="1" t="s">
        <v>1</v>
      </c>
      <c r="C1" s="1"/>
      <c r="D1" s="1"/>
      <c r="E1" s="1"/>
      <c r="F1" s="1"/>
      <c r="G1" s="1"/>
    </row>
    <row r="2" spans="1:11" x14ac:dyDescent="0.25">
      <c r="A2" s="1" t="s">
        <v>2</v>
      </c>
      <c r="B2" s="1" t="s">
        <v>3</v>
      </c>
      <c r="C2" s="1"/>
      <c r="D2" s="1"/>
      <c r="E2" s="1"/>
      <c r="F2" s="1"/>
      <c r="G2" s="1"/>
    </row>
    <row r="4" spans="1:11" ht="14.25" customHeight="1" x14ac:dyDescent="0.25">
      <c r="A4" s="2" t="s">
        <v>4</v>
      </c>
      <c r="B4" s="3"/>
      <c r="C4" s="1"/>
      <c r="D4" s="1"/>
      <c r="E4" s="1"/>
      <c r="F4" s="1"/>
      <c r="G4" s="1"/>
      <c r="J4" s="4" t="s">
        <v>5</v>
      </c>
      <c r="K4" s="4"/>
    </row>
    <row r="5" spans="1:11" x14ac:dyDescent="0.25">
      <c r="A5" s="1" t="s">
        <v>6</v>
      </c>
      <c r="B5" s="1" t="s">
        <v>7</v>
      </c>
      <c r="C5" s="1"/>
      <c r="D5" s="1"/>
      <c r="E5" s="5" t="s">
        <v>8</v>
      </c>
      <c r="F5" s="6"/>
      <c r="G5" s="6"/>
      <c r="J5" s="4"/>
      <c r="K5" s="4"/>
    </row>
    <row r="6" spans="1:11" x14ac:dyDescent="0.25">
      <c r="A6" s="1" t="s">
        <v>9</v>
      </c>
      <c r="B6" s="1" t="s">
        <v>10</v>
      </c>
      <c r="C6" s="1"/>
      <c r="D6" s="1"/>
      <c r="E6" s="6" t="s">
        <v>11</v>
      </c>
      <c r="F6" s="6"/>
      <c r="G6" s="6"/>
      <c r="J6" s="1" t="s">
        <v>12</v>
      </c>
      <c r="K6" s="1" t="s">
        <v>13</v>
      </c>
    </row>
    <row r="7" spans="1:11" x14ac:dyDescent="0.25">
      <c r="A7" s="1"/>
      <c r="B7" s="1" t="s">
        <v>14</v>
      </c>
      <c r="C7" s="1"/>
      <c r="D7" s="1"/>
      <c r="E7" s="1"/>
      <c r="F7" s="1"/>
      <c r="G7" s="1"/>
      <c r="J7" s="1">
        <v>3.125</v>
      </c>
      <c r="K7" s="1">
        <v>0.01</v>
      </c>
    </row>
    <row r="8" spans="1:11" x14ac:dyDescent="0.25">
      <c r="A8" s="1"/>
      <c r="B8" s="1" t="s">
        <v>15</v>
      </c>
      <c r="C8" s="1"/>
      <c r="D8" s="1"/>
      <c r="E8" s="1"/>
      <c r="F8" s="1"/>
      <c r="G8" s="1"/>
      <c r="J8" s="1">
        <v>6.25</v>
      </c>
      <c r="K8" s="1">
        <v>0.06</v>
      </c>
    </row>
    <row r="9" spans="1:11" x14ac:dyDescent="0.25">
      <c r="A9" s="1"/>
      <c r="B9" s="1" t="s">
        <v>16</v>
      </c>
      <c r="C9" s="1"/>
      <c r="D9" s="1"/>
      <c r="E9" s="1"/>
      <c r="F9" s="1"/>
      <c r="G9" s="1"/>
      <c r="J9" s="1">
        <v>125</v>
      </c>
      <c r="K9" s="1">
        <v>0.1</v>
      </c>
    </row>
    <row r="10" spans="1:11" ht="15" customHeight="1" x14ac:dyDescent="0.25">
      <c r="J10" s="1">
        <v>250</v>
      </c>
      <c r="K10" s="1">
        <v>0.34</v>
      </c>
    </row>
    <row r="11" spans="1:11" x14ac:dyDescent="0.25">
      <c r="D11" s="4" t="s">
        <v>17</v>
      </c>
      <c r="E11" s="4" t="s">
        <v>18</v>
      </c>
      <c r="F11" s="4" t="s">
        <v>19</v>
      </c>
      <c r="G11" s="4" t="s">
        <v>20</v>
      </c>
      <c r="H11" t="s">
        <v>31</v>
      </c>
      <c r="J11" s="1">
        <v>500</v>
      </c>
      <c r="K11" s="1">
        <v>0.76</v>
      </c>
    </row>
    <row r="12" spans="1:11" x14ac:dyDescent="0.25">
      <c r="A12" s="7" t="s">
        <v>21</v>
      </c>
      <c r="C12" s="8"/>
      <c r="D12" s="9">
        <v>1</v>
      </c>
      <c r="E12" s="9">
        <v>2</v>
      </c>
      <c r="F12" s="9">
        <v>3</v>
      </c>
      <c r="G12" s="12">
        <v>4</v>
      </c>
      <c r="H12" s="14">
        <v>5</v>
      </c>
      <c r="J12" s="1"/>
      <c r="K12" s="1"/>
    </row>
    <row r="13" spans="1:11" x14ac:dyDescent="0.25">
      <c r="C13" s="9" t="s">
        <v>22</v>
      </c>
      <c r="D13" s="10">
        <v>8.1000000000000003E-2</v>
      </c>
      <c r="E13" s="10">
        <v>0.17699999999999999</v>
      </c>
      <c r="F13" s="10">
        <v>9.6000000000000002E-2</v>
      </c>
      <c r="G13" s="13">
        <v>0.121</v>
      </c>
      <c r="H13" s="15">
        <v>0.12</v>
      </c>
      <c r="J13" s="1"/>
      <c r="K13" s="1"/>
    </row>
    <row r="14" spans="1:11" x14ac:dyDescent="0.25">
      <c r="C14" s="9" t="s">
        <v>23</v>
      </c>
      <c r="D14" s="10">
        <v>8.3000000000000004E-2</v>
      </c>
      <c r="E14" s="10">
        <v>0.20599999999999999</v>
      </c>
      <c r="F14" s="10">
        <v>9.5000000000000001E-2</v>
      </c>
      <c r="G14" s="13">
        <v>0.11</v>
      </c>
      <c r="H14" s="15">
        <v>0.11</v>
      </c>
    </row>
    <row r="15" spans="1:11" x14ac:dyDescent="0.25">
      <c r="C15" s="9" t="s">
        <v>24</v>
      </c>
      <c r="D15" s="10">
        <v>8.6999999999999994E-2</v>
      </c>
      <c r="E15" s="10">
        <v>0.17100000000000001</v>
      </c>
      <c r="F15" s="10">
        <v>9.9000000000000005E-2</v>
      </c>
      <c r="G15" s="13">
        <v>0.11</v>
      </c>
      <c r="H15" s="15">
        <v>0.108</v>
      </c>
    </row>
    <row r="16" spans="1:11" x14ac:dyDescent="0.25">
      <c r="C16" s="9" t="s">
        <v>25</v>
      </c>
      <c r="D16" s="10">
        <v>8.5999999999999993E-2</v>
      </c>
      <c r="E16" s="10">
        <v>0.17299999999999999</v>
      </c>
      <c r="F16" s="10">
        <v>0.10100000000000001</v>
      </c>
      <c r="G16" s="13">
        <v>0.111</v>
      </c>
      <c r="H16" s="15">
        <v>0.112</v>
      </c>
    </row>
    <row r="17" spans="3:10" x14ac:dyDescent="0.25">
      <c r="C17" s="9" t="s">
        <v>26</v>
      </c>
      <c r="D17" s="10">
        <v>8.6999999999999994E-2</v>
      </c>
      <c r="E17" s="10">
        <v>0.17699999999999999</v>
      </c>
      <c r="F17" s="10">
        <v>0.1</v>
      </c>
      <c r="G17" s="13">
        <v>0.126</v>
      </c>
      <c r="H17" s="15">
        <v>0.127</v>
      </c>
    </row>
    <row r="18" spans="3:10" x14ac:dyDescent="0.25">
      <c r="C18" s="9" t="s">
        <v>27</v>
      </c>
      <c r="D18" s="10">
        <v>7.9000000000000001E-2</v>
      </c>
      <c r="E18" s="10">
        <v>0.17299999999999999</v>
      </c>
      <c r="F18" s="10">
        <v>9.9000000000000005E-2</v>
      </c>
      <c r="G18" s="13">
        <v>0.12</v>
      </c>
      <c r="H18" s="15">
        <v>0.123</v>
      </c>
    </row>
    <row r="19" spans="3:10" ht="15" customHeight="1" x14ac:dyDescent="0.25">
      <c r="D19" s="11"/>
      <c r="E19" s="11"/>
      <c r="F19" s="11"/>
      <c r="G19" s="11"/>
      <c r="H19" s="11"/>
      <c r="I19" s="4"/>
      <c r="J19" s="4"/>
    </row>
    <row r="20" spans="3:10" ht="15" customHeight="1" x14ac:dyDescent="0.25">
      <c r="D20" s="4">
        <f t="shared" ref="D20:H20" si="0">TREND($J$7:$J$11,$K$7:$K$11,D13)</f>
        <v>62.864344816819361</v>
      </c>
      <c r="E20" s="4">
        <f t="shared" si="0"/>
        <v>126.13037312656121</v>
      </c>
      <c r="F20" s="4">
        <f t="shared" si="0"/>
        <v>72.749661740216524</v>
      </c>
      <c r="G20" s="4">
        <f t="shared" si="0"/>
        <v>89.225189945878469</v>
      </c>
      <c r="H20" s="4">
        <f t="shared" si="0"/>
        <v>88.566168817651985</v>
      </c>
      <c r="I20" s="4"/>
      <c r="J20" s="4"/>
    </row>
    <row r="21" spans="3:10" ht="15" customHeight="1" x14ac:dyDescent="0.25">
      <c r="D21" s="4">
        <f t="shared" ref="D21:H21" si="1">TREND($J$7:$J$11,$K$7:$K$11,D14)</f>
        <v>64.182387073272309</v>
      </c>
      <c r="E21" s="4">
        <f t="shared" si="1"/>
        <v>145.24198584512905</v>
      </c>
      <c r="F21" s="4">
        <f t="shared" si="1"/>
        <v>72.09064061199004</v>
      </c>
      <c r="G21" s="4">
        <f t="shared" si="1"/>
        <v>81.975957535387209</v>
      </c>
      <c r="H21" s="4">
        <f t="shared" si="1"/>
        <v>81.975957535387209</v>
      </c>
    </row>
    <row r="22" spans="3:10" ht="15" customHeight="1" x14ac:dyDescent="0.25">
      <c r="D22" s="4">
        <f t="shared" ref="D22:H22" si="2">TREND($J$7:$J$11,$K$7:$K$11,D15)</f>
        <v>66.818471586178219</v>
      </c>
      <c r="E22" s="4">
        <f t="shared" si="2"/>
        <v>122.17624635720236</v>
      </c>
      <c r="F22" s="4">
        <f t="shared" si="2"/>
        <v>74.726725124895964</v>
      </c>
      <c r="G22" s="4">
        <f t="shared" si="2"/>
        <v>81.975957535387209</v>
      </c>
      <c r="H22" s="4">
        <f t="shared" si="2"/>
        <v>80.657915278934254</v>
      </c>
    </row>
    <row r="23" spans="3:10" ht="15" customHeight="1" x14ac:dyDescent="0.25">
      <c r="D23" s="4">
        <f t="shared" ref="D23:H23" si="3">TREND($J$7:$J$11,$K$7:$K$11,D16)</f>
        <v>66.159450457951749</v>
      </c>
      <c r="E23" s="4">
        <f t="shared" si="3"/>
        <v>123.4942886136553</v>
      </c>
      <c r="F23" s="4">
        <f t="shared" si="3"/>
        <v>76.044767381348919</v>
      </c>
      <c r="G23" s="4">
        <f t="shared" si="3"/>
        <v>82.634978663613694</v>
      </c>
      <c r="H23" s="4">
        <f t="shared" si="3"/>
        <v>83.293999791840164</v>
      </c>
    </row>
    <row r="24" spans="3:10" ht="15" customHeight="1" x14ac:dyDescent="0.25">
      <c r="D24" s="4">
        <f t="shared" ref="D24:H24" si="4">TREND($J$7:$J$11,$K$7:$K$11,D17)</f>
        <v>66.818471586178219</v>
      </c>
      <c r="E24" s="4">
        <f t="shared" si="4"/>
        <v>126.13037312656121</v>
      </c>
      <c r="F24" s="4">
        <f t="shared" si="4"/>
        <v>75.385746253122434</v>
      </c>
      <c r="G24" s="4">
        <f t="shared" si="4"/>
        <v>92.520295587010864</v>
      </c>
      <c r="H24" s="4">
        <f t="shared" si="4"/>
        <v>93.179316715237334</v>
      </c>
    </row>
    <row r="25" spans="3:10" ht="15" customHeight="1" x14ac:dyDescent="0.25">
      <c r="D25" s="4">
        <f t="shared" ref="D25:H25" si="5">TREND($J$7:$J$11,$K$7:$K$11,D18)</f>
        <v>61.546302560366406</v>
      </c>
      <c r="E25" s="4">
        <f t="shared" si="5"/>
        <v>123.4942886136553</v>
      </c>
      <c r="F25" s="4">
        <f t="shared" si="5"/>
        <v>74.726725124895964</v>
      </c>
      <c r="G25" s="4">
        <f t="shared" si="5"/>
        <v>88.566168817651985</v>
      </c>
      <c r="H25" s="4">
        <f t="shared" si="5"/>
        <v>90.543232202331424</v>
      </c>
    </row>
    <row r="26" spans="3:10" ht="15" customHeight="1" x14ac:dyDescent="0.25">
      <c r="C26" t="s">
        <v>28</v>
      </c>
      <c r="D26">
        <f t="shared" ref="D26:H26" si="6">AVERAGE(D20:D25)</f>
        <v>64.731571346794382</v>
      </c>
      <c r="E26">
        <f t="shared" si="6"/>
        <v>127.77792594712737</v>
      </c>
      <c r="F26">
        <f t="shared" si="6"/>
        <v>74.287377706078288</v>
      </c>
      <c r="G26">
        <f t="shared" si="6"/>
        <v>86.149758014154898</v>
      </c>
      <c r="H26">
        <f t="shared" si="6"/>
        <v>86.369431723563721</v>
      </c>
    </row>
    <row r="27" spans="3:10" ht="15" customHeight="1" x14ac:dyDescent="0.25">
      <c r="C27" t="s">
        <v>29</v>
      </c>
      <c r="D27">
        <f t="shared" ref="D27:H27" si="7">STDEV(D20:D25)</f>
        <v>2.2218559582780815</v>
      </c>
      <c r="E27">
        <f t="shared" si="7"/>
        <v>8.7005765389624088</v>
      </c>
      <c r="F27">
        <f t="shared" si="7"/>
        <v>1.540850965988382</v>
      </c>
      <c r="G27">
        <f>STDEV(G20:G25)</f>
        <v>4.5403957197849092</v>
      </c>
      <c r="H27">
        <f t="shared" si="7"/>
        <v>5.0990806034624976</v>
      </c>
    </row>
    <row r="28" spans="3:10" ht="15" customHeight="1" x14ac:dyDescent="0.25">
      <c r="C28" t="s">
        <v>30</v>
      </c>
      <c r="D28">
        <f>_xlfn.T.TEST(D20:D25,E20:E25,2,2)</f>
        <v>9.3369567262075143E-9</v>
      </c>
      <c r="E28">
        <f>_xlfn.T.TEST(D20:D25,E20:E25,2,2)</f>
        <v>9.3369567262075143E-9</v>
      </c>
      <c r="F28">
        <f>_xlfn.T.TEST(E20:E25,F20:F25,2,2)</f>
        <v>3.904474830554939E-8</v>
      </c>
      <c r="G28">
        <f>_xlfn.T.TEST(E20:E25,G20:G25,2,2)</f>
        <v>1.1181756720323509E-6</v>
      </c>
      <c r="H28">
        <f>_xlfn.T.TEST(E20:E25,H20:H25,2,2)</f>
        <v>1.5077198823973409E-6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2.5703125" defaultRowHeight="15" customHeight="1" x14ac:dyDescent="0.25"/>
  <cols>
    <col min="1" max="6" width="6.5703125" customWidth="1"/>
    <col min="7" max="13" width="1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TNF-alpha ELISA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2020-04-29T10:36:47Z</dcterms:created>
  <dcterms:modified xsi:type="dcterms:W3CDTF">2021-06-18T16:33:52Z</dcterms:modified>
</cp:coreProperties>
</file>