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riya 221019\"/>
    </mc:Choice>
  </mc:AlternateContent>
  <bookViews>
    <workbookView xWindow="0" yWindow="0" windowWidth="20490" windowHeight="7755" activeTab="2"/>
  </bookViews>
  <sheets>
    <sheet name="TNF-alpha" sheetId="1" r:id="rId1"/>
    <sheet name="CSE" sheetId="2" r:id="rId2"/>
    <sheet name="iNos" sheetId="3" r:id="rId3"/>
  </sheets>
  <calcPr calcId="152511"/>
</workbook>
</file>

<file path=xl/calcChain.xml><?xml version="1.0" encoding="utf-8"?>
<calcChain xmlns="http://schemas.openxmlformats.org/spreadsheetml/2006/main">
  <c r="I21" i="3" l="1"/>
  <c r="J21" i="3"/>
  <c r="K21" i="3"/>
  <c r="L21" i="3"/>
  <c r="H21" i="3"/>
  <c r="E27" i="2"/>
  <c r="F27" i="2"/>
  <c r="G27" i="2"/>
  <c r="H27" i="2"/>
  <c r="D27" i="2"/>
  <c r="D28" i="1"/>
  <c r="E28" i="1"/>
  <c r="F28" i="1"/>
  <c r="G28" i="1"/>
  <c r="C28" i="1"/>
  <c r="L13" i="3"/>
  <c r="L14" i="3"/>
  <c r="L12" i="3"/>
  <c r="L15" i="3" s="1"/>
  <c r="H20" i="3"/>
  <c r="L18" i="3"/>
  <c r="L19" i="3"/>
  <c r="K18" i="3"/>
  <c r="K19" i="3"/>
  <c r="J19" i="3"/>
  <c r="K17" i="3"/>
  <c r="K20" i="3" s="1"/>
  <c r="I18" i="3"/>
  <c r="I19" i="3"/>
  <c r="I15" i="3"/>
  <c r="H15" i="3"/>
  <c r="H12" i="3"/>
  <c r="H13" i="3"/>
  <c r="I13" i="3"/>
  <c r="J13" i="3"/>
  <c r="J18" i="3" s="1"/>
  <c r="K13" i="3"/>
  <c r="H14" i="3"/>
  <c r="I14" i="3"/>
  <c r="J14" i="3"/>
  <c r="K14" i="3"/>
  <c r="I12" i="3"/>
  <c r="I17" i="3" s="1"/>
  <c r="I20" i="3" s="1"/>
  <c r="J12" i="3"/>
  <c r="J17" i="3" s="1"/>
  <c r="K12" i="3"/>
  <c r="K15" i="3" s="1"/>
  <c r="H19" i="2"/>
  <c r="H20" i="2"/>
  <c r="H18" i="2"/>
  <c r="E26" i="2"/>
  <c r="F26" i="2"/>
  <c r="G26" i="2"/>
  <c r="D26" i="2"/>
  <c r="H24" i="2"/>
  <c r="H26" i="2" s="1"/>
  <c r="H25" i="2"/>
  <c r="H23" i="2"/>
  <c r="H21" i="2"/>
  <c r="E19" i="2"/>
  <c r="E21" i="2" s="1"/>
  <c r="E20" i="2"/>
  <c r="E18" i="2"/>
  <c r="D19" i="2"/>
  <c r="D20" i="2"/>
  <c r="D18" i="2"/>
  <c r="F19" i="2"/>
  <c r="G19" i="2"/>
  <c r="F20" i="2"/>
  <c r="F25" i="2" s="1"/>
  <c r="G20" i="2"/>
  <c r="F18" i="2"/>
  <c r="G18" i="2"/>
  <c r="G21" i="2" s="1"/>
  <c r="D21" i="1"/>
  <c r="E21" i="1"/>
  <c r="F21" i="1"/>
  <c r="G21" i="1"/>
  <c r="C19" i="1"/>
  <c r="D19" i="1"/>
  <c r="E19" i="1"/>
  <c r="F19" i="1"/>
  <c r="G19" i="1"/>
  <c r="C20" i="1"/>
  <c r="D20" i="1"/>
  <c r="E20" i="1"/>
  <c r="F20" i="1"/>
  <c r="G20" i="1"/>
  <c r="D18" i="1"/>
  <c r="E18" i="1"/>
  <c r="F18" i="1"/>
  <c r="G18" i="1"/>
  <c r="C18" i="1"/>
  <c r="L17" i="3" l="1"/>
  <c r="L20" i="3" s="1"/>
  <c r="J15" i="3"/>
  <c r="J20" i="3"/>
  <c r="E25" i="2"/>
  <c r="G25" i="2"/>
  <c r="G24" i="2"/>
  <c r="G23" i="2"/>
  <c r="F21" i="2"/>
  <c r="E24" i="2"/>
  <c r="F24" i="2"/>
  <c r="F23" i="2"/>
  <c r="D21" i="2"/>
  <c r="E23" i="2"/>
  <c r="C27" i="1"/>
  <c r="D25" i="1"/>
  <c r="D26" i="1"/>
  <c r="G26" i="1"/>
  <c r="C21" i="1"/>
  <c r="E26" i="1" l="1"/>
  <c r="F25" i="1"/>
  <c r="E25" i="1"/>
  <c r="G24" i="1"/>
  <c r="F24" i="1"/>
  <c r="G25" i="1"/>
  <c r="E24" i="1"/>
  <c r="F26" i="1"/>
  <c r="D24" i="1"/>
  <c r="D27" i="1" s="1"/>
  <c r="G27" i="1" l="1"/>
  <c r="F27" i="1"/>
  <c r="E27" i="1"/>
</calcChain>
</file>

<file path=xl/sharedStrings.xml><?xml version="1.0" encoding="utf-8"?>
<sst xmlns="http://schemas.openxmlformats.org/spreadsheetml/2006/main" count="40" uniqueCount="16">
  <si>
    <t>GAPDH</t>
  </si>
  <si>
    <r>
      <t>TNF-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gene</t>
    </r>
  </si>
  <si>
    <t>control</t>
  </si>
  <si>
    <t xml:space="preserve"> carageenan</t>
  </si>
  <si>
    <t>0.5mg/kg</t>
  </si>
  <si>
    <t>1mg/kg</t>
  </si>
  <si>
    <t>Control</t>
  </si>
  <si>
    <t>carrageenan</t>
  </si>
  <si>
    <t>CSE</t>
  </si>
  <si>
    <t>Carrageenan</t>
  </si>
  <si>
    <t xml:space="preserve"> carrageenan</t>
  </si>
  <si>
    <t>iNos</t>
  </si>
  <si>
    <t>asp</t>
  </si>
  <si>
    <t>mean</t>
  </si>
  <si>
    <t>SD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</si>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</sst>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7.1724628171478552E-2"/>
          <c:w val="0.89655796150481193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'TNF-alpha'!$C$13:$G$13</c:f>
              <c:strCache>
                <c:ptCount val="5"/>
                <c:pt idx="0">
                  <c:v>Control</c:v>
                </c:pt>
                <c:pt idx="1">
                  <c:v>carrageenan</c:v>
                </c:pt>
                <c:pt idx="2">
                  <c:v>0.5mg/kg</c:v>
                </c:pt>
                <c:pt idx="3">
                  <c:v>1mg/kg</c:v>
                </c:pt>
                <c:pt idx="4">
                  <c:v>asp</c:v>
                </c:pt>
              </c:strCache>
            </c:strRef>
          </c:cat>
          <c:val>
            <c:numRef>
              <c:f>'TNF-alpha'!$C$27:$G$27</c:f>
              <c:numCache>
                <c:formatCode>General</c:formatCode>
                <c:ptCount val="5"/>
                <c:pt idx="0">
                  <c:v>1</c:v>
                </c:pt>
                <c:pt idx="1">
                  <c:v>1.587534828766213</c:v>
                </c:pt>
                <c:pt idx="2">
                  <c:v>0.98958175604069354</c:v>
                </c:pt>
                <c:pt idx="3">
                  <c:v>1.2045168659044094</c:v>
                </c:pt>
                <c:pt idx="4">
                  <c:v>1.2363939952571938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251760"/>
        <c:axId val="162253328"/>
      </c:barChart>
      <c:catAx>
        <c:axId val="16225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53328"/>
        <c:crosses val="autoZero"/>
        <c:auto val="1"/>
        <c:lblAlgn val="ctr"/>
        <c:lblOffset val="100"/>
        <c:noMultiLvlLbl val="0"/>
      </c:catAx>
      <c:valAx>
        <c:axId val="16225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5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5</xdr:row>
      <xdr:rowOff>171450</xdr:rowOff>
    </xdr:from>
    <xdr:to>
      <xdr:col>15</xdr:col>
      <xdr:colOff>371475</xdr:colOff>
      <xdr:row>20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8"/>
  <sheetViews>
    <sheetView topLeftCell="A13" workbookViewId="0">
      <selection activeCell="C28" sqref="C28:G28"/>
    </sheetView>
  </sheetViews>
  <sheetFormatPr defaultRowHeight="15" x14ac:dyDescent="0.25"/>
  <cols>
    <col min="4" max="4" width="12.140625" customWidth="1"/>
    <col min="5" max="5" width="10" customWidth="1"/>
    <col min="10" max="10" width="11.7109375" customWidth="1"/>
    <col min="11" max="11" width="12.28515625" customWidth="1"/>
  </cols>
  <sheetData>
    <row r="5" spans="3:9" x14ac:dyDescent="0.25">
      <c r="C5" s="1" t="s">
        <v>0</v>
      </c>
      <c r="D5" s="1"/>
      <c r="E5" s="1"/>
      <c r="F5" s="1"/>
      <c r="G5" s="1"/>
      <c r="H5" s="1"/>
      <c r="I5" s="1"/>
    </row>
    <row r="6" spans="3:9" x14ac:dyDescent="0.25">
      <c r="C6" s="1" t="s">
        <v>2</v>
      </c>
      <c r="D6" s="1" t="s">
        <v>10</v>
      </c>
      <c r="E6" s="1" t="s">
        <v>4</v>
      </c>
      <c r="F6" s="1" t="s">
        <v>5</v>
      </c>
      <c r="G6" s="1" t="s">
        <v>12</v>
      </c>
      <c r="H6" s="1"/>
      <c r="I6" s="1"/>
    </row>
    <row r="7" spans="3:9" x14ac:dyDescent="0.25">
      <c r="C7" s="1">
        <v>22.79</v>
      </c>
      <c r="D7" s="1">
        <v>16.72</v>
      </c>
      <c r="E7" s="1">
        <v>21.74</v>
      </c>
      <c r="F7" s="1">
        <v>19.93</v>
      </c>
      <c r="G7" s="1">
        <v>19.920000000000002</v>
      </c>
      <c r="H7" s="1"/>
    </row>
    <row r="8" spans="3:9" x14ac:dyDescent="0.25">
      <c r="C8" s="1">
        <v>22.64</v>
      </c>
      <c r="D8" s="1">
        <v>16.829999999999998</v>
      </c>
      <c r="E8" s="1">
        <v>21.61</v>
      </c>
      <c r="F8" s="1">
        <v>19.91</v>
      </c>
      <c r="G8" s="1">
        <v>19.93</v>
      </c>
      <c r="H8" s="1"/>
    </row>
    <row r="9" spans="3:9" x14ac:dyDescent="0.25">
      <c r="C9" s="1">
        <v>22.69</v>
      </c>
      <c r="D9" s="1">
        <v>16.96</v>
      </c>
      <c r="E9" s="1">
        <v>21.77</v>
      </c>
      <c r="F9" s="1">
        <v>19.59</v>
      </c>
      <c r="G9" s="1">
        <v>18.989999999999998</v>
      </c>
      <c r="H9" s="1"/>
    </row>
    <row r="12" spans="3:9" x14ac:dyDescent="0.25">
      <c r="C12" s="1" t="s">
        <v>1</v>
      </c>
      <c r="D12" s="1"/>
      <c r="E12" s="1"/>
      <c r="F12" s="1"/>
    </row>
    <row r="13" spans="3:9" x14ac:dyDescent="0.25">
      <c r="C13" s="1" t="s">
        <v>6</v>
      </c>
      <c r="D13" s="1" t="s">
        <v>7</v>
      </c>
      <c r="E13" s="1" t="s">
        <v>4</v>
      </c>
      <c r="F13" s="1" t="s">
        <v>5</v>
      </c>
      <c r="G13" t="s">
        <v>12</v>
      </c>
    </row>
    <row r="14" spans="3:9" x14ac:dyDescent="0.25">
      <c r="C14" s="1">
        <v>27.92</v>
      </c>
      <c r="D14" s="1">
        <v>33.299999999999997</v>
      </c>
      <c r="E14" s="1">
        <v>26.46</v>
      </c>
      <c r="F14" s="1">
        <v>29.77</v>
      </c>
      <c r="G14">
        <v>31.54</v>
      </c>
    </row>
    <row r="15" spans="3:9" x14ac:dyDescent="0.25">
      <c r="C15" s="1">
        <v>28.44</v>
      </c>
      <c r="D15" s="1">
        <v>33.5</v>
      </c>
      <c r="E15" s="1">
        <v>26.77</v>
      </c>
      <c r="F15" s="1">
        <v>29.05</v>
      </c>
      <c r="G15">
        <v>30.35</v>
      </c>
    </row>
    <row r="16" spans="3:9" x14ac:dyDescent="0.25">
      <c r="C16" s="1">
        <v>28.44</v>
      </c>
      <c r="D16" s="1">
        <v>33</v>
      </c>
      <c r="E16" s="1">
        <v>26.99</v>
      </c>
      <c r="F16" s="1">
        <v>30.27</v>
      </c>
      <c r="G16">
        <v>28.67</v>
      </c>
    </row>
    <row r="18" spans="2:8" x14ac:dyDescent="0.25">
      <c r="C18">
        <f>C14/C7</f>
        <v>1.2250987275120668</v>
      </c>
      <c r="D18" s="1">
        <f t="shared" ref="D18:G18" si="0">D14/D7</f>
        <v>1.9916267942583732</v>
      </c>
      <c r="E18" s="1">
        <f t="shared" si="0"/>
        <v>1.2171113155473783</v>
      </c>
      <c r="F18" s="1">
        <f t="shared" si="0"/>
        <v>1.4937280481685902</v>
      </c>
      <c r="G18" s="1">
        <f t="shared" si="0"/>
        <v>1.5833333333333333</v>
      </c>
    </row>
    <row r="19" spans="2:8" x14ac:dyDescent="0.25">
      <c r="C19" s="1">
        <f t="shared" ref="C19:G19" si="1">C15/C8</f>
        <v>1.2561837455830389</v>
      </c>
      <c r="D19" s="1">
        <f t="shared" si="1"/>
        <v>1.9904931669637553</v>
      </c>
      <c r="E19" s="1">
        <f t="shared" si="1"/>
        <v>1.2387783433595558</v>
      </c>
      <c r="F19" s="1">
        <f t="shared" si="1"/>
        <v>1.4590657960823707</v>
      </c>
      <c r="G19" s="1">
        <f t="shared" si="1"/>
        <v>1.5228299046663323</v>
      </c>
    </row>
    <row r="20" spans="2:8" x14ac:dyDescent="0.25">
      <c r="C20" s="1">
        <f t="shared" ref="C20:G20" si="2">C16/C9</f>
        <v>1.253415601586602</v>
      </c>
      <c r="D20" s="1">
        <f t="shared" si="2"/>
        <v>1.945754716981132</v>
      </c>
      <c r="E20" s="1">
        <f t="shared" si="2"/>
        <v>1.2397795130914102</v>
      </c>
      <c r="F20" s="1">
        <f t="shared" si="2"/>
        <v>1.545176110260337</v>
      </c>
      <c r="G20" s="1">
        <f t="shared" si="2"/>
        <v>1.5097419694576095</v>
      </c>
    </row>
    <row r="21" spans="2:8" x14ac:dyDescent="0.25">
      <c r="C21">
        <f>AVERAGE(C18:C20)</f>
        <v>1.2448993582272359</v>
      </c>
      <c r="D21" s="1">
        <f t="shared" ref="D21:G21" si="3">AVERAGE(D18:D20)</f>
        <v>1.9759582260677535</v>
      </c>
      <c r="E21" s="1">
        <f t="shared" si="3"/>
        <v>1.2318897239994482</v>
      </c>
      <c r="F21" s="1">
        <f t="shared" si="3"/>
        <v>1.4993233181704326</v>
      </c>
      <c r="G21" s="1">
        <f t="shared" si="3"/>
        <v>1.5386350691524251</v>
      </c>
    </row>
    <row r="24" spans="2:8" x14ac:dyDescent="0.25">
      <c r="C24">
        <v>1</v>
      </c>
      <c r="D24">
        <f>1/C18*D18</f>
        <v>1.625686770814768</v>
      </c>
      <c r="E24" s="1">
        <f>1/C18*E18</f>
        <v>0.99348018915919578</v>
      </c>
      <c r="F24" s="1">
        <f>1/C18*F18</f>
        <v>1.219271569404089</v>
      </c>
      <c r="G24" s="1">
        <f>1/C18*G18</f>
        <v>1.2924128462273159</v>
      </c>
      <c r="H24" s="1"/>
    </row>
    <row r="25" spans="2:8" x14ac:dyDescent="0.25">
      <c r="C25">
        <v>1</v>
      </c>
      <c r="D25" s="1">
        <f t="shared" ref="D25" si="4">1/C19*D19</f>
        <v>1.5845557419148881</v>
      </c>
      <c r="E25" s="1">
        <f t="shared" ref="E25:E26" si="5">1/C19*E19</f>
        <v>0.98614422270254376</v>
      </c>
      <c r="F25" s="1">
        <f t="shared" ref="F25:F26" si="6">1/C19*F19</f>
        <v>1.1615066674861065</v>
      </c>
      <c r="G25" s="1">
        <f t="shared" ref="G25:G26" si="7">1/C19*G19</f>
        <v>1.2122668439397244</v>
      </c>
    </row>
    <row r="26" spans="2:8" x14ac:dyDescent="0.25">
      <c r="C26">
        <v>1</v>
      </c>
      <c r="D26" s="1">
        <f t="shared" ref="D26" si="8">1/C20*D20</f>
        <v>1.5523619735689833</v>
      </c>
      <c r="E26" s="1">
        <f t="shared" si="5"/>
        <v>0.98912085626034107</v>
      </c>
      <c r="F26" s="1">
        <f t="shared" si="6"/>
        <v>1.2327723608230325</v>
      </c>
      <c r="G26" s="1">
        <f t="shared" si="7"/>
        <v>1.2045022956045415</v>
      </c>
    </row>
    <row r="27" spans="2:8" x14ac:dyDescent="0.25">
      <c r="B27" t="s">
        <v>13</v>
      </c>
      <c r="C27">
        <f>AVERAGE(C24:C26)</f>
        <v>1</v>
      </c>
      <c r="D27" s="1">
        <f t="shared" ref="D27:G27" si="9">AVERAGE(D24:D26)</f>
        <v>1.587534828766213</v>
      </c>
      <c r="E27" s="1">
        <f t="shared" si="9"/>
        <v>0.98958175604069354</v>
      </c>
      <c r="F27" s="1">
        <f t="shared" si="9"/>
        <v>1.2045168659044094</v>
      </c>
      <c r="G27" s="1">
        <f t="shared" si="9"/>
        <v>1.2363939952571938</v>
      </c>
    </row>
    <row r="28" spans="2:8" x14ac:dyDescent="0.25">
      <c r="B28" t="s">
        <v>14</v>
      </c>
      <c r="C28">
        <f>STDEVA(C24:C26)</f>
        <v>0</v>
      </c>
      <c r="D28" s="1">
        <f t="shared" ref="D28:G28" si="10">STDEVA(D24:D26)</f>
        <v>3.675306370405957E-2</v>
      </c>
      <c r="E28" s="1">
        <f t="shared" si="10"/>
        <v>3.6896371662980105E-3</v>
      </c>
      <c r="F28" s="1">
        <f t="shared" si="10"/>
        <v>3.7854665739123744E-2</v>
      </c>
      <c r="G28" s="1">
        <f t="shared" si="10"/>
        <v>4.8668838086828203E-2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27"/>
  <sheetViews>
    <sheetView topLeftCell="C13" workbookViewId="0">
      <selection activeCell="D27" sqref="D27:H27"/>
    </sheetView>
  </sheetViews>
  <sheetFormatPr defaultRowHeight="15" x14ac:dyDescent="0.25"/>
  <cols>
    <col min="5" max="5" width="11.42578125" customWidth="1"/>
    <col min="13" max="13" width="11.7109375" style="1" customWidth="1"/>
    <col min="14" max="14" width="12.28515625" customWidth="1"/>
  </cols>
  <sheetData>
    <row r="4" spans="4:10" x14ac:dyDescent="0.25">
      <c r="D4" s="1" t="s">
        <v>0</v>
      </c>
      <c r="E4" s="1"/>
      <c r="F4" s="1"/>
      <c r="G4" s="1"/>
    </row>
    <row r="5" spans="4:10" x14ac:dyDescent="0.25">
      <c r="D5" s="1" t="s">
        <v>2</v>
      </c>
      <c r="E5" s="1" t="s">
        <v>3</v>
      </c>
      <c r="F5" s="1" t="s">
        <v>4</v>
      </c>
      <c r="G5" s="1" t="s">
        <v>5</v>
      </c>
      <c r="H5" t="s">
        <v>12</v>
      </c>
    </row>
    <row r="6" spans="4:10" x14ac:dyDescent="0.25">
      <c r="D6" s="1">
        <v>22.79</v>
      </c>
      <c r="E6" s="1">
        <v>16.72</v>
      </c>
      <c r="F6" s="1">
        <v>21.74</v>
      </c>
      <c r="G6" s="1">
        <v>19.93</v>
      </c>
      <c r="H6">
        <v>31.54</v>
      </c>
    </row>
    <row r="7" spans="4:10" x14ac:dyDescent="0.25">
      <c r="D7" s="1">
        <v>22.64</v>
      </c>
      <c r="E7" s="1">
        <v>16.829999999999998</v>
      </c>
      <c r="F7" s="1">
        <v>21.61</v>
      </c>
      <c r="G7" s="1">
        <v>19.91</v>
      </c>
      <c r="H7">
        <v>30.35</v>
      </c>
    </row>
    <row r="8" spans="4:10" x14ac:dyDescent="0.25">
      <c r="D8" s="1">
        <v>22.69</v>
      </c>
      <c r="E8" s="1">
        <v>16.96</v>
      </c>
      <c r="F8" s="1">
        <v>21.77</v>
      </c>
      <c r="G8" s="1">
        <v>19.59</v>
      </c>
      <c r="H8">
        <v>28.67</v>
      </c>
    </row>
    <row r="11" spans="4:10" x14ac:dyDescent="0.25">
      <c r="D11" s="1" t="s">
        <v>8</v>
      </c>
      <c r="E11" s="1"/>
    </row>
    <row r="12" spans="4:10" x14ac:dyDescent="0.25">
      <c r="D12" s="1" t="s">
        <v>6</v>
      </c>
      <c r="E12" s="1" t="s">
        <v>9</v>
      </c>
      <c r="F12" s="1" t="s">
        <v>4</v>
      </c>
      <c r="G12" s="1" t="s">
        <v>5</v>
      </c>
    </row>
    <row r="13" spans="4:10" x14ac:dyDescent="0.25">
      <c r="D13">
        <v>27.74</v>
      </c>
      <c r="E13">
        <v>32.54</v>
      </c>
      <c r="F13">
        <v>26.29</v>
      </c>
      <c r="G13">
        <v>29.32</v>
      </c>
      <c r="H13">
        <v>46.284950000000002</v>
      </c>
    </row>
    <row r="14" spans="4:10" x14ac:dyDescent="0.25">
      <c r="D14">
        <v>27.71</v>
      </c>
      <c r="E14">
        <v>32.14</v>
      </c>
      <c r="F14" s="1">
        <v>26.25</v>
      </c>
      <c r="G14">
        <v>29.66</v>
      </c>
      <c r="H14">
        <v>45.482509999999998</v>
      </c>
      <c r="J14" s="1"/>
    </row>
    <row r="15" spans="4:10" x14ac:dyDescent="0.25">
      <c r="D15">
        <v>27.7</v>
      </c>
      <c r="E15">
        <v>31.91</v>
      </c>
      <c r="F15">
        <v>26.21</v>
      </c>
      <c r="G15">
        <v>29.51</v>
      </c>
      <c r="H15">
        <v>40.147747799999998</v>
      </c>
      <c r="J15" s="1"/>
    </row>
    <row r="18" spans="3:8" x14ac:dyDescent="0.25">
      <c r="D18">
        <f>D13/D6</f>
        <v>1.2172005265467309</v>
      </c>
      <c r="E18" s="1">
        <f>E13/E6</f>
        <v>1.9461722488038278</v>
      </c>
      <c r="F18" s="1">
        <f t="shared" ref="F18:G18" si="0">F13/F6</f>
        <v>1.2092916283348667</v>
      </c>
      <c r="G18" s="1">
        <f t="shared" si="0"/>
        <v>1.4711490215755143</v>
      </c>
      <c r="H18">
        <f>H13/H6</f>
        <v>1.4675</v>
      </c>
    </row>
    <row r="19" spans="3:8" x14ac:dyDescent="0.25">
      <c r="D19" s="1">
        <f t="shared" ref="D19:E20" si="1">D14/D7</f>
        <v>1.2239399293286219</v>
      </c>
      <c r="E19" s="1">
        <f t="shared" si="1"/>
        <v>1.9096850861556747</v>
      </c>
      <c r="F19" s="1">
        <f t="shared" ref="F19:H19" si="2">F14/F7</f>
        <v>1.2147154095326238</v>
      </c>
      <c r="G19" s="1">
        <f t="shared" si="2"/>
        <v>1.4897036664992467</v>
      </c>
      <c r="H19" s="1">
        <f t="shared" si="2"/>
        <v>1.4985999999999999</v>
      </c>
    </row>
    <row r="20" spans="3:8" x14ac:dyDescent="0.25">
      <c r="D20" s="1">
        <f t="shared" si="1"/>
        <v>1.2208021154693696</v>
      </c>
      <c r="E20" s="1">
        <f t="shared" si="1"/>
        <v>1.8814858490566038</v>
      </c>
      <c r="F20" s="1">
        <f t="shared" ref="F20:H20" si="3">F15/F8</f>
        <v>1.2039503904455673</v>
      </c>
      <c r="G20" s="1">
        <f t="shared" si="3"/>
        <v>1.5063808065339459</v>
      </c>
      <c r="H20" s="1">
        <f t="shared" si="3"/>
        <v>1.4003399999999999</v>
      </c>
    </row>
    <row r="21" spans="3:8" x14ac:dyDescent="0.25">
      <c r="D21">
        <f>AVERAGE(D18:D20)</f>
        <v>1.2206475237815742</v>
      </c>
      <c r="E21" s="1">
        <f t="shared" ref="E21:H21" si="4">AVERAGE(E18:E20)</f>
        <v>1.9124477280053689</v>
      </c>
      <c r="F21" s="1">
        <f t="shared" si="4"/>
        <v>1.2093191427710193</v>
      </c>
      <c r="G21" s="1">
        <f t="shared" si="4"/>
        <v>1.4890778315362354</v>
      </c>
      <c r="H21" s="1">
        <f t="shared" si="4"/>
        <v>1.4554799999999999</v>
      </c>
    </row>
    <row r="23" spans="3:8" x14ac:dyDescent="0.25">
      <c r="D23">
        <v>1</v>
      </c>
      <c r="E23">
        <f>1/D18*E18</f>
        <v>1.5988920530006936</v>
      </c>
      <c r="F23" s="1">
        <f>1/D18*F18</f>
        <v>0.99350238679710223</v>
      </c>
      <c r="G23" s="1">
        <f>1/D18*G18</f>
        <v>1.2086332444738996</v>
      </c>
      <c r="H23" s="1">
        <f>1/D18*H18</f>
        <v>1.2056353640951696</v>
      </c>
    </row>
    <row r="24" spans="3:8" x14ac:dyDescent="0.25">
      <c r="D24">
        <v>1</v>
      </c>
      <c r="E24" s="1">
        <f t="shared" ref="E24:E25" si="5">1/D19*E19</f>
        <v>1.5602768080319189</v>
      </c>
      <c r="F24" s="1">
        <f t="shared" ref="F24:F25" si="6">1/D19*F19</f>
        <v>0.99246325773434152</v>
      </c>
      <c r="G24" s="1">
        <f t="shared" ref="G24:G25" si="7">1/D19*G19</f>
        <v>1.2171378928019829</v>
      </c>
      <c r="H24" s="1">
        <f t="shared" ref="H24:H25" si="8">1/D19*H19</f>
        <v>1.2244064958498737</v>
      </c>
    </row>
    <row r="25" spans="3:8" x14ac:dyDescent="0.25">
      <c r="D25">
        <v>1</v>
      </c>
      <c r="E25" s="1">
        <f t="shared" si="5"/>
        <v>1.5411882279817453</v>
      </c>
      <c r="F25" s="1">
        <f t="shared" si="6"/>
        <v>0.98619618625306593</v>
      </c>
      <c r="G25" s="1">
        <f t="shared" si="7"/>
        <v>1.2339270938720301</v>
      </c>
      <c r="H25" s="1">
        <f t="shared" si="8"/>
        <v>1.1470655090252708</v>
      </c>
    </row>
    <row r="26" spans="3:8" x14ac:dyDescent="0.25">
      <c r="C26" t="s">
        <v>13</v>
      </c>
      <c r="D26">
        <f>AVERAGE(D23:D25)</f>
        <v>1</v>
      </c>
      <c r="E26" s="1">
        <f t="shared" ref="E26:H26" si="9">AVERAGE(E23:E25)</f>
        <v>1.5667856963381193</v>
      </c>
      <c r="F26" s="1">
        <f t="shared" si="9"/>
        <v>0.99072061026150315</v>
      </c>
      <c r="G26" s="1">
        <f t="shared" si="9"/>
        <v>1.2198994103826375</v>
      </c>
      <c r="H26" s="1">
        <f t="shared" si="9"/>
        <v>1.1923691229901048</v>
      </c>
    </row>
    <row r="27" spans="3:8" x14ac:dyDescent="0.25">
      <c r="D27">
        <f>STDEVA(D23:D25)</f>
        <v>0</v>
      </c>
      <c r="E27" s="1">
        <f t="shared" ref="E27:H27" si="10">STDEVA(E23:E25)</f>
        <v>2.9397399131407789E-2</v>
      </c>
      <c r="F27" s="1">
        <f t="shared" si="10"/>
        <v>3.9525633149086114E-3</v>
      </c>
      <c r="G27" s="1">
        <f t="shared" si="10"/>
        <v>1.2871060129415341E-2</v>
      </c>
      <c r="H27" s="1">
        <f t="shared" si="10"/>
        <v>4.0341069960328692E-2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O21"/>
  <sheetViews>
    <sheetView tabSelected="1" workbookViewId="0">
      <selection activeCell="P18" sqref="P18"/>
    </sheetView>
  </sheetViews>
  <sheetFormatPr defaultRowHeight="15" x14ac:dyDescent="0.25"/>
  <cols>
    <col min="5" max="5" width="13.7109375" customWidth="1"/>
    <col min="11" max="11" width="12.7109375" customWidth="1"/>
  </cols>
  <sheetData>
    <row r="5" spans="4:15" x14ac:dyDescent="0.25">
      <c r="D5" s="1" t="s">
        <v>0</v>
      </c>
      <c r="E5" s="1"/>
      <c r="F5" s="1"/>
      <c r="G5" s="1"/>
      <c r="J5" s="1" t="s">
        <v>11</v>
      </c>
    </row>
    <row r="6" spans="4:15" x14ac:dyDescent="0.25">
      <c r="D6" s="1" t="s">
        <v>2</v>
      </c>
      <c r="E6" s="1" t="s">
        <v>10</v>
      </c>
      <c r="F6" s="1" t="s">
        <v>4</v>
      </c>
      <c r="G6" s="1" t="s">
        <v>5</v>
      </c>
      <c r="H6" t="s">
        <v>12</v>
      </c>
      <c r="J6" s="1" t="s">
        <v>2</v>
      </c>
      <c r="K6" s="1" t="s">
        <v>10</v>
      </c>
      <c r="L6" s="1" t="s">
        <v>4</v>
      </c>
      <c r="M6" s="1" t="s">
        <v>5</v>
      </c>
      <c r="N6" t="s">
        <v>12</v>
      </c>
    </row>
    <row r="7" spans="4:15" x14ac:dyDescent="0.25">
      <c r="D7" s="1">
        <v>22.79</v>
      </c>
      <c r="E7" s="1">
        <v>16.72</v>
      </c>
      <c r="F7" s="1">
        <v>21.74</v>
      </c>
      <c r="G7" s="1">
        <v>19.93</v>
      </c>
      <c r="H7">
        <v>19.920000000000002</v>
      </c>
      <c r="J7">
        <v>26.27</v>
      </c>
      <c r="K7">
        <v>30.26</v>
      </c>
      <c r="L7">
        <v>24.07</v>
      </c>
      <c r="M7">
        <v>28.02</v>
      </c>
      <c r="N7">
        <v>22.509599999999999</v>
      </c>
    </row>
    <row r="8" spans="4:15" x14ac:dyDescent="0.25">
      <c r="D8" s="1">
        <v>22.64</v>
      </c>
      <c r="E8" s="1">
        <v>16.829999999999998</v>
      </c>
      <c r="F8" s="1">
        <v>21.61</v>
      </c>
      <c r="G8" s="1">
        <v>19.91</v>
      </c>
      <c r="H8">
        <v>19.93</v>
      </c>
      <c r="J8">
        <v>26.05</v>
      </c>
      <c r="K8">
        <v>30.82</v>
      </c>
      <c r="L8">
        <v>26.44</v>
      </c>
      <c r="M8">
        <v>28.02</v>
      </c>
      <c r="N8">
        <v>22.919499999999999</v>
      </c>
      <c r="O8" s="1"/>
    </row>
    <row r="9" spans="4:15" x14ac:dyDescent="0.25">
      <c r="D9" s="1">
        <v>22.69</v>
      </c>
      <c r="E9" s="1">
        <v>16.96</v>
      </c>
      <c r="F9" s="1">
        <v>21.77</v>
      </c>
      <c r="G9" s="1">
        <v>19.59</v>
      </c>
      <c r="H9">
        <v>18.989999999999998</v>
      </c>
      <c r="J9">
        <v>26.27</v>
      </c>
      <c r="K9">
        <v>30.14</v>
      </c>
      <c r="L9">
        <v>26.44</v>
      </c>
      <c r="M9">
        <v>28.08</v>
      </c>
      <c r="N9">
        <v>23.800736699999998</v>
      </c>
      <c r="O9" s="1"/>
    </row>
    <row r="12" spans="4:15" x14ac:dyDescent="0.25">
      <c r="H12">
        <f>J7/D7</f>
        <v>1.1526985519964896</v>
      </c>
      <c r="I12" s="1">
        <f t="shared" ref="I12:K12" si="0">K7/E7</f>
        <v>1.8098086124401915</v>
      </c>
      <c r="J12" s="1">
        <f t="shared" si="0"/>
        <v>1.1071757129714812</v>
      </c>
      <c r="K12" s="1">
        <f t="shared" si="0"/>
        <v>1.405920722528851</v>
      </c>
      <c r="L12" s="1">
        <f>N7/H7</f>
        <v>1.1299999999999999</v>
      </c>
    </row>
    <row r="13" spans="4:15" x14ac:dyDescent="0.25">
      <c r="H13" s="1">
        <f t="shared" ref="H13:H14" si="1">J8/D8</f>
        <v>1.1506183745583038</v>
      </c>
      <c r="I13" s="1">
        <f t="shared" ref="I13:I14" si="2">K8/E8</f>
        <v>1.8312537136066549</v>
      </c>
      <c r="J13" s="1">
        <f t="shared" ref="J13:J14" si="3">L8/F8</f>
        <v>1.2235076353540029</v>
      </c>
      <c r="K13" s="1">
        <f t="shared" ref="K13:K14" si="4">M8/G8</f>
        <v>1.4073329984932195</v>
      </c>
      <c r="L13" s="1">
        <f t="shared" ref="L13:L14" si="5">N8/H8</f>
        <v>1.1499999999999999</v>
      </c>
    </row>
    <row r="14" spans="4:15" x14ac:dyDescent="0.25">
      <c r="H14" s="1">
        <f t="shared" si="1"/>
        <v>1.1577787571617453</v>
      </c>
      <c r="I14" s="1">
        <f t="shared" si="2"/>
        <v>1.7771226415094339</v>
      </c>
      <c r="J14" s="1">
        <f t="shared" si="3"/>
        <v>1.2145153881488286</v>
      </c>
      <c r="K14" s="1">
        <f t="shared" si="4"/>
        <v>1.4333843797856047</v>
      </c>
      <c r="L14" s="1">
        <f t="shared" si="5"/>
        <v>1.2533300000000001</v>
      </c>
    </row>
    <row r="15" spans="4:15" x14ac:dyDescent="0.25">
      <c r="H15">
        <f>AVERAGE(H12:H14)</f>
        <v>1.1536985612388462</v>
      </c>
      <c r="I15" s="1">
        <f t="shared" ref="I15:L15" si="6">AVERAGE(I12:I14)</f>
        <v>1.8060616558520934</v>
      </c>
      <c r="J15" s="1">
        <f t="shared" si="6"/>
        <v>1.1817329121581042</v>
      </c>
      <c r="K15" s="1">
        <f t="shared" si="6"/>
        <v>1.4155460336025583</v>
      </c>
      <c r="L15" s="1">
        <f t="shared" si="6"/>
        <v>1.1777766666666667</v>
      </c>
    </row>
    <row r="17" spans="7:12" x14ac:dyDescent="0.25">
      <c r="H17">
        <v>1</v>
      </c>
      <c r="I17">
        <f>1/H12*I12</f>
        <v>1.5700623630571744</v>
      </c>
      <c r="J17" s="1">
        <f>1/H12*J12</f>
        <v>0.96050759416140308</v>
      </c>
      <c r="K17" s="1">
        <f>1/H12*K12</f>
        <v>1.2196777033282269</v>
      </c>
      <c r="L17" s="1">
        <f>1/H12*L12</f>
        <v>0.98030833650551963</v>
      </c>
    </row>
    <row r="18" spans="7:12" x14ac:dyDescent="0.25">
      <c r="H18">
        <v>1</v>
      </c>
      <c r="I18" s="1">
        <f t="shared" ref="I18:I19" si="7">1/H13*I13</f>
        <v>1.5915387361249393</v>
      </c>
      <c r="J18" s="1">
        <f t="shared" ref="J18:J19" si="8">1/H13*J13</f>
        <v>1.0633479026646691</v>
      </c>
      <c r="K18" s="1">
        <f t="shared" ref="K18:K19" si="9">1/H13*K13</f>
        <v>1.2231101376539919</v>
      </c>
      <c r="L18" s="1">
        <f t="shared" ref="L18:L19" si="10">1/H13*L13</f>
        <v>0.99946257197696742</v>
      </c>
    </row>
    <row r="19" spans="7:12" x14ac:dyDescent="0.25">
      <c r="H19">
        <v>1</v>
      </c>
      <c r="I19" s="1">
        <f t="shared" si="7"/>
        <v>1.5349414821411898</v>
      </c>
      <c r="J19" s="1">
        <f t="shared" si="8"/>
        <v>1.0490047261932594</v>
      </c>
      <c r="K19" s="1">
        <f t="shared" si="9"/>
        <v>1.238046881512576</v>
      </c>
      <c r="L19" s="1">
        <f t="shared" si="10"/>
        <v>1.0825297944423298</v>
      </c>
    </row>
    <row r="20" spans="7:12" x14ac:dyDescent="0.25">
      <c r="G20" t="s">
        <v>13</v>
      </c>
      <c r="H20">
        <f>AVERAGE(H17:H19)</f>
        <v>1</v>
      </c>
      <c r="I20" s="1">
        <f t="shared" ref="I20:L20" si="11">AVERAGE(I17:I19)</f>
        <v>1.5655141937744343</v>
      </c>
      <c r="J20" s="1">
        <f t="shared" si="11"/>
        <v>1.0242867410064438</v>
      </c>
      <c r="K20" s="1">
        <f t="shared" si="11"/>
        <v>1.226944907498265</v>
      </c>
      <c r="L20" s="1">
        <f t="shared" si="11"/>
        <v>1.0207669009749389</v>
      </c>
    </row>
    <row r="21" spans="7:12" x14ac:dyDescent="0.25">
      <c r="G21" t="s">
        <v>15</v>
      </c>
      <c r="H21">
        <f>STDEVA(H17:H19)</f>
        <v>0</v>
      </c>
      <c r="I21" s="1">
        <f t="shared" ref="I21:L21" si="12">STDEVA(I17:I19)</f>
        <v>2.8571431054352333E-2</v>
      </c>
      <c r="J21" s="1">
        <f t="shared" si="12"/>
        <v>5.5697992396795182E-2</v>
      </c>
      <c r="K21" s="1">
        <f t="shared" si="12"/>
        <v>9.766563961342874E-3</v>
      </c>
      <c r="L21" s="1">
        <f t="shared" si="12"/>
        <v>5.4338866764242696E-2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TNF-alpha</vt:lpstr>
      <vt:lpstr>CSE</vt:lpstr>
      <vt:lpstr>iNos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2020-04-29T07:33:43Z</dcterms:created>
  <dcterms:modified xsi:type="dcterms:W3CDTF">2021-06-19T08:01:24Z</dcterms:modified>
</cp:coreProperties>
</file>