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drawings/drawing2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https://fndrin-my.sharepoint.com/personal/murthy_gr_fndr_in/Documents/FNDR/External projects/Plant Extracts (NMIMI)/NCEs/"/>
    </mc:Choice>
  </mc:AlternateContent>
  <xr:revisionPtr revIDLastSave="677" documentId="13_ncr:1_{D4C1C0C3-E0A0-4972-9E20-EA8079116768}" xr6:coauthVersionLast="47" xr6:coauthVersionMax="47" xr10:uidLastSave="{09A7114A-80BD-4FF3-BC6D-D4AC0026960F}"/>
  <bookViews>
    <workbookView xWindow="-110" yWindow="-110" windowWidth="19420" windowHeight="10420" firstSheet="1" activeTab="4" xr2:uid="{00000000-000D-0000-FFFF-FFFF00000000}"/>
  </bookViews>
  <sheets>
    <sheet name="28-11-22 (Wuhan)" sheetId="4" r:id="rId1"/>
    <sheet name="28-11-22 (Delta)" sheetId="19" r:id="rId2"/>
    <sheet name="14-12-22 (Wuhan DRC)" sheetId="20" r:id="rId3"/>
    <sheet name="14-12-22 (Delta DRC) " sheetId="21" r:id="rId4"/>
    <sheet name="Table-1" sheetId="2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7" i="21" l="1"/>
  <c r="J37" i="21" s="1"/>
  <c r="G36" i="21"/>
  <c r="J36" i="21" s="1"/>
  <c r="G35" i="21"/>
  <c r="J35" i="21" s="1"/>
  <c r="G34" i="21"/>
  <c r="J34" i="21" s="1"/>
  <c r="G33" i="21"/>
  <c r="J33" i="21" s="1"/>
  <c r="K33" i="21" s="1"/>
  <c r="D33" i="21"/>
  <c r="D34" i="21" s="1"/>
  <c r="D35" i="21" s="1"/>
  <c r="D36" i="21" s="1"/>
  <c r="D37" i="21" s="1"/>
  <c r="G32" i="21"/>
  <c r="J32" i="21" s="1"/>
  <c r="K32" i="21" s="1"/>
  <c r="G31" i="21"/>
  <c r="J31" i="21" s="1"/>
  <c r="G30" i="21"/>
  <c r="J30" i="21" s="1"/>
  <c r="G29" i="21"/>
  <c r="J29" i="21" s="1"/>
  <c r="G28" i="21"/>
  <c r="J28" i="21" s="1"/>
  <c r="G27" i="21"/>
  <c r="J27" i="21" s="1"/>
  <c r="K27" i="21" s="1"/>
  <c r="D27" i="21"/>
  <c r="D28" i="21" s="1"/>
  <c r="D29" i="21" s="1"/>
  <c r="D30" i="21" s="1"/>
  <c r="D31" i="21" s="1"/>
  <c r="G26" i="21"/>
  <c r="J26" i="21" s="1"/>
  <c r="K26" i="21" s="1"/>
  <c r="G25" i="21"/>
  <c r="J25" i="21" s="1"/>
  <c r="J24" i="21"/>
  <c r="G24" i="21"/>
  <c r="G23" i="21"/>
  <c r="J23" i="21" s="1"/>
  <c r="G22" i="21"/>
  <c r="J22" i="21" s="1"/>
  <c r="D22" i="21"/>
  <c r="D23" i="21" s="1"/>
  <c r="D24" i="21" s="1"/>
  <c r="D25" i="21" s="1"/>
  <c r="G21" i="21"/>
  <c r="J21" i="21" s="1"/>
  <c r="K21" i="21" s="1"/>
  <c r="D21" i="21"/>
  <c r="G20" i="21"/>
  <c r="J20" i="21" s="1"/>
  <c r="K20" i="21" s="1"/>
  <c r="G19" i="21"/>
  <c r="J19" i="21" s="1"/>
  <c r="K19" i="21" s="1"/>
  <c r="G18" i="21"/>
  <c r="J18" i="21" s="1"/>
  <c r="K18" i="21" s="1"/>
  <c r="G17" i="21"/>
  <c r="J17" i="21" s="1"/>
  <c r="K17" i="21" s="1"/>
  <c r="G16" i="21"/>
  <c r="J16" i="21" s="1"/>
  <c r="K16" i="21" s="1"/>
  <c r="G15" i="21"/>
  <c r="J15" i="21" s="1"/>
  <c r="K15" i="21" s="1"/>
  <c r="G14" i="21"/>
  <c r="J14" i="21" s="1"/>
  <c r="K14" i="21" s="1"/>
  <c r="D14" i="21"/>
  <c r="D15" i="21" s="1"/>
  <c r="D16" i="21" s="1"/>
  <c r="D17" i="21" s="1"/>
  <c r="D18" i="21" s="1"/>
  <c r="D19" i="21" s="1"/>
  <c r="G13" i="21"/>
  <c r="J13" i="21" s="1"/>
  <c r="K13" i="21" s="1"/>
  <c r="D13" i="21"/>
  <c r="G12" i="21"/>
  <c r="J12" i="21" s="1"/>
  <c r="G11" i="21"/>
  <c r="J10" i="21"/>
  <c r="G10" i="21"/>
  <c r="G37" i="20"/>
  <c r="J37" i="20" s="1"/>
  <c r="J36" i="20"/>
  <c r="G36" i="20"/>
  <c r="G35" i="20"/>
  <c r="J35" i="20" s="1"/>
  <c r="D35" i="20"/>
  <c r="D36" i="20" s="1"/>
  <c r="D37" i="20" s="1"/>
  <c r="G34" i="20"/>
  <c r="J34" i="20" s="1"/>
  <c r="D34" i="20"/>
  <c r="G33" i="20"/>
  <c r="J33" i="20" s="1"/>
  <c r="K33" i="20" s="1"/>
  <c r="D33" i="20"/>
  <c r="G32" i="20"/>
  <c r="J32" i="20" s="1"/>
  <c r="K32" i="20" s="1"/>
  <c r="G31" i="20"/>
  <c r="J31" i="20" s="1"/>
  <c r="G30" i="20"/>
  <c r="J30" i="20" s="1"/>
  <c r="G29" i="20"/>
  <c r="J29" i="20" s="1"/>
  <c r="J28" i="20"/>
  <c r="G28" i="20"/>
  <c r="G27" i="20"/>
  <c r="J27" i="20" s="1"/>
  <c r="K27" i="20" s="1"/>
  <c r="D27" i="20"/>
  <c r="D28" i="20" s="1"/>
  <c r="D29" i="20" s="1"/>
  <c r="D30" i="20" s="1"/>
  <c r="D31" i="20" s="1"/>
  <c r="G26" i="20"/>
  <c r="J26" i="20" s="1"/>
  <c r="K26" i="20" s="1"/>
  <c r="J25" i="20"/>
  <c r="G25" i="20"/>
  <c r="G24" i="20"/>
  <c r="J24" i="20" s="1"/>
  <c r="G23" i="20"/>
  <c r="J23" i="20" s="1"/>
  <c r="G22" i="20"/>
  <c r="J22" i="20" s="1"/>
  <c r="G21" i="20"/>
  <c r="J21" i="20" s="1"/>
  <c r="K21" i="20" s="1"/>
  <c r="D21" i="20"/>
  <c r="D22" i="20" s="1"/>
  <c r="D23" i="20" s="1"/>
  <c r="D24" i="20" s="1"/>
  <c r="D25" i="20" s="1"/>
  <c r="G20" i="20"/>
  <c r="J20" i="20" s="1"/>
  <c r="K20" i="20" s="1"/>
  <c r="J19" i="20"/>
  <c r="K19" i="20" s="1"/>
  <c r="G19" i="20"/>
  <c r="G18" i="20"/>
  <c r="J18" i="20" s="1"/>
  <c r="K18" i="20" s="1"/>
  <c r="G17" i="20"/>
  <c r="J17" i="20" s="1"/>
  <c r="K17" i="20" s="1"/>
  <c r="G16" i="20"/>
  <c r="J16" i="20" s="1"/>
  <c r="K16" i="20" s="1"/>
  <c r="J15" i="20"/>
  <c r="K15" i="20" s="1"/>
  <c r="G15" i="20"/>
  <c r="G14" i="20"/>
  <c r="J14" i="20" s="1"/>
  <c r="K14" i="20" s="1"/>
  <c r="D14" i="20"/>
  <c r="D15" i="20" s="1"/>
  <c r="D16" i="20" s="1"/>
  <c r="D17" i="20" s="1"/>
  <c r="D18" i="20" s="1"/>
  <c r="D19" i="20" s="1"/>
  <c r="G13" i="20"/>
  <c r="J13" i="20" s="1"/>
  <c r="K13" i="20" s="1"/>
  <c r="D13" i="20"/>
  <c r="J12" i="20"/>
  <c r="G12" i="20"/>
  <c r="G11" i="20"/>
  <c r="G10" i="20"/>
  <c r="J10" i="20" s="1"/>
  <c r="M19" i="21" l="1"/>
  <c r="M15" i="21"/>
  <c r="M22" i="21"/>
  <c r="M36" i="21"/>
  <c r="M18" i="21"/>
  <c r="M24" i="21"/>
  <c r="M21" i="21"/>
  <c r="M32" i="21"/>
  <c r="M13" i="21"/>
  <c r="M17" i="21"/>
  <c r="M26" i="21"/>
  <c r="M29" i="21"/>
  <c r="M20" i="21"/>
  <c r="M23" i="21"/>
  <c r="M37" i="21"/>
  <c r="M12" i="21"/>
  <c r="M16" i="21"/>
  <c r="M31" i="21"/>
  <c r="M34" i="21"/>
  <c r="M25" i="21"/>
  <c r="M28" i="21"/>
  <c r="M30" i="21"/>
  <c r="M33" i="21"/>
  <c r="K10" i="21"/>
  <c r="M14" i="21"/>
  <c r="M27" i="21"/>
  <c r="M35" i="21"/>
  <c r="M29" i="20"/>
  <c r="M26" i="20"/>
  <c r="M17" i="20"/>
  <c r="M13" i="20"/>
  <c r="M33" i="20"/>
  <c r="M30" i="20"/>
  <c r="M36" i="20"/>
  <c r="M19" i="20"/>
  <c r="M28" i="20"/>
  <c r="M34" i="20"/>
  <c r="M31" i="20"/>
  <c r="M16" i="20"/>
  <c r="M35" i="20"/>
  <c r="M32" i="20"/>
  <c r="M21" i="20"/>
  <c r="M22" i="20"/>
  <c r="M37" i="20"/>
  <c r="M23" i="20"/>
  <c r="M20" i="20"/>
  <c r="M27" i="20"/>
  <c r="M24" i="20"/>
  <c r="M18" i="20"/>
  <c r="M14" i="20"/>
  <c r="K10" i="20"/>
  <c r="M15" i="20"/>
  <c r="M25" i="20"/>
  <c r="M12" i="20"/>
  <c r="L37" i="21" l="1"/>
  <c r="L21" i="21"/>
  <c r="L27" i="21"/>
  <c r="L36" i="21"/>
  <c r="L22" i="21"/>
  <c r="L19" i="21"/>
  <c r="L15" i="21"/>
  <c r="L28" i="21"/>
  <c r="L25" i="21"/>
  <c r="L34" i="21"/>
  <c r="L31" i="21"/>
  <c r="L16" i="21"/>
  <c r="L12" i="21"/>
  <c r="L23" i="21"/>
  <c r="L20" i="21"/>
  <c r="L29" i="21"/>
  <c r="L26" i="21"/>
  <c r="L17" i="21"/>
  <c r="L13" i="21"/>
  <c r="L35" i="21"/>
  <c r="L32" i="21"/>
  <c r="L24" i="21"/>
  <c r="L18" i="21"/>
  <c r="L14" i="21"/>
  <c r="L33" i="21"/>
  <c r="L30" i="21"/>
  <c r="L37" i="20"/>
  <c r="L23" i="20"/>
  <c r="L20" i="20"/>
  <c r="L27" i="20"/>
  <c r="L24" i="20"/>
  <c r="L22" i="20"/>
  <c r="L15" i="20"/>
  <c r="L28" i="20"/>
  <c r="L25" i="20"/>
  <c r="L12" i="20"/>
  <c r="L29" i="20"/>
  <c r="L26" i="20"/>
  <c r="L17" i="20"/>
  <c r="L13" i="20"/>
  <c r="L33" i="20"/>
  <c r="L36" i="20"/>
  <c r="L19" i="20"/>
  <c r="L35" i="20"/>
  <c r="L32" i="20"/>
  <c r="L21" i="20"/>
  <c r="L18" i="20"/>
  <c r="L14" i="20"/>
  <c r="L30" i="20"/>
  <c r="L34" i="20"/>
  <c r="L31" i="20"/>
  <c r="L16" i="20"/>
  <c r="G22" i="19" l="1"/>
  <c r="J22" i="19" s="1"/>
  <c r="K22" i="19" s="1"/>
  <c r="G21" i="19"/>
  <c r="J21" i="19" s="1"/>
  <c r="J20" i="19"/>
  <c r="G20" i="19"/>
  <c r="G19" i="19"/>
  <c r="J19" i="19" s="1"/>
  <c r="K19" i="19" s="1"/>
  <c r="G18" i="19"/>
  <c r="J18" i="19" s="1"/>
  <c r="K18" i="19" s="1"/>
  <c r="G17" i="19"/>
  <c r="J17" i="19" s="1"/>
  <c r="K17" i="19" s="1"/>
  <c r="G16" i="19"/>
  <c r="J16" i="19" s="1"/>
  <c r="K16" i="19" s="1"/>
  <c r="G15" i="19"/>
  <c r="J15" i="19" s="1"/>
  <c r="K15" i="19" s="1"/>
  <c r="G14" i="19"/>
  <c r="J14" i="19" s="1"/>
  <c r="K14" i="19" s="1"/>
  <c r="G13" i="19"/>
  <c r="J13" i="19" s="1"/>
  <c r="K13" i="19" s="1"/>
  <c r="J12" i="19"/>
  <c r="G12" i="19"/>
  <c r="G11" i="19"/>
  <c r="G10" i="19"/>
  <c r="J10" i="19" s="1"/>
  <c r="M13" i="19" l="1"/>
  <c r="K10" i="19"/>
  <c r="M17" i="19"/>
  <c r="M20" i="19"/>
  <c r="M15" i="19"/>
  <c r="M16" i="19"/>
  <c r="M21" i="19"/>
  <c r="M19" i="19"/>
  <c r="M22" i="19"/>
  <c r="M18" i="19"/>
  <c r="M14" i="19"/>
  <c r="M12" i="19"/>
  <c r="G11" i="4"/>
  <c r="L18" i="19" l="1"/>
  <c r="L16" i="19"/>
  <c r="L12" i="19"/>
  <c r="L13" i="19"/>
  <c r="L14" i="19"/>
  <c r="L15" i="19"/>
  <c r="L21" i="19"/>
  <c r="L19" i="19"/>
  <c r="L17" i="19"/>
  <c r="L22" i="19"/>
  <c r="L20" i="19"/>
  <c r="G12" i="4"/>
  <c r="J12" i="4" s="1"/>
  <c r="G13" i="4"/>
  <c r="J13" i="4" s="1"/>
  <c r="G14" i="4"/>
  <c r="G15" i="4"/>
  <c r="J15" i="4" s="1"/>
  <c r="G16" i="4"/>
  <c r="J16" i="4" s="1"/>
  <c r="G17" i="4"/>
  <c r="J17" i="4" s="1"/>
  <c r="G18" i="4"/>
  <c r="J18" i="4" l="1"/>
  <c r="K18" i="4" s="1"/>
  <c r="J14" i="4"/>
  <c r="K14" i="4" s="1"/>
  <c r="K17" i="4"/>
  <c r="K13" i="4"/>
  <c r="K15" i="4"/>
  <c r="K16" i="4"/>
  <c r="G19" i="4" l="1"/>
  <c r="J19" i="4" s="1"/>
  <c r="G20" i="4"/>
  <c r="J20" i="4" s="1"/>
  <c r="G21" i="4"/>
  <c r="J21" i="4" s="1"/>
  <c r="G22" i="4"/>
  <c r="J22" i="4" s="1"/>
  <c r="K22" i="4" l="1"/>
  <c r="K19" i="4"/>
  <c r="G10" i="4" l="1"/>
  <c r="J10" i="4" s="1"/>
  <c r="M18" i="4" l="1"/>
  <c r="M12" i="4"/>
  <c r="M17" i="4"/>
  <c r="M15" i="4"/>
  <c r="M16" i="4"/>
  <c r="M14" i="4"/>
  <c r="M13" i="4"/>
  <c r="M19" i="4"/>
  <c r="M22" i="4"/>
  <c r="M21" i="4"/>
  <c r="M20" i="4"/>
  <c r="K10" i="4"/>
  <c r="L15" i="4" l="1"/>
  <c r="L21" i="4"/>
  <c r="L13" i="4"/>
  <c r="L17" i="4"/>
  <c r="L20" i="4"/>
  <c r="L18" i="4"/>
  <c r="L14" i="4"/>
  <c r="L16" i="4"/>
  <c r="L19" i="4"/>
  <c r="L22" i="4"/>
  <c r="L12" i="4"/>
</calcChain>
</file>

<file path=xl/sharedStrings.xml><?xml version="1.0" encoding="utf-8"?>
<sst xmlns="http://schemas.openxmlformats.org/spreadsheetml/2006/main" count="166" uniqueCount="42">
  <si>
    <t>No of plaques</t>
  </si>
  <si>
    <t>Avg</t>
  </si>
  <si>
    <t>PFU/mL</t>
  </si>
  <si>
    <t>Dilution 
Factor</t>
  </si>
  <si>
    <t>Sl No</t>
  </si>
  <si>
    <t>Sample</t>
  </si>
  <si>
    <t>Virus only control</t>
  </si>
  <si>
    <t>Remdesivir (Pos Cntrl)</t>
  </si>
  <si>
    <t>Percentage 
Reduction of virus load</t>
  </si>
  <si>
    <t>Cell only</t>
  </si>
  <si>
    <t>N/A</t>
  </si>
  <si>
    <t>Vol. of virus 
used for infection (mL)</t>
  </si>
  <si>
    <r>
      <t>Concentration
(</t>
    </r>
    <r>
      <rPr>
        <b/>
        <sz val="11"/>
        <color rgb="FF002060"/>
        <rFont val="Calibri"/>
        <family val="2"/>
      </rPr>
      <t>µ</t>
    </r>
    <r>
      <rPr>
        <b/>
        <sz val="11"/>
        <color rgb="FF002060"/>
        <rFont val="Times New Roman"/>
        <family val="1"/>
      </rPr>
      <t xml:space="preserve">M) 
</t>
    </r>
  </si>
  <si>
    <t>A</t>
  </si>
  <si>
    <t>B</t>
  </si>
  <si>
    <t>D</t>
  </si>
  <si>
    <t>E</t>
  </si>
  <si>
    <t>F</t>
  </si>
  <si>
    <t>G</t>
  </si>
  <si>
    <t>H</t>
  </si>
  <si>
    <t>I</t>
  </si>
  <si>
    <t>K</t>
  </si>
  <si>
    <r>
      <t>Log</t>
    </r>
    <r>
      <rPr>
        <b/>
        <vertAlign val="subscript"/>
        <sz val="11"/>
        <color theme="4" tint="-0.249977111117893"/>
        <rFont val="Times New Roman"/>
        <family val="1"/>
      </rPr>
      <t>10</t>
    </r>
    <r>
      <rPr>
        <b/>
        <sz val="11"/>
        <color theme="4" tint="-0.249977111117893"/>
        <rFont val="Times New Roman"/>
        <family val="1"/>
      </rPr>
      <t xml:space="preserve"> PFU/mL</t>
    </r>
  </si>
  <si>
    <r>
      <t>Log</t>
    </r>
    <r>
      <rPr>
        <b/>
        <vertAlign val="subscript"/>
        <sz val="11"/>
        <color theme="8" tint="-0.249977111117893"/>
        <rFont val="Times New Roman"/>
        <family val="1"/>
      </rPr>
      <t>10</t>
    </r>
    <r>
      <rPr>
        <b/>
        <sz val="11"/>
        <color theme="8" tint="-0.249977111117893"/>
        <rFont val="Times New Roman"/>
        <family val="1"/>
      </rPr>
      <t xml:space="preserve"> reduction of virus load</t>
    </r>
  </si>
  <si>
    <t>C</t>
  </si>
  <si>
    <t>Antiviral assay of NCEs agaisnt SARS-CoV-2</t>
  </si>
  <si>
    <t>Virus</t>
  </si>
  <si>
    <t>Strain</t>
  </si>
  <si>
    <t>Cell line</t>
  </si>
  <si>
    <t>Mode</t>
  </si>
  <si>
    <t>SARS-CoV-2</t>
  </si>
  <si>
    <t>Vero-E6</t>
  </si>
  <si>
    <t>Concomitant</t>
  </si>
  <si>
    <t>USA-WA1/2020 (Wuhan)</t>
  </si>
  <si>
    <t>B.1.617.2 (Delta)</t>
  </si>
  <si>
    <t>Variant</t>
  </si>
  <si>
    <r>
      <t xml:space="preserve">
Concentration
(</t>
    </r>
    <r>
      <rPr>
        <b/>
        <sz val="11"/>
        <color rgb="FF002060"/>
        <rFont val="Calibri"/>
        <family val="2"/>
      </rPr>
      <t>µ</t>
    </r>
    <r>
      <rPr>
        <b/>
        <sz val="11"/>
        <color rgb="FF002060"/>
        <rFont val="Times New Roman"/>
        <family val="1"/>
      </rPr>
      <t xml:space="preserve">M) 
</t>
    </r>
  </si>
  <si>
    <t>Ancestral Wuhan</t>
  </si>
  <si>
    <t>Delta</t>
  </si>
  <si>
    <t>Test compound</t>
  </si>
  <si>
    <t>% antiviral activity against SARS-CoV-2</t>
  </si>
  <si>
    <t>Table-1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</si>
</sst>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8"/>
      <name val="Calibri"/>
      <family val="2"/>
      <scheme val="minor"/>
    </font>
    <font>
      <sz val="12"/>
      <color rgb="FFFF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2"/>
      <color rgb="FF002060"/>
      <name val="Times New Roman"/>
      <family val="1"/>
    </font>
    <font>
      <sz val="1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b/>
      <sz val="11"/>
      <color rgb="FF002060"/>
      <name val="Calibri"/>
      <family val="2"/>
    </font>
    <font>
      <b/>
      <sz val="11"/>
      <color rgb="FFFF0000"/>
      <name val="Times New Roman"/>
      <family val="1"/>
    </font>
    <font>
      <b/>
      <sz val="11"/>
      <color theme="4" tint="-0.249977111117893"/>
      <name val="Times New Roman"/>
      <family val="1"/>
    </font>
    <font>
      <b/>
      <sz val="11"/>
      <color theme="8" tint="-0.249977111117893"/>
      <name val="Times New Roman"/>
      <family val="1"/>
    </font>
    <font>
      <b/>
      <vertAlign val="subscript"/>
      <sz val="11"/>
      <color theme="4" tint="-0.249977111117893"/>
      <name val="Times New Roman"/>
      <family val="1"/>
    </font>
    <font>
      <b/>
      <vertAlign val="subscript"/>
      <sz val="11"/>
      <color theme="8" tint="-0.249977111117893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6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" fontId="1" fillId="0" borderId="0" xfId="0" applyNumberFormat="1" applyFont="1"/>
    <xf numFmtId="2" fontId="1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center" vertical="center"/>
    </xf>
    <xf numFmtId="11" fontId="7" fillId="0" borderId="1" xfId="0" applyNumberFormat="1" applyFont="1" applyBorder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  <xf numFmtId="11" fontId="1" fillId="0" borderId="0" xfId="0" applyNumberFormat="1" applyFont="1"/>
    <xf numFmtId="11" fontId="1" fillId="2" borderId="1" xfId="0" applyNumberFormat="1" applyFont="1" applyFill="1" applyBorder="1" applyAlignment="1">
      <alignment horizontal="center" vertical="center"/>
    </xf>
    <xf numFmtId="11" fontId="7" fillId="2" borderId="1" xfId="0" applyNumberFormat="1" applyFont="1" applyFill="1" applyBorder="1" applyAlignment="1">
      <alignment horizontal="center" vertical="center"/>
    </xf>
    <xf numFmtId="10" fontId="1" fillId="0" borderId="0" xfId="0" applyNumberFormat="1" applyFont="1"/>
    <xf numFmtId="0" fontId="6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2" fontId="6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/>
    </xf>
    <xf numFmtId="2" fontId="16" fillId="0" borderId="1" xfId="0" applyNumberFormat="1" applyFont="1" applyBorder="1" applyAlignment="1">
      <alignment horizontal="center" vertical="center" wrapText="1"/>
    </xf>
    <xf numFmtId="2" fontId="16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1" fontId="1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1" fillId="0" borderId="0" xfId="0" applyFont="1"/>
  </cellXfs>
  <cellStyles count="2">
    <cellStyle name="Comma 2" xfId="1" xr:uid="{439F6F1A-73DD-4D1E-9908-AB47ED5F6D4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Relationship Id="rId4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635000</xdr:colOff>
          <xdr:row>38</xdr:row>
          <xdr:rowOff>6350</xdr:rowOff>
        </xdr:from>
        <xdr:to>
          <xdr:col>3</xdr:col>
          <xdr:colOff>584200</xdr:colOff>
          <xdr:row>49</xdr:row>
          <xdr:rowOff>184150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755650</xdr:colOff>
          <xdr:row>38</xdr:row>
          <xdr:rowOff>6350</xdr:rowOff>
        </xdr:from>
        <xdr:to>
          <xdr:col>10</xdr:col>
          <xdr:colOff>800100</xdr:colOff>
          <xdr:row>50</xdr:row>
          <xdr:rowOff>6350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920750</xdr:colOff>
          <xdr:row>38</xdr:row>
          <xdr:rowOff>6350</xdr:rowOff>
        </xdr:from>
        <xdr:to>
          <xdr:col>14</xdr:col>
          <xdr:colOff>31750</xdr:colOff>
          <xdr:row>50</xdr:row>
          <xdr:rowOff>0</xdr:rowOff>
        </xdr:to>
        <xdr:sp macro="" textlink="">
          <xdr:nvSpPr>
            <xdr:cNvPr id="3075" name="Object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2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717550</xdr:colOff>
          <xdr:row>38</xdr:row>
          <xdr:rowOff>12700</xdr:rowOff>
        </xdr:from>
        <xdr:to>
          <xdr:col>7</xdr:col>
          <xdr:colOff>628650</xdr:colOff>
          <xdr:row>50</xdr:row>
          <xdr:rowOff>0</xdr:rowOff>
        </xdr:to>
        <xdr:sp macro="" textlink="">
          <xdr:nvSpPr>
            <xdr:cNvPr id="3077" name="Object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2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38</xdr:row>
          <xdr:rowOff>12700</xdr:rowOff>
        </xdr:from>
        <xdr:to>
          <xdr:col>3</xdr:col>
          <xdr:colOff>215900</xdr:colOff>
          <xdr:row>50</xdr:row>
          <xdr:rowOff>120650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95250</xdr:colOff>
          <xdr:row>38</xdr:row>
          <xdr:rowOff>12700</xdr:rowOff>
        </xdr:from>
        <xdr:to>
          <xdr:col>12</xdr:col>
          <xdr:colOff>927100</xdr:colOff>
          <xdr:row>50</xdr:row>
          <xdr:rowOff>139700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3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292100</xdr:colOff>
          <xdr:row>38</xdr:row>
          <xdr:rowOff>12700</xdr:rowOff>
        </xdr:from>
        <xdr:to>
          <xdr:col>7</xdr:col>
          <xdr:colOff>165100</xdr:colOff>
          <xdr:row>50</xdr:row>
          <xdr:rowOff>127000</xdr:rowOff>
        </xdr:to>
        <xdr:sp macro="" textlink="">
          <xdr:nvSpPr>
            <xdr:cNvPr id="4099" name="Object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3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273050</xdr:colOff>
          <xdr:row>38</xdr:row>
          <xdr:rowOff>19050</xdr:rowOff>
        </xdr:from>
        <xdr:to>
          <xdr:col>9</xdr:col>
          <xdr:colOff>971550</xdr:colOff>
          <xdr:row>50</xdr:row>
          <xdr:rowOff>133350</xdr:rowOff>
        </xdr:to>
        <xdr:sp macro="" textlink="">
          <xdr:nvSpPr>
            <xdr:cNvPr id="4100" name="Object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0" Type="http://schemas.openxmlformats.org/officeDocument/2006/relationships/oleObject" Target="../embeddings/oleObject4.bin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7.bin"/><Relationship Id="rId3" Type="http://schemas.openxmlformats.org/officeDocument/2006/relationships/vmlDrawing" Target="../drawings/vmlDrawing2.vml"/><Relationship Id="rId7" Type="http://schemas.openxmlformats.org/officeDocument/2006/relationships/image" Target="../media/image6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6.bin"/><Relationship Id="rId11" Type="http://schemas.openxmlformats.org/officeDocument/2006/relationships/image" Target="../media/image8.emf"/><Relationship Id="rId5" Type="http://schemas.openxmlformats.org/officeDocument/2006/relationships/image" Target="../media/image5.emf"/><Relationship Id="rId10" Type="http://schemas.openxmlformats.org/officeDocument/2006/relationships/oleObject" Target="../embeddings/oleObject8.bin"/><Relationship Id="rId4" Type="http://schemas.openxmlformats.org/officeDocument/2006/relationships/oleObject" Target="../embeddings/oleObject5.bin"/><Relationship Id="rId9" Type="http://schemas.openxmlformats.org/officeDocument/2006/relationships/image" Target="../media/image7.emf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8C17B-71DC-4104-97E9-52059775CA87}">
  <dimension ref="B2:N26"/>
  <sheetViews>
    <sheetView zoomScale="80" zoomScaleNormal="80" workbookViewId="0">
      <selection activeCell="M13" sqref="M13:M22"/>
    </sheetView>
  </sheetViews>
  <sheetFormatPr defaultColWidth="9.1796875" defaultRowHeight="15.5" x14ac:dyDescent="0.35"/>
  <cols>
    <col min="1" max="1" width="9.1796875" style="1"/>
    <col min="2" max="2" width="9.1796875" style="4"/>
    <col min="3" max="3" width="22.6328125" style="4" customWidth="1"/>
    <col min="4" max="4" width="15.7265625" style="3" customWidth="1"/>
    <col min="5" max="6" width="9.1796875" style="3"/>
    <col min="7" max="7" width="9.1796875" style="1"/>
    <col min="8" max="8" width="12.54296875" style="1" customWidth="1"/>
    <col min="9" max="9" width="15.90625" style="1" customWidth="1"/>
    <col min="10" max="10" width="11.453125" style="31" customWidth="1"/>
    <col min="11" max="11" width="14.26953125" style="16" customWidth="1"/>
    <col min="12" max="12" width="16.81640625" style="16" customWidth="1"/>
    <col min="13" max="13" width="13.81640625" style="16" customWidth="1"/>
    <col min="14" max="16384" width="9.1796875" style="1"/>
  </cols>
  <sheetData>
    <row r="2" spans="2:13" x14ac:dyDescent="0.35">
      <c r="E2" s="2" t="s">
        <v>25</v>
      </c>
      <c r="F2" s="2"/>
    </row>
    <row r="3" spans="2:13" x14ac:dyDescent="0.35">
      <c r="D3" s="38" t="s">
        <v>26</v>
      </c>
      <c r="E3" s="36" t="s">
        <v>30</v>
      </c>
      <c r="F3" s="37"/>
    </row>
    <row r="4" spans="2:13" x14ac:dyDescent="0.35">
      <c r="D4" s="38" t="s">
        <v>27</v>
      </c>
      <c r="E4" s="38" t="s">
        <v>33</v>
      </c>
      <c r="F4" s="37"/>
    </row>
    <row r="5" spans="2:13" x14ac:dyDescent="0.35">
      <c r="D5" s="38" t="s">
        <v>28</v>
      </c>
      <c r="E5" s="35" t="s">
        <v>31</v>
      </c>
      <c r="F5" s="35"/>
    </row>
    <row r="6" spans="2:13" x14ac:dyDescent="0.35">
      <c r="D6" s="38" t="s">
        <v>29</v>
      </c>
      <c r="E6" s="38" t="s">
        <v>32</v>
      </c>
      <c r="F6" s="35"/>
    </row>
    <row r="7" spans="2:13" x14ac:dyDescent="0.35">
      <c r="D7" s="35"/>
      <c r="E7" s="35"/>
      <c r="F7" s="35"/>
    </row>
    <row r="8" spans="2:13" ht="31.5" customHeight="1" x14ac:dyDescent="0.35">
      <c r="B8" s="47" t="s">
        <v>4</v>
      </c>
      <c r="C8" s="48" t="s">
        <v>5</v>
      </c>
      <c r="D8" s="56" t="s">
        <v>12</v>
      </c>
      <c r="E8" s="47" t="s">
        <v>0</v>
      </c>
      <c r="F8" s="47"/>
      <c r="G8" s="47"/>
      <c r="H8" s="49" t="s">
        <v>3</v>
      </c>
      <c r="I8" s="49" t="s">
        <v>11</v>
      </c>
      <c r="J8" s="57" t="s">
        <v>2</v>
      </c>
      <c r="K8" s="53" t="s">
        <v>22</v>
      </c>
      <c r="L8" s="54" t="s">
        <v>23</v>
      </c>
      <c r="M8" s="52" t="s">
        <v>8</v>
      </c>
    </row>
    <row r="9" spans="2:13" x14ac:dyDescent="0.35">
      <c r="B9" s="47"/>
      <c r="C9" s="48"/>
      <c r="D9" s="48"/>
      <c r="E9" s="25">
        <v>1</v>
      </c>
      <c r="F9" s="25">
        <v>2</v>
      </c>
      <c r="G9" s="25" t="s">
        <v>1</v>
      </c>
      <c r="H9" s="50"/>
      <c r="I9" s="50"/>
      <c r="J9" s="57"/>
      <c r="K9" s="53"/>
      <c r="L9" s="55"/>
      <c r="M9" s="52"/>
    </row>
    <row r="10" spans="2:13" s="4" customFormat="1" x14ac:dyDescent="0.35">
      <c r="B10" s="15">
        <v>1</v>
      </c>
      <c r="C10" s="27" t="s">
        <v>6</v>
      </c>
      <c r="D10" s="15" t="s">
        <v>10</v>
      </c>
      <c r="E10" s="15">
        <v>31</v>
      </c>
      <c r="F10" s="15">
        <v>33</v>
      </c>
      <c r="G10" s="15">
        <f t="shared" ref="G10:G22" si="0">AVERAGE(E10:F10)</f>
        <v>32</v>
      </c>
      <c r="H10" s="30">
        <v>1000</v>
      </c>
      <c r="I10" s="15">
        <v>0.03</v>
      </c>
      <c r="J10" s="30">
        <f>G10*H10/I10</f>
        <v>1066666.6666666667</v>
      </c>
      <c r="K10" s="18">
        <f t="shared" ref="K10:K22" si="1">LOG10(J10)</f>
        <v>6.0280287236002437</v>
      </c>
      <c r="L10" s="18"/>
      <c r="M10" s="18"/>
    </row>
    <row r="11" spans="2:13" s="4" customFormat="1" x14ac:dyDescent="0.35">
      <c r="B11" s="9">
        <v>2</v>
      </c>
      <c r="C11" s="27" t="s">
        <v>9</v>
      </c>
      <c r="D11" s="9" t="s">
        <v>10</v>
      </c>
      <c r="E11" s="9">
        <v>0</v>
      </c>
      <c r="F11" s="9">
        <v>0</v>
      </c>
      <c r="G11" s="9">
        <f t="shared" si="0"/>
        <v>0</v>
      </c>
      <c r="H11" s="28" t="s">
        <v>10</v>
      </c>
      <c r="I11" s="9" t="s">
        <v>10</v>
      </c>
      <c r="J11" s="28" t="s">
        <v>10</v>
      </c>
      <c r="K11" s="17" t="s">
        <v>10</v>
      </c>
      <c r="L11" s="17" t="s">
        <v>10</v>
      </c>
      <c r="M11" s="17" t="s">
        <v>10</v>
      </c>
    </row>
    <row r="12" spans="2:13" s="4" customFormat="1" x14ac:dyDescent="0.35">
      <c r="B12" s="9">
        <v>3</v>
      </c>
      <c r="C12" s="26" t="s">
        <v>7</v>
      </c>
      <c r="D12" s="9">
        <v>0</v>
      </c>
      <c r="E12" s="9">
        <v>0</v>
      </c>
      <c r="F12" s="9">
        <v>0</v>
      </c>
      <c r="G12" s="9">
        <f t="shared" si="0"/>
        <v>0</v>
      </c>
      <c r="H12" s="28">
        <v>1000</v>
      </c>
      <c r="I12" s="9">
        <v>0.03</v>
      </c>
      <c r="J12" s="29">
        <f t="shared" ref="J12:J22" si="2">G12*H12/I12</f>
        <v>0</v>
      </c>
      <c r="K12" s="18">
        <v>0</v>
      </c>
      <c r="L12" s="18">
        <f>$K10-K12</f>
        <v>6.0280287236002437</v>
      </c>
      <c r="M12" s="18">
        <f>(J10-J12)*100/J10</f>
        <v>100</v>
      </c>
    </row>
    <row r="13" spans="2:13" s="6" customFormat="1" x14ac:dyDescent="0.35">
      <c r="B13" s="9">
        <v>1</v>
      </c>
      <c r="C13" s="12" t="s">
        <v>13</v>
      </c>
      <c r="D13" s="9">
        <v>20</v>
      </c>
      <c r="E13" s="8">
        <v>29</v>
      </c>
      <c r="F13" s="8">
        <v>26</v>
      </c>
      <c r="G13" s="8">
        <f t="shared" si="0"/>
        <v>27.5</v>
      </c>
      <c r="H13" s="29">
        <v>1000</v>
      </c>
      <c r="I13" s="9">
        <v>0.03</v>
      </c>
      <c r="J13" s="29">
        <f t="shared" si="2"/>
        <v>916666.66666666674</v>
      </c>
      <c r="K13" s="19">
        <f t="shared" si="1"/>
        <v>5.9622114391106003</v>
      </c>
      <c r="L13" s="19">
        <f>$K$10-K13</f>
        <v>6.5817284489643413E-2</v>
      </c>
      <c r="M13" s="19">
        <f>(J10-J13)*100/J10</f>
        <v>14.062499999999998</v>
      </c>
    </row>
    <row r="14" spans="2:13" s="4" customFormat="1" x14ac:dyDescent="0.35">
      <c r="B14" s="9">
        <v>2</v>
      </c>
      <c r="C14" s="13" t="s">
        <v>14</v>
      </c>
      <c r="D14" s="9">
        <v>20</v>
      </c>
      <c r="E14" s="9">
        <v>32</v>
      </c>
      <c r="F14" s="9">
        <v>28</v>
      </c>
      <c r="G14" s="9">
        <f t="shared" si="0"/>
        <v>30</v>
      </c>
      <c r="H14" s="28">
        <v>1000</v>
      </c>
      <c r="I14" s="9">
        <v>0.03</v>
      </c>
      <c r="J14" s="28">
        <f t="shared" si="2"/>
        <v>1000000</v>
      </c>
      <c r="K14" s="17">
        <f t="shared" si="1"/>
        <v>6</v>
      </c>
      <c r="L14" s="19">
        <f t="shared" ref="L14:L22" si="3">$K$10-K14</f>
        <v>2.8028723600243666E-2</v>
      </c>
      <c r="M14" s="17">
        <f>(J10-J14)*100/J10</f>
        <v>6.2500000000000071</v>
      </c>
    </row>
    <row r="15" spans="2:13" s="4" customFormat="1" x14ac:dyDescent="0.35">
      <c r="B15" s="9">
        <v>3</v>
      </c>
      <c r="C15" s="14" t="s">
        <v>24</v>
      </c>
      <c r="D15" s="9">
        <v>20</v>
      </c>
      <c r="E15" s="9">
        <v>33</v>
      </c>
      <c r="F15" s="9">
        <v>30</v>
      </c>
      <c r="G15" s="9">
        <f t="shared" si="0"/>
        <v>31.5</v>
      </c>
      <c r="H15" s="28">
        <v>1000</v>
      </c>
      <c r="I15" s="9">
        <v>0.03</v>
      </c>
      <c r="J15" s="28">
        <f t="shared" si="2"/>
        <v>1050000</v>
      </c>
      <c r="K15" s="17">
        <f t="shared" si="1"/>
        <v>6.0211892990699383</v>
      </c>
      <c r="L15" s="19">
        <f t="shared" si="3"/>
        <v>6.8394245303053935E-3</v>
      </c>
      <c r="M15" s="17">
        <f>(J10-J15)*100/J10</f>
        <v>1.5625000000000071</v>
      </c>
    </row>
    <row r="16" spans="2:13" x14ac:dyDescent="0.35">
      <c r="B16" s="9">
        <v>4</v>
      </c>
      <c r="C16" s="12" t="s">
        <v>15</v>
      </c>
      <c r="D16" s="9">
        <v>20</v>
      </c>
      <c r="E16" s="11">
        <v>22</v>
      </c>
      <c r="F16" s="11">
        <v>24</v>
      </c>
      <c r="G16" s="8">
        <f t="shared" si="0"/>
        <v>23</v>
      </c>
      <c r="H16" s="29">
        <v>1000</v>
      </c>
      <c r="I16" s="9">
        <v>0.03</v>
      </c>
      <c r="J16" s="29">
        <f t="shared" si="2"/>
        <v>766666.66666666674</v>
      </c>
      <c r="K16" s="19">
        <f t="shared" si="1"/>
        <v>5.8846065812979305</v>
      </c>
      <c r="L16" s="19">
        <f t="shared" si="3"/>
        <v>0.1434221423023132</v>
      </c>
      <c r="M16" s="19">
        <f>(J10-J16)*100/J10</f>
        <v>28.124999999999996</v>
      </c>
    </row>
    <row r="17" spans="2:14" x14ac:dyDescent="0.35">
      <c r="B17" s="22">
        <v>5</v>
      </c>
      <c r="C17" s="20" t="s">
        <v>16</v>
      </c>
      <c r="D17" s="22">
        <v>20</v>
      </c>
      <c r="E17" s="21">
        <v>2</v>
      </c>
      <c r="F17" s="21">
        <v>1</v>
      </c>
      <c r="G17" s="22">
        <f t="shared" si="0"/>
        <v>1.5</v>
      </c>
      <c r="H17" s="32">
        <v>1000</v>
      </c>
      <c r="I17" s="22">
        <v>0.03</v>
      </c>
      <c r="J17" s="33">
        <f t="shared" si="2"/>
        <v>50000</v>
      </c>
      <c r="K17" s="24">
        <f t="shared" si="1"/>
        <v>4.6989700043360187</v>
      </c>
      <c r="L17" s="23">
        <f t="shared" si="3"/>
        <v>1.3290587192642249</v>
      </c>
      <c r="M17" s="24">
        <f>(J10-J17)*100/J10</f>
        <v>95.3125</v>
      </c>
      <c r="N17" s="34"/>
    </row>
    <row r="18" spans="2:14" x14ac:dyDescent="0.35">
      <c r="B18" s="9">
        <v>6</v>
      </c>
      <c r="C18" s="13" t="s">
        <v>17</v>
      </c>
      <c r="D18" s="9">
        <v>20</v>
      </c>
      <c r="E18" s="10">
        <v>20</v>
      </c>
      <c r="F18" s="10">
        <v>18</v>
      </c>
      <c r="G18" s="9">
        <f t="shared" si="0"/>
        <v>19</v>
      </c>
      <c r="H18" s="28">
        <v>1000</v>
      </c>
      <c r="I18" s="9">
        <v>0.03</v>
      </c>
      <c r="J18" s="28">
        <f t="shared" si="2"/>
        <v>633333.33333333337</v>
      </c>
      <c r="K18" s="17">
        <f t="shared" si="1"/>
        <v>5.8016323462331663</v>
      </c>
      <c r="L18" s="19">
        <f t="shared" si="3"/>
        <v>0.22639637736707741</v>
      </c>
      <c r="M18" s="17">
        <f>(J10-J18)*100/J10</f>
        <v>40.625</v>
      </c>
    </row>
    <row r="19" spans="2:14" s="5" customFormat="1" x14ac:dyDescent="0.35">
      <c r="B19" s="9">
        <v>7</v>
      </c>
      <c r="C19" s="12" t="s">
        <v>18</v>
      </c>
      <c r="D19" s="9">
        <v>20</v>
      </c>
      <c r="E19" s="11">
        <v>12</v>
      </c>
      <c r="F19" s="11">
        <v>17</v>
      </c>
      <c r="G19" s="8">
        <f t="shared" si="0"/>
        <v>14.5</v>
      </c>
      <c r="H19" s="29">
        <v>1000</v>
      </c>
      <c r="I19" s="9">
        <v>0.03</v>
      </c>
      <c r="J19" s="29">
        <f t="shared" si="2"/>
        <v>483333.33333333337</v>
      </c>
      <c r="K19" s="19">
        <f t="shared" si="1"/>
        <v>5.6842467475153127</v>
      </c>
      <c r="L19" s="19">
        <f t="shared" si="3"/>
        <v>0.343781976084931</v>
      </c>
      <c r="M19" s="19">
        <f>(J10-J19)*100/J10</f>
        <v>54.6875</v>
      </c>
    </row>
    <row r="20" spans="2:14" x14ac:dyDescent="0.35">
      <c r="B20" s="22">
        <v>8</v>
      </c>
      <c r="C20" s="20" t="s">
        <v>19</v>
      </c>
      <c r="D20" s="22">
        <v>20</v>
      </c>
      <c r="E20" s="21">
        <v>0</v>
      </c>
      <c r="F20" s="21">
        <v>0</v>
      </c>
      <c r="G20" s="22">
        <f t="shared" si="0"/>
        <v>0</v>
      </c>
      <c r="H20" s="32">
        <v>1000</v>
      </c>
      <c r="I20" s="22">
        <v>0.03</v>
      </c>
      <c r="J20" s="32">
        <f t="shared" si="2"/>
        <v>0</v>
      </c>
      <c r="K20" s="24">
        <v>0</v>
      </c>
      <c r="L20" s="23">
        <f t="shared" si="3"/>
        <v>6.0280287236002437</v>
      </c>
      <c r="M20" s="24">
        <f>(J10-J20)*100/J10</f>
        <v>100</v>
      </c>
    </row>
    <row r="21" spans="2:14" x14ac:dyDescent="0.35">
      <c r="B21" s="22">
        <v>9</v>
      </c>
      <c r="C21" s="20" t="s">
        <v>20</v>
      </c>
      <c r="D21" s="22">
        <v>20</v>
      </c>
      <c r="E21" s="21">
        <v>0</v>
      </c>
      <c r="F21" s="21">
        <v>0</v>
      </c>
      <c r="G21" s="22">
        <f t="shared" si="0"/>
        <v>0</v>
      </c>
      <c r="H21" s="32">
        <v>1000</v>
      </c>
      <c r="I21" s="22">
        <v>0.03</v>
      </c>
      <c r="J21" s="32">
        <f t="shared" si="2"/>
        <v>0</v>
      </c>
      <c r="K21" s="24">
        <v>0</v>
      </c>
      <c r="L21" s="23">
        <f t="shared" si="3"/>
        <v>6.0280287236002437</v>
      </c>
      <c r="M21" s="24">
        <f>(J10-J21)*100/J10</f>
        <v>100</v>
      </c>
    </row>
    <row r="22" spans="2:14" x14ac:dyDescent="0.35">
      <c r="B22" s="9">
        <v>10</v>
      </c>
      <c r="C22" s="13" t="s">
        <v>21</v>
      </c>
      <c r="D22" s="9">
        <v>20</v>
      </c>
      <c r="E22" s="10">
        <v>32</v>
      </c>
      <c r="F22" s="10">
        <v>29</v>
      </c>
      <c r="G22" s="9">
        <f t="shared" si="0"/>
        <v>30.5</v>
      </c>
      <c r="H22" s="28">
        <v>1000</v>
      </c>
      <c r="I22" s="9">
        <v>0.03</v>
      </c>
      <c r="J22" s="28">
        <f t="shared" si="2"/>
        <v>1016666.6666666667</v>
      </c>
      <c r="K22" s="17">
        <f t="shared" si="1"/>
        <v>6.0071785846271233</v>
      </c>
      <c r="L22" s="19">
        <f t="shared" si="3"/>
        <v>2.085013897312038E-2</v>
      </c>
      <c r="M22" s="17">
        <f>(J10-J22)*100/J10</f>
        <v>4.6875</v>
      </c>
    </row>
    <row r="24" spans="2:14" hidden="1" x14ac:dyDescent="0.35">
      <c r="C24" s="51"/>
      <c r="I24" s="7"/>
    </row>
    <row r="25" spans="2:14" hidden="1" x14ac:dyDescent="0.35">
      <c r="C25" s="51"/>
    </row>
    <row r="26" spans="2:14" ht="9.75" customHeight="1" x14ac:dyDescent="0.35">
      <c r="C26" s="51"/>
    </row>
  </sheetData>
  <mergeCells count="11">
    <mergeCell ref="C24:C26"/>
    <mergeCell ref="M8:M9"/>
    <mergeCell ref="K8:K9"/>
    <mergeCell ref="L8:L9"/>
    <mergeCell ref="D8:D9"/>
    <mergeCell ref="J8:J9"/>
    <mergeCell ref="B8:B9"/>
    <mergeCell ref="C8:C9"/>
    <mergeCell ref="E8:G8"/>
    <mergeCell ref="H8:H9"/>
    <mergeCell ref="I8:I9"/>
  </mergeCells>
  <phoneticPr fontId="3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0A69B-383E-4EEC-9C71-F19C5402A15A}">
  <dimension ref="B2:N26"/>
  <sheetViews>
    <sheetView topLeftCell="A4" zoomScale="90" zoomScaleNormal="90" workbookViewId="0">
      <selection activeCell="M13" sqref="M13:M22"/>
    </sheetView>
  </sheetViews>
  <sheetFormatPr defaultColWidth="9.1796875" defaultRowHeight="15.5" x14ac:dyDescent="0.35"/>
  <cols>
    <col min="1" max="1" width="9.1796875" style="1"/>
    <col min="2" max="2" width="9.1796875" style="4"/>
    <col min="3" max="3" width="22.6328125" style="4" customWidth="1"/>
    <col min="4" max="4" width="15.7265625" style="3" customWidth="1"/>
    <col min="5" max="6" width="9.1796875" style="3"/>
    <col min="7" max="7" width="9.1796875" style="1"/>
    <col min="8" max="8" width="12.54296875" style="1" customWidth="1"/>
    <col min="9" max="9" width="15.90625" style="1" customWidth="1"/>
    <col min="10" max="10" width="11.453125" style="31" customWidth="1"/>
    <col min="11" max="11" width="14.26953125" style="16" customWidth="1"/>
    <col min="12" max="12" width="16.81640625" style="16" customWidth="1"/>
    <col min="13" max="13" width="13.81640625" style="16" customWidth="1"/>
    <col min="14" max="16384" width="9.1796875" style="1"/>
  </cols>
  <sheetData>
    <row r="2" spans="2:13" x14ac:dyDescent="0.35">
      <c r="E2" s="2" t="s">
        <v>25</v>
      </c>
      <c r="F2" s="2"/>
    </row>
    <row r="3" spans="2:13" x14ac:dyDescent="0.35">
      <c r="D3" s="38" t="s">
        <v>26</v>
      </c>
      <c r="E3" s="36" t="s">
        <v>30</v>
      </c>
      <c r="F3" s="37"/>
    </row>
    <row r="4" spans="2:13" x14ac:dyDescent="0.35">
      <c r="D4" s="38" t="s">
        <v>27</v>
      </c>
      <c r="E4" s="38" t="s">
        <v>34</v>
      </c>
      <c r="F4" s="37"/>
    </row>
    <row r="5" spans="2:13" x14ac:dyDescent="0.35">
      <c r="D5" s="38" t="s">
        <v>28</v>
      </c>
      <c r="E5" s="35" t="s">
        <v>31</v>
      </c>
      <c r="F5" s="35"/>
    </row>
    <row r="6" spans="2:13" x14ac:dyDescent="0.35">
      <c r="D6" s="38" t="s">
        <v>29</v>
      </c>
      <c r="E6" s="38" t="s">
        <v>32</v>
      </c>
      <c r="F6" s="35"/>
    </row>
    <row r="7" spans="2:13" x14ac:dyDescent="0.35">
      <c r="D7" s="35"/>
      <c r="E7" s="35"/>
      <c r="F7" s="35"/>
    </row>
    <row r="8" spans="2:13" ht="31.5" customHeight="1" x14ac:dyDescent="0.35">
      <c r="B8" s="47" t="s">
        <v>4</v>
      </c>
      <c r="C8" s="48" t="s">
        <v>5</v>
      </c>
      <c r="D8" s="56" t="s">
        <v>12</v>
      </c>
      <c r="E8" s="47" t="s">
        <v>0</v>
      </c>
      <c r="F8" s="47"/>
      <c r="G8" s="47"/>
      <c r="H8" s="49" t="s">
        <v>3</v>
      </c>
      <c r="I8" s="49" t="s">
        <v>11</v>
      </c>
      <c r="J8" s="57" t="s">
        <v>2</v>
      </c>
      <c r="K8" s="53" t="s">
        <v>22</v>
      </c>
      <c r="L8" s="54" t="s">
        <v>23</v>
      </c>
      <c r="M8" s="52" t="s">
        <v>8</v>
      </c>
    </row>
    <row r="9" spans="2:13" x14ac:dyDescent="0.35">
      <c r="B9" s="47"/>
      <c r="C9" s="48"/>
      <c r="D9" s="48"/>
      <c r="E9" s="25">
        <v>1</v>
      </c>
      <c r="F9" s="25">
        <v>2</v>
      </c>
      <c r="G9" s="25" t="s">
        <v>1</v>
      </c>
      <c r="H9" s="50"/>
      <c r="I9" s="50"/>
      <c r="J9" s="57"/>
      <c r="K9" s="53"/>
      <c r="L9" s="55"/>
      <c r="M9" s="52"/>
    </row>
    <row r="10" spans="2:13" s="4" customFormat="1" x14ac:dyDescent="0.35">
      <c r="B10" s="15">
        <v>1</v>
      </c>
      <c r="C10" s="27" t="s">
        <v>6</v>
      </c>
      <c r="D10" s="15" t="s">
        <v>10</v>
      </c>
      <c r="E10" s="15">
        <v>28</v>
      </c>
      <c r="F10" s="15">
        <v>30</v>
      </c>
      <c r="G10" s="15">
        <f t="shared" ref="G10:G22" si="0">AVERAGE(E10:F10)</f>
        <v>29</v>
      </c>
      <c r="H10" s="30">
        <v>1000</v>
      </c>
      <c r="I10" s="15">
        <v>0.03</v>
      </c>
      <c r="J10" s="30">
        <f>G10*H10/I10</f>
        <v>966666.66666666674</v>
      </c>
      <c r="K10" s="18">
        <f t="shared" ref="K10:K22" si="1">LOG10(J10)</f>
        <v>5.9852767431792939</v>
      </c>
      <c r="L10" s="18"/>
      <c r="M10" s="18"/>
    </row>
    <row r="11" spans="2:13" s="4" customFormat="1" x14ac:dyDescent="0.35">
      <c r="B11" s="9">
        <v>2</v>
      </c>
      <c r="C11" s="27" t="s">
        <v>9</v>
      </c>
      <c r="D11" s="9" t="s">
        <v>10</v>
      </c>
      <c r="E11" s="9">
        <v>0</v>
      </c>
      <c r="F11" s="9">
        <v>0</v>
      </c>
      <c r="G11" s="9">
        <f t="shared" si="0"/>
        <v>0</v>
      </c>
      <c r="H11" s="28" t="s">
        <v>10</v>
      </c>
      <c r="I11" s="9" t="s">
        <v>10</v>
      </c>
      <c r="J11" s="28" t="s">
        <v>10</v>
      </c>
      <c r="K11" s="17" t="s">
        <v>10</v>
      </c>
      <c r="L11" s="17" t="s">
        <v>10</v>
      </c>
      <c r="M11" s="17" t="s">
        <v>10</v>
      </c>
    </row>
    <row r="12" spans="2:13" s="4" customFormat="1" x14ac:dyDescent="0.35">
      <c r="B12" s="9">
        <v>3</v>
      </c>
      <c r="C12" s="26" t="s">
        <v>7</v>
      </c>
      <c r="D12" s="9">
        <v>0</v>
      </c>
      <c r="E12" s="9">
        <v>0</v>
      </c>
      <c r="F12" s="9">
        <v>0</v>
      </c>
      <c r="G12" s="9">
        <f t="shared" si="0"/>
        <v>0</v>
      </c>
      <c r="H12" s="28">
        <v>1000</v>
      </c>
      <c r="I12" s="9">
        <v>0.03</v>
      </c>
      <c r="J12" s="29">
        <f t="shared" ref="J12:J22" si="2">G12*H12/I12</f>
        <v>0</v>
      </c>
      <c r="K12" s="18">
        <v>0</v>
      </c>
      <c r="L12" s="18">
        <f>$K10-K12</f>
        <v>5.9852767431792939</v>
      </c>
      <c r="M12" s="18">
        <f>(J10-J12)*100/J10</f>
        <v>100</v>
      </c>
    </row>
    <row r="13" spans="2:13" s="6" customFormat="1" x14ac:dyDescent="0.35">
      <c r="B13" s="9">
        <v>1</v>
      </c>
      <c r="C13" s="12" t="s">
        <v>13</v>
      </c>
      <c r="D13" s="9">
        <v>20</v>
      </c>
      <c r="E13" s="8">
        <v>26</v>
      </c>
      <c r="F13" s="8">
        <v>28</v>
      </c>
      <c r="G13" s="8">
        <f t="shared" si="0"/>
        <v>27</v>
      </c>
      <c r="H13" s="29">
        <v>1000</v>
      </c>
      <c r="I13" s="9">
        <v>0.03</v>
      </c>
      <c r="J13" s="29">
        <f t="shared" si="2"/>
        <v>900000</v>
      </c>
      <c r="K13" s="19">
        <f t="shared" si="1"/>
        <v>5.9542425094393252</v>
      </c>
      <c r="L13" s="19">
        <f>$K$10-K13</f>
        <v>3.103423373996872E-2</v>
      </c>
      <c r="M13" s="19">
        <f>(J10-J13)*100/J10</f>
        <v>6.8965517241379386</v>
      </c>
    </row>
    <row r="14" spans="2:13" s="4" customFormat="1" x14ac:dyDescent="0.35">
      <c r="B14" s="9">
        <v>2</v>
      </c>
      <c r="C14" s="13" t="s">
        <v>14</v>
      </c>
      <c r="D14" s="9">
        <v>20</v>
      </c>
      <c r="E14" s="9">
        <v>30</v>
      </c>
      <c r="F14" s="9">
        <v>28</v>
      </c>
      <c r="G14" s="9">
        <f t="shared" si="0"/>
        <v>29</v>
      </c>
      <c r="H14" s="28">
        <v>1000</v>
      </c>
      <c r="I14" s="9">
        <v>0.03</v>
      </c>
      <c r="J14" s="28">
        <f t="shared" si="2"/>
        <v>966666.66666666674</v>
      </c>
      <c r="K14" s="17">
        <f t="shared" si="1"/>
        <v>5.9852767431792939</v>
      </c>
      <c r="L14" s="19">
        <f t="shared" ref="L14:L22" si="3">$K$10-K14</f>
        <v>0</v>
      </c>
      <c r="M14" s="17">
        <f>(J10-J14)*100/J10</f>
        <v>0</v>
      </c>
    </row>
    <row r="15" spans="2:13" s="4" customFormat="1" x14ac:dyDescent="0.35">
      <c r="B15" s="9">
        <v>3</v>
      </c>
      <c r="C15" s="14" t="s">
        <v>24</v>
      </c>
      <c r="D15" s="9">
        <v>20</v>
      </c>
      <c r="E15" s="9">
        <v>27</v>
      </c>
      <c r="F15" s="9">
        <v>29</v>
      </c>
      <c r="G15" s="9">
        <f t="shared" si="0"/>
        <v>28</v>
      </c>
      <c r="H15" s="28">
        <v>1000</v>
      </c>
      <c r="I15" s="9">
        <v>0.03</v>
      </c>
      <c r="J15" s="28">
        <f t="shared" si="2"/>
        <v>933333.33333333337</v>
      </c>
      <c r="K15" s="17">
        <f t="shared" si="1"/>
        <v>5.9700367766225568</v>
      </c>
      <c r="L15" s="19">
        <f t="shared" si="3"/>
        <v>1.5239966556737095E-2</v>
      </c>
      <c r="M15" s="17">
        <f>(J10-J15)*100/J10</f>
        <v>3.4482758620689693</v>
      </c>
    </row>
    <row r="16" spans="2:13" x14ac:dyDescent="0.35">
      <c r="B16" s="9">
        <v>4</v>
      </c>
      <c r="C16" s="12" t="s">
        <v>15</v>
      </c>
      <c r="D16" s="9">
        <v>20</v>
      </c>
      <c r="E16" s="11">
        <v>20</v>
      </c>
      <c r="F16" s="11">
        <v>24</v>
      </c>
      <c r="G16" s="8">
        <f t="shared" si="0"/>
        <v>22</v>
      </c>
      <c r="H16" s="29">
        <v>1000</v>
      </c>
      <c r="I16" s="9">
        <v>0.03</v>
      </c>
      <c r="J16" s="29">
        <f t="shared" si="2"/>
        <v>733333.33333333337</v>
      </c>
      <c r="K16" s="19">
        <f t="shared" si="1"/>
        <v>5.865301426102544</v>
      </c>
      <c r="L16" s="19">
        <f t="shared" si="3"/>
        <v>0.11997531707674991</v>
      </c>
      <c r="M16" s="19">
        <f>(J10-J16)*100/J10</f>
        <v>24.137931034482758</v>
      </c>
    </row>
    <row r="17" spans="2:14" x14ac:dyDescent="0.35">
      <c r="B17" s="22">
        <v>5</v>
      </c>
      <c r="C17" s="20" t="s">
        <v>16</v>
      </c>
      <c r="D17" s="22">
        <v>20</v>
      </c>
      <c r="E17" s="21">
        <v>3</v>
      </c>
      <c r="F17" s="21">
        <v>0</v>
      </c>
      <c r="G17" s="22">
        <f t="shared" si="0"/>
        <v>1.5</v>
      </c>
      <c r="H17" s="32">
        <v>1000</v>
      </c>
      <c r="I17" s="22">
        <v>0.03</v>
      </c>
      <c r="J17" s="33">
        <f t="shared" si="2"/>
        <v>50000</v>
      </c>
      <c r="K17" s="24">
        <f t="shared" si="1"/>
        <v>4.6989700043360187</v>
      </c>
      <c r="L17" s="23">
        <f t="shared" si="3"/>
        <v>1.2863067388432752</v>
      </c>
      <c r="M17" s="24">
        <f>(J10-J17)*100/J10</f>
        <v>94.827586206896555</v>
      </c>
      <c r="N17" s="34"/>
    </row>
    <row r="18" spans="2:14" x14ac:dyDescent="0.35">
      <c r="B18" s="9">
        <v>6</v>
      </c>
      <c r="C18" s="13" t="s">
        <v>17</v>
      </c>
      <c r="D18" s="9">
        <v>20</v>
      </c>
      <c r="E18" s="10">
        <v>17</v>
      </c>
      <c r="F18" s="10">
        <v>21</v>
      </c>
      <c r="G18" s="9">
        <f t="shared" si="0"/>
        <v>19</v>
      </c>
      <c r="H18" s="28">
        <v>1000</v>
      </c>
      <c r="I18" s="9">
        <v>0.03</v>
      </c>
      <c r="J18" s="28">
        <f t="shared" si="2"/>
        <v>633333.33333333337</v>
      </c>
      <c r="K18" s="17">
        <f t="shared" si="1"/>
        <v>5.8016323462331663</v>
      </c>
      <c r="L18" s="19">
        <f t="shared" si="3"/>
        <v>0.18364439694612766</v>
      </c>
      <c r="M18" s="17">
        <f>(J10-J18)*100/J10</f>
        <v>34.482758620689658</v>
      </c>
    </row>
    <row r="19" spans="2:14" s="5" customFormat="1" x14ac:dyDescent="0.35">
      <c r="B19" s="9">
        <v>7</v>
      </c>
      <c r="C19" s="12" t="s">
        <v>18</v>
      </c>
      <c r="D19" s="9">
        <v>20</v>
      </c>
      <c r="E19" s="11">
        <v>13</v>
      </c>
      <c r="F19" s="11">
        <v>15</v>
      </c>
      <c r="G19" s="8">
        <f t="shared" si="0"/>
        <v>14</v>
      </c>
      <c r="H19" s="29">
        <v>1000</v>
      </c>
      <c r="I19" s="9">
        <v>0.03</v>
      </c>
      <c r="J19" s="29">
        <f t="shared" si="2"/>
        <v>466666.66666666669</v>
      </c>
      <c r="K19" s="19">
        <f t="shared" si="1"/>
        <v>5.6690067809585756</v>
      </c>
      <c r="L19" s="19">
        <f t="shared" si="3"/>
        <v>0.31626996222071835</v>
      </c>
      <c r="M19" s="19">
        <f>(J10-J19)*100/J10</f>
        <v>51.724137931034484</v>
      </c>
    </row>
    <row r="20" spans="2:14" x14ac:dyDescent="0.35">
      <c r="B20" s="22">
        <v>8</v>
      </c>
      <c r="C20" s="20" t="s">
        <v>19</v>
      </c>
      <c r="D20" s="22">
        <v>20</v>
      </c>
      <c r="E20" s="21">
        <v>0</v>
      </c>
      <c r="F20" s="21">
        <v>0</v>
      </c>
      <c r="G20" s="22">
        <f t="shared" si="0"/>
        <v>0</v>
      </c>
      <c r="H20" s="32">
        <v>1000</v>
      </c>
      <c r="I20" s="22">
        <v>0.03</v>
      </c>
      <c r="J20" s="32">
        <f t="shared" si="2"/>
        <v>0</v>
      </c>
      <c r="K20" s="24">
        <v>0</v>
      </c>
      <c r="L20" s="23">
        <f t="shared" si="3"/>
        <v>5.9852767431792939</v>
      </c>
      <c r="M20" s="24">
        <f>(J10-J20)*100/J10</f>
        <v>100</v>
      </c>
    </row>
    <row r="21" spans="2:14" x14ac:dyDescent="0.35">
      <c r="B21" s="22">
        <v>9</v>
      </c>
      <c r="C21" s="20" t="s">
        <v>20</v>
      </c>
      <c r="D21" s="22">
        <v>20</v>
      </c>
      <c r="E21" s="21">
        <v>0</v>
      </c>
      <c r="F21" s="21">
        <v>0</v>
      </c>
      <c r="G21" s="22">
        <f t="shared" si="0"/>
        <v>0</v>
      </c>
      <c r="H21" s="32">
        <v>1000</v>
      </c>
      <c r="I21" s="22">
        <v>0.03</v>
      </c>
      <c r="J21" s="32">
        <f t="shared" si="2"/>
        <v>0</v>
      </c>
      <c r="K21" s="24">
        <v>0</v>
      </c>
      <c r="L21" s="23">
        <f t="shared" si="3"/>
        <v>5.9852767431792939</v>
      </c>
      <c r="M21" s="24">
        <f>(J10-J21)*100/J10</f>
        <v>100</v>
      </c>
    </row>
    <row r="22" spans="2:14" x14ac:dyDescent="0.35">
      <c r="B22" s="9">
        <v>10</v>
      </c>
      <c r="C22" s="13" t="s">
        <v>21</v>
      </c>
      <c r="D22" s="9">
        <v>20</v>
      </c>
      <c r="E22" s="10">
        <v>30</v>
      </c>
      <c r="F22" s="10">
        <v>26</v>
      </c>
      <c r="G22" s="9">
        <f t="shared" si="0"/>
        <v>28</v>
      </c>
      <c r="H22" s="28">
        <v>1000</v>
      </c>
      <c r="I22" s="9">
        <v>0.03</v>
      </c>
      <c r="J22" s="28">
        <f t="shared" si="2"/>
        <v>933333.33333333337</v>
      </c>
      <c r="K22" s="17">
        <f t="shared" si="1"/>
        <v>5.9700367766225568</v>
      </c>
      <c r="L22" s="19">
        <f t="shared" si="3"/>
        <v>1.5239966556737095E-2</v>
      </c>
      <c r="M22" s="17">
        <f>(J10-J22)*100/J10</f>
        <v>3.4482758620689693</v>
      </c>
    </row>
    <row r="24" spans="2:14" hidden="1" x14ac:dyDescent="0.35">
      <c r="C24" s="51"/>
      <c r="I24" s="7"/>
    </row>
    <row r="25" spans="2:14" hidden="1" x14ac:dyDescent="0.35">
      <c r="C25" s="51"/>
    </row>
    <row r="26" spans="2:14" ht="9.75" customHeight="1" x14ac:dyDescent="0.35">
      <c r="C26" s="51"/>
    </row>
  </sheetData>
  <mergeCells count="11">
    <mergeCell ref="B8:B9"/>
    <mergeCell ref="C8:C9"/>
    <mergeCell ref="D8:D9"/>
    <mergeCell ref="E8:G8"/>
    <mergeCell ref="H8:H9"/>
    <mergeCell ref="J8:J9"/>
    <mergeCell ref="K8:K9"/>
    <mergeCell ref="L8:L9"/>
    <mergeCell ref="M8:M9"/>
    <mergeCell ref="C24:C26"/>
    <mergeCell ref="I8:I9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AA751-C2AA-4ED5-B31C-7012CAE360FF}">
  <dimension ref="B2:N37"/>
  <sheetViews>
    <sheetView topLeftCell="A31" zoomScale="90" zoomScaleNormal="90" workbookViewId="0">
      <selection activeCell="J53" sqref="J53"/>
    </sheetView>
  </sheetViews>
  <sheetFormatPr defaultColWidth="9.1796875" defaultRowHeight="15.5" x14ac:dyDescent="0.35"/>
  <cols>
    <col min="1" max="1" width="9.1796875" style="1"/>
    <col min="2" max="2" width="9.1796875" style="4"/>
    <col min="3" max="3" width="22.6328125" style="4" customWidth="1"/>
    <col min="4" max="4" width="15.7265625" style="3" customWidth="1"/>
    <col min="5" max="6" width="9.1796875" style="3"/>
    <col min="7" max="7" width="9.1796875" style="1"/>
    <col min="8" max="8" width="12.54296875" style="1" customWidth="1"/>
    <col min="9" max="9" width="15.90625" style="1" customWidth="1"/>
    <col min="10" max="10" width="11.453125" style="31" customWidth="1"/>
    <col min="11" max="11" width="14.26953125" style="16" customWidth="1"/>
    <col min="12" max="12" width="16.81640625" style="16" customWidth="1"/>
    <col min="13" max="13" width="13.81640625" style="16" customWidth="1"/>
    <col min="14" max="16384" width="9.1796875" style="1"/>
  </cols>
  <sheetData>
    <row r="2" spans="2:13" x14ac:dyDescent="0.35">
      <c r="E2" s="2" t="s">
        <v>25</v>
      </c>
      <c r="F2" s="2"/>
    </row>
    <row r="3" spans="2:13" x14ac:dyDescent="0.35">
      <c r="D3" s="38" t="s">
        <v>26</v>
      </c>
      <c r="E3" s="36" t="s">
        <v>30</v>
      </c>
      <c r="F3" s="37"/>
    </row>
    <row r="4" spans="2:13" x14ac:dyDescent="0.35">
      <c r="D4" s="38" t="s">
        <v>27</v>
      </c>
      <c r="E4" s="36" t="s">
        <v>33</v>
      </c>
      <c r="F4" s="37"/>
    </row>
    <row r="5" spans="2:13" x14ac:dyDescent="0.35">
      <c r="D5" s="38" t="s">
        <v>28</v>
      </c>
      <c r="E5" s="37" t="s">
        <v>31</v>
      </c>
      <c r="F5" s="35"/>
    </row>
    <row r="6" spans="2:13" x14ac:dyDescent="0.35">
      <c r="D6" s="38" t="s">
        <v>29</v>
      </c>
      <c r="E6" s="36" t="s">
        <v>32</v>
      </c>
      <c r="F6" s="35"/>
    </row>
    <row r="7" spans="2:13" x14ac:dyDescent="0.35">
      <c r="D7" s="35"/>
      <c r="E7" s="35"/>
      <c r="F7" s="35"/>
    </row>
    <row r="8" spans="2:13" x14ac:dyDescent="0.35">
      <c r="B8" s="47" t="s">
        <v>4</v>
      </c>
      <c r="C8" s="48" t="s">
        <v>5</v>
      </c>
      <c r="D8" s="63" t="s">
        <v>36</v>
      </c>
      <c r="E8" s="47" t="s">
        <v>0</v>
      </c>
      <c r="F8" s="47"/>
      <c r="G8" s="47"/>
      <c r="H8" s="65" t="s">
        <v>3</v>
      </c>
      <c r="I8" s="65" t="s">
        <v>11</v>
      </c>
      <c r="J8" s="57" t="s">
        <v>2</v>
      </c>
      <c r="K8" s="53" t="s">
        <v>22</v>
      </c>
      <c r="L8" s="54" t="s">
        <v>23</v>
      </c>
      <c r="M8" s="52" t="s">
        <v>8</v>
      </c>
    </row>
    <row r="9" spans="2:13" ht="19.5" customHeight="1" x14ac:dyDescent="0.35">
      <c r="B9" s="47"/>
      <c r="C9" s="48"/>
      <c r="D9" s="64"/>
      <c r="E9" s="25">
        <v>1</v>
      </c>
      <c r="F9" s="25">
        <v>2</v>
      </c>
      <c r="G9" s="25" t="s">
        <v>1</v>
      </c>
      <c r="H9" s="47"/>
      <c r="I9" s="47"/>
      <c r="J9" s="57"/>
      <c r="K9" s="53"/>
      <c r="L9" s="55"/>
      <c r="M9" s="52"/>
    </row>
    <row r="10" spans="2:13" s="4" customFormat="1" x14ac:dyDescent="0.35">
      <c r="B10" s="15">
        <v>1</v>
      </c>
      <c r="C10" s="27" t="s">
        <v>6</v>
      </c>
      <c r="D10" s="15" t="s">
        <v>10</v>
      </c>
      <c r="E10" s="15">
        <v>28</v>
      </c>
      <c r="F10" s="15">
        <v>31</v>
      </c>
      <c r="G10" s="15">
        <f t="shared" ref="G10:G37" si="0">AVERAGE(E10:F10)</f>
        <v>29.5</v>
      </c>
      <c r="H10" s="30">
        <v>1000</v>
      </c>
      <c r="I10" s="15">
        <v>0.03</v>
      </c>
      <c r="J10" s="30">
        <f>G10*H10/I10</f>
        <v>983333.33333333337</v>
      </c>
      <c r="K10" s="18">
        <f t="shared" ref="K10:K21" si="1">LOG10(J10)</f>
        <v>5.9927007612585008</v>
      </c>
      <c r="L10" s="18"/>
      <c r="M10" s="18"/>
    </row>
    <row r="11" spans="2:13" s="4" customFormat="1" x14ac:dyDescent="0.35">
      <c r="B11" s="9">
        <v>2</v>
      </c>
      <c r="C11" s="27" t="s">
        <v>9</v>
      </c>
      <c r="D11" s="9" t="s">
        <v>10</v>
      </c>
      <c r="E11" s="9">
        <v>0</v>
      </c>
      <c r="F11" s="9">
        <v>0</v>
      </c>
      <c r="G11" s="9">
        <f t="shared" si="0"/>
        <v>0</v>
      </c>
      <c r="H11" s="28" t="s">
        <v>10</v>
      </c>
      <c r="I11" s="9" t="s">
        <v>10</v>
      </c>
      <c r="J11" s="28" t="s">
        <v>10</v>
      </c>
      <c r="K11" s="17" t="s">
        <v>10</v>
      </c>
      <c r="L11" s="17" t="s">
        <v>10</v>
      </c>
      <c r="M11" s="17" t="s">
        <v>10</v>
      </c>
    </row>
    <row r="12" spans="2:13" s="4" customFormat="1" x14ac:dyDescent="0.35">
      <c r="B12" s="60">
        <v>1</v>
      </c>
      <c r="C12" s="60" t="s">
        <v>7</v>
      </c>
      <c r="D12" s="18">
        <v>25</v>
      </c>
      <c r="E12" s="15">
        <v>0</v>
      </c>
      <c r="F12" s="15">
        <v>0</v>
      </c>
      <c r="G12" s="15">
        <f t="shared" si="0"/>
        <v>0</v>
      </c>
      <c r="H12" s="30">
        <v>1000</v>
      </c>
      <c r="I12" s="15">
        <v>0.03</v>
      </c>
      <c r="J12" s="30">
        <f t="shared" ref="J12:J37" si="2">G12*H12/I12</f>
        <v>0</v>
      </c>
      <c r="K12" s="18">
        <v>0</v>
      </c>
      <c r="L12" s="18">
        <f>$K$10-K12</f>
        <v>5.9927007612585008</v>
      </c>
      <c r="M12" s="18">
        <f>($J$10-J12)*100/$J$10</f>
        <v>100</v>
      </c>
    </row>
    <row r="13" spans="2:13" s="6" customFormat="1" x14ac:dyDescent="0.35">
      <c r="B13" s="61"/>
      <c r="C13" s="61"/>
      <c r="D13" s="17">
        <f>D12/2</f>
        <v>12.5</v>
      </c>
      <c r="E13" s="8">
        <v>0</v>
      </c>
      <c r="F13" s="8">
        <v>0</v>
      </c>
      <c r="G13" s="8">
        <f t="shared" si="0"/>
        <v>0</v>
      </c>
      <c r="H13" s="29">
        <v>1000</v>
      </c>
      <c r="I13" s="9">
        <v>0.03</v>
      </c>
      <c r="J13" s="29">
        <f t="shared" si="2"/>
        <v>0</v>
      </c>
      <c r="K13" s="19" t="e">
        <f t="shared" si="1"/>
        <v>#NUM!</v>
      </c>
      <c r="L13" s="18" t="e">
        <f t="shared" ref="L13:L37" si="3">$K$10-K13</f>
        <v>#NUM!</v>
      </c>
      <c r="M13" s="19">
        <f t="shared" ref="M13:M37" si="4">($J$10-J13)*100/$J$10</f>
        <v>100</v>
      </c>
    </row>
    <row r="14" spans="2:13" s="4" customFormat="1" x14ac:dyDescent="0.35">
      <c r="B14" s="61"/>
      <c r="C14" s="61"/>
      <c r="D14" s="17">
        <f t="shared" ref="D14:D19" si="5">D13/2</f>
        <v>6.25</v>
      </c>
      <c r="E14" s="9">
        <v>1</v>
      </c>
      <c r="F14" s="9">
        <v>0</v>
      </c>
      <c r="G14" s="9">
        <f t="shared" si="0"/>
        <v>0.5</v>
      </c>
      <c r="H14" s="28">
        <v>1000</v>
      </c>
      <c r="I14" s="9">
        <v>0.03</v>
      </c>
      <c r="J14" s="28">
        <f t="shared" si="2"/>
        <v>16666.666666666668</v>
      </c>
      <c r="K14" s="17">
        <f t="shared" si="1"/>
        <v>4.2218487496163561</v>
      </c>
      <c r="L14" s="18">
        <f t="shared" si="3"/>
        <v>1.7708520116421447</v>
      </c>
      <c r="M14" s="19">
        <f t="shared" si="4"/>
        <v>98.305084745762713</v>
      </c>
    </row>
    <row r="15" spans="2:13" s="4" customFormat="1" x14ac:dyDescent="0.35">
      <c r="B15" s="61"/>
      <c r="C15" s="61"/>
      <c r="D15" s="17">
        <f t="shared" si="5"/>
        <v>3.125</v>
      </c>
      <c r="E15" s="9">
        <v>2</v>
      </c>
      <c r="F15" s="9">
        <v>3</v>
      </c>
      <c r="G15" s="9">
        <f t="shared" si="0"/>
        <v>2.5</v>
      </c>
      <c r="H15" s="28">
        <v>1000</v>
      </c>
      <c r="I15" s="9">
        <v>0.03</v>
      </c>
      <c r="J15" s="28">
        <f t="shared" si="2"/>
        <v>83333.333333333343</v>
      </c>
      <c r="K15" s="17">
        <f t="shared" si="1"/>
        <v>4.9208187539523749</v>
      </c>
      <c r="L15" s="18">
        <f t="shared" si="3"/>
        <v>1.0718820073061259</v>
      </c>
      <c r="M15" s="19">
        <f t="shared" si="4"/>
        <v>91.52542372881355</v>
      </c>
    </row>
    <row r="16" spans="2:13" s="4" customFormat="1" x14ac:dyDescent="0.35">
      <c r="B16" s="61"/>
      <c r="C16" s="61"/>
      <c r="D16" s="17">
        <f t="shared" si="5"/>
        <v>1.5625</v>
      </c>
      <c r="E16" s="11">
        <v>9</v>
      </c>
      <c r="F16" s="11">
        <v>8</v>
      </c>
      <c r="G16" s="9">
        <f t="shared" si="0"/>
        <v>8.5</v>
      </c>
      <c r="H16" s="28">
        <v>1000</v>
      </c>
      <c r="I16" s="9">
        <v>0.03</v>
      </c>
      <c r="J16" s="28">
        <f t="shared" si="2"/>
        <v>283333.33333333337</v>
      </c>
      <c r="K16" s="17">
        <f t="shared" si="1"/>
        <v>5.4522976709946303</v>
      </c>
      <c r="L16" s="18">
        <f t="shared" si="3"/>
        <v>0.54040309026387057</v>
      </c>
      <c r="M16" s="19">
        <f t="shared" si="4"/>
        <v>71.186440677966104</v>
      </c>
    </row>
    <row r="17" spans="2:14" s="4" customFormat="1" x14ac:dyDescent="0.35">
      <c r="B17" s="61"/>
      <c r="C17" s="61"/>
      <c r="D17" s="17">
        <f t="shared" si="5"/>
        <v>0.78125</v>
      </c>
      <c r="E17" s="10">
        <v>18</v>
      </c>
      <c r="F17" s="10">
        <v>15</v>
      </c>
      <c r="G17" s="9">
        <f t="shared" si="0"/>
        <v>16.5</v>
      </c>
      <c r="H17" s="28">
        <v>1000</v>
      </c>
      <c r="I17" s="9">
        <v>0.03</v>
      </c>
      <c r="J17" s="28">
        <f t="shared" si="2"/>
        <v>550000</v>
      </c>
      <c r="K17" s="17">
        <f t="shared" si="1"/>
        <v>5.7403626894942441</v>
      </c>
      <c r="L17" s="18">
        <f t="shared" si="3"/>
        <v>0.25233807176425671</v>
      </c>
      <c r="M17" s="19">
        <f t="shared" si="4"/>
        <v>44.067796610169495</v>
      </c>
    </row>
    <row r="18" spans="2:14" x14ac:dyDescent="0.35">
      <c r="B18" s="61"/>
      <c r="C18" s="61"/>
      <c r="D18" s="17">
        <f t="shared" si="5"/>
        <v>0.390625</v>
      </c>
      <c r="E18" s="11">
        <v>23</v>
      </c>
      <c r="F18" s="11">
        <v>21</v>
      </c>
      <c r="G18" s="8">
        <f t="shared" si="0"/>
        <v>22</v>
      </c>
      <c r="H18" s="29">
        <v>1000</v>
      </c>
      <c r="I18" s="9">
        <v>0.03</v>
      </c>
      <c r="J18" s="29">
        <f t="shared" si="2"/>
        <v>733333.33333333337</v>
      </c>
      <c r="K18" s="19">
        <f t="shared" si="1"/>
        <v>5.865301426102544</v>
      </c>
      <c r="L18" s="18">
        <f t="shared" si="3"/>
        <v>0.12739933515595681</v>
      </c>
      <c r="M18" s="19">
        <f t="shared" si="4"/>
        <v>25.423728813559322</v>
      </c>
    </row>
    <row r="19" spans="2:14" x14ac:dyDescent="0.35">
      <c r="B19" s="62"/>
      <c r="C19" s="62"/>
      <c r="D19" s="17">
        <f t="shared" si="5"/>
        <v>0.1953125</v>
      </c>
      <c r="E19" s="10">
        <v>26</v>
      </c>
      <c r="F19" s="10">
        <v>30</v>
      </c>
      <c r="G19" s="9">
        <f t="shared" si="0"/>
        <v>28</v>
      </c>
      <c r="H19" s="28">
        <v>1000</v>
      </c>
      <c r="I19" s="9">
        <v>0.03</v>
      </c>
      <c r="J19" s="29">
        <f t="shared" si="2"/>
        <v>933333.33333333337</v>
      </c>
      <c r="K19" s="17">
        <f t="shared" si="1"/>
        <v>5.9700367766225568</v>
      </c>
      <c r="L19" s="18">
        <f t="shared" si="3"/>
        <v>2.266398463594399E-2</v>
      </c>
      <c r="M19" s="19">
        <f t="shared" si="4"/>
        <v>5.0847457627118642</v>
      </c>
      <c r="N19" s="34"/>
    </row>
    <row r="20" spans="2:14" x14ac:dyDescent="0.35">
      <c r="B20" s="58">
        <v>2</v>
      </c>
      <c r="C20" s="59" t="s">
        <v>16</v>
      </c>
      <c r="D20" s="18">
        <v>20</v>
      </c>
      <c r="E20" s="39">
        <v>0</v>
      </c>
      <c r="F20" s="39">
        <v>0</v>
      </c>
      <c r="G20" s="15">
        <f t="shared" si="0"/>
        <v>0</v>
      </c>
      <c r="H20" s="30">
        <v>1000</v>
      </c>
      <c r="I20" s="15">
        <v>0.03</v>
      </c>
      <c r="J20" s="30">
        <f t="shared" si="2"/>
        <v>0</v>
      </c>
      <c r="K20" s="18" t="e">
        <f t="shared" si="1"/>
        <v>#NUM!</v>
      </c>
      <c r="L20" s="18" t="e">
        <f t="shared" si="3"/>
        <v>#NUM!</v>
      </c>
      <c r="M20" s="18">
        <f t="shared" si="4"/>
        <v>100</v>
      </c>
    </row>
    <row r="21" spans="2:14" s="5" customFormat="1" x14ac:dyDescent="0.35">
      <c r="B21" s="58"/>
      <c r="C21" s="59"/>
      <c r="D21" s="17">
        <f>D20/2</f>
        <v>10</v>
      </c>
      <c r="E21" s="11">
        <v>25</v>
      </c>
      <c r="F21" s="11">
        <v>26</v>
      </c>
      <c r="G21" s="8">
        <f t="shared" si="0"/>
        <v>25.5</v>
      </c>
      <c r="H21" s="29">
        <v>1000</v>
      </c>
      <c r="I21" s="9">
        <v>0.03</v>
      </c>
      <c r="J21" s="29">
        <f t="shared" si="2"/>
        <v>850000</v>
      </c>
      <c r="K21" s="19">
        <f t="shared" si="1"/>
        <v>5.9294189257142929</v>
      </c>
      <c r="L21" s="19">
        <f t="shared" si="3"/>
        <v>6.3281835544207965E-2</v>
      </c>
      <c r="M21" s="19">
        <f t="shared" si="4"/>
        <v>13.55932203389831</v>
      </c>
    </row>
    <row r="22" spans="2:14" x14ac:dyDescent="0.35">
      <c r="B22" s="58"/>
      <c r="C22" s="59"/>
      <c r="D22" s="17">
        <f t="shared" ref="D22:D25" si="6">D21/2</f>
        <v>5</v>
      </c>
      <c r="E22" s="10">
        <v>30</v>
      </c>
      <c r="F22" s="10">
        <v>29</v>
      </c>
      <c r="G22" s="9">
        <f t="shared" si="0"/>
        <v>29.5</v>
      </c>
      <c r="H22" s="28">
        <v>1000</v>
      </c>
      <c r="I22" s="9">
        <v>0.03</v>
      </c>
      <c r="J22" s="28">
        <f t="shared" si="2"/>
        <v>983333.33333333337</v>
      </c>
      <c r="K22" s="17">
        <v>0</v>
      </c>
      <c r="L22" s="19">
        <f t="shared" si="3"/>
        <v>5.9927007612585008</v>
      </c>
      <c r="M22" s="19">
        <f t="shared" si="4"/>
        <v>0</v>
      </c>
    </row>
    <row r="23" spans="2:14" x14ac:dyDescent="0.35">
      <c r="B23" s="58"/>
      <c r="C23" s="59"/>
      <c r="D23" s="17">
        <f t="shared" si="6"/>
        <v>2.5</v>
      </c>
      <c r="E23" s="10">
        <v>27</v>
      </c>
      <c r="F23" s="10">
        <v>31</v>
      </c>
      <c r="G23" s="9">
        <f t="shared" si="0"/>
        <v>29</v>
      </c>
      <c r="H23" s="28">
        <v>1000</v>
      </c>
      <c r="I23" s="9">
        <v>0.03</v>
      </c>
      <c r="J23" s="28">
        <f t="shared" si="2"/>
        <v>966666.66666666674</v>
      </c>
      <c r="K23" s="17">
        <v>1</v>
      </c>
      <c r="L23" s="19">
        <f t="shared" si="3"/>
        <v>4.9927007612585008</v>
      </c>
      <c r="M23" s="19">
        <f t="shared" si="4"/>
        <v>1.6949152542372841</v>
      </c>
    </row>
    <row r="24" spans="2:14" x14ac:dyDescent="0.35">
      <c r="B24" s="58"/>
      <c r="C24" s="59"/>
      <c r="D24" s="17">
        <f t="shared" si="6"/>
        <v>1.25</v>
      </c>
      <c r="E24" s="10">
        <v>28</v>
      </c>
      <c r="F24" s="10">
        <v>32</v>
      </c>
      <c r="G24" s="9">
        <f t="shared" si="0"/>
        <v>30</v>
      </c>
      <c r="H24" s="28">
        <v>1000</v>
      </c>
      <c r="I24" s="9">
        <v>0.03</v>
      </c>
      <c r="J24" s="28">
        <f t="shared" si="2"/>
        <v>1000000</v>
      </c>
      <c r="K24" s="17">
        <v>2</v>
      </c>
      <c r="L24" s="19">
        <f t="shared" si="3"/>
        <v>3.9927007612585008</v>
      </c>
      <c r="M24" s="19">
        <f t="shared" si="4"/>
        <v>-1.6949152542372841</v>
      </c>
    </row>
    <row r="25" spans="2:14" x14ac:dyDescent="0.35">
      <c r="B25" s="58"/>
      <c r="C25" s="59"/>
      <c r="D25" s="17">
        <f t="shared" si="6"/>
        <v>0.625</v>
      </c>
      <c r="E25" s="10">
        <v>29</v>
      </c>
      <c r="F25" s="10">
        <v>27</v>
      </c>
      <c r="G25" s="9">
        <f t="shared" si="0"/>
        <v>28</v>
      </c>
      <c r="H25" s="28">
        <v>1000</v>
      </c>
      <c r="I25" s="9">
        <v>0.03</v>
      </c>
      <c r="J25" s="28">
        <f t="shared" si="2"/>
        <v>933333.33333333337</v>
      </c>
      <c r="K25" s="17">
        <v>3</v>
      </c>
      <c r="L25" s="19">
        <f t="shared" si="3"/>
        <v>2.9927007612585008</v>
      </c>
      <c r="M25" s="19">
        <f t="shared" si="4"/>
        <v>5.0847457627118642</v>
      </c>
    </row>
    <row r="26" spans="2:14" x14ac:dyDescent="0.35">
      <c r="B26" s="58">
        <v>3</v>
      </c>
      <c r="C26" s="59" t="s">
        <v>19</v>
      </c>
      <c r="D26" s="18">
        <v>20</v>
      </c>
      <c r="E26" s="39">
        <v>0</v>
      </c>
      <c r="F26" s="39">
        <v>1</v>
      </c>
      <c r="G26" s="15">
        <f t="shared" si="0"/>
        <v>0.5</v>
      </c>
      <c r="H26" s="30">
        <v>1000</v>
      </c>
      <c r="I26" s="15">
        <v>0.03</v>
      </c>
      <c r="J26" s="30">
        <f t="shared" si="2"/>
        <v>16666.666666666668</v>
      </c>
      <c r="K26" s="18">
        <f t="shared" ref="K26:K27" si="7">LOG10(J26)</f>
        <v>4.2218487496163561</v>
      </c>
      <c r="L26" s="18">
        <f t="shared" si="3"/>
        <v>1.7708520116421447</v>
      </c>
      <c r="M26" s="18">
        <f t="shared" si="4"/>
        <v>98.305084745762713</v>
      </c>
    </row>
    <row r="27" spans="2:14" x14ac:dyDescent="0.35">
      <c r="B27" s="58"/>
      <c r="C27" s="59"/>
      <c r="D27" s="17">
        <f>D26/2</f>
        <v>10</v>
      </c>
      <c r="E27" s="11">
        <v>12</v>
      </c>
      <c r="F27" s="11">
        <v>15</v>
      </c>
      <c r="G27" s="8">
        <f t="shared" si="0"/>
        <v>13.5</v>
      </c>
      <c r="H27" s="29">
        <v>1000</v>
      </c>
      <c r="I27" s="9">
        <v>0.03</v>
      </c>
      <c r="J27" s="29">
        <f t="shared" si="2"/>
        <v>450000</v>
      </c>
      <c r="K27" s="19">
        <f t="shared" si="7"/>
        <v>5.653212513775344</v>
      </c>
      <c r="L27" s="19">
        <f t="shared" si="3"/>
        <v>0.33948824748315687</v>
      </c>
      <c r="M27" s="19">
        <f t="shared" si="4"/>
        <v>54.237288135593218</v>
      </c>
    </row>
    <row r="28" spans="2:14" x14ac:dyDescent="0.35">
      <c r="B28" s="58"/>
      <c r="C28" s="59"/>
      <c r="D28" s="17">
        <f t="shared" ref="D28:D31" si="8">D27/2</f>
        <v>5</v>
      </c>
      <c r="E28" s="10">
        <v>19</v>
      </c>
      <c r="F28" s="10">
        <v>21</v>
      </c>
      <c r="G28" s="9">
        <f t="shared" si="0"/>
        <v>20</v>
      </c>
      <c r="H28" s="28">
        <v>1000</v>
      </c>
      <c r="I28" s="9">
        <v>0.03</v>
      </c>
      <c r="J28" s="28">
        <f t="shared" si="2"/>
        <v>666666.66666666674</v>
      </c>
      <c r="K28" s="17">
        <v>0</v>
      </c>
      <c r="L28" s="19">
        <f t="shared" si="3"/>
        <v>5.9927007612585008</v>
      </c>
      <c r="M28" s="19">
        <f t="shared" si="4"/>
        <v>32.20338983050847</v>
      </c>
    </row>
    <row r="29" spans="2:14" x14ac:dyDescent="0.35">
      <c r="B29" s="58"/>
      <c r="C29" s="59"/>
      <c r="D29" s="17">
        <f t="shared" si="8"/>
        <v>2.5</v>
      </c>
      <c r="E29" s="10">
        <v>24</v>
      </c>
      <c r="F29" s="10">
        <v>26</v>
      </c>
      <c r="G29" s="9">
        <f t="shared" si="0"/>
        <v>25</v>
      </c>
      <c r="H29" s="28">
        <v>1000</v>
      </c>
      <c r="I29" s="9">
        <v>0.03</v>
      </c>
      <c r="J29" s="28">
        <f t="shared" si="2"/>
        <v>833333.33333333337</v>
      </c>
      <c r="K29" s="17">
        <v>0</v>
      </c>
      <c r="L29" s="19">
        <f t="shared" si="3"/>
        <v>5.9927007612585008</v>
      </c>
      <c r="M29" s="19">
        <f t="shared" si="4"/>
        <v>15.254237288135593</v>
      </c>
    </row>
    <row r="30" spans="2:14" x14ac:dyDescent="0.35">
      <c r="B30" s="58"/>
      <c r="C30" s="59"/>
      <c r="D30" s="17">
        <f t="shared" si="8"/>
        <v>1.25</v>
      </c>
      <c r="E30" s="10">
        <v>28</v>
      </c>
      <c r="F30" s="10">
        <v>31</v>
      </c>
      <c r="G30" s="9">
        <f t="shared" si="0"/>
        <v>29.5</v>
      </c>
      <c r="H30" s="28">
        <v>1000</v>
      </c>
      <c r="I30" s="9">
        <v>0.03</v>
      </c>
      <c r="J30" s="28">
        <f t="shared" si="2"/>
        <v>983333.33333333337</v>
      </c>
      <c r="K30" s="17">
        <v>1</v>
      </c>
      <c r="L30" s="19">
        <f t="shared" si="3"/>
        <v>4.9927007612585008</v>
      </c>
      <c r="M30" s="19">
        <f t="shared" si="4"/>
        <v>0</v>
      </c>
    </row>
    <row r="31" spans="2:14" x14ac:dyDescent="0.35">
      <c r="B31" s="58"/>
      <c r="C31" s="59"/>
      <c r="D31" s="17">
        <f t="shared" si="8"/>
        <v>0.625</v>
      </c>
      <c r="E31" s="10">
        <v>30</v>
      </c>
      <c r="F31" s="10">
        <v>28</v>
      </c>
      <c r="G31" s="9">
        <f t="shared" si="0"/>
        <v>29</v>
      </c>
      <c r="H31" s="28">
        <v>1000</v>
      </c>
      <c r="I31" s="9">
        <v>0.03</v>
      </c>
      <c r="J31" s="28">
        <f t="shared" si="2"/>
        <v>966666.66666666674</v>
      </c>
      <c r="K31" s="17">
        <v>2</v>
      </c>
      <c r="L31" s="19">
        <f t="shared" si="3"/>
        <v>3.9927007612585008</v>
      </c>
      <c r="M31" s="19">
        <f t="shared" si="4"/>
        <v>1.6949152542372841</v>
      </c>
    </row>
    <row r="32" spans="2:14" x14ac:dyDescent="0.35">
      <c r="B32" s="58">
        <v>4</v>
      </c>
      <c r="C32" s="59" t="s">
        <v>20</v>
      </c>
      <c r="D32" s="18">
        <v>20</v>
      </c>
      <c r="E32" s="39">
        <v>1</v>
      </c>
      <c r="F32" s="39">
        <v>1</v>
      </c>
      <c r="G32" s="15">
        <f t="shared" si="0"/>
        <v>1</v>
      </c>
      <c r="H32" s="30">
        <v>1000</v>
      </c>
      <c r="I32" s="15">
        <v>0.03</v>
      </c>
      <c r="J32" s="30">
        <f t="shared" si="2"/>
        <v>33333.333333333336</v>
      </c>
      <c r="K32" s="18">
        <f t="shared" ref="K32:K33" si="9">LOG10(J32)</f>
        <v>4.5228787452803374</v>
      </c>
      <c r="L32" s="18">
        <f t="shared" si="3"/>
        <v>1.4698220159781634</v>
      </c>
      <c r="M32" s="18">
        <f t="shared" si="4"/>
        <v>96.610169491525426</v>
      </c>
    </row>
    <row r="33" spans="2:13" x14ac:dyDescent="0.35">
      <c r="B33" s="58"/>
      <c r="C33" s="59"/>
      <c r="D33" s="17">
        <f>D32/2</f>
        <v>10</v>
      </c>
      <c r="E33" s="11">
        <v>24</v>
      </c>
      <c r="F33" s="11">
        <v>26</v>
      </c>
      <c r="G33" s="8">
        <f t="shared" si="0"/>
        <v>25</v>
      </c>
      <c r="H33" s="29">
        <v>1000</v>
      </c>
      <c r="I33" s="9">
        <v>0.03</v>
      </c>
      <c r="J33" s="29">
        <f t="shared" si="2"/>
        <v>833333.33333333337</v>
      </c>
      <c r="K33" s="19">
        <f t="shared" si="9"/>
        <v>5.9208187539523749</v>
      </c>
      <c r="L33" s="19">
        <f t="shared" si="3"/>
        <v>7.1882007306125928E-2</v>
      </c>
      <c r="M33" s="19">
        <f t="shared" si="4"/>
        <v>15.254237288135593</v>
      </c>
    </row>
    <row r="34" spans="2:13" x14ac:dyDescent="0.35">
      <c r="B34" s="58"/>
      <c r="C34" s="59"/>
      <c r="D34" s="17">
        <f t="shared" ref="D34:D37" si="10">D33/2</f>
        <v>5</v>
      </c>
      <c r="E34" s="10">
        <v>28</v>
      </c>
      <c r="F34" s="10">
        <v>31</v>
      </c>
      <c r="G34" s="9">
        <f t="shared" si="0"/>
        <v>29.5</v>
      </c>
      <c r="H34" s="28">
        <v>1000</v>
      </c>
      <c r="I34" s="9">
        <v>0.03</v>
      </c>
      <c r="J34" s="28">
        <f t="shared" si="2"/>
        <v>983333.33333333337</v>
      </c>
      <c r="K34" s="17">
        <v>0</v>
      </c>
      <c r="L34" s="19">
        <f t="shared" si="3"/>
        <v>5.9927007612585008</v>
      </c>
      <c r="M34" s="19">
        <f t="shared" si="4"/>
        <v>0</v>
      </c>
    </row>
    <row r="35" spans="2:13" x14ac:dyDescent="0.35">
      <c r="B35" s="58"/>
      <c r="C35" s="59"/>
      <c r="D35" s="17">
        <f t="shared" si="10"/>
        <v>2.5</v>
      </c>
      <c r="E35" s="10">
        <v>30</v>
      </c>
      <c r="F35" s="10">
        <v>26</v>
      </c>
      <c r="G35" s="9">
        <f t="shared" si="0"/>
        <v>28</v>
      </c>
      <c r="H35" s="28">
        <v>1000</v>
      </c>
      <c r="I35" s="9">
        <v>0.03</v>
      </c>
      <c r="J35" s="28">
        <f t="shared" si="2"/>
        <v>933333.33333333337</v>
      </c>
      <c r="K35" s="17">
        <v>1</v>
      </c>
      <c r="L35" s="19">
        <f t="shared" si="3"/>
        <v>4.9927007612585008</v>
      </c>
      <c r="M35" s="19">
        <f t="shared" si="4"/>
        <v>5.0847457627118642</v>
      </c>
    </row>
    <row r="36" spans="2:13" x14ac:dyDescent="0.35">
      <c r="B36" s="58"/>
      <c r="C36" s="59"/>
      <c r="D36" s="17">
        <f t="shared" si="10"/>
        <v>1.25</v>
      </c>
      <c r="E36" s="10">
        <v>28</v>
      </c>
      <c r="F36" s="10">
        <v>32</v>
      </c>
      <c r="G36" s="9">
        <f t="shared" si="0"/>
        <v>30</v>
      </c>
      <c r="H36" s="28">
        <v>1000</v>
      </c>
      <c r="I36" s="9">
        <v>0.03</v>
      </c>
      <c r="J36" s="28">
        <f t="shared" si="2"/>
        <v>1000000</v>
      </c>
      <c r="K36" s="17">
        <v>2</v>
      </c>
      <c r="L36" s="19">
        <f t="shared" si="3"/>
        <v>3.9927007612585008</v>
      </c>
      <c r="M36" s="19">
        <f t="shared" si="4"/>
        <v>-1.6949152542372841</v>
      </c>
    </row>
    <row r="37" spans="2:13" x14ac:dyDescent="0.35">
      <c r="B37" s="58"/>
      <c r="C37" s="59"/>
      <c r="D37" s="17">
        <f t="shared" si="10"/>
        <v>0.625</v>
      </c>
      <c r="E37" s="10">
        <v>30</v>
      </c>
      <c r="F37" s="10">
        <v>29</v>
      </c>
      <c r="G37" s="9">
        <f t="shared" si="0"/>
        <v>29.5</v>
      </c>
      <c r="H37" s="28">
        <v>1000</v>
      </c>
      <c r="I37" s="9">
        <v>0.03</v>
      </c>
      <c r="J37" s="28">
        <f t="shared" si="2"/>
        <v>983333.33333333337</v>
      </c>
      <c r="K37" s="17">
        <v>3</v>
      </c>
      <c r="L37" s="19">
        <f t="shared" si="3"/>
        <v>2.9927007612585008</v>
      </c>
      <c r="M37" s="19">
        <f t="shared" si="4"/>
        <v>0</v>
      </c>
    </row>
  </sheetData>
  <mergeCells count="18">
    <mergeCell ref="J8:J9"/>
    <mergeCell ref="K8:K9"/>
    <mergeCell ref="L8:L9"/>
    <mergeCell ref="M8:M9"/>
    <mergeCell ref="B12:B19"/>
    <mergeCell ref="C12:C19"/>
    <mergeCell ref="B8:B9"/>
    <mergeCell ref="C8:C9"/>
    <mergeCell ref="D8:D9"/>
    <mergeCell ref="E8:G8"/>
    <mergeCell ref="H8:H9"/>
    <mergeCell ref="I8:I9"/>
    <mergeCell ref="B20:B25"/>
    <mergeCell ref="C20:C25"/>
    <mergeCell ref="B26:B31"/>
    <mergeCell ref="C26:C31"/>
    <mergeCell ref="B32:B37"/>
    <mergeCell ref="C32:C37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9.Document" shapeId="3073" r:id="rId4">
          <objectPr defaultSize="0" autoPict="0" r:id="rId5">
            <anchor moveWithCells="1">
              <from>
                <xdr:col>0</xdr:col>
                <xdr:colOff>635000</xdr:colOff>
                <xdr:row>38</xdr:row>
                <xdr:rowOff>6350</xdr:rowOff>
              </from>
              <to>
                <xdr:col>3</xdr:col>
                <xdr:colOff>584200</xdr:colOff>
                <xdr:row>49</xdr:row>
                <xdr:rowOff>184150</xdr:rowOff>
              </to>
            </anchor>
          </objectPr>
        </oleObject>
      </mc:Choice>
      <mc:Fallback>
        <oleObject progId="Prism9.Document" shapeId="3073" r:id="rId4"/>
      </mc:Fallback>
    </mc:AlternateContent>
    <mc:AlternateContent xmlns:mc="http://schemas.openxmlformats.org/markup-compatibility/2006">
      <mc:Choice Requires="x14">
        <oleObject progId="Prism9.Document" shapeId="3074" r:id="rId6">
          <objectPr defaultSize="0" autoPict="0" r:id="rId7">
            <anchor moveWithCells="1">
              <from>
                <xdr:col>7</xdr:col>
                <xdr:colOff>755650</xdr:colOff>
                <xdr:row>38</xdr:row>
                <xdr:rowOff>6350</xdr:rowOff>
              </from>
              <to>
                <xdr:col>10</xdr:col>
                <xdr:colOff>800100</xdr:colOff>
                <xdr:row>50</xdr:row>
                <xdr:rowOff>6350</xdr:rowOff>
              </to>
            </anchor>
          </objectPr>
        </oleObject>
      </mc:Choice>
      <mc:Fallback>
        <oleObject progId="Prism9.Document" shapeId="3074" r:id="rId6"/>
      </mc:Fallback>
    </mc:AlternateContent>
    <mc:AlternateContent xmlns:mc="http://schemas.openxmlformats.org/markup-compatibility/2006">
      <mc:Choice Requires="x14">
        <oleObject progId="Prism9.Document" shapeId="3075" r:id="rId8">
          <objectPr defaultSize="0" autoPict="0" r:id="rId9">
            <anchor moveWithCells="1">
              <from>
                <xdr:col>10</xdr:col>
                <xdr:colOff>920750</xdr:colOff>
                <xdr:row>38</xdr:row>
                <xdr:rowOff>6350</xdr:rowOff>
              </from>
              <to>
                <xdr:col>14</xdr:col>
                <xdr:colOff>31750</xdr:colOff>
                <xdr:row>50</xdr:row>
                <xdr:rowOff>0</xdr:rowOff>
              </to>
            </anchor>
          </objectPr>
        </oleObject>
      </mc:Choice>
      <mc:Fallback>
        <oleObject progId="Prism9.Document" shapeId="3075" r:id="rId8"/>
      </mc:Fallback>
    </mc:AlternateContent>
    <mc:AlternateContent xmlns:mc="http://schemas.openxmlformats.org/markup-compatibility/2006">
      <mc:Choice Requires="x14">
        <oleObject progId="Prism9.Document" shapeId="3077" r:id="rId10">
          <objectPr defaultSize="0" autoPict="0" r:id="rId11">
            <anchor moveWithCells="1">
              <from>
                <xdr:col>3</xdr:col>
                <xdr:colOff>717550</xdr:colOff>
                <xdr:row>38</xdr:row>
                <xdr:rowOff>12700</xdr:rowOff>
              </from>
              <to>
                <xdr:col>7</xdr:col>
                <xdr:colOff>628650</xdr:colOff>
                <xdr:row>50</xdr:row>
                <xdr:rowOff>0</xdr:rowOff>
              </to>
            </anchor>
          </objectPr>
        </oleObject>
      </mc:Choice>
      <mc:Fallback>
        <oleObject progId="Prism9.Document" shapeId="3077" r:id="rId10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38270-6FD7-42CB-A17D-3B1BA94F2BDA}">
  <dimension ref="B2:M37"/>
  <sheetViews>
    <sheetView zoomScale="90" zoomScaleNormal="90" workbookViewId="0">
      <selection activeCell="P52" sqref="P52"/>
    </sheetView>
  </sheetViews>
  <sheetFormatPr defaultRowHeight="14.5" x14ac:dyDescent="0.35"/>
  <cols>
    <col min="3" max="3" width="26.36328125" customWidth="1"/>
    <col min="4" max="4" width="14.7265625" customWidth="1"/>
    <col min="8" max="8" width="13.7265625" customWidth="1"/>
    <col min="9" max="9" width="15.36328125" customWidth="1"/>
    <col min="10" max="10" width="14" customWidth="1"/>
    <col min="11" max="11" width="14.453125" customWidth="1"/>
    <col min="12" max="12" width="12.7265625" customWidth="1"/>
    <col min="13" max="13" width="16.81640625" customWidth="1"/>
  </cols>
  <sheetData>
    <row r="2" spans="2:13" ht="15.5" x14ac:dyDescent="0.35">
      <c r="B2" s="4"/>
      <c r="C2" s="4"/>
      <c r="D2" s="3"/>
      <c r="E2" s="2" t="s">
        <v>25</v>
      </c>
      <c r="F2" s="2"/>
      <c r="G2" s="1"/>
      <c r="H2" s="1"/>
      <c r="I2" s="1"/>
      <c r="J2" s="31"/>
      <c r="K2" s="16"/>
      <c r="L2" s="16"/>
      <c r="M2" s="16"/>
    </row>
    <row r="3" spans="2:13" ht="15.5" x14ac:dyDescent="0.35">
      <c r="B3" s="4"/>
      <c r="C3" s="4"/>
      <c r="D3" s="38" t="s">
        <v>26</v>
      </c>
      <c r="E3" s="36" t="s">
        <v>30</v>
      </c>
      <c r="F3" s="37"/>
      <c r="G3" s="1"/>
      <c r="H3" s="1"/>
      <c r="I3" s="1"/>
      <c r="J3" s="31"/>
      <c r="K3" s="16"/>
      <c r="L3" s="16"/>
      <c r="M3" s="16"/>
    </row>
    <row r="4" spans="2:13" ht="15.5" x14ac:dyDescent="0.35">
      <c r="B4" s="4"/>
      <c r="C4" s="4"/>
      <c r="D4" s="38" t="s">
        <v>35</v>
      </c>
      <c r="E4" s="36" t="s">
        <v>34</v>
      </c>
      <c r="F4" s="37"/>
      <c r="G4" s="1"/>
      <c r="H4" s="1"/>
      <c r="I4" s="1"/>
      <c r="J4" s="31"/>
      <c r="K4" s="16"/>
      <c r="L4" s="16"/>
      <c r="M4" s="16"/>
    </row>
    <row r="5" spans="2:13" ht="15.5" x14ac:dyDescent="0.35">
      <c r="B5" s="4"/>
      <c r="C5" s="4"/>
      <c r="D5" s="38" t="s">
        <v>28</v>
      </c>
      <c r="E5" s="37" t="s">
        <v>31</v>
      </c>
      <c r="F5" s="35"/>
      <c r="G5" s="1"/>
      <c r="H5" s="1"/>
      <c r="I5" s="1"/>
      <c r="J5" s="31"/>
      <c r="K5" s="16"/>
      <c r="L5" s="16"/>
      <c r="M5" s="16"/>
    </row>
    <row r="6" spans="2:13" ht="15.5" x14ac:dyDescent="0.35">
      <c r="B6" s="4"/>
      <c r="C6" s="4"/>
      <c r="D6" s="38" t="s">
        <v>29</v>
      </c>
      <c r="E6" s="36" t="s">
        <v>32</v>
      </c>
      <c r="F6" s="35"/>
      <c r="G6" s="1"/>
      <c r="H6" s="1"/>
      <c r="I6" s="1"/>
      <c r="J6" s="31"/>
      <c r="K6" s="16"/>
      <c r="L6" s="16"/>
      <c r="M6" s="16"/>
    </row>
    <row r="7" spans="2:13" ht="15.5" x14ac:dyDescent="0.35">
      <c r="B7" s="4"/>
      <c r="C7" s="4"/>
      <c r="D7" s="35"/>
      <c r="E7" s="35"/>
      <c r="F7" s="35"/>
      <c r="G7" s="1"/>
      <c r="H7" s="1"/>
      <c r="I7" s="1"/>
      <c r="J7" s="31"/>
      <c r="K7" s="16"/>
      <c r="L7" s="16"/>
      <c r="M7" s="16"/>
    </row>
    <row r="8" spans="2:13" x14ac:dyDescent="0.35">
      <c r="B8" s="47" t="s">
        <v>4</v>
      </c>
      <c r="C8" s="48" t="s">
        <v>5</v>
      </c>
      <c r="D8" s="56" t="s">
        <v>12</v>
      </c>
      <c r="E8" s="47" t="s">
        <v>0</v>
      </c>
      <c r="F8" s="47"/>
      <c r="G8" s="47"/>
      <c r="H8" s="65" t="s">
        <v>3</v>
      </c>
      <c r="I8" s="65" t="s">
        <v>11</v>
      </c>
      <c r="J8" s="57" t="s">
        <v>2</v>
      </c>
      <c r="K8" s="53" t="s">
        <v>22</v>
      </c>
      <c r="L8" s="54" t="s">
        <v>23</v>
      </c>
      <c r="M8" s="52" t="s">
        <v>8</v>
      </c>
    </row>
    <row r="9" spans="2:13" ht="31" customHeight="1" x14ac:dyDescent="0.35">
      <c r="B9" s="47"/>
      <c r="C9" s="48"/>
      <c r="D9" s="48"/>
      <c r="E9" s="25">
        <v>1</v>
      </c>
      <c r="F9" s="25">
        <v>2</v>
      </c>
      <c r="G9" s="25" t="s">
        <v>1</v>
      </c>
      <c r="H9" s="47"/>
      <c r="I9" s="47"/>
      <c r="J9" s="57"/>
      <c r="K9" s="53"/>
      <c r="L9" s="55"/>
      <c r="M9" s="52"/>
    </row>
    <row r="10" spans="2:13" ht="15.5" x14ac:dyDescent="0.35">
      <c r="B10" s="15">
        <v>1</v>
      </c>
      <c r="C10" s="27" t="s">
        <v>6</v>
      </c>
      <c r="D10" s="15" t="s">
        <v>10</v>
      </c>
      <c r="E10" s="15">
        <v>29</v>
      </c>
      <c r="F10" s="15">
        <v>28</v>
      </c>
      <c r="G10" s="15">
        <f t="shared" ref="G10:G37" si="0">AVERAGE(E10:F10)</f>
        <v>28.5</v>
      </c>
      <c r="H10" s="30">
        <v>1000</v>
      </c>
      <c r="I10" s="15">
        <v>0.03</v>
      </c>
      <c r="J10" s="30">
        <f>G10*H10/I10</f>
        <v>950000</v>
      </c>
      <c r="K10" s="18">
        <f t="shared" ref="K10:K21" si="1">LOG10(J10)</f>
        <v>5.9777236052888476</v>
      </c>
      <c r="L10" s="18"/>
      <c r="M10" s="18"/>
    </row>
    <row r="11" spans="2:13" ht="15.5" x14ac:dyDescent="0.35">
      <c r="B11" s="9">
        <v>2</v>
      </c>
      <c r="C11" s="27" t="s">
        <v>9</v>
      </c>
      <c r="D11" s="9" t="s">
        <v>10</v>
      </c>
      <c r="E11" s="9">
        <v>0</v>
      </c>
      <c r="F11" s="9">
        <v>0</v>
      </c>
      <c r="G11" s="9">
        <f t="shared" si="0"/>
        <v>0</v>
      </c>
      <c r="H11" s="28" t="s">
        <v>10</v>
      </c>
      <c r="I11" s="9" t="s">
        <v>10</v>
      </c>
      <c r="J11" s="28" t="s">
        <v>10</v>
      </c>
      <c r="K11" s="17" t="s">
        <v>10</v>
      </c>
      <c r="L11" s="17" t="s">
        <v>10</v>
      </c>
      <c r="M11" s="17" t="s">
        <v>10</v>
      </c>
    </row>
    <row r="12" spans="2:13" ht="15.5" x14ac:dyDescent="0.35">
      <c r="B12" s="60">
        <v>1</v>
      </c>
      <c r="C12" s="60" t="s">
        <v>7</v>
      </c>
      <c r="D12" s="18">
        <v>25</v>
      </c>
      <c r="E12" s="15">
        <v>0</v>
      </c>
      <c r="F12" s="15">
        <v>0</v>
      </c>
      <c r="G12" s="15">
        <f t="shared" si="0"/>
        <v>0</v>
      </c>
      <c r="H12" s="30">
        <v>1000</v>
      </c>
      <c r="I12" s="15">
        <v>0.03</v>
      </c>
      <c r="J12" s="30">
        <f t="shared" ref="J12:J37" si="2">G12*H12/I12</f>
        <v>0</v>
      </c>
      <c r="K12" s="18">
        <v>0</v>
      </c>
      <c r="L12" s="18">
        <f>$K$10-K12</f>
        <v>5.9777236052888476</v>
      </c>
      <c r="M12" s="18">
        <f>($J$10-J12)*100/$J$10</f>
        <v>100</v>
      </c>
    </row>
    <row r="13" spans="2:13" ht="15.5" x14ac:dyDescent="0.35">
      <c r="B13" s="61"/>
      <c r="C13" s="61"/>
      <c r="D13" s="17">
        <f>D12/2</f>
        <v>12.5</v>
      </c>
      <c r="E13" s="8">
        <v>0</v>
      </c>
      <c r="F13" s="8">
        <v>0</v>
      </c>
      <c r="G13" s="8">
        <f t="shared" si="0"/>
        <v>0</v>
      </c>
      <c r="H13" s="29">
        <v>1000</v>
      </c>
      <c r="I13" s="9">
        <v>0.03</v>
      </c>
      <c r="J13" s="29">
        <f t="shared" si="2"/>
        <v>0</v>
      </c>
      <c r="K13" s="19" t="e">
        <f t="shared" si="1"/>
        <v>#NUM!</v>
      </c>
      <c r="L13" s="19" t="e">
        <f t="shared" ref="L13:L37" si="3">$K$10-K13</f>
        <v>#NUM!</v>
      </c>
      <c r="M13" s="19">
        <f t="shared" ref="M13:M37" si="4">($J$10-J13)*100/$J$10</f>
        <v>100</v>
      </c>
    </row>
    <row r="14" spans="2:13" ht="15.5" x14ac:dyDescent="0.35">
      <c r="B14" s="61"/>
      <c r="C14" s="61"/>
      <c r="D14" s="17">
        <f t="shared" ref="D14:D19" si="5">D13/2</f>
        <v>6.25</v>
      </c>
      <c r="E14" s="9">
        <v>0</v>
      </c>
      <c r="F14" s="9">
        <v>0</v>
      </c>
      <c r="G14" s="9">
        <f t="shared" si="0"/>
        <v>0</v>
      </c>
      <c r="H14" s="28">
        <v>1000</v>
      </c>
      <c r="I14" s="9">
        <v>0.03</v>
      </c>
      <c r="J14" s="28">
        <f t="shared" si="2"/>
        <v>0</v>
      </c>
      <c r="K14" s="17" t="e">
        <f t="shared" si="1"/>
        <v>#NUM!</v>
      </c>
      <c r="L14" s="19" t="e">
        <f t="shared" si="3"/>
        <v>#NUM!</v>
      </c>
      <c r="M14" s="19">
        <f t="shared" si="4"/>
        <v>100</v>
      </c>
    </row>
    <row r="15" spans="2:13" ht="15.5" x14ac:dyDescent="0.35">
      <c r="B15" s="61"/>
      <c r="C15" s="61"/>
      <c r="D15" s="17">
        <f t="shared" si="5"/>
        <v>3.125</v>
      </c>
      <c r="E15" s="9">
        <v>1</v>
      </c>
      <c r="F15" s="9">
        <v>3</v>
      </c>
      <c r="G15" s="9">
        <f t="shared" si="0"/>
        <v>2</v>
      </c>
      <c r="H15" s="28">
        <v>1000</v>
      </c>
      <c r="I15" s="9">
        <v>0.03</v>
      </c>
      <c r="J15" s="28">
        <f t="shared" si="2"/>
        <v>66666.666666666672</v>
      </c>
      <c r="K15" s="17">
        <f t="shared" si="1"/>
        <v>4.8239087409443187</v>
      </c>
      <c r="L15" s="19">
        <f t="shared" si="3"/>
        <v>1.153814864344529</v>
      </c>
      <c r="M15" s="19">
        <f t="shared" si="4"/>
        <v>92.982456140350891</v>
      </c>
    </row>
    <row r="16" spans="2:13" ht="15.5" x14ac:dyDescent="0.35">
      <c r="B16" s="61"/>
      <c r="C16" s="61"/>
      <c r="D16" s="17">
        <f t="shared" si="5"/>
        <v>1.5625</v>
      </c>
      <c r="E16" s="11">
        <v>8</v>
      </c>
      <c r="F16" s="11">
        <v>6</v>
      </c>
      <c r="G16" s="8">
        <f t="shared" si="0"/>
        <v>7</v>
      </c>
      <c r="H16" s="29">
        <v>1000</v>
      </c>
      <c r="I16" s="9">
        <v>0.03</v>
      </c>
      <c r="J16" s="29">
        <f t="shared" si="2"/>
        <v>233333.33333333334</v>
      </c>
      <c r="K16" s="19">
        <f t="shared" si="1"/>
        <v>5.3679767852945943</v>
      </c>
      <c r="L16" s="19">
        <f t="shared" si="3"/>
        <v>0.60974681999425329</v>
      </c>
      <c r="M16" s="19">
        <f t="shared" si="4"/>
        <v>75.438596491228054</v>
      </c>
    </row>
    <row r="17" spans="2:13" ht="15.5" x14ac:dyDescent="0.35">
      <c r="B17" s="61"/>
      <c r="C17" s="61"/>
      <c r="D17" s="17">
        <f t="shared" si="5"/>
        <v>0.78125</v>
      </c>
      <c r="E17" s="10">
        <v>11</v>
      </c>
      <c r="F17" s="10">
        <v>15</v>
      </c>
      <c r="G17" s="8">
        <f t="shared" si="0"/>
        <v>13</v>
      </c>
      <c r="H17" s="29">
        <v>1000</v>
      </c>
      <c r="I17" s="9">
        <v>0.03</v>
      </c>
      <c r="J17" s="29">
        <f t="shared" si="2"/>
        <v>433333.33333333337</v>
      </c>
      <c r="K17" s="19">
        <f t="shared" si="1"/>
        <v>5.6368220975871743</v>
      </c>
      <c r="L17" s="19">
        <f t="shared" si="3"/>
        <v>0.34090150770167327</v>
      </c>
      <c r="M17" s="19">
        <f t="shared" si="4"/>
        <v>54.385964912280699</v>
      </c>
    </row>
    <row r="18" spans="2:13" ht="15.5" x14ac:dyDescent="0.35">
      <c r="B18" s="61"/>
      <c r="C18" s="61"/>
      <c r="D18" s="17">
        <f t="shared" si="5"/>
        <v>0.390625</v>
      </c>
      <c r="E18" s="11">
        <v>22</v>
      </c>
      <c r="F18" s="11">
        <v>20</v>
      </c>
      <c r="G18" s="8">
        <f t="shared" si="0"/>
        <v>21</v>
      </c>
      <c r="H18" s="29">
        <v>1000</v>
      </c>
      <c r="I18" s="9">
        <v>0.03</v>
      </c>
      <c r="J18" s="29">
        <f t="shared" si="2"/>
        <v>700000</v>
      </c>
      <c r="K18" s="19">
        <f t="shared" si="1"/>
        <v>5.8450980400142569</v>
      </c>
      <c r="L18" s="19">
        <f t="shared" si="3"/>
        <v>0.13262556527459068</v>
      </c>
      <c r="M18" s="19">
        <f t="shared" si="4"/>
        <v>26.315789473684209</v>
      </c>
    </row>
    <row r="19" spans="2:13" ht="15.5" x14ac:dyDescent="0.35">
      <c r="B19" s="62"/>
      <c r="C19" s="62"/>
      <c r="D19" s="17">
        <f t="shared" si="5"/>
        <v>0.1953125</v>
      </c>
      <c r="E19" s="10">
        <v>25</v>
      </c>
      <c r="F19" s="10">
        <v>28</v>
      </c>
      <c r="G19" s="8">
        <f t="shared" si="0"/>
        <v>26.5</v>
      </c>
      <c r="H19" s="29">
        <v>1000</v>
      </c>
      <c r="I19" s="9">
        <v>0.03</v>
      </c>
      <c r="J19" s="29">
        <f t="shared" si="2"/>
        <v>883333.33333333337</v>
      </c>
      <c r="K19" s="19">
        <f t="shared" si="1"/>
        <v>5.9461246192171453</v>
      </c>
      <c r="L19" s="19">
        <f t="shared" si="3"/>
        <v>3.1598986071702306E-2</v>
      </c>
      <c r="M19" s="19">
        <f t="shared" si="4"/>
        <v>7.017543859649118</v>
      </c>
    </row>
    <row r="20" spans="2:13" ht="15.5" x14ac:dyDescent="0.35">
      <c r="B20" s="58">
        <v>2</v>
      </c>
      <c r="C20" s="59" t="s">
        <v>16</v>
      </c>
      <c r="D20" s="18">
        <v>20</v>
      </c>
      <c r="E20" s="39">
        <v>0</v>
      </c>
      <c r="F20" s="39">
        <v>1</v>
      </c>
      <c r="G20" s="15">
        <f t="shared" si="0"/>
        <v>0.5</v>
      </c>
      <c r="H20" s="30">
        <v>1000</v>
      </c>
      <c r="I20" s="15">
        <v>0.03</v>
      </c>
      <c r="J20" s="30">
        <f t="shared" si="2"/>
        <v>16666.666666666668</v>
      </c>
      <c r="K20" s="18">
        <f t="shared" si="1"/>
        <v>4.2218487496163561</v>
      </c>
      <c r="L20" s="18">
        <f t="shared" si="3"/>
        <v>1.7558748556724915</v>
      </c>
      <c r="M20" s="18">
        <f t="shared" si="4"/>
        <v>98.245614035087726</v>
      </c>
    </row>
    <row r="21" spans="2:13" ht="15.5" x14ac:dyDescent="0.35">
      <c r="B21" s="58"/>
      <c r="C21" s="59"/>
      <c r="D21" s="17">
        <f>D20/2</f>
        <v>10</v>
      </c>
      <c r="E21" s="11">
        <v>23</v>
      </c>
      <c r="F21" s="11">
        <v>24</v>
      </c>
      <c r="G21" s="8">
        <f t="shared" si="0"/>
        <v>23.5</v>
      </c>
      <c r="H21" s="29">
        <v>1000</v>
      </c>
      <c r="I21" s="9">
        <v>0.03</v>
      </c>
      <c r="J21" s="29">
        <f t="shared" si="2"/>
        <v>783333.33333333337</v>
      </c>
      <c r="K21" s="19">
        <f t="shared" si="1"/>
        <v>5.8939466075520741</v>
      </c>
      <c r="L21" s="19">
        <f t="shared" si="3"/>
        <v>8.3776997736773495E-2</v>
      </c>
      <c r="M21" s="19">
        <f t="shared" si="4"/>
        <v>17.543859649122801</v>
      </c>
    </row>
    <row r="22" spans="2:13" ht="15.5" x14ac:dyDescent="0.35">
      <c r="B22" s="58"/>
      <c r="C22" s="59"/>
      <c r="D22" s="17">
        <f t="shared" ref="D22:D25" si="6">D21/2</f>
        <v>5</v>
      </c>
      <c r="E22" s="10">
        <v>30</v>
      </c>
      <c r="F22" s="10">
        <v>27</v>
      </c>
      <c r="G22" s="9">
        <f t="shared" si="0"/>
        <v>28.5</v>
      </c>
      <c r="H22" s="28">
        <v>1000</v>
      </c>
      <c r="I22" s="9">
        <v>0.03</v>
      </c>
      <c r="J22" s="28">
        <f t="shared" si="2"/>
        <v>950000</v>
      </c>
      <c r="K22" s="17">
        <v>0</v>
      </c>
      <c r="L22" s="19">
        <f t="shared" si="3"/>
        <v>5.9777236052888476</v>
      </c>
      <c r="M22" s="19">
        <f t="shared" si="4"/>
        <v>0</v>
      </c>
    </row>
    <row r="23" spans="2:13" ht="15.5" x14ac:dyDescent="0.35">
      <c r="B23" s="58"/>
      <c r="C23" s="59"/>
      <c r="D23" s="17">
        <f t="shared" si="6"/>
        <v>2.5</v>
      </c>
      <c r="E23" s="10">
        <v>26</v>
      </c>
      <c r="F23" s="10">
        <v>28</v>
      </c>
      <c r="G23" s="9">
        <f t="shared" si="0"/>
        <v>27</v>
      </c>
      <c r="H23" s="28">
        <v>1000</v>
      </c>
      <c r="I23" s="9">
        <v>0.03</v>
      </c>
      <c r="J23" s="28">
        <f t="shared" si="2"/>
        <v>900000</v>
      </c>
      <c r="K23" s="17">
        <v>1</v>
      </c>
      <c r="L23" s="19">
        <f t="shared" si="3"/>
        <v>4.9777236052888476</v>
      </c>
      <c r="M23" s="19">
        <f t="shared" si="4"/>
        <v>5.2631578947368425</v>
      </c>
    </row>
    <row r="24" spans="2:13" ht="15.5" x14ac:dyDescent="0.35">
      <c r="B24" s="58"/>
      <c r="C24" s="59"/>
      <c r="D24" s="17">
        <f t="shared" si="6"/>
        <v>1.25</v>
      </c>
      <c r="E24" s="10">
        <v>28</v>
      </c>
      <c r="F24" s="10">
        <v>30</v>
      </c>
      <c r="G24" s="9">
        <f t="shared" si="0"/>
        <v>29</v>
      </c>
      <c r="H24" s="28">
        <v>1000</v>
      </c>
      <c r="I24" s="9">
        <v>0.03</v>
      </c>
      <c r="J24" s="28">
        <f t="shared" si="2"/>
        <v>966666.66666666674</v>
      </c>
      <c r="K24" s="17">
        <v>2</v>
      </c>
      <c r="L24" s="19">
        <f t="shared" si="3"/>
        <v>3.9777236052888476</v>
      </c>
      <c r="M24" s="19">
        <f t="shared" si="4"/>
        <v>-1.7543859649122888</v>
      </c>
    </row>
    <row r="25" spans="2:13" ht="15.5" x14ac:dyDescent="0.35">
      <c r="B25" s="58"/>
      <c r="C25" s="59"/>
      <c r="D25" s="17">
        <f t="shared" si="6"/>
        <v>0.625</v>
      </c>
      <c r="E25" s="10">
        <v>29</v>
      </c>
      <c r="F25" s="10">
        <v>25</v>
      </c>
      <c r="G25" s="9">
        <f t="shared" si="0"/>
        <v>27</v>
      </c>
      <c r="H25" s="28">
        <v>1000</v>
      </c>
      <c r="I25" s="9">
        <v>0.03</v>
      </c>
      <c r="J25" s="28">
        <f t="shared" si="2"/>
        <v>900000</v>
      </c>
      <c r="K25" s="17">
        <v>3</v>
      </c>
      <c r="L25" s="19">
        <f t="shared" si="3"/>
        <v>2.9777236052888476</v>
      </c>
      <c r="M25" s="19">
        <f t="shared" si="4"/>
        <v>5.2631578947368425</v>
      </c>
    </row>
    <row r="26" spans="2:13" ht="15.5" x14ac:dyDescent="0.35">
      <c r="B26" s="58">
        <v>3</v>
      </c>
      <c r="C26" s="59" t="s">
        <v>19</v>
      </c>
      <c r="D26" s="18">
        <v>20</v>
      </c>
      <c r="E26" s="39">
        <v>0</v>
      </c>
      <c r="F26" s="39">
        <v>0</v>
      </c>
      <c r="G26" s="15">
        <f t="shared" si="0"/>
        <v>0</v>
      </c>
      <c r="H26" s="30">
        <v>1000</v>
      </c>
      <c r="I26" s="15">
        <v>0.03</v>
      </c>
      <c r="J26" s="30">
        <f t="shared" si="2"/>
        <v>0</v>
      </c>
      <c r="K26" s="18" t="e">
        <f t="shared" ref="K26:K27" si="7">LOG10(J26)</f>
        <v>#NUM!</v>
      </c>
      <c r="L26" s="18" t="e">
        <f t="shared" si="3"/>
        <v>#NUM!</v>
      </c>
      <c r="M26" s="18">
        <f t="shared" si="4"/>
        <v>100</v>
      </c>
    </row>
    <row r="27" spans="2:13" ht="15.5" x14ac:dyDescent="0.35">
      <c r="B27" s="58"/>
      <c r="C27" s="59"/>
      <c r="D27" s="17">
        <f>D26/2</f>
        <v>10</v>
      </c>
      <c r="E27" s="11">
        <v>11</v>
      </c>
      <c r="F27" s="11">
        <v>13</v>
      </c>
      <c r="G27" s="8">
        <f t="shared" si="0"/>
        <v>12</v>
      </c>
      <c r="H27" s="29">
        <v>1000</v>
      </c>
      <c r="I27" s="9">
        <v>0.03</v>
      </c>
      <c r="J27" s="29">
        <f t="shared" si="2"/>
        <v>400000</v>
      </c>
      <c r="K27" s="19">
        <f t="shared" si="7"/>
        <v>5.6020599913279625</v>
      </c>
      <c r="L27" s="19">
        <f t="shared" si="3"/>
        <v>0.3756636139608851</v>
      </c>
      <c r="M27" s="19">
        <f t="shared" si="4"/>
        <v>57.89473684210526</v>
      </c>
    </row>
    <row r="28" spans="2:13" ht="15.5" x14ac:dyDescent="0.35">
      <c r="B28" s="58"/>
      <c r="C28" s="59"/>
      <c r="D28" s="17">
        <f t="shared" ref="D28:D31" si="8">D27/2</f>
        <v>5</v>
      </c>
      <c r="E28" s="10">
        <v>18</v>
      </c>
      <c r="F28" s="10">
        <v>21</v>
      </c>
      <c r="G28" s="9">
        <f t="shared" si="0"/>
        <v>19.5</v>
      </c>
      <c r="H28" s="28">
        <v>1000</v>
      </c>
      <c r="I28" s="9">
        <v>0.03</v>
      </c>
      <c r="J28" s="28">
        <f t="shared" si="2"/>
        <v>650000</v>
      </c>
      <c r="K28" s="17">
        <v>0</v>
      </c>
      <c r="L28" s="19">
        <f t="shared" si="3"/>
        <v>5.9777236052888476</v>
      </c>
      <c r="M28" s="19">
        <f t="shared" si="4"/>
        <v>31.578947368421051</v>
      </c>
    </row>
    <row r="29" spans="2:13" ht="15.5" x14ac:dyDescent="0.35">
      <c r="B29" s="58"/>
      <c r="C29" s="59"/>
      <c r="D29" s="17">
        <f t="shared" si="8"/>
        <v>2.5</v>
      </c>
      <c r="E29" s="10">
        <v>26</v>
      </c>
      <c r="F29" s="10">
        <v>21</v>
      </c>
      <c r="G29" s="9">
        <f t="shared" si="0"/>
        <v>23.5</v>
      </c>
      <c r="H29" s="28">
        <v>1000</v>
      </c>
      <c r="I29" s="9">
        <v>0.03</v>
      </c>
      <c r="J29" s="28">
        <f t="shared" si="2"/>
        <v>783333.33333333337</v>
      </c>
      <c r="K29" s="17">
        <v>0</v>
      </c>
      <c r="L29" s="19">
        <f t="shared" si="3"/>
        <v>5.9777236052888476</v>
      </c>
      <c r="M29" s="19">
        <f t="shared" si="4"/>
        <v>17.543859649122801</v>
      </c>
    </row>
    <row r="30" spans="2:13" ht="15.5" x14ac:dyDescent="0.35">
      <c r="B30" s="58"/>
      <c r="C30" s="59"/>
      <c r="D30" s="17">
        <f t="shared" si="8"/>
        <v>1.25</v>
      </c>
      <c r="E30" s="10">
        <v>28</v>
      </c>
      <c r="F30" s="10">
        <v>27</v>
      </c>
      <c r="G30" s="9">
        <f t="shared" si="0"/>
        <v>27.5</v>
      </c>
      <c r="H30" s="28">
        <v>1000</v>
      </c>
      <c r="I30" s="9">
        <v>0.03</v>
      </c>
      <c r="J30" s="28">
        <f t="shared" si="2"/>
        <v>916666.66666666674</v>
      </c>
      <c r="K30" s="17">
        <v>1</v>
      </c>
      <c r="L30" s="19">
        <f t="shared" si="3"/>
        <v>4.9777236052888476</v>
      </c>
      <c r="M30" s="19">
        <f t="shared" si="4"/>
        <v>3.5087719298245532</v>
      </c>
    </row>
    <row r="31" spans="2:13" ht="15.5" x14ac:dyDescent="0.35">
      <c r="B31" s="58"/>
      <c r="C31" s="59"/>
      <c r="D31" s="17">
        <f t="shared" si="8"/>
        <v>0.625</v>
      </c>
      <c r="E31" s="10">
        <v>28</v>
      </c>
      <c r="F31" s="10">
        <v>29</v>
      </c>
      <c r="G31" s="9">
        <f t="shared" si="0"/>
        <v>28.5</v>
      </c>
      <c r="H31" s="28">
        <v>1000</v>
      </c>
      <c r="I31" s="9">
        <v>0.03</v>
      </c>
      <c r="J31" s="28">
        <f t="shared" si="2"/>
        <v>950000</v>
      </c>
      <c r="K31" s="17">
        <v>2</v>
      </c>
      <c r="L31" s="19">
        <f t="shared" si="3"/>
        <v>3.9777236052888476</v>
      </c>
      <c r="M31" s="19">
        <f t="shared" si="4"/>
        <v>0</v>
      </c>
    </row>
    <row r="32" spans="2:13" ht="15.5" x14ac:dyDescent="0.35">
      <c r="B32" s="58">
        <v>4</v>
      </c>
      <c r="C32" s="59" t="s">
        <v>20</v>
      </c>
      <c r="D32" s="18">
        <v>20</v>
      </c>
      <c r="E32" s="39">
        <v>1</v>
      </c>
      <c r="F32" s="39">
        <v>1</v>
      </c>
      <c r="G32" s="15">
        <f t="shared" si="0"/>
        <v>1</v>
      </c>
      <c r="H32" s="30">
        <v>1000</v>
      </c>
      <c r="I32" s="15">
        <v>0.03</v>
      </c>
      <c r="J32" s="30">
        <f t="shared" si="2"/>
        <v>33333.333333333336</v>
      </c>
      <c r="K32" s="18">
        <f t="shared" ref="K32:K33" si="9">LOG10(J32)</f>
        <v>4.5228787452803374</v>
      </c>
      <c r="L32" s="18">
        <f t="shared" si="3"/>
        <v>1.4548448600085102</v>
      </c>
      <c r="M32" s="18">
        <f t="shared" si="4"/>
        <v>96.491228070175424</v>
      </c>
    </row>
    <row r="33" spans="2:13" ht="15.5" x14ac:dyDescent="0.35">
      <c r="B33" s="58"/>
      <c r="C33" s="59"/>
      <c r="D33" s="17">
        <f>D32/2</f>
        <v>10</v>
      </c>
      <c r="E33" s="11">
        <v>25</v>
      </c>
      <c r="F33" s="11">
        <v>29</v>
      </c>
      <c r="G33" s="8">
        <f t="shared" si="0"/>
        <v>27</v>
      </c>
      <c r="H33" s="29">
        <v>1000</v>
      </c>
      <c r="I33" s="9">
        <v>0.03</v>
      </c>
      <c r="J33" s="29">
        <f t="shared" si="2"/>
        <v>900000</v>
      </c>
      <c r="K33" s="19">
        <f t="shared" si="9"/>
        <v>5.9542425094393252</v>
      </c>
      <c r="L33" s="19">
        <f t="shared" si="3"/>
        <v>2.3481095849522404E-2</v>
      </c>
      <c r="M33" s="19">
        <f t="shared" si="4"/>
        <v>5.2631578947368425</v>
      </c>
    </row>
    <row r="34" spans="2:13" ht="15.5" x14ac:dyDescent="0.35">
      <c r="B34" s="58"/>
      <c r="C34" s="59"/>
      <c r="D34" s="17">
        <f t="shared" ref="D34:D37" si="10">D33/2</f>
        <v>5</v>
      </c>
      <c r="E34" s="10">
        <v>30</v>
      </c>
      <c r="F34" s="10">
        <v>28</v>
      </c>
      <c r="G34" s="9">
        <f t="shared" si="0"/>
        <v>29</v>
      </c>
      <c r="H34" s="28">
        <v>1000</v>
      </c>
      <c r="I34" s="9">
        <v>0.03</v>
      </c>
      <c r="J34" s="28">
        <f t="shared" si="2"/>
        <v>966666.66666666674</v>
      </c>
      <c r="K34" s="17">
        <v>0</v>
      </c>
      <c r="L34" s="19">
        <f t="shared" si="3"/>
        <v>5.9777236052888476</v>
      </c>
      <c r="M34" s="19">
        <f t="shared" si="4"/>
        <v>-1.7543859649122888</v>
      </c>
    </row>
    <row r="35" spans="2:13" ht="15.5" x14ac:dyDescent="0.35">
      <c r="B35" s="58"/>
      <c r="C35" s="59"/>
      <c r="D35" s="17">
        <f t="shared" si="10"/>
        <v>2.5</v>
      </c>
      <c r="E35" s="10">
        <v>28</v>
      </c>
      <c r="F35" s="10">
        <v>31</v>
      </c>
      <c r="G35" s="9">
        <f t="shared" si="0"/>
        <v>29.5</v>
      </c>
      <c r="H35" s="28">
        <v>1000</v>
      </c>
      <c r="I35" s="9">
        <v>0.03</v>
      </c>
      <c r="J35" s="28">
        <f t="shared" si="2"/>
        <v>983333.33333333337</v>
      </c>
      <c r="K35" s="17">
        <v>1</v>
      </c>
      <c r="L35" s="19">
        <f t="shared" si="3"/>
        <v>4.9777236052888476</v>
      </c>
      <c r="M35" s="19">
        <f t="shared" si="4"/>
        <v>-3.5087719298245656</v>
      </c>
    </row>
    <row r="36" spans="2:13" ht="15.5" x14ac:dyDescent="0.35">
      <c r="B36" s="58"/>
      <c r="C36" s="59"/>
      <c r="D36" s="17">
        <f t="shared" si="10"/>
        <v>1.25</v>
      </c>
      <c r="E36" s="10">
        <v>25</v>
      </c>
      <c r="F36" s="10">
        <v>29</v>
      </c>
      <c r="G36" s="9">
        <f t="shared" si="0"/>
        <v>27</v>
      </c>
      <c r="H36" s="28">
        <v>1000</v>
      </c>
      <c r="I36" s="9">
        <v>0.03</v>
      </c>
      <c r="J36" s="28">
        <f t="shared" si="2"/>
        <v>900000</v>
      </c>
      <c r="K36" s="17">
        <v>2</v>
      </c>
      <c r="L36" s="19">
        <f t="shared" si="3"/>
        <v>3.9777236052888476</v>
      </c>
      <c r="M36" s="19">
        <f t="shared" si="4"/>
        <v>5.2631578947368425</v>
      </c>
    </row>
    <row r="37" spans="2:13" ht="15.5" x14ac:dyDescent="0.35">
      <c r="B37" s="58"/>
      <c r="C37" s="59"/>
      <c r="D37" s="17">
        <f t="shared" si="10"/>
        <v>0.625</v>
      </c>
      <c r="E37" s="10">
        <v>30</v>
      </c>
      <c r="F37" s="10">
        <v>27</v>
      </c>
      <c r="G37" s="9">
        <f t="shared" si="0"/>
        <v>28.5</v>
      </c>
      <c r="H37" s="28">
        <v>1000</v>
      </c>
      <c r="I37" s="9">
        <v>0.03</v>
      </c>
      <c r="J37" s="28">
        <f t="shared" si="2"/>
        <v>950000</v>
      </c>
      <c r="K37" s="17">
        <v>3</v>
      </c>
      <c r="L37" s="19">
        <f t="shared" si="3"/>
        <v>2.9777236052888476</v>
      </c>
      <c r="M37" s="19">
        <f t="shared" si="4"/>
        <v>0</v>
      </c>
    </row>
  </sheetData>
  <mergeCells count="18">
    <mergeCell ref="B12:B19"/>
    <mergeCell ref="C12:C19"/>
    <mergeCell ref="B32:B37"/>
    <mergeCell ref="C32:C37"/>
    <mergeCell ref="K8:K9"/>
    <mergeCell ref="L8:L9"/>
    <mergeCell ref="M8:M9"/>
    <mergeCell ref="C20:C25"/>
    <mergeCell ref="B26:B31"/>
    <mergeCell ref="C26:C31"/>
    <mergeCell ref="B20:B25"/>
    <mergeCell ref="B8:B9"/>
    <mergeCell ref="C8:C9"/>
    <mergeCell ref="I8:I9"/>
    <mergeCell ref="J8:J9"/>
    <mergeCell ref="D8:D9"/>
    <mergeCell ref="E8:G8"/>
    <mergeCell ref="H8:H9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9.Document" shapeId="4097" r:id="rId4">
          <objectPr defaultSize="0" autoPict="0" r:id="rId5">
            <anchor moveWithCells="1">
              <from>
                <xdr:col>1</xdr:col>
                <xdr:colOff>38100</xdr:colOff>
                <xdr:row>38</xdr:row>
                <xdr:rowOff>12700</xdr:rowOff>
              </from>
              <to>
                <xdr:col>3</xdr:col>
                <xdr:colOff>215900</xdr:colOff>
                <xdr:row>50</xdr:row>
                <xdr:rowOff>120650</xdr:rowOff>
              </to>
            </anchor>
          </objectPr>
        </oleObject>
      </mc:Choice>
      <mc:Fallback>
        <oleObject progId="Prism9.Document" shapeId="4097" r:id="rId4"/>
      </mc:Fallback>
    </mc:AlternateContent>
    <mc:AlternateContent xmlns:mc="http://schemas.openxmlformats.org/markup-compatibility/2006">
      <mc:Choice Requires="x14">
        <oleObject progId="Prism9.Document" shapeId="4098" r:id="rId6">
          <objectPr defaultSize="0" autoPict="0" r:id="rId7">
            <anchor moveWithCells="1">
              <from>
                <xdr:col>10</xdr:col>
                <xdr:colOff>95250</xdr:colOff>
                <xdr:row>38</xdr:row>
                <xdr:rowOff>12700</xdr:rowOff>
              </from>
              <to>
                <xdr:col>12</xdr:col>
                <xdr:colOff>927100</xdr:colOff>
                <xdr:row>50</xdr:row>
                <xdr:rowOff>139700</xdr:rowOff>
              </to>
            </anchor>
          </objectPr>
        </oleObject>
      </mc:Choice>
      <mc:Fallback>
        <oleObject progId="Prism9.Document" shapeId="4098" r:id="rId6"/>
      </mc:Fallback>
    </mc:AlternateContent>
    <mc:AlternateContent xmlns:mc="http://schemas.openxmlformats.org/markup-compatibility/2006">
      <mc:Choice Requires="x14">
        <oleObject progId="Prism9.Document" shapeId="4099" r:id="rId8">
          <objectPr defaultSize="0" autoPict="0" r:id="rId9">
            <anchor moveWithCells="1">
              <from>
                <xdr:col>3</xdr:col>
                <xdr:colOff>292100</xdr:colOff>
                <xdr:row>38</xdr:row>
                <xdr:rowOff>12700</xdr:rowOff>
              </from>
              <to>
                <xdr:col>7</xdr:col>
                <xdr:colOff>165100</xdr:colOff>
                <xdr:row>50</xdr:row>
                <xdr:rowOff>127000</xdr:rowOff>
              </to>
            </anchor>
          </objectPr>
        </oleObject>
      </mc:Choice>
      <mc:Fallback>
        <oleObject progId="Prism9.Document" shapeId="4099" r:id="rId8"/>
      </mc:Fallback>
    </mc:AlternateContent>
    <mc:AlternateContent xmlns:mc="http://schemas.openxmlformats.org/markup-compatibility/2006">
      <mc:Choice Requires="x14">
        <oleObject progId="Prism9.Document" shapeId="4100" r:id="rId10">
          <objectPr defaultSize="0" autoPict="0" r:id="rId11">
            <anchor moveWithCells="1">
              <from>
                <xdr:col>7</xdr:col>
                <xdr:colOff>273050</xdr:colOff>
                <xdr:row>38</xdr:row>
                <xdr:rowOff>19050</xdr:rowOff>
              </from>
              <to>
                <xdr:col>9</xdr:col>
                <xdr:colOff>971550</xdr:colOff>
                <xdr:row>50</xdr:row>
                <xdr:rowOff>133350</xdr:rowOff>
              </to>
            </anchor>
          </objectPr>
        </oleObject>
      </mc:Choice>
      <mc:Fallback>
        <oleObject progId="Prism9.Document" shapeId="4100" r:id="rId10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494C7-AE57-4AA2-BE37-2F5BB9AA63A9}">
  <dimension ref="C5:I17"/>
  <sheetViews>
    <sheetView tabSelected="1" topLeftCell="A4" workbookViewId="0">
      <selection activeCell="K18" sqref="K18"/>
    </sheetView>
  </sheetViews>
  <sheetFormatPr defaultRowHeight="14.5" x14ac:dyDescent="0.35"/>
  <cols>
    <col min="5" max="5" width="6.90625" customWidth="1"/>
    <col min="6" max="6" width="12.81640625" customWidth="1"/>
    <col min="7" max="7" width="10" customWidth="1"/>
    <col min="8" max="8" width="10.1796875" customWidth="1"/>
  </cols>
  <sheetData>
    <row r="5" spans="3:9" x14ac:dyDescent="0.35">
      <c r="C5" s="67" t="s">
        <v>41</v>
      </c>
    </row>
    <row r="6" spans="3:9" ht="28" customHeight="1" x14ac:dyDescent="0.35">
      <c r="E6" s="47" t="s">
        <v>4</v>
      </c>
      <c r="F6" s="66" t="s">
        <v>39</v>
      </c>
      <c r="G6" s="65" t="s">
        <v>40</v>
      </c>
      <c r="H6" s="65"/>
      <c r="I6" s="43"/>
    </row>
    <row r="7" spans="3:9" ht="17" customHeight="1" x14ac:dyDescent="0.35">
      <c r="E7" s="47"/>
      <c r="F7" s="66"/>
      <c r="G7" s="40" t="s">
        <v>37</v>
      </c>
      <c r="H7" s="41" t="s">
        <v>38</v>
      </c>
    </row>
    <row r="8" spans="3:9" ht="15.5" x14ac:dyDescent="0.35">
      <c r="E8" s="9">
        <v>1</v>
      </c>
      <c r="F8" s="44" t="s">
        <v>13</v>
      </c>
      <c r="G8" s="46">
        <v>14.062499999999998</v>
      </c>
      <c r="H8" s="46">
        <v>6.8965517241379386</v>
      </c>
    </row>
    <row r="9" spans="3:9" ht="15.5" x14ac:dyDescent="0.35">
      <c r="E9" s="9">
        <v>2</v>
      </c>
      <c r="F9" s="42" t="s">
        <v>14</v>
      </c>
      <c r="G9" s="46">
        <v>6.2500000000000071</v>
      </c>
      <c r="H9" s="46">
        <v>0</v>
      </c>
    </row>
    <row r="10" spans="3:9" ht="15.5" x14ac:dyDescent="0.35">
      <c r="E10" s="9">
        <v>3</v>
      </c>
      <c r="F10" s="45" t="s">
        <v>24</v>
      </c>
      <c r="G10" s="46">
        <v>1.5625000000000071</v>
      </c>
      <c r="H10" s="46">
        <v>3.4482758620689693</v>
      </c>
    </row>
    <row r="11" spans="3:9" ht="15.5" x14ac:dyDescent="0.35">
      <c r="E11" s="9">
        <v>4</v>
      </c>
      <c r="F11" s="44" t="s">
        <v>15</v>
      </c>
      <c r="G11" s="46">
        <v>28.124999999999996</v>
      </c>
      <c r="H11" s="46">
        <v>24.137931034482758</v>
      </c>
    </row>
    <row r="12" spans="3:9" ht="15.5" x14ac:dyDescent="0.35">
      <c r="E12" s="9">
        <v>5</v>
      </c>
      <c r="F12" s="42" t="s">
        <v>16</v>
      </c>
      <c r="G12" s="46">
        <v>95.3125</v>
      </c>
      <c r="H12" s="46">
        <v>94.827586206896555</v>
      </c>
    </row>
    <row r="13" spans="3:9" ht="15.5" x14ac:dyDescent="0.35">
      <c r="E13" s="9">
        <v>6</v>
      </c>
      <c r="F13" s="42" t="s">
        <v>17</v>
      </c>
      <c r="G13" s="46">
        <v>40.625</v>
      </c>
      <c r="H13" s="46">
        <v>34.482758620689658</v>
      </c>
    </row>
    <row r="14" spans="3:9" ht="15.5" x14ac:dyDescent="0.35">
      <c r="E14" s="9">
        <v>7</v>
      </c>
      <c r="F14" s="44" t="s">
        <v>18</v>
      </c>
      <c r="G14" s="46">
        <v>54.6875</v>
      </c>
      <c r="H14" s="46">
        <v>51.724137931034484</v>
      </c>
    </row>
    <row r="15" spans="3:9" ht="15.5" x14ac:dyDescent="0.35">
      <c r="E15" s="9">
        <v>8</v>
      </c>
      <c r="F15" s="42" t="s">
        <v>19</v>
      </c>
      <c r="G15" s="46">
        <v>100</v>
      </c>
      <c r="H15" s="46">
        <v>100</v>
      </c>
    </row>
    <row r="16" spans="3:9" ht="15.5" x14ac:dyDescent="0.35">
      <c r="E16" s="9">
        <v>9</v>
      </c>
      <c r="F16" s="42" t="s">
        <v>20</v>
      </c>
      <c r="G16" s="46">
        <v>100</v>
      </c>
      <c r="H16" s="46">
        <v>100</v>
      </c>
    </row>
    <row r="17" spans="5:8" ht="15.5" x14ac:dyDescent="0.35">
      <c r="E17" s="9">
        <v>10</v>
      </c>
      <c r="F17" s="42" t="s">
        <v>21</v>
      </c>
      <c r="G17" s="46">
        <v>4.6875</v>
      </c>
      <c r="H17" s="46">
        <v>3.4482758620689693</v>
      </c>
    </row>
  </sheetData>
  <mergeCells count="3">
    <mergeCell ref="E6:E7"/>
    <mergeCell ref="F6:F7"/>
    <mergeCell ref="G6:H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28-11-22 (Wuhan)</vt:lpstr>
      <vt:lpstr>28-11-22 (Delta)</vt:lpstr>
      <vt:lpstr>14-12-22 (Wuhan DRC)</vt:lpstr>
      <vt:lpstr>14-12-22 (Delta DRC) </vt:lpstr>
      <vt:lpstr>Table-1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Murthy G R</dc:creator>
  <cp:lastModifiedBy>Murthy G R</cp:lastModifiedBy>
  <dcterms:created xsi:type="dcterms:W3CDTF">2015-06-05T18:17:20Z</dcterms:created>
  <dcterms:modified xsi:type="dcterms:W3CDTF">2022-12-18T03:29:23Z</dcterms:modified>
</cp:coreProperties>
</file>