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 filterPrivacy="1"/>
  <xr:revisionPtr revIDLastSave="0" documentId="13_ncr:1_{CCDB8F94-FAC7-4454-916E-A11F4EB257D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Enzymatic assay sheet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2" l="1"/>
  <c r="I18" i="2"/>
  <c r="I17" i="2"/>
  <c r="H18" i="2"/>
  <c r="H11" i="2"/>
  <c r="H12" i="2"/>
  <c r="H13" i="2"/>
  <c r="H14" i="2"/>
  <c r="H15" i="2"/>
  <c r="H16" i="2"/>
  <c r="H17" i="2"/>
  <c r="I13" i="2"/>
  <c r="I14" i="2"/>
  <c r="F18" i="2"/>
  <c r="G18" i="2"/>
  <c r="I16" i="2"/>
  <c r="I15" i="2"/>
  <c r="I12" i="2"/>
  <c r="I11" i="2"/>
  <c r="H10" i="2"/>
  <c r="I10" i="2" s="1"/>
  <c r="H9" i="2"/>
  <c r="I9" i="2" s="1"/>
  <c r="G17" i="2"/>
  <c r="F17" i="2"/>
  <c r="G16" i="2"/>
  <c r="F16" i="2"/>
  <c r="E16" i="2"/>
  <c r="E15" i="2"/>
  <c r="G14" i="2"/>
  <c r="F14" i="2"/>
  <c r="E14" i="2"/>
  <c r="E13" i="2"/>
  <c r="G13" i="2" s="1"/>
  <c r="G12" i="2"/>
  <c r="F12" i="2"/>
  <c r="E12" i="2"/>
  <c r="E11" i="2"/>
  <c r="G10" i="2"/>
  <c r="F10" i="2"/>
  <c r="E10" i="2"/>
  <c r="E9" i="2"/>
  <c r="G9" i="2" s="1"/>
  <c r="F6" i="2"/>
  <c r="G5" i="2"/>
  <c r="F5" i="2"/>
  <c r="F4" i="2"/>
  <c r="J17" i="2" l="1"/>
  <c r="J16" i="2"/>
  <c r="J13" i="2"/>
  <c r="J12" i="2"/>
  <c r="J15" i="2"/>
  <c r="J14" i="2"/>
  <c r="J10" i="2"/>
  <c r="J11" i="2"/>
  <c r="J9" i="2"/>
  <c r="F11" i="2"/>
  <c r="F15" i="2"/>
  <c r="G11" i="2"/>
  <c r="G15" i="2"/>
  <c r="F9" i="2"/>
  <c r="F13" i="2"/>
</calcChain>
</file>

<file path=xl/sharedStrings.xml><?xml version="1.0" encoding="utf-8"?>
<sst xmlns="http://schemas.openxmlformats.org/spreadsheetml/2006/main" count="13" uniqueCount="12">
  <si>
    <t>AVG</t>
  </si>
  <si>
    <t>Value subtracted from blank</t>
  </si>
  <si>
    <t>BLANK</t>
  </si>
  <si>
    <t>POSITIVE CONTROL (100% enzyme activity)</t>
  </si>
  <si>
    <t>VALUE SUBTRACTED FROM BLANK</t>
  </si>
  <si>
    <t>% activity</t>
  </si>
  <si>
    <t>control-sample</t>
  </si>
  <si>
    <t>% inhibition</t>
  </si>
  <si>
    <t xml:space="preserve"> inhibition (control-sample/control)</t>
  </si>
  <si>
    <t>5a</t>
  </si>
  <si>
    <t>Compound Code</t>
  </si>
  <si>
    <r>
      <t>INHIBITOR CONTROL (20</t>
    </r>
    <r>
      <rPr>
        <b/>
        <sz val="11"/>
        <color theme="1"/>
        <rFont val="Calibri"/>
        <family val="2"/>
      </rPr>
      <t>µM)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</si>
</sst>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b/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left"/>
    </xf>
    <xf numFmtId="0" fontId="0" fillId="0" borderId="1" xfId="0" applyBorder="1"/>
    <xf numFmtId="0" fontId="2" fillId="0" borderId="1" xfId="0" applyFont="1" applyBorder="1" applyAlignment="1">
      <alignment horizontal="center" vertical="center" wrapText="1"/>
    </xf>
    <xf numFmtId="164" fontId="0" fillId="0" borderId="1" xfId="0" applyNumberFormat="1" applyBorder="1"/>
    <xf numFmtId="2" fontId="0" fillId="2" borderId="1" xfId="0" applyNumberFormat="1" applyFill="1" applyBorder="1" applyAlignment="1">
      <alignment horizontal="left"/>
    </xf>
    <xf numFmtId="0" fontId="0" fillId="0" borderId="1" xfId="0" applyFill="1" applyBorder="1"/>
    <xf numFmtId="0" fontId="0" fillId="0" borderId="1" xfId="0" applyFill="1" applyBorder="1" applyAlignment="1">
      <alignment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/>
    <xf numFmtId="0" fontId="1" fillId="0" borderId="1" xfId="0" applyFont="1" applyFill="1" applyBorder="1" applyAlignment="1">
      <alignment wrapText="1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7EA9BE-98E0-4E1E-BC21-A6FC4BFB1FCF}">
  <dimension ref="A3:J19"/>
  <sheetViews>
    <sheetView tabSelected="1" topLeftCell="A7" workbookViewId="0">
      <selection activeCell="B4" sqref="B4:B6"/>
    </sheetView>
  </sheetViews>
  <sheetFormatPr defaultRowHeight="15" x14ac:dyDescent="0.25"/>
  <cols>
    <col min="2" max="2" width="20.5703125" customWidth="1"/>
    <col min="6" max="6" width="12.42578125" customWidth="1"/>
    <col min="7" max="7" width="15.5703125" customWidth="1"/>
    <col min="9" max="9" width="18.7109375" customWidth="1"/>
    <col min="10" max="10" width="12.140625" customWidth="1"/>
  </cols>
  <sheetData>
    <row r="3" spans="1:10" ht="60" x14ac:dyDescent="0.25">
      <c r="B3" s="6"/>
      <c r="C3" s="6"/>
      <c r="D3" s="6"/>
      <c r="E3" s="6"/>
      <c r="F3" s="6" t="s">
        <v>0</v>
      </c>
      <c r="G3" s="7" t="s">
        <v>1</v>
      </c>
    </row>
    <row r="4" spans="1:10" x14ac:dyDescent="0.25">
      <c r="B4" s="11" t="s">
        <v>2</v>
      </c>
      <c r="C4" s="6">
        <v>4213</v>
      </c>
      <c r="D4" s="6">
        <v>4483</v>
      </c>
      <c r="E4" s="6">
        <v>4805</v>
      </c>
      <c r="F4" s="6">
        <f>AVERAGE(C4,D4,E4)</f>
        <v>4500.333333333333</v>
      </c>
      <c r="G4" s="6"/>
    </row>
    <row r="5" spans="1:10" ht="45" x14ac:dyDescent="0.25">
      <c r="B5" s="11" t="s">
        <v>3</v>
      </c>
      <c r="C5" s="6">
        <v>43051</v>
      </c>
      <c r="D5" s="6">
        <v>44108</v>
      </c>
      <c r="E5" s="6">
        <v>43066</v>
      </c>
      <c r="F5" s="6">
        <f t="shared" ref="F5:F6" si="0">AVERAGE(C5,D5,E5)</f>
        <v>43408.333333333336</v>
      </c>
      <c r="G5" s="6">
        <f>43408-4500</f>
        <v>38908</v>
      </c>
      <c r="J5" s="1"/>
    </row>
    <row r="6" spans="1:10" ht="30" x14ac:dyDescent="0.25">
      <c r="B6" s="11" t="s">
        <v>11</v>
      </c>
      <c r="C6" s="6">
        <v>5242</v>
      </c>
      <c r="D6" s="6">
        <v>6339</v>
      </c>
      <c r="E6" s="6">
        <v>6198</v>
      </c>
      <c r="F6" s="6">
        <f t="shared" si="0"/>
        <v>5926.333333333333</v>
      </c>
      <c r="G6" s="6"/>
      <c r="J6" s="1"/>
    </row>
    <row r="7" spans="1:10" x14ac:dyDescent="0.25">
      <c r="J7" s="1"/>
    </row>
    <row r="8" spans="1:10" ht="60" x14ac:dyDescent="0.25">
      <c r="A8" s="2"/>
      <c r="B8" s="10" t="s">
        <v>10</v>
      </c>
      <c r="C8" s="11">
        <v>1</v>
      </c>
      <c r="D8" s="11">
        <v>2</v>
      </c>
      <c r="E8" s="12" t="s">
        <v>0</v>
      </c>
      <c r="F8" s="12" t="s">
        <v>4</v>
      </c>
      <c r="G8" s="12" t="s">
        <v>5</v>
      </c>
      <c r="H8" s="11" t="s">
        <v>6</v>
      </c>
      <c r="I8" s="12" t="s">
        <v>8</v>
      </c>
      <c r="J8" s="13" t="s">
        <v>7</v>
      </c>
    </row>
    <row r="9" spans="1:10" ht="15.75" x14ac:dyDescent="0.25">
      <c r="A9" s="2"/>
      <c r="B9" s="8" t="s">
        <v>9</v>
      </c>
      <c r="C9" s="6">
        <v>7236</v>
      </c>
      <c r="D9" s="6">
        <v>7250</v>
      </c>
      <c r="E9" s="2">
        <f>AVERAGE(C9,D9)</f>
        <v>7243</v>
      </c>
      <c r="F9" s="2">
        <f>E9-4500</f>
        <v>2743</v>
      </c>
      <c r="G9" s="2">
        <f>E9*100/43408</f>
        <v>16.68586435680059</v>
      </c>
      <c r="H9" s="2">
        <f>G5-F9</f>
        <v>36165</v>
      </c>
      <c r="I9" s="4">
        <f>H9/G5</f>
        <v>0.92950035982317258</v>
      </c>
      <c r="J9" s="5">
        <f>I9*100</f>
        <v>92.95003598231726</v>
      </c>
    </row>
    <row r="10" spans="1:10" ht="15.75" x14ac:dyDescent="0.25">
      <c r="A10" s="2"/>
      <c r="B10" s="8">
        <v>6</v>
      </c>
      <c r="C10" s="6">
        <v>5429</v>
      </c>
      <c r="D10" s="6">
        <v>5276</v>
      </c>
      <c r="E10" s="2">
        <f t="shared" ref="E10:E16" si="1">AVERAGE(C10,D10)</f>
        <v>5352.5</v>
      </c>
      <c r="F10" s="2">
        <f t="shared" ref="F10:F18" si="2">E10-4500</f>
        <v>852.5</v>
      </c>
      <c r="G10" s="2">
        <f t="shared" ref="G10:G18" si="3">E10*100/43408</f>
        <v>12.330676373018798</v>
      </c>
      <c r="H10" s="2">
        <f>G5-F10</f>
        <v>38055.5</v>
      </c>
      <c r="I10" s="4">
        <f>H10/G5</f>
        <v>0.97808933895342864</v>
      </c>
      <c r="J10" s="5">
        <f t="shared" ref="J10:J17" si="4">I10*100</f>
        <v>97.808933895342861</v>
      </c>
    </row>
    <row r="11" spans="1:10" ht="15.75" x14ac:dyDescent="0.25">
      <c r="A11" s="2"/>
      <c r="B11" s="8">
        <v>7</v>
      </c>
      <c r="C11" s="6">
        <v>4689</v>
      </c>
      <c r="D11" s="6">
        <v>4613</v>
      </c>
      <c r="E11" s="2">
        <f t="shared" si="1"/>
        <v>4651</v>
      </c>
      <c r="F11" s="2">
        <f t="shared" si="2"/>
        <v>151</v>
      </c>
      <c r="G11" s="2">
        <f t="shared" si="3"/>
        <v>10.714614817545153</v>
      </c>
      <c r="H11" s="2">
        <f>G5-F11</f>
        <v>38757</v>
      </c>
      <c r="I11" s="4">
        <f>H11/G5</f>
        <v>0.99611905006682433</v>
      </c>
      <c r="J11" s="5">
        <f t="shared" si="4"/>
        <v>99.611905006682434</v>
      </c>
    </row>
    <row r="12" spans="1:10" ht="15.75" x14ac:dyDescent="0.25">
      <c r="A12" s="2"/>
      <c r="B12" s="8">
        <v>8</v>
      </c>
      <c r="C12" s="6">
        <v>9455</v>
      </c>
      <c r="D12" s="6">
        <v>8870</v>
      </c>
      <c r="E12" s="2">
        <f t="shared" si="1"/>
        <v>9162.5</v>
      </c>
      <c r="F12" s="2">
        <f t="shared" si="2"/>
        <v>4662.5</v>
      </c>
      <c r="G12" s="2">
        <f t="shared" si="3"/>
        <v>21.107860302248433</v>
      </c>
      <c r="H12" s="2">
        <f>G5-F12</f>
        <v>34245.5</v>
      </c>
      <c r="I12" s="4">
        <f>H12/G5</f>
        <v>0.88016603269250537</v>
      </c>
      <c r="J12" s="5">
        <f t="shared" si="4"/>
        <v>88.016603269250538</v>
      </c>
    </row>
    <row r="13" spans="1:10" ht="15.75" x14ac:dyDescent="0.25">
      <c r="A13" s="2"/>
      <c r="B13" s="9">
        <v>9</v>
      </c>
      <c r="C13" s="6">
        <v>4543</v>
      </c>
      <c r="D13" s="6">
        <v>4745</v>
      </c>
      <c r="E13" s="2">
        <f t="shared" si="1"/>
        <v>4644</v>
      </c>
      <c r="F13" s="2">
        <f t="shared" si="2"/>
        <v>144</v>
      </c>
      <c r="G13" s="2">
        <f t="shared" si="3"/>
        <v>10.698488757832658</v>
      </c>
      <c r="H13" s="2">
        <f>G5-F13</f>
        <v>38764</v>
      </c>
      <c r="I13" s="4">
        <f>H13/G5</f>
        <v>0.99629896165313048</v>
      </c>
      <c r="J13" s="5">
        <f t="shared" si="4"/>
        <v>99.629896165313042</v>
      </c>
    </row>
    <row r="14" spans="1:10" ht="15.75" x14ac:dyDescent="0.25">
      <c r="A14" s="2"/>
      <c r="B14" s="9">
        <v>10</v>
      </c>
      <c r="C14" s="6">
        <v>6178</v>
      </c>
      <c r="D14" s="6">
        <v>6212</v>
      </c>
      <c r="E14" s="2">
        <f t="shared" si="1"/>
        <v>6195</v>
      </c>
      <c r="F14" s="2">
        <f t="shared" si="2"/>
        <v>1695</v>
      </c>
      <c r="G14" s="2">
        <f t="shared" si="3"/>
        <v>14.271562845558423</v>
      </c>
      <c r="H14" s="2">
        <f>G5-F14</f>
        <v>37213</v>
      </c>
      <c r="I14" s="4">
        <f>H14/G5</f>
        <v>0.95643569445872312</v>
      </c>
      <c r="J14" s="5">
        <f t="shared" si="4"/>
        <v>95.643569445872316</v>
      </c>
    </row>
    <row r="15" spans="1:10" ht="15.75" x14ac:dyDescent="0.25">
      <c r="A15" s="2"/>
      <c r="B15" s="8">
        <v>11</v>
      </c>
      <c r="C15" s="6">
        <v>6539</v>
      </c>
      <c r="D15" s="6">
        <v>6476</v>
      </c>
      <c r="E15" s="2">
        <f t="shared" si="1"/>
        <v>6507.5</v>
      </c>
      <c r="F15" s="2">
        <f t="shared" si="2"/>
        <v>2007.5</v>
      </c>
      <c r="G15" s="2">
        <f t="shared" si="3"/>
        <v>14.991476225580538</v>
      </c>
      <c r="H15" s="2">
        <f>G5-F15</f>
        <v>36900.5</v>
      </c>
      <c r="I15" s="4">
        <f>H15/G5</f>
        <v>0.94840392721291256</v>
      </c>
      <c r="J15" s="5">
        <f t="shared" si="4"/>
        <v>94.840392721291252</v>
      </c>
    </row>
    <row r="16" spans="1:10" ht="15.75" x14ac:dyDescent="0.25">
      <c r="A16" s="2"/>
      <c r="B16" s="8">
        <v>12</v>
      </c>
      <c r="C16" s="6">
        <v>8037</v>
      </c>
      <c r="D16" s="6">
        <v>8542</v>
      </c>
      <c r="E16" s="2">
        <f t="shared" si="1"/>
        <v>8289.5</v>
      </c>
      <c r="F16" s="2">
        <f t="shared" si="2"/>
        <v>3789.5</v>
      </c>
      <c r="G16" s="2">
        <f t="shared" si="3"/>
        <v>19.096710283818652</v>
      </c>
      <c r="H16" s="2">
        <f>G5-F16</f>
        <v>35118.5</v>
      </c>
      <c r="I16" s="4">
        <f>H16/G5</f>
        <v>0.902603577670402</v>
      </c>
      <c r="J16" s="5">
        <f t="shared" si="4"/>
        <v>90.260357767040205</v>
      </c>
    </row>
    <row r="17" spans="1:10" ht="15.75" x14ac:dyDescent="0.25">
      <c r="A17" s="2"/>
      <c r="B17" s="8">
        <v>13</v>
      </c>
      <c r="C17" s="6">
        <v>9812</v>
      </c>
      <c r="D17" s="6">
        <v>7755</v>
      </c>
      <c r="E17" s="2">
        <v>7623</v>
      </c>
      <c r="F17" s="2">
        <f t="shared" si="2"/>
        <v>3123</v>
      </c>
      <c r="G17" s="2">
        <f t="shared" si="3"/>
        <v>17.561279026907481</v>
      </c>
      <c r="H17" s="2">
        <f>G5-F17</f>
        <v>35785</v>
      </c>
      <c r="I17" s="4">
        <f>H17/G5</f>
        <v>0.91973373085226684</v>
      </c>
      <c r="J17" s="5">
        <f t="shared" si="4"/>
        <v>91.973373085226683</v>
      </c>
    </row>
    <row r="18" spans="1:10" ht="15.75" x14ac:dyDescent="0.25">
      <c r="A18" s="2"/>
      <c r="B18" s="9">
        <v>14</v>
      </c>
      <c r="C18" s="6">
        <v>6731</v>
      </c>
      <c r="D18" s="6">
        <v>6643</v>
      </c>
      <c r="E18" s="2">
        <v>6742</v>
      </c>
      <c r="F18" s="2">
        <f t="shared" si="2"/>
        <v>2242</v>
      </c>
      <c r="G18" s="2">
        <f t="shared" si="3"/>
        <v>15.531699225949135</v>
      </c>
      <c r="H18" s="2">
        <f>G5-F18</f>
        <v>36666</v>
      </c>
      <c r="I18" s="2">
        <f>H18/G5</f>
        <v>0.94237688907165618</v>
      </c>
      <c r="J18" s="5">
        <f>I18*100</f>
        <v>94.237688907165619</v>
      </c>
    </row>
    <row r="19" spans="1:10" ht="15.75" x14ac:dyDescent="0.25">
      <c r="A19" s="3"/>
      <c r="B19" s="2"/>
      <c r="C19" s="2"/>
      <c r="D19" s="2"/>
      <c r="E19" s="2"/>
      <c r="F19" s="2"/>
      <c r="G19" s="2"/>
      <c r="H19" s="2"/>
      <c r="I19" s="2"/>
      <c r="J19" s="2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Enzymatic assay sheet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2023-01-28T05:12:03Z</dcterms:modified>
</cp:coreProperties>
</file>