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rticle 2021\مقاله HIFT\"/>
    </mc:Choice>
  </mc:AlternateContent>
  <xr:revisionPtr revIDLastSave="0" documentId="13_ncr:1_{E712D487-B925-495D-845E-9D1B6E29973F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Article22021" sheetId="1" r:id="rId1"/>
    <sheet name="Sheet2" sheetId="3" r:id="rId2"/>
  </sheets>
  <calcPr calcId="191029"/>
</workbook>
</file>

<file path=xl/calcChain.xml><?xml version="1.0" encoding="utf-8"?>
<calcChain xmlns="http://schemas.openxmlformats.org/spreadsheetml/2006/main">
  <c r="AB24" i="3" l="1"/>
  <c r="AC24" i="3"/>
  <c r="AD24" i="3"/>
  <c r="AE24" i="3"/>
  <c r="AB25" i="3"/>
  <c r="AC25" i="3"/>
  <c r="AD25" i="3"/>
  <c r="AE25" i="3"/>
  <c r="AB27" i="3"/>
  <c r="AC27" i="3"/>
  <c r="AD27" i="3"/>
  <c r="AE27" i="3"/>
  <c r="AB28" i="3"/>
  <c r="AC28" i="3"/>
  <c r="AD28" i="3"/>
  <c r="AE28" i="3"/>
  <c r="E24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U24" i="3"/>
  <c r="V24" i="3"/>
  <c r="W24" i="3"/>
  <c r="X24" i="3"/>
  <c r="Y24" i="3"/>
  <c r="Z24" i="3"/>
  <c r="AA24" i="3"/>
  <c r="E25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T25" i="3"/>
  <c r="U25" i="3"/>
  <c r="V25" i="3"/>
  <c r="W25" i="3"/>
  <c r="X25" i="3"/>
  <c r="Y25" i="3"/>
  <c r="Z25" i="3"/>
  <c r="AA25" i="3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U27" i="3"/>
  <c r="V27" i="3"/>
  <c r="W27" i="3"/>
  <c r="X27" i="3"/>
  <c r="Y27" i="3"/>
  <c r="Z27" i="3"/>
  <c r="AA27" i="3"/>
  <c r="E28" i="3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T28" i="3"/>
  <c r="U28" i="3"/>
  <c r="V28" i="3"/>
  <c r="W28" i="3"/>
  <c r="X28" i="3"/>
  <c r="Y28" i="3"/>
  <c r="Z28" i="3"/>
  <c r="AA28" i="3"/>
  <c r="D28" i="3"/>
  <c r="D27" i="3"/>
  <c r="D25" i="3"/>
  <c r="D24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5" i="3"/>
  <c r="C23" i="1"/>
  <c r="D23" i="1"/>
  <c r="E23" i="1"/>
  <c r="F23" i="1"/>
  <c r="G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B23" i="1"/>
  <c r="C22" i="1"/>
  <c r="D22" i="1"/>
  <c r="E22" i="1"/>
  <c r="F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B22" i="1"/>
  <c r="H3" i="1"/>
  <c r="I3" i="1" s="1"/>
  <c r="G22" i="1" l="1"/>
  <c r="H4" i="1" l="1"/>
  <c r="H5" i="1"/>
  <c r="I5" i="1" s="1"/>
  <c r="H6" i="1"/>
  <c r="I6" i="1" s="1"/>
  <c r="H7" i="1"/>
  <c r="I7" i="1" s="1"/>
  <c r="H8" i="1"/>
  <c r="I8" i="1" s="1"/>
  <c r="H9" i="1"/>
  <c r="I9" i="1" s="1"/>
  <c r="H10" i="1"/>
  <c r="I10" i="1" s="1"/>
  <c r="H11" i="1"/>
  <c r="I11" i="1" s="1"/>
  <c r="H12" i="1"/>
  <c r="I12" i="1" s="1"/>
  <c r="H13" i="1"/>
  <c r="I13" i="1" s="1"/>
  <c r="H14" i="1"/>
  <c r="I14" i="1" s="1"/>
  <c r="H15" i="1"/>
  <c r="I15" i="1" s="1"/>
  <c r="H16" i="1"/>
  <c r="I16" i="1" s="1"/>
  <c r="H17" i="1"/>
  <c r="I17" i="1" s="1"/>
  <c r="H18" i="1"/>
  <c r="I18" i="1" s="1"/>
  <c r="H19" i="1"/>
  <c r="I19" i="1" s="1"/>
  <c r="H20" i="1"/>
  <c r="I20" i="1" s="1"/>
  <c r="H23" i="1" l="1"/>
  <c r="I4" i="1"/>
  <c r="H22" i="1"/>
  <c r="H26" i="1"/>
  <c r="H27" i="1"/>
  <c r="H30" i="1"/>
  <c r="H31" i="1"/>
  <c r="B26" i="1"/>
  <c r="C26" i="1"/>
  <c r="D26" i="1"/>
  <c r="E26" i="1"/>
  <c r="F26" i="1"/>
  <c r="G26" i="1"/>
  <c r="I26" i="1"/>
  <c r="B27" i="1"/>
  <c r="C27" i="1"/>
  <c r="D27" i="1"/>
  <c r="E27" i="1"/>
  <c r="F27" i="1"/>
  <c r="G27" i="1"/>
  <c r="I27" i="1"/>
  <c r="B30" i="1"/>
  <c r="C30" i="1"/>
  <c r="D30" i="1"/>
  <c r="E30" i="1"/>
  <c r="F30" i="1"/>
  <c r="G30" i="1"/>
  <c r="I30" i="1"/>
  <c r="B31" i="1"/>
  <c r="C31" i="1"/>
  <c r="D31" i="1"/>
  <c r="E31" i="1"/>
  <c r="F31" i="1"/>
  <c r="G31" i="1"/>
  <c r="I31" i="1"/>
  <c r="I22" i="1" l="1"/>
  <c r="I23" i="1"/>
  <c r="C28" i="3" l="1"/>
  <c r="C27" i="3"/>
  <c r="C24" i="3"/>
  <c r="C25" i="3"/>
  <c r="K31" i="1" l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J31" i="1"/>
  <c r="J30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J27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J26" i="1"/>
</calcChain>
</file>

<file path=xl/sharedStrings.xml><?xml version="1.0" encoding="utf-8"?>
<sst xmlns="http://schemas.openxmlformats.org/spreadsheetml/2006/main" count="71" uniqueCount="36">
  <si>
    <t>Group</t>
  </si>
  <si>
    <t>HIFT</t>
  </si>
  <si>
    <t>MITT</t>
  </si>
  <si>
    <t>8-OHDG</t>
  </si>
  <si>
    <t>Pre</t>
  </si>
  <si>
    <t>Post</t>
  </si>
  <si>
    <t xml:space="preserve">GPx </t>
  </si>
  <si>
    <t xml:space="preserve">H2O2 </t>
  </si>
  <si>
    <t xml:space="preserve">MDA </t>
  </si>
  <si>
    <t xml:space="preserve">CAT </t>
  </si>
  <si>
    <r>
      <t>VO</t>
    </r>
    <r>
      <rPr>
        <sz val="8"/>
        <color theme="1"/>
        <rFont val="Calibri"/>
        <family val="2"/>
        <scheme val="minor"/>
      </rPr>
      <t xml:space="preserve">2peak </t>
    </r>
  </si>
  <si>
    <t>VJH</t>
  </si>
  <si>
    <t xml:space="preserve">MEP </t>
  </si>
  <si>
    <t>MHR</t>
  </si>
  <si>
    <t>ID</t>
  </si>
  <si>
    <t>Age</t>
  </si>
  <si>
    <t>height</t>
  </si>
  <si>
    <t>weight</t>
  </si>
  <si>
    <t>BMI</t>
  </si>
  <si>
    <t>leg length</t>
  </si>
  <si>
    <t>sitting height</t>
  </si>
  <si>
    <t>Predicted years from APHV</t>
  </si>
  <si>
    <t>APHV</t>
  </si>
  <si>
    <t>Demogeraphic Data</t>
  </si>
  <si>
    <t>Mean</t>
  </si>
  <si>
    <t>SD</t>
  </si>
  <si>
    <t>Sd</t>
  </si>
  <si>
    <t>mean Heart rate (session by session)</t>
  </si>
  <si>
    <t>Week 1</t>
  </si>
  <si>
    <t>Week 2</t>
  </si>
  <si>
    <t>Week 3</t>
  </si>
  <si>
    <t>Week 4</t>
  </si>
  <si>
    <t>Week 5</t>
  </si>
  <si>
    <t>Week 6</t>
  </si>
  <si>
    <t>Week 7</t>
  </si>
  <si>
    <t>Week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</si>
</sst>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2" fontId="0" fillId="0" borderId="0" xfId="0" applyNumberFormat="1"/>
    <xf numFmtId="1" fontId="0" fillId="0" borderId="0" xfId="0" applyNumberFormat="1"/>
    <xf numFmtId="2" fontId="0" fillId="2" borderId="0" xfId="0" applyNumberFormat="1" applyFill="1"/>
    <xf numFmtId="0" fontId="0" fillId="2" borderId="0" xfId="0" applyFill="1"/>
    <xf numFmtId="1" fontId="0" fillId="2" borderId="0" xfId="0" applyNumberFormat="1" applyFill="1"/>
    <xf numFmtId="1" fontId="0" fillId="3" borderId="0" xfId="0" applyNumberFormat="1" applyFill="1"/>
    <xf numFmtId="0" fontId="0" fillId="3" borderId="0" xfId="0" applyFill="1" applyAlignment="1">
      <alignment horizontal="center"/>
    </xf>
    <xf numFmtId="0" fontId="0" fillId="3" borderId="0" xfId="0" applyFill="1"/>
    <xf numFmtId="0" fontId="0" fillId="4" borderId="0" xfId="0" applyFill="1"/>
    <xf numFmtId="0" fontId="0" fillId="5" borderId="0" xfId="0" applyFill="1" applyAlignment="1">
      <alignment horizontal="center"/>
    </xf>
    <xf numFmtId="2" fontId="0" fillId="3" borderId="0" xfId="0" applyNumberFormat="1" applyFill="1"/>
    <xf numFmtId="0" fontId="0" fillId="4" borderId="0" xfId="0" applyFill="1" applyAlignment="1">
      <alignment horizontal="center"/>
    </xf>
    <xf numFmtId="2" fontId="0" fillId="4" borderId="0" xfId="0" applyNumberFormat="1" applyFill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4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/>
              <a:t>8-OHDG</a:t>
            </a:r>
          </a:p>
        </c:rich>
      </c:tx>
      <c:layout>
        <c:manualLayout>
          <c:xMode val="edge"/>
          <c:yMode val="edge"/>
          <c:x val="0.43819516191049368"/>
          <c:y val="1.52963763245818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874890638670166"/>
          <c:y val="5.8316778242206234E-2"/>
          <c:w val="0.81043476708268614"/>
          <c:h val="0.697424001382570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Article22021!$A$6</c:f>
              <c:strCache>
                <c:ptCount val="1"/>
                <c:pt idx="0">
                  <c:v>HIFT</c:v>
                </c:pt>
              </c:strCache>
            </c:strRef>
          </c:tx>
          <c:spPr>
            <a:pattFill prst="pct3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Article22021!$J$27:$K$27</c:f>
                <c:numCache>
                  <c:formatCode>General</c:formatCode>
                  <c:ptCount val="2"/>
                  <c:pt idx="0">
                    <c:v>0.68654934272781765</c:v>
                  </c:pt>
                  <c:pt idx="1">
                    <c:v>0.9165121081821278</c:v>
                  </c:pt>
                </c:numCache>
              </c:numRef>
            </c:plus>
            <c:minus>
              <c:numRef>
                <c:f>Article22021!$J$27:$K$27</c:f>
                <c:numCache>
                  <c:formatCode>General</c:formatCode>
                  <c:ptCount val="2"/>
                  <c:pt idx="0">
                    <c:v>0.68654934272781765</c:v>
                  </c:pt>
                  <c:pt idx="1">
                    <c:v>0.9165121081821278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Article22021!$J$2:$K$2</c:f>
              <c:strCache>
                <c:ptCount val="2"/>
                <c:pt idx="0">
                  <c:v>Pre</c:v>
                </c:pt>
                <c:pt idx="1">
                  <c:v>Post</c:v>
                </c:pt>
              </c:strCache>
            </c:strRef>
          </c:cat>
          <c:val>
            <c:numRef>
              <c:f>Article22021!$J$26:$K$26</c:f>
              <c:numCache>
                <c:formatCode>0.00</c:formatCode>
                <c:ptCount val="2"/>
                <c:pt idx="0">
                  <c:v>2.5233333333333334</c:v>
                </c:pt>
                <c:pt idx="1">
                  <c:v>2.4922222222222219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81-495E-A590-41458C81A13F}"/>
            </c:ext>
          </c:extLst>
        </c:ser>
        <c:ser>
          <c:idx val="1"/>
          <c:order val="1"/>
          <c:tx>
            <c:strRef>
              <c:f>Article22021!$A$20</c:f>
              <c:strCache>
                <c:ptCount val="1"/>
                <c:pt idx="0">
                  <c:v>MITT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Article22021!$J$31:$K$31</c:f>
                <c:numCache>
                  <c:formatCode>General</c:formatCode>
                  <c:ptCount val="2"/>
                  <c:pt idx="0">
                    <c:v>1.1686102857668166</c:v>
                  </c:pt>
                  <c:pt idx="1">
                    <c:v>0.9352019983820502</c:v>
                  </c:pt>
                </c:numCache>
              </c:numRef>
            </c:plus>
            <c:minus>
              <c:numRef>
                <c:f>Article22021!$J$31:$K$31</c:f>
                <c:numCache>
                  <c:formatCode>General</c:formatCode>
                  <c:ptCount val="2"/>
                  <c:pt idx="0">
                    <c:v>1.1686102857668166</c:v>
                  </c:pt>
                  <c:pt idx="1">
                    <c:v>0.9352019983820502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Article22021!$J$2:$K$2</c:f>
              <c:strCache>
                <c:ptCount val="2"/>
                <c:pt idx="0">
                  <c:v>Pre</c:v>
                </c:pt>
                <c:pt idx="1">
                  <c:v>Post</c:v>
                </c:pt>
              </c:strCache>
            </c:strRef>
          </c:cat>
          <c:val>
            <c:numRef>
              <c:f>Article22021!$J$30:$K$30</c:f>
              <c:numCache>
                <c:formatCode>0.00</c:formatCode>
                <c:ptCount val="2"/>
                <c:pt idx="0">
                  <c:v>2.5566666666666666</c:v>
                </c:pt>
                <c:pt idx="1">
                  <c:v>2.434444444444444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81-495E-A590-41458C81A1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560676192"/>
        <c:axId val="1560676608"/>
      </c:barChart>
      <c:catAx>
        <c:axId val="1560676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0676608"/>
        <c:crosses val="autoZero"/>
        <c:auto val="1"/>
        <c:lblAlgn val="ctr"/>
        <c:lblOffset val="100"/>
        <c:noMultiLvlLbl val="0"/>
      </c:catAx>
      <c:valAx>
        <c:axId val="156067660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1" u="none" strike="noStrike" kern="1200" baseline="0">
                    <a:ln>
                      <a:noFill/>
                    </a:ln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 i="1"/>
                  <a:t>ng/dl</a:t>
                </a:r>
              </a:p>
            </c:rich>
          </c:tx>
          <c:layout>
            <c:manualLayout>
              <c:xMode val="edge"/>
              <c:yMode val="edge"/>
              <c:x val="0"/>
              <c:y val="0.355683506453876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1" u="none" strike="noStrike" kern="1200" baseline="0">
                  <a:ln>
                    <a:noFill/>
                  </a:ln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1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0676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n>
            <a:noFill/>
          </a:ln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/>
              <a:t>GPx</a:t>
            </a:r>
          </a:p>
        </c:rich>
      </c:tx>
      <c:layout>
        <c:manualLayout>
          <c:xMode val="edge"/>
          <c:yMode val="edge"/>
          <c:x val="0.43819516191049368"/>
          <c:y val="1.52963763245818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874890638670166"/>
          <c:y val="5.8316778242206234E-2"/>
          <c:w val="0.81043476708268614"/>
          <c:h val="0.697424001382570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Article22021!$A$6</c:f>
              <c:strCache>
                <c:ptCount val="1"/>
                <c:pt idx="0">
                  <c:v>HIFT</c:v>
                </c:pt>
              </c:strCache>
            </c:strRef>
          </c:tx>
          <c:spPr>
            <a:pattFill prst="pct3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Article22021!$L$27:$M$27</c:f>
                <c:numCache>
                  <c:formatCode>General</c:formatCode>
                  <c:ptCount val="2"/>
                  <c:pt idx="0">
                    <c:v>37.893725660647917</c:v>
                  </c:pt>
                  <c:pt idx="1">
                    <c:v>63.919852158777722</c:v>
                  </c:pt>
                </c:numCache>
              </c:numRef>
            </c:plus>
            <c:minus>
              <c:numRef>
                <c:f>Article22021!$L$27:$M$27</c:f>
                <c:numCache>
                  <c:formatCode>General</c:formatCode>
                  <c:ptCount val="2"/>
                  <c:pt idx="0">
                    <c:v>37.893725660647917</c:v>
                  </c:pt>
                  <c:pt idx="1">
                    <c:v>63.919852158777722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Article22021!$J$2:$K$2</c:f>
              <c:strCache>
                <c:ptCount val="2"/>
                <c:pt idx="0">
                  <c:v>Pre</c:v>
                </c:pt>
                <c:pt idx="1">
                  <c:v>Post</c:v>
                </c:pt>
              </c:strCache>
            </c:strRef>
          </c:cat>
          <c:val>
            <c:numRef>
              <c:f>Article22021!$L$26:$M$26</c:f>
              <c:numCache>
                <c:formatCode>0.00</c:formatCode>
                <c:ptCount val="2"/>
                <c:pt idx="0">
                  <c:v>60.17777777777777</c:v>
                </c:pt>
                <c:pt idx="1">
                  <c:v>153.69999999999999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36-4204-AE41-BEF36CC27FE3}"/>
            </c:ext>
          </c:extLst>
        </c:ser>
        <c:ser>
          <c:idx val="1"/>
          <c:order val="1"/>
          <c:tx>
            <c:strRef>
              <c:f>Article22021!$A$20</c:f>
              <c:strCache>
                <c:ptCount val="1"/>
                <c:pt idx="0">
                  <c:v>MITT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Article22021!$L$31:$M$31</c:f>
                <c:numCache>
                  <c:formatCode>General</c:formatCode>
                  <c:ptCount val="2"/>
                  <c:pt idx="0">
                    <c:v>34.841525193047723</c:v>
                  </c:pt>
                  <c:pt idx="1">
                    <c:v>35.905222461363387</c:v>
                  </c:pt>
                </c:numCache>
              </c:numRef>
            </c:plus>
            <c:minus>
              <c:numRef>
                <c:f>Article22021!$L$31:$M$31</c:f>
                <c:numCache>
                  <c:formatCode>General</c:formatCode>
                  <c:ptCount val="2"/>
                  <c:pt idx="0">
                    <c:v>34.841525193047723</c:v>
                  </c:pt>
                  <c:pt idx="1">
                    <c:v>35.905222461363387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Article22021!$J$2:$K$2</c:f>
              <c:strCache>
                <c:ptCount val="2"/>
                <c:pt idx="0">
                  <c:v>Pre</c:v>
                </c:pt>
                <c:pt idx="1">
                  <c:v>Post</c:v>
                </c:pt>
              </c:strCache>
            </c:strRef>
          </c:cat>
          <c:val>
            <c:numRef>
              <c:f>Article22021!$L$30:$M$30</c:f>
              <c:numCache>
                <c:formatCode>0.00</c:formatCode>
                <c:ptCount val="2"/>
                <c:pt idx="0">
                  <c:v>73.075555555555539</c:v>
                </c:pt>
                <c:pt idx="1">
                  <c:v>141.23333333333335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36-4204-AE41-BEF36CC27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560676192"/>
        <c:axId val="1560676608"/>
      </c:barChart>
      <c:catAx>
        <c:axId val="1560676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0676608"/>
        <c:crosses val="autoZero"/>
        <c:auto val="1"/>
        <c:lblAlgn val="ctr"/>
        <c:lblOffset val="100"/>
        <c:noMultiLvlLbl val="0"/>
      </c:catAx>
      <c:valAx>
        <c:axId val="1560676608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1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0676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n>
            <a:noFill/>
          </a:ln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/>
              <a:t>H</a:t>
            </a:r>
            <a:r>
              <a:rPr lang="en-US" sz="900"/>
              <a:t>2</a:t>
            </a:r>
            <a:r>
              <a:rPr lang="en-US" sz="1050"/>
              <a:t>O</a:t>
            </a:r>
            <a:r>
              <a:rPr lang="en-US" sz="900"/>
              <a:t>2</a:t>
            </a:r>
            <a:endParaRPr lang="en-US" sz="1050"/>
          </a:p>
        </c:rich>
      </c:tx>
      <c:layout>
        <c:manualLayout>
          <c:xMode val="edge"/>
          <c:yMode val="edge"/>
          <c:x val="0.43819516191049368"/>
          <c:y val="1.52963763245818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874890638670166"/>
          <c:y val="5.8316778242206234E-2"/>
          <c:w val="0.81043476708268614"/>
          <c:h val="0.697424001382570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Article22021!$A$6</c:f>
              <c:strCache>
                <c:ptCount val="1"/>
                <c:pt idx="0">
                  <c:v>HIFT</c:v>
                </c:pt>
              </c:strCache>
            </c:strRef>
          </c:tx>
          <c:spPr>
            <a:pattFill prst="pct3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Article22021!$N$27:$O$27</c:f>
                <c:numCache>
                  <c:formatCode>General</c:formatCode>
                  <c:ptCount val="2"/>
                  <c:pt idx="0">
                    <c:v>48.773568263057221</c:v>
                  </c:pt>
                  <c:pt idx="1">
                    <c:v>38.415814596479727</c:v>
                  </c:pt>
                </c:numCache>
              </c:numRef>
            </c:plus>
            <c:minus>
              <c:numRef>
                <c:f>Article22021!$N$27:$O$27</c:f>
                <c:numCache>
                  <c:formatCode>General</c:formatCode>
                  <c:ptCount val="2"/>
                  <c:pt idx="0">
                    <c:v>48.773568263057221</c:v>
                  </c:pt>
                  <c:pt idx="1">
                    <c:v>38.415814596479727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Article22021!$J$2:$K$2</c:f>
              <c:strCache>
                <c:ptCount val="2"/>
                <c:pt idx="0">
                  <c:v>Pre</c:v>
                </c:pt>
                <c:pt idx="1">
                  <c:v>Post</c:v>
                </c:pt>
              </c:strCache>
            </c:strRef>
          </c:cat>
          <c:val>
            <c:numRef>
              <c:f>Article22021!$N$26:$O$26</c:f>
              <c:numCache>
                <c:formatCode>0.00</c:formatCode>
                <c:ptCount val="2"/>
                <c:pt idx="0">
                  <c:v>155.24888888888893</c:v>
                </c:pt>
                <c:pt idx="1">
                  <c:v>108.42888888888891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81-4B54-AA93-E6B5615E89D5}"/>
            </c:ext>
          </c:extLst>
        </c:ser>
        <c:ser>
          <c:idx val="1"/>
          <c:order val="1"/>
          <c:tx>
            <c:strRef>
              <c:f>Article22021!$A$20</c:f>
              <c:strCache>
                <c:ptCount val="1"/>
                <c:pt idx="0">
                  <c:v>MITT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Article22021!$N$31:$O$31</c:f>
                <c:numCache>
                  <c:formatCode>General</c:formatCode>
                  <c:ptCount val="2"/>
                  <c:pt idx="0">
                    <c:v>32.157761116097653</c:v>
                  </c:pt>
                  <c:pt idx="1">
                    <c:v>49.695498790131914</c:v>
                  </c:pt>
                </c:numCache>
              </c:numRef>
            </c:plus>
            <c:minus>
              <c:numRef>
                <c:f>Article22021!$N$31:$O$31</c:f>
                <c:numCache>
                  <c:formatCode>General</c:formatCode>
                  <c:ptCount val="2"/>
                  <c:pt idx="0">
                    <c:v>32.157761116097653</c:v>
                  </c:pt>
                  <c:pt idx="1">
                    <c:v>49.695498790131914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Article22021!$J$2:$K$2</c:f>
              <c:strCache>
                <c:ptCount val="2"/>
                <c:pt idx="0">
                  <c:v>Pre</c:v>
                </c:pt>
                <c:pt idx="1">
                  <c:v>Post</c:v>
                </c:pt>
              </c:strCache>
            </c:strRef>
          </c:cat>
          <c:val>
            <c:numRef>
              <c:f>Article22021!$N$30:$O$30</c:f>
              <c:numCache>
                <c:formatCode>0.00</c:formatCode>
                <c:ptCount val="2"/>
                <c:pt idx="0">
                  <c:v>142.74333333333334</c:v>
                </c:pt>
                <c:pt idx="1">
                  <c:v>122.14999999999999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81-4B54-AA93-E6B5615E8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560676192"/>
        <c:axId val="1560676608"/>
      </c:barChart>
      <c:catAx>
        <c:axId val="1560676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0676608"/>
        <c:crosses val="autoZero"/>
        <c:auto val="1"/>
        <c:lblAlgn val="ctr"/>
        <c:lblOffset val="100"/>
        <c:noMultiLvlLbl val="0"/>
      </c:catAx>
      <c:valAx>
        <c:axId val="156067660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1" u="none" strike="noStrike" kern="1200" baseline="0">
                    <a:ln>
                      <a:noFill/>
                    </a:ln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 i="1"/>
                  <a:t>ng/dl</a:t>
                </a:r>
              </a:p>
            </c:rich>
          </c:tx>
          <c:layout>
            <c:manualLayout>
              <c:xMode val="edge"/>
              <c:yMode val="edge"/>
              <c:x val="0"/>
              <c:y val="0.355683506453876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1" u="none" strike="noStrike" kern="1200" baseline="0">
                  <a:ln>
                    <a:noFill/>
                  </a:ln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1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0676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n>
            <a:noFill/>
          </a:ln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/>
              <a:t>MDA</a:t>
            </a:r>
          </a:p>
        </c:rich>
      </c:tx>
      <c:layout>
        <c:manualLayout>
          <c:xMode val="edge"/>
          <c:yMode val="edge"/>
          <c:x val="0.43819516191049368"/>
          <c:y val="1.52963763245818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874890638670166"/>
          <c:y val="5.8316778242206234E-2"/>
          <c:w val="0.81043476708268614"/>
          <c:h val="0.697424001382570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Article22021!$A$6</c:f>
              <c:strCache>
                <c:ptCount val="1"/>
                <c:pt idx="0">
                  <c:v>HIFT</c:v>
                </c:pt>
              </c:strCache>
            </c:strRef>
          </c:tx>
          <c:spPr>
            <a:pattFill prst="pct3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Article22021!$P$27:$Q$27</c:f>
                <c:numCache>
                  <c:formatCode>General</c:formatCode>
                  <c:ptCount val="2"/>
                  <c:pt idx="0">
                    <c:v>0.89711265240833171</c:v>
                  </c:pt>
                  <c:pt idx="1">
                    <c:v>0.62665780135573168</c:v>
                  </c:pt>
                </c:numCache>
              </c:numRef>
            </c:plus>
            <c:minus>
              <c:numRef>
                <c:f>Article22021!$P$27:$Q$27</c:f>
                <c:numCache>
                  <c:formatCode>General</c:formatCode>
                  <c:ptCount val="2"/>
                  <c:pt idx="0">
                    <c:v>0.89711265240833171</c:v>
                  </c:pt>
                  <c:pt idx="1">
                    <c:v>0.62665780135573168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Article22021!$J$2:$K$2</c:f>
              <c:strCache>
                <c:ptCount val="2"/>
                <c:pt idx="0">
                  <c:v>Pre</c:v>
                </c:pt>
                <c:pt idx="1">
                  <c:v>Post</c:v>
                </c:pt>
              </c:strCache>
            </c:strRef>
          </c:cat>
          <c:val>
            <c:numRef>
              <c:f>Article22021!$P$26:$Q$26</c:f>
              <c:numCache>
                <c:formatCode>0.00</c:formatCode>
                <c:ptCount val="2"/>
                <c:pt idx="0">
                  <c:v>3.411111111111111</c:v>
                </c:pt>
                <c:pt idx="1">
                  <c:v>2.71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EF-4E1D-A1FD-AAD4630FEAAE}"/>
            </c:ext>
          </c:extLst>
        </c:ser>
        <c:ser>
          <c:idx val="1"/>
          <c:order val="1"/>
          <c:tx>
            <c:strRef>
              <c:f>Article22021!$A$20</c:f>
              <c:strCache>
                <c:ptCount val="1"/>
                <c:pt idx="0">
                  <c:v>MITT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Article22021!$P$31:$Q$31</c:f>
                <c:numCache>
                  <c:formatCode>General</c:formatCode>
                  <c:ptCount val="2"/>
                  <c:pt idx="0">
                    <c:v>0.69783196003367631</c:v>
                  </c:pt>
                  <c:pt idx="1">
                    <c:v>0.57142366069318651</c:v>
                  </c:pt>
                </c:numCache>
              </c:numRef>
            </c:plus>
            <c:minus>
              <c:numRef>
                <c:f>Article22021!$P$31:$Q$31</c:f>
                <c:numCache>
                  <c:formatCode>General</c:formatCode>
                  <c:ptCount val="2"/>
                  <c:pt idx="0">
                    <c:v>0.69783196003367631</c:v>
                  </c:pt>
                  <c:pt idx="1">
                    <c:v>0.57142366069318651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Article22021!$J$2:$K$2</c:f>
              <c:strCache>
                <c:ptCount val="2"/>
                <c:pt idx="0">
                  <c:v>Pre</c:v>
                </c:pt>
                <c:pt idx="1">
                  <c:v>Post</c:v>
                </c:pt>
              </c:strCache>
            </c:strRef>
          </c:cat>
          <c:val>
            <c:numRef>
              <c:f>Article22021!$P$30:$Q$30</c:f>
              <c:numCache>
                <c:formatCode>0.00</c:formatCode>
                <c:ptCount val="2"/>
                <c:pt idx="0">
                  <c:v>3.117777777777778</c:v>
                </c:pt>
                <c:pt idx="1">
                  <c:v>3.05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EF-4E1D-A1FD-AAD4630FE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560676192"/>
        <c:axId val="1560676608"/>
      </c:barChart>
      <c:catAx>
        <c:axId val="1560676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0676608"/>
        <c:crosses val="autoZero"/>
        <c:auto val="1"/>
        <c:lblAlgn val="ctr"/>
        <c:lblOffset val="100"/>
        <c:noMultiLvlLbl val="0"/>
      </c:catAx>
      <c:valAx>
        <c:axId val="156067660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1" u="none" strike="noStrike" kern="1200" baseline="0">
                    <a:ln>
                      <a:noFill/>
                    </a:ln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 i="1"/>
                  <a:t>ng/dl</a:t>
                </a:r>
              </a:p>
            </c:rich>
          </c:tx>
          <c:layout>
            <c:manualLayout>
              <c:xMode val="edge"/>
              <c:yMode val="edge"/>
              <c:x val="0"/>
              <c:y val="0.355683506453876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1" u="none" strike="noStrike" kern="1200" baseline="0">
                  <a:ln>
                    <a:noFill/>
                  </a:ln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1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0676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n>
            <a:noFill/>
          </a:ln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/>
              <a:t>CAT</a:t>
            </a:r>
          </a:p>
        </c:rich>
      </c:tx>
      <c:layout>
        <c:manualLayout>
          <c:xMode val="edge"/>
          <c:yMode val="edge"/>
          <c:x val="0.43819516191049368"/>
          <c:y val="1.52963763245818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874890638670166"/>
          <c:y val="5.8316778242206234E-2"/>
          <c:w val="0.81043476708268614"/>
          <c:h val="0.697424001382570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Article22021!$A$6</c:f>
              <c:strCache>
                <c:ptCount val="1"/>
                <c:pt idx="0">
                  <c:v>HIFT</c:v>
                </c:pt>
              </c:strCache>
            </c:strRef>
          </c:tx>
          <c:spPr>
            <a:pattFill prst="pct3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Article22021!$R$27:$S$27</c:f>
                <c:numCache>
                  <c:formatCode>General</c:formatCode>
                  <c:ptCount val="2"/>
                  <c:pt idx="0">
                    <c:v>2.8924835541643263</c:v>
                  </c:pt>
                  <c:pt idx="1">
                    <c:v>1.572798284728357</c:v>
                  </c:pt>
                </c:numCache>
              </c:numRef>
            </c:plus>
            <c:minus>
              <c:numRef>
                <c:f>Article22021!$R$27:$S$27</c:f>
                <c:numCache>
                  <c:formatCode>General</c:formatCode>
                  <c:ptCount val="2"/>
                  <c:pt idx="0">
                    <c:v>2.8924835541643263</c:v>
                  </c:pt>
                  <c:pt idx="1">
                    <c:v>1.572798284728357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Article22021!$J$2:$K$2</c:f>
              <c:strCache>
                <c:ptCount val="2"/>
                <c:pt idx="0">
                  <c:v>Pre</c:v>
                </c:pt>
                <c:pt idx="1">
                  <c:v>Post</c:v>
                </c:pt>
              </c:strCache>
            </c:strRef>
          </c:cat>
          <c:val>
            <c:numRef>
              <c:f>Article22021!$R$26:$S$26</c:f>
              <c:numCache>
                <c:formatCode>0.00</c:formatCode>
                <c:ptCount val="2"/>
                <c:pt idx="0">
                  <c:v>8.68888888888889</c:v>
                </c:pt>
                <c:pt idx="1">
                  <c:v>6.3622222222222211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4-4842-BC7C-3E090D2704A9}"/>
            </c:ext>
          </c:extLst>
        </c:ser>
        <c:ser>
          <c:idx val="1"/>
          <c:order val="1"/>
          <c:tx>
            <c:strRef>
              <c:f>Article22021!$A$20</c:f>
              <c:strCache>
                <c:ptCount val="1"/>
                <c:pt idx="0">
                  <c:v>MITT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Article22021!$R$31:$S$31</c:f>
                <c:numCache>
                  <c:formatCode>General</c:formatCode>
                  <c:ptCount val="2"/>
                  <c:pt idx="0">
                    <c:v>2.0958716033616569</c:v>
                  </c:pt>
                  <c:pt idx="1">
                    <c:v>1.8832072229163881</c:v>
                  </c:pt>
                </c:numCache>
              </c:numRef>
            </c:plus>
            <c:minus>
              <c:numRef>
                <c:f>Article22021!$R$31:$S$31</c:f>
                <c:numCache>
                  <c:formatCode>General</c:formatCode>
                  <c:ptCount val="2"/>
                  <c:pt idx="0">
                    <c:v>2.0958716033616569</c:v>
                  </c:pt>
                  <c:pt idx="1">
                    <c:v>1.8832072229163881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Article22021!$J$2:$K$2</c:f>
              <c:strCache>
                <c:ptCount val="2"/>
                <c:pt idx="0">
                  <c:v>Pre</c:v>
                </c:pt>
                <c:pt idx="1">
                  <c:v>Post</c:v>
                </c:pt>
              </c:strCache>
            </c:strRef>
          </c:cat>
          <c:val>
            <c:numRef>
              <c:f>Article22021!$R$30:$S$30</c:f>
              <c:numCache>
                <c:formatCode>0.00</c:formatCode>
                <c:ptCount val="2"/>
                <c:pt idx="0">
                  <c:v>9.525555555555556</c:v>
                </c:pt>
                <c:pt idx="1">
                  <c:v>7.1322222222222216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14-4842-BC7C-3E090D270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560676192"/>
        <c:axId val="1560676608"/>
      </c:barChart>
      <c:catAx>
        <c:axId val="1560676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0676608"/>
        <c:crosses val="autoZero"/>
        <c:auto val="1"/>
        <c:lblAlgn val="ctr"/>
        <c:lblOffset val="100"/>
        <c:noMultiLvlLbl val="0"/>
      </c:catAx>
      <c:valAx>
        <c:axId val="156067660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1" u="none" strike="noStrike" kern="1200" baseline="0">
                    <a:ln>
                      <a:noFill/>
                    </a:ln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 i="1"/>
                  <a:t>ng/dl</a:t>
                </a:r>
              </a:p>
            </c:rich>
          </c:tx>
          <c:layout>
            <c:manualLayout>
              <c:xMode val="edge"/>
              <c:yMode val="edge"/>
              <c:x val="0"/>
              <c:y val="0.355683506453876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1" u="none" strike="noStrike" kern="1200" baseline="0">
                  <a:ln>
                    <a:noFill/>
                  </a:ln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1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0676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n>
            <a:noFill/>
          </a:ln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/>
              <a:t>VO</a:t>
            </a:r>
            <a:r>
              <a:rPr lang="en-US" sz="800"/>
              <a:t>2peak</a:t>
            </a:r>
            <a:endParaRPr lang="en-US" sz="1050"/>
          </a:p>
        </c:rich>
      </c:tx>
      <c:layout>
        <c:manualLayout>
          <c:xMode val="edge"/>
          <c:yMode val="edge"/>
          <c:x val="0.43819516191049368"/>
          <c:y val="1.52963763245818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874890638670166"/>
          <c:y val="5.8316778242206234E-2"/>
          <c:w val="0.81043476708268614"/>
          <c:h val="0.697424001382570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Article22021!$A$6</c:f>
              <c:strCache>
                <c:ptCount val="1"/>
                <c:pt idx="0">
                  <c:v>HIFT</c:v>
                </c:pt>
              </c:strCache>
            </c:strRef>
          </c:tx>
          <c:spPr>
            <a:pattFill prst="pct3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Article22021!$T$27:$U$27</c:f>
                <c:numCache>
                  <c:formatCode>General</c:formatCode>
                  <c:ptCount val="2"/>
                  <c:pt idx="0">
                    <c:v>2.2856314469115766</c:v>
                  </c:pt>
                  <c:pt idx="1">
                    <c:v>3.3578543909930216</c:v>
                  </c:pt>
                </c:numCache>
              </c:numRef>
            </c:plus>
            <c:minus>
              <c:numRef>
                <c:f>Article22021!$T$27:$U$27</c:f>
                <c:numCache>
                  <c:formatCode>General</c:formatCode>
                  <c:ptCount val="2"/>
                  <c:pt idx="0">
                    <c:v>2.2856314469115766</c:v>
                  </c:pt>
                  <c:pt idx="1">
                    <c:v>3.3578543909930216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Article22021!$J$2:$K$2</c:f>
              <c:strCache>
                <c:ptCount val="2"/>
                <c:pt idx="0">
                  <c:v>Pre</c:v>
                </c:pt>
                <c:pt idx="1">
                  <c:v>Post</c:v>
                </c:pt>
              </c:strCache>
            </c:strRef>
          </c:cat>
          <c:val>
            <c:numRef>
              <c:f>Article22021!$T$26:$U$26</c:f>
              <c:numCache>
                <c:formatCode>0.00</c:formatCode>
                <c:ptCount val="2"/>
                <c:pt idx="0">
                  <c:v>62.50888888888889</c:v>
                </c:pt>
                <c:pt idx="1">
                  <c:v>62.661111111111119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73-4F4C-9AE1-4E6B8D59667B}"/>
            </c:ext>
          </c:extLst>
        </c:ser>
        <c:ser>
          <c:idx val="1"/>
          <c:order val="1"/>
          <c:tx>
            <c:strRef>
              <c:f>Article22021!$A$20</c:f>
              <c:strCache>
                <c:ptCount val="1"/>
                <c:pt idx="0">
                  <c:v>MITT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Article22021!$T$31:$U$31</c:f>
                <c:numCache>
                  <c:formatCode>General</c:formatCode>
                  <c:ptCount val="2"/>
                  <c:pt idx="0">
                    <c:v>2.6905668547724284</c:v>
                  </c:pt>
                  <c:pt idx="1">
                    <c:v>1.270850546331515</c:v>
                  </c:pt>
                </c:numCache>
              </c:numRef>
            </c:plus>
            <c:minus>
              <c:numRef>
                <c:f>Article22021!$T$31:$U$31</c:f>
                <c:numCache>
                  <c:formatCode>General</c:formatCode>
                  <c:ptCount val="2"/>
                  <c:pt idx="0">
                    <c:v>2.6905668547724284</c:v>
                  </c:pt>
                  <c:pt idx="1">
                    <c:v>1.270850546331515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Article22021!$J$2:$K$2</c:f>
              <c:strCache>
                <c:ptCount val="2"/>
                <c:pt idx="0">
                  <c:v>Pre</c:v>
                </c:pt>
                <c:pt idx="1">
                  <c:v>Post</c:v>
                </c:pt>
              </c:strCache>
            </c:strRef>
          </c:cat>
          <c:val>
            <c:numRef>
              <c:f>Article22021!$T$30:$U$30</c:f>
              <c:numCache>
                <c:formatCode>0.00</c:formatCode>
                <c:ptCount val="2"/>
                <c:pt idx="0">
                  <c:v>60.506666666666675</c:v>
                </c:pt>
                <c:pt idx="1">
                  <c:v>58.108888888888892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73-4F4C-9AE1-4E6B8D5966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560676192"/>
        <c:axId val="1560676608"/>
      </c:barChart>
      <c:catAx>
        <c:axId val="1560676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0676608"/>
        <c:crosses val="autoZero"/>
        <c:auto val="1"/>
        <c:lblAlgn val="ctr"/>
        <c:lblOffset val="100"/>
        <c:noMultiLvlLbl val="0"/>
      </c:catAx>
      <c:valAx>
        <c:axId val="156067660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1" u="none" strike="noStrike" kern="1200" baseline="0">
                    <a:ln>
                      <a:noFill/>
                    </a:ln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 i="1"/>
                  <a:t>ml/kg.min</a:t>
                </a:r>
              </a:p>
            </c:rich>
          </c:tx>
          <c:layout>
            <c:manualLayout>
              <c:xMode val="edge"/>
              <c:yMode val="edge"/>
              <c:x val="0"/>
              <c:y val="0.355683506453876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1" u="none" strike="noStrike" kern="1200" baseline="0">
                  <a:ln>
                    <a:noFill/>
                  </a:ln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1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0676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n>
            <a:noFill/>
          </a:ln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/>
              <a:t>VJH</a:t>
            </a:r>
          </a:p>
        </c:rich>
      </c:tx>
      <c:layout>
        <c:manualLayout>
          <c:xMode val="edge"/>
          <c:yMode val="edge"/>
          <c:x val="0.43819516191049368"/>
          <c:y val="1.52963763245818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874890638670166"/>
          <c:y val="5.8316778242206234E-2"/>
          <c:w val="0.81043476708268614"/>
          <c:h val="0.697424001382570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Article22021!$A$6</c:f>
              <c:strCache>
                <c:ptCount val="1"/>
                <c:pt idx="0">
                  <c:v>HIFT</c:v>
                </c:pt>
              </c:strCache>
            </c:strRef>
          </c:tx>
          <c:spPr>
            <a:pattFill prst="pct3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Article22021!$V$27:$W$27</c:f>
                <c:numCache>
                  <c:formatCode>General</c:formatCode>
                  <c:ptCount val="2"/>
                  <c:pt idx="0">
                    <c:v>5.5</c:v>
                  </c:pt>
                  <c:pt idx="1">
                    <c:v>4.7287536530370362</c:v>
                  </c:pt>
                </c:numCache>
              </c:numRef>
            </c:plus>
            <c:minus>
              <c:numRef>
                <c:f>Article22021!$V$27:$W$27</c:f>
                <c:numCache>
                  <c:formatCode>General</c:formatCode>
                  <c:ptCount val="2"/>
                  <c:pt idx="0">
                    <c:v>5.5</c:v>
                  </c:pt>
                  <c:pt idx="1">
                    <c:v>4.7287536530370362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Article22021!$J$2:$K$2</c:f>
              <c:strCache>
                <c:ptCount val="2"/>
                <c:pt idx="0">
                  <c:v>Pre</c:v>
                </c:pt>
                <c:pt idx="1">
                  <c:v>Post</c:v>
                </c:pt>
              </c:strCache>
            </c:strRef>
          </c:cat>
          <c:val>
            <c:numRef>
              <c:f>Article22021!$V$26:$W$26</c:f>
              <c:numCache>
                <c:formatCode>0.00</c:formatCode>
                <c:ptCount val="2"/>
                <c:pt idx="0">
                  <c:v>41.333333333333336</c:v>
                </c:pt>
                <c:pt idx="1">
                  <c:v>47.111111111111114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65-4952-AC0D-53372D0F026B}"/>
            </c:ext>
          </c:extLst>
        </c:ser>
        <c:ser>
          <c:idx val="1"/>
          <c:order val="1"/>
          <c:tx>
            <c:strRef>
              <c:f>Article22021!$A$20</c:f>
              <c:strCache>
                <c:ptCount val="1"/>
                <c:pt idx="0">
                  <c:v>MITT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Article22021!$V$31:$W$31</c:f>
                <c:numCache>
                  <c:formatCode>General</c:formatCode>
                  <c:ptCount val="2"/>
                  <c:pt idx="0">
                    <c:v>6.5</c:v>
                  </c:pt>
                  <c:pt idx="1">
                    <c:v>5.1424162068471606</c:v>
                  </c:pt>
                </c:numCache>
              </c:numRef>
            </c:plus>
            <c:minus>
              <c:numRef>
                <c:f>Article22021!$V$31:$W$31</c:f>
                <c:numCache>
                  <c:formatCode>General</c:formatCode>
                  <c:ptCount val="2"/>
                  <c:pt idx="0">
                    <c:v>6.5</c:v>
                  </c:pt>
                  <c:pt idx="1">
                    <c:v>5.1424162068471606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Article22021!$J$2:$K$2</c:f>
              <c:strCache>
                <c:ptCount val="2"/>
                <c:pt idx="0">
                  <c:v>Pre</c:v>
                </c:pt>
                <c:pt idx="1">
                  <c:v>Post</c:v>
                </c:pt>
              </c:strCache>
            </c:strRef>
          </c:cat>
          <c:val>
            <c:numRef>
              <c:f>Article22021!$V$30:$W$30</c:f>
              <c:numCache>
                <c:formatCode>0.00</c:formatCode>
                <c:ptCount val="2"/>
                <c:pt idx="0">
                  <c:v>39.666666666666664</c:v>
                </c:pt>
                <c:pt idx="1">
                  <c:v>41.222222222222221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65-4952-AC0D-53372D0F02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560676192"/>
        <c:axId val="1560676608"/>
      </c:barChart>
      <c:catAx>
        <c:axId val="1560676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0676608"/>
        <c:crosses val="autoZero"/>
        <c:auto val="1"/>
        <c:lblAlgn val="ctr"/>
        <c:lblOffset val="100"/>
        <c:noMultiLvlLbl val="0"/>
      </c:catAx>
      <c:valAx>
        <c:axId val="156067660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1" u="none" strike="noStrike" kern="1200" baseline="0">
                    <a:ln>
                      <a:noFill/>
                    </a:ln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 i="1"/>
                  <a:t>cm</a:t>
                </a:r>
              </a:p>
            </c:rich>
          </c:tx>
          <c:layout>
            <c:manualLayout>
              <c:xMode val="edge"/>
              <c:yMode val="edge"/>
              <c:x val="0"/>
              <c:y val="0.355683506453876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1" u="none" strike="noStrike" kern="1200" baseline="0">
                  <a:ln>
                    <a:noFill/>
                  </a:ln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1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0676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n>
            <a:noFill/>
          </a:ln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/>
              <a:t>MEP</a:t>
            </a:r>
          </a:p>
        </c:rich>
      </c:tx>
      <c:layout>
        <c:manualLayout>
          <c:xMode val="edge"/>
          <c:yMode val="edge"/>
          <c:x val="0.43819516191049368"/>
          <c:y val="1.52963763245818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874890638670166"/>
          <c:y val="5.8316778242206234E-2"/>
          <c:w val="0.81043476708268614"/>
          <c:h val="0.697424001382570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Article22021!$A$6</c:f>
              <c:strCache>
                <c:ptCount val="1"/>
                <c:pt idx="0">
                  <c:v>HIFT</c:v>
                </c:pt>
              </c:strCache>
            </c:strRef>
          </c:tx>
          <c:spPr>
            <a:pattFill prst="pct3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Article22021!$X$27:$Y$27</c:f>
                <c:numCache>
                  <c:formatCode>General</c:formatCode>
                  <c:ptCount val="2"/>
                  <c:pt idx="0">
                    <c:v>604.46385989983116</c:v>
                  </c:pt>
                  <c:pt idx="1">
                    <c:v>658.87924935074568</c:v>
                  </c:pt>
                </c:numCache>
              </c:numRef>
            </c:plus>
            <c:minus>
              <c:numRef>
                <c:f>Article22021!$X$27:$Y$27</c:f>
                <c:numCache>
                  <c:formatCode>General</c:formatCode>
                  <c:ptCount val="2"/>
                  <c:pt idx="0">
                    <c:v>604.46385989983116</c:v>
                  </c:pt>
                  <c:pt idx="1">
                    <c:v>658.87924935074568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Article22021!$J$2:$K$2</c:f>
              <c:strCache>
                <c:ptCount val="2"/>
                <c:pt idx="0">
                  <c:v>Pre</c:v>
                </c:pt>
                <c:pt idx="1">
                  <c:v>Post</c:v>
                </c:pt>
              </c:strCache>
            </c:strRef>
          </c:cat>
          <c:val>
            <c:numRef>
              <c:f>Article22021!$X$26:$Y$26</c:f>
              <c:numCache>
                <c:formatCode>0.00</c:formatCode>
                <c:ptCount val="2"/>
                <c:pt idx="0">
                  <c:v>2724.5899999999997</c:v>
                </c:pt>
                <c:pt idx="1">
                  <c:v>3192.5233333333331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E6-43D1-86FD-9235029C367D}"/>
            </c:ext>
          </c:extLst>
        </c:ser>
        <c:ser>
          <c:idx val="1"/>
          <c:order val="1"/>
          <c:tx>
            <c:strRef>
              <c:f>Article22021!$A$20</c:f>
              <c:strCache>
                <c:ptCount val="1"/>
                <c:pt idx="0">
                  <c:v>MITT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Article22021!$X$31:$Y$31</c:f>
                <c:numCache>
                  <c:formatCode>General</c:formatCode>
                  <c:ptCount val="2"/>
                  <c:pt idx="0">
                    <c:v>880.10582100961085</c:v>
                  </c:pt>
                  <c:pt idx="1">
                    <c:v>789.8000523233685</c:v>
                  </c:pt>
                </c:numCache>
              </c:numRef>
            </c:plus>
            <c:minus>
              <c:numRef>
                <c:f>Article22021!$X$31:$Y$31</c:f>
                <c:numCache>
                  <c:formatCode>General</c:formatCode>
                  <c:ptCount val="2"/>
                  <c:pt idx="0">
                    <c:v>880.10582100961085</c:v>
                  </c:pt>
                  <c:pt idx="1">
                    <c:v>789.8000523233685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Article22021!$J$2:$K$2</c:f>
              <c:strCache>
                <c:ptCount val="2"/>
                <c:pt idx="0">
                  <c:v>Pre</c:v>
                </c:pt>
                <c:pt idx="1">
                  <c:v>Post</c:v>
                </c:pt>
              </c:strCache>
            </c:strRef>
          </c:cat>
          <c:val>
            <c:numRef>
              <c:f>Article22021!$X$30:$Y$30</c:f>
              <c:numCache>
                <c:formatCode>0.00</c:formatCode>
                <c:ptCount val="2"/>
                <c:pt idx="0">
                  <c:v>2481.02</c:v>
                </c:pt>
                <c:pt idx="1">
                  <c:v>2658.2066666666669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E6-43D1-86FD-9235029C36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560676192"/>
        <c:axId val="1560676608"/>
      </c:barChart>
      <c:catAx>
        <c:axId val="1560676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0676608"/>
        <c:crosses val="autoZero"/>
        <c:auto val="1"/>
        <c:lblAlgn val="ctr"/>
        <c:lblOffset val="100"/>
        <c:noMultiLvlLbl val="0"/>
      </c:catAx>
      <c:valAx>
        <c:axId val="156067660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1" u="none" strike="noStrike" kern="1200" baseline="0">
                    <a:ln>
                      <a:noFill/>
                    </a:ln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 i="1"/>
                  <a:t>Watt</a:t>
                </a:r>
              </a:p>
            </c:rich>
          </c:tx>
          <c:layout>
            <c:manualLayout>
              <c:xMode val="edge"/>
              <c:yMode val="edge"/>
              <c:x val="0"/>
              <c:y val="0.355683506453876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1" u="none" strike="noStrike" kern="1200" baseline="0">
                  <a:ln>
                    <a:noFill/>
                  </a:ln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1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0676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2231592761431134"/>
          <c:y val="0.92385466193722587"/>
          <c:w val="0.1951339964083437"/>
          <c:h val="7.18854871575557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n>
            <a:noFill/>
          </a:ln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Sheet2!$B$5</c:f>
              <c:strCache>
                <c:ptCount val="1"/>
                <c:pt idx="0">
                  <c:v>HIFT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2"/>
            <c:spPr>
              <a:solidFill>
                <a:schemeClr val="tx1"/>
              </a:solidFill>
              <a:ln w="6350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Sheet2!$D$25:$AA$25</c:f>
                <c:numCache>
                  <c:formatCode>General</c:formatCode>
                  <c:ptCount val="24"/>
                  <c:pt idx="0">
                    <c:v>2.8771127502720111</c:v>
                  </c:pt>
                  <c:pt idx="1">
                    <c:v>2.5873624493766707</c:v>
                  </c:pt>
                  <c:pt idx="2">
                    <c:v>1.6690459207925603</c:v>
                  </c:pt>
                  <c:pt idx="3">
                    <c:v>3.3333333333333335</c:v>
                  </c:pt>
                  <c:pt idx="4">
                    <c:v>2.4551533104427055</c:v>
                  </c:pt>
                  <c:pt idx="5">
                    <c:v>2.6925824035672519</c:v>
                  </c:pt>
                  <c:pt idx="6">
                    <c:v>4.3568501072613062</c:v>
                  </c:pt>
                  <c:pt idx="7">
                    <c:v>4.3140597018482616</c:v>
                  </c:pt>
                  <c:pt idx="8">
                    <c:v>3.833592123769634</c:v>
                  </c:pt>
                  <c:pt idx="9">
                    <c:v>3.4408263127170069</c:v>
                  </c:pt>
                  <c:pt idx="10">
                    <c:v>3.419714088113865</c:v>
                  </c:pt>
                  <c:pt idx="11">
                    <c:v>4.7696960070847281</c:v>
                  </c:pt>
                  <c:pt idx="12">
                    <c:v>3.8765677832043361</c:v>
                  </c:pt>
                  <c:pt idx="13">
                    <c:v>3.9686269665968856</c:v>
                  </c:pt>
                  <c:pt idx="14">
                    <c:v>3.333333333333333</c:v>
                  </c:pt>
                  <c:pt idx="15">
                    <c:v>2.8625940062196116</c:v>
                  </c:pt>
                  <c:pt idx="16">
                    <c:v>2.1213203435596424</c:v>
                  </c:pt>
                  <c:pt idx="17">
                    <c:v>2.0069324297987161</c:v>
                  </c:pt>
                  <c:pt idx="18">
                    <c:v>2.9907264074877267</c:v>
                  </c:pt>
                  <c:pt idx="19">
                    <c:v>2.0275875100994063</c:v>
                  </c:pt>
                  <c:pt idx="20">
                    <c:v>2.8722813232690143</c:v>
                  </c:pt>
                  <c:pt idx="21">
                    <c:v>3.1928740101113355</c:v>
                  </c:pt>
                  <c:pt idx="22">
                    <c:v>2.8037673068767872</c:v>
                  </c:pt>
                  <c:pt idx="23">
                    <c:v>3.3208098075285459</c:v>
                  </c:pt>
                </c:numCache>
              </c:numRef>
            </c:plus>
            <c:minus>
              <c:numRef>
                <c:f>Sheet2!$D$25:$AA$25</c:f>
                <c:numCache>
                  <c:formatCode>General</c:formatCode>
                  <c:ptCount val="24"/>
                  <c:pt idx="0">
                    <c:v>2.8771127502720111</c:v>
                  </c:pt>
                  <c:pt idx="1">
                    <c:v>2.5873624493766707</c:v>
                  </c:pt>
                  <c:pt idx="2">
                    <c:v>1.6690459207925603</c:v>
                  </c:pt>
                  <c:pt idx="3">
                    <c:v>3.3333333333333335</c:v>
                  </c:pt>
                  <c:pt idx="4">
                    <c:v>2.4551533104427055</c:v>
                  </c:pt>
                  <c:pt idx="5">
                    <c:v>2.6925824035672519</c:v>
                  </c:pt>
                  <c:pt idx="6">
                    <c:v>4.3568501072613062</c:v>
                  </c:pt>
                  <c:pt idx="7">
                    <c:v>4.3140597018482616</c:v>
                  </c:pt>
                  <c:pt idx="8">
                    <c:v>3.833592123769634</c:v>
                  </c:pt>
                  <c:pt idx="9">
                    <c:v>3.4408263127170069</c:v>
                  </c:pt>
                  <c:pt idx="10">
                    <c:v>3.419714088113865</c:v>
                  </c:pt>
                  <c:pt idx="11">
                    <c:v>4.7696960070847281</c:v>
                  </c:pt>
                  <c:pt idx="12">
                    <c:v>3.8765677832043361</c:v>
                  </c:pt>
                  <c:pt idx="13">
                    <c:v>3.9686269665968856</c:v>
                  </c:pt>
                  <c:pt idx="14">
                    <c:v>3.333333333333333</c:v>
                  </c:pt>
                  <c:pt idx="15">
                    <c:v>2.8625940062196116</c:v>
                  </c:pt>
                  <c:pt idx="16">
                    <c:v>2.1213203435596424</c:v>
                  </c:pt>
                  <c:pt idx="17">
                    <c:v>2.0069324297987161</c:v>
                  </c:pt>
                  <c:pt idx="18">
                    <c:v>2.9907264074877267</c:v>
                  </c:pt>
                  <c:pt idx="19">
                    <c:v>2.0275875100994063</c:v>
                  </c:pt>
                  <c:pt idx="20">
                    <c:v>2.8722813232690143</c:v>
                  </c:pt>
                  <c:pt idx="21">
                    <c:v>3.1928740101113355</c:v>
                  </c:pt>
                  <c:pt idx="22">
                    <c:v>2.8037673068767872</c:v>
                  </c:pt>
                  <c:pt idx="23">
                    <c:v>3.3208098075285459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yVal>
            <c:numRef>
              <c:f>Sheet2!$D$24:$AA$24</c:f>
              <c:numCache>
                <c:formatCode>0.00</c:formatCode>
                <c:ptCount val="24"/>
                <c:pt idx="0">
                  <c:v>173.55555555555554</c:v>
                </c:pt>
                <c:pt idx="1">
                  <c:v>174.22222222222223</c:v>
                </c:pt>
                <c:pt idx="2">
                  <c:v>175.25</c:v>
                </c:pt>
                <c:pt idx="3">
                  <c:v>175.11111111111111</c:v>
                </c:pt>
                <c:pt idx="4">
                  <c:v>177.44444444444446</c:v>
                </c:pt>
                <c:pt idx="5">
                  <c:v>179.66666666666666</c:v>
                </c:pt>
                <c:pt idx="6">
                  <c:v>181.875</c:v>
                </c:pt>
                <c:pt idx="7">
                  <c:v>180.88888888888889</c:v>
                </c:pt>
                <c:pt idx="8">
                  <c:v>180.875</c:v>
                </c:pt>
                <c:pt idx="9">
                  <c:v>179.875</c:v>
                </c:pt>
                <c:pt idx="10">
                  <c:v>182.22222222222223</c:v>
                </c:pt>
                <c:pt idx="11">
                  <c:v>179.66666666666666</c:v>
                </c:pt>
                <c:pt idx="12">
                  <c:v>179.44444444444446</c:v>
                </c:pt>
                <c:pt idx="13">
                  <c:v>181.66666666666666</c:v>
                </c:pt>
                <c:pt idx="14">
                  <c:v>181.11111111111111</c:v>
                </c:pt>
                <c:pt idx="15">
                  <c:v>181.22222222222223</c:v>
                </c:pt>
                <c:pt idx="16">
                  <c:v>182</c:v>
                </c:pt>
                <c:pt idx="17">
                  <c:v>182.44444444444446</c:v>
                </c:pt>
                <c:pt idx="18">
                  <c:v>184.22222222222223</c:v>
                </c:pt>
                <c:pt idx="19">
                  <c:v>181.88888888888889</c:v>
                </c:pt>
                <c:pt idx="20">
                  <c:v>184</c:v>
                </c:pt>
                <c:pt idx="21">
                  <c:v>182.22222222222223</c:v>
                </c:pt>
                <c:pt idx="22">
                  <c:v>182.11111111111111</c:v>
                </c:pt>
                <c:pt idx="23">
                  <c:v>183.44444444444446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3BE-4102-81F0-F650567590FC}"/>
            </c:ext>
          </c:extLst>
        </c:ser>
        <c:ser>
          <c:idx val="1"/>
          <c:order val="1"/>
          <c:tx>
            <c:strRef>
              <c:f>Sheet2!$B$14</c:f>
              <c:strCache>
                <c:ptCount val="1"/>
                <c:pt idx="0">
                  <c:v>MITT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2"/>
            <c:spPr>
              <a:solidFill>
                <a:schemeClr val="bg1">
                  <a:lumMod val="50000"/>
                </a:schemeClr>
              </a:solidFill>
              <a:ln w="9525">
                <a:solidFill>
                  <a:schemeClr val="bg1">
                    <a:lumMod val="50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Sheet2!$D$28:$AA$28</c:f>
                <c:numCache>
                  <c:formatCode>General</c:formatCode>
                  <c:ptCount val="24"/>
                  <c:pt idx="0">
                    <c:v>2.6193722742502854</c:v>
                  </c:pt>
                  <c:pt idx="1">
                    <c:v>2.6352313834736494</c:v>
                  </c:pt>
                  <c:pt idx="2">
                    <c:v>6.1055530280047341</c:v>
                  </c:pt>
                  <c:pt idx="3">
                    <c:v>4.7696960070847281</c:v>
                  </c:pt>
                  <c:pt idx="4">
                    <c:v>6.0231036665308837</c:v>
                  </c:pt>
                  <c:pt idx="5">
                    <c:v>4.3588989435406731</c:v>
                  </c:pt>
                  <c:pt idx="6">
                    <c:v>3.9405301391789633</c:v>
                  </c:pt>
                  <c:pt idx="7">
                    <c:v>6.2373681873657176</c:v>
                  </c:pt>
                  <c:pt idx="8">
                    <c:v>4.2163702135578394</c:v>
                  </c:pt>
                  <c:pt idx="9">
                    <c:v>3.8333333333333335</c:v>
                  </c:pt>
                  <c:pt idx="10">
                    <c:v>4.0551750201988126</c:v>
                  </c:pt>
                  <c:pt idx="11">
                    <c:v>6.6116779802320771</c:v>
                  </c:pt>
                  <c:pt idx="12">
                    <c:v>5.6149601759743382</c:v>
                  </c:pt>
                  <c:pt idx="13">
                    <c:v>5.4510811509539749</c:v>
                  </c:pt>
                  <c:pt idx="14">
                    <c:v>4.1766546953805559</c:v>
                  </c:pt>
                  <c:pt idx="15">
                    <c:v>4.9749371855330997</c:v>
                  </c:pt>
                  <c:pt idx="16">
                    <c:v>5.7445626465380286</c:v>
                  </c:pt>
                  <c:pt idx="17">
                    <c:v>5.3489355119604047</c:v>
                  </c:pt>
                  <c:pt idx="18">
                    <c:v>3.9510898637098988</c:v>
                  </c:pt>
                  <c:pt idx="19">
                    <c:v>3.2574700476153438</c:v>
                  </c:pt>
                  <c:pt idx="20">
                    <c:v>4.6844897741850655</c:v>
                  </c:pt>
                  <c:pt idx="21">
                    <c:v>2.7436796055257213</c:v>
                  </c:pt>
                  <c:pt idx="22">
                    <c:v>4.3429380735984608</c:v>
                  </c:pt>
                  <c:pt idx="23">
                    <c:v>4.6097722286464435</c:v>
                  </c:pt>
                </c:numCache>
              </c:numRef>
            </c:plus>
            <c:minus>
              <c:numRef>
                <c:f>Sheet2!$D$28:$AA$28</c:f>
                <c:numCache>
                  <c:formatCode>General</c:formatCode>
                  <c:ptCount val="24"/>
                  <c:pt idx="0">
                    <c:v>2.6193722742502854</c:v>
                  </c:pt>
                  <c:pt idx="1">
                    <c:v>2.6352313834736494</c:v>
                  </c:pt>
                  <c:pt idx="2">
                    <c:v>6.1055530280047341</c:v>
                  </c:pt>
                  <c:pt idx="3">
                    <c:v>4.7696960070847281</c:v>
                  </c:pt>
                  <c:pt idx="4">
                    <c:v>6.0231036665308837</c:v>
                  </c:pt>
                  <c:pt idx="5">
                    <c:v>4.3588989435406731</c:v>
                  </c:pt>
                  <c:pt idx="6">
                    <c:v>3.9405301391789633</c:v>
                  </c:pt>
                  <c:pt idx="7">
                    <c:v>6.2373681873657176</c:v>
                  </c:pt>
                  <c:pt idx="8">
                    <c:v>4.2163702135578394</c:v>
                  </c:pt>
                  <c:pt idx="9">
                    <c:v>3.8333333333333335</c:v>
                  </c:pt>
                  <c:pt idx="10">
                    <c:v>4.0551750201988126</c:v>
                  </c:pt>
                  <c:pt idx="11">
                    <c:v>6.6116779802320771</c:v>
                  </c:pt>
                  <c:pt idx="12">
                    <c:v>5.6149601759743382</c:v>
                  </c:pt>
                  <c:pt idx="13">
                    <c:v>5.4510811509539749</c:v>
                  </c:pt>
                  <c:pt idx="14">
                    <c:v>4.1766546953805559</c:v>
                  </c:pt>
                  <c:pt idx="15">
                    <c:v>4.9749371855330997</c:v>
                  </c:pt>
                  <c:pt idx="16">
                    <c:v>5.7445626465380286</c:v>
                  </c:pt>
                  <c:pt idx="17">
                    <c:v>5.3489355119604047</c:v>
                  </c:pt>
                  <c:pt idx="18">
                    <c:v>3.9510898637098988</c:v>
                  </c:pt>
                  <c:pt idx="19">
                    <c:v>3.2574700476153438</c:v>
                  </c:pt>
                  <c:pt idx="20">
                    <c:v>4.6844897741850655</c:v>
                  </c:pt>
                  <c:pt idx="21">
                    <c:v>2.7436796055257213</c:v>
                  </c:pt>
                  <c:pt idx="22">
                    <c:v>4.3429380735984608</c:v>
                  </c:pt>
                  <c:pt idx="23">
                    <c:v>4.6097722286464435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yVal>
            <c:numRef>
              <c:f>Sheet2!$D$27:$AA$27</c:f>
              <c:numCache>
                <c:formatCode>0.00</c:formatCode>
                <c:ptCount val="24"/>
                <c:pt idx="0">
                  <c:v>129.88888888888889</c:v>
                </c:pt>
                <c:pt idx="1">
                  <c:v>130.22222222222223</c:v>
                </c:pt>
                <c:pt idx="2">
                  <c:v>125.44444444444444</c:v>
                </c:pt>
                <c:pt idx="3">
                  <c:v>129.33333333333334</c:v>
                </c:pt>
                <c:pt idx="4">
                  <c:v>128.44444444444446</c:v>
                </c:pt>
                <c:pt idx="5">
                  <c:v>128.33333333333334</c:v>
                </c:pt>
                <c:pt idx="6">
                  <c:v>130.55555555555554</c:v>
                </c:pt>
                <c:pt idx="7">
                  <c:v>131.28571428571428</c:v>
                </c:pt>
                <c:pt idx="8">
                  <c:v>130.44444444444446</c:v>
                </c:pt>
                <c:pt idx="9">
                  <c:v>127.77777777777777</c:v>
                </c:pt>
                <c:pt idx="10">
                  <c:v>127.77777777777777</c:v>
                </c:pt>
                <c:pt idx="11">
                  <c:v>130.5</c:v>
                </c:pt>
                <c:pt idx="12">
                  <c:v>126.44444444444444</c:v>
                </c:pt>
                <c:pt idx="13">
                  <c:v>128.5</c:v>
                </c:pt>
                <c:pt idx="14">
                  <c:v>131.77777777777777</c:v>
                </c:pt>
                <c:pt idx="15">
                  <c:v>128.66666666666666</c:v>
                </c:pt>
                <c:pt idx="16">
                  <c:v>129</c:v>
                </c:pt>
                <c:pt idx="17">
                  <c:v>130.11111111111111</c:v>
                </c:pt>
                <c:pt idx="18">
                  <c:v>130.11111111111111</c:v>
                </c:pt>
                <c:pt idx="19">
                  <c:v>131.11111111111111</c:v>
                </c:pt>
                <c:pt idx="20">
                  <c:v>130.22222222222223</c:v>
                </c:pt>
                <c:pt idx="21">
                  <c:v>130.55555555555554</c:v>
                </c:pt>
                <c:pt idx="22">
                  <c:v>133.11111111111111</c:v>
                </c:pt>
                <c:pt idx="23">
                  <c:v>129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3BE-4102-81F0-F650567590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0181679"/>
        <c:axId val="1210161711"/>
      </c:scatterChart>
      <c:valAx>
        <c:axId val="1210181679"/>
        <c:scaling>
          <c:orientation val="minMax"/>
          <c:max val="24"/>
          <c:min val="1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10161711"/>
        <c:crosses val="autoZero"/>
        <c:crossBetween val="midCat"/>
        <c:majorUnit val="1"/>
      </c:valAx>
      <c:valAx>
        <c:axId val="1210161711"/>
        <c:scaling>
          <c:orientation val="minMax"/>
          <c:min val="5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1018167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266699</xdr:colOff>
      <xdr:row>42</xdr:row>
      <xdr:rowOff>9526</xdr:rowOff>
    </xdr:from>
    <xdr:to>
      <xdr:col>14</xdr:col>
      <xdr:colOff>600074</xdr:colOff>
      <xdr:row>55</xdr:row>
      <xdr:rowOff>23812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746AEC7-F678-2BDE-F618-A75C4DCB4E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200024</xdr:colOff>
      <xdr:row>41</xdr:row>
      <xdr:rowOff>114300</xdr:rowOff>
    </xdr:from>
    <xdr:to>
      <xdr:col>22</xdr:col>
      <xdr:colOff>400049</xdr:colOff>
      <xdr:row>55</xdr:row>
      <xdr:rowOff>90486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9A8D11B-9F8B-49D6-88E6-C5EDB4F878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9525</xdr:colOff>
      <xdr:row>56</xdr:row>
      <xdr:rowOff>142875</xdr:rowOff>
    </xdr:from>
    <xdr:to>
      <xdr:col>22</xdr:col>
      <xdr:colOff>276225</xdr:colOff>
      <xdr:row>69</xdr:row>
      <xdr:rowOff>157161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4EE801EE-DC90-4FCC-A9C7-194CA113DE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304800</xdr:colOff>
      <xdr:row>56</xdr:row>
      <xdr:rowOff>28575</xdr:rowOff>
    </xdr:from>
    <xdr:to>
      <xdr:col>15</xdr:col>
      <xdr:colOff>28575</xdr:colOff>
      <xdr:row>69</xdr:row>
      <xdr:rowOff>42861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2E9FF136-FC6D-4A57-9143-FAF1951D9A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285750</xdr:colOff>
      <xdr:row>71</xdr:row>
      <xdr:rowOff>104775</xdr:rowOff>
    </xdr:from>
    <xdr:to>
      <xdr:col>15</xdr:col>
      <xdr:colOff>304800</xdr:colOff>
      <xdr:row>85</xdr:row>
      <xdr:rowOff>42861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A9567637-A105-45A7-8927-056360A404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22</xdr:col>
      <xdr:colOff>600075</xdr:colOff>
      <xdr:row>52</xdr:row>
      <xdr:rowOff>28574</xdr:rowOff>
    </xdr:from>
    <xdr:to>
      <xdr:col>29</xdr:col>
      <xdr:colOff>295274</xdr:colOff>
      <xdr:row>66</xdr:row>
      <xdr:rowOff>190499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BCB3F7B5-3165-4F8E-8E7E-ED86FA81FF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23</xdr:col>
      <xdr:colOff>85725</xdr:colOff>
      <xdr:row>38</xdr:row>
      <xdr:rowOff>38100</xdr:rowOff>
    </xdr:from>
    <xdr:to>
      <xdr:col>29</xdr:col>
      <xdr:colOff>304800</xdr:colOff>
      <xdr:row>51</xdr:row>
      <xdr:rowOff>52386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E772CB02-A8EC-4846-9127-CA6F4A0C53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381000</xdr:colOff>
      <xdr:row>71</xdr:row>
      <xdr:rowOff>47624</xdr:rowOff>
    </xdr:from>
    <xdr:to>
      <xdr:col>23</xdr:col>
      <xdr:colOff>457200</xdr:colOff>
      <xdr:row>86</xdr:row>
      <xdr:rowOff>171449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5D2C0550-77F3-4864-9B9F-10D08F358F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0.65458</cdr:x>
      <cdr:y>0.05766</cdr:y>
    </cdr:from>
    <cdr:to>
      <cdr:x>0.71855</cdr:x>
      <cdr:y>0.21622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ED540A2-A1F3-7CBE-839B-4D17A7895CC0}"/>
            </a:ext>
          </a:extLst>
        </cdr:cNvPr>
        <cdr:cNvSpPr txBox="1"/>
      </cdr:nvSpPr>
      <cdr:spPr>
        <a:xfrm xmlns:a="http://schemas.openxmlformats.org/drawingml/2006/main">
          <a:off x="2924176" y="152400"/>
          <a:ext cx="285750" cy="419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600"/>
            <a:t>*</a:t>
          </a:r>
        </a:p>
      </cdr:txBody>
    </cdr:sp>
  </cdr:relSizeAnchor>
  <cdr:relSizeAnchor xmlns:cdr="http://schemas.openxmlformats.org/drawingml/2006/chartDrawing">
    <cdr:from>
      <cdr:x>0.79602</cdr:x>
      <cdr:y>0.17417</cdr:y>
    </cdr:from>
    <cdr:to>
      <cdr:x>0.85999</cdr:x>
      <cdr:y>0.33273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501E7A1A-3344-8F08-26F2-36A7CF55173C}"/>
            </a:ext>
          </a:extLst>
        </cdr:cNvPr>
        <cdr:cNvSpPr txBox="1"/>
      </cdr:nvSpPr>
      <cdr:spPr>
        <a:xfrm xmlns:a="http://schemas.openxmlformats.org/drawingml/2006/main">
          <a:off x="3556000" y="460375"/>
          <a:ext cx="285750" cy="419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600"/>
            <a:t>*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0.65406</cdr:x>
      <cdr:y>0.25366</cdr:y>
    </cdr:from>
    <cdr:to>
      <cdr:x>0.71709</cdr:x>
      <cdr:y>0.42193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501E7A1A-3344-8F08-26F2-36A7CF55173C}"/>
            </a:ext>
          </a:extLst>
        </cdr:cNvPr>
        <cdr:cNvSpPr txBox="1"/>
      </cdr:nvSpPr>
      <cdr:spPr>
        <a:xfrm xmlns:a="http://schemas.openxmlformats.org/drawingml/2006/main">
          <a:off x="2965450" y="631825"/>
          <a:ext cx="285750" cy="419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600"/>
            <a:t>*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0.64319</cdr:x>
      <cdr:y>0.18866</cdr:y>
    </cdr:from>
    <cdr:to>
      <cdr:x>0.7277</cdr:x>
      <cdr:y>0.35692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501E7A1A-3344-8F08-26F2-36A7CF55173C}"/>
            </a:ext>
          </a:extLst>
        </cdr:cNvPr>
        <cdr:cNvSpPr txBox="1"/>
      </cdr:nvSpPr>
      <cdr:spPr>
        <a:xfrm xmlns:a="http://schemas.openxmlformats.org/drawingml/2006/main">
          <a:off x="2174875" y="469900"/>
          <a:ext cx="285750" cy="419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600"/>
            <a:t>*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0.64853</cdr:x>
      <cdr:y>0.27179</cdr:y>
    </cdr:from>
    <cdr:to>
      <cdr:x>0.72625</cdr:x>
      <cdr:y>0.43266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501E7A1A-3344-8F08-26F2-36A7CF55173C}"/>
            </a:ext>
          </a:extLst>
        </cdr:cNvPr>
        <cdr:cNvSpPr txBox="1"/>
      </cdr:nvSpPr>
      <cdr:spPr>
        <a:xfrm xmlns:a="http://schemas.openxmlformats.org/drawingml/2006/main">
          <a:off x="2384425" y="708025"/>
          <a:ext cx="285750" cy="419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600"/>
            <a:t>*</a:t>
          </a:r>
        </a:p>
      </cdr:txBody>
    </cdr:sp>
  </cdr:relSizeAnchor>
  <cdr:relSizeAnchor xmlns:cdr="http://schemas.openxmlformats.org/drawingml/2006/chartDrawing">
    <cdr:from>
      <cdr:x>0.79102</cdr:x>
      <cdr:y>0.22425</cdr:y>
    </cdr:from>
    <cdr:to>
      <cdr:x>0.86874</cdr:x>
      <cdr:y>0.38513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501E7A1A-3344-8F08-26F2-36A7CF55173C}"/>
            </a:ext>
          </a:extLst>
        </cdr:cNvPr>
        <cdr:cNvSpPr txBox="1"/>
      </cdr:nvSpPr>
      <cdr:spPr>
        <a:xfrm xmlns:a="http://schemas.openxmlformats.org/drawingml/2006/main">
          <a:off x="2908300" y="584200"/>
          <a:ext cx="285750" cy="419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600"/>
            <a:t>*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0.78926</cdr:x>
      <cdr:y>0.40853</cdr:y>
    </cdr:from>
    <cdr:to>
      <cdr:x>0.86138</cdr:x>
      <cdr:y>0.55668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501E7A1A-3344-8F08-26F2-36A7CF55173C}"/>
            </a:ext>
          </a:extLst>
        </cdr:cNvPr>
        <cdr:cNvSpPr txBox="1"/>
      </cdr:nvSpPr>
      <cdr:spPr>
        <a:xfrm xmlns:a="http://schemas.openxmlformats.org/drawingml/2006/main">
          <a:off x="3127375" y="1155700"/>
          <a:ext cx="285750" cy="419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600"/>
            <a:t>*</a:t>
          </a:r>
        </a:p>
      </cdr:txBody>
    </cdr:sp>
  </cdr:relSizeAnchor>
  <cdr:relSizeAnchor xmlns:cdr="http://schemas.openxmlformats.org/drawingml/2006/chartDrawing">
    <cdr:from>
      <cdr:x>0.65224</cdr:x>
      <cdr:y>0.04153</cdr:y>
    </cdr:from>
    <cdr:to>
      <cdr:x>0.72436</cdr:x>
      <cdr:y>0.18967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501E7A1A-3344-8F08-26F2-36A7CF55173C}"/>
            </a:ext>
          </a:extLst>
        </cdr:cNvPr>
        <cdr:cNvSpPr txBox="1"/>
      </cdr:nvSpPr>
      <cdr:spPr>
        <a:xfrm xmlns:a="http://schemas.openxmlformats.org/drawingml/2006/main">
          <a:off x="2584450" y="117475"/>
          <a:ext cx="285750" cy="419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/>
            <a:t>#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0.65192</cdr:x>
      <cdr:y>0.07011</cdr:y>
    </cdr:from>
    <cdr:to>
      <cdr:x>0.72563</cdr:x>
      <cdr:y>0.23837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501E7A1A-3344-8F08-26F2-36A7CF55173C}"/>
            </a:ext>
          </a:extLst>
        </cdr:cNvPr>
        <cdr:cNvSpPr txBox="1"/>
      </cdr:nvSpPr>
      <cdr:spPr>
        <a:xfrm xmlns:a="http://schemas.openxmlformats.org/drawingml/2006/main">
          <a:off x="2527300" y="174625"/>
          <a:ext cx="285750" cy="419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600"/>
            <a:t>*</a:t>
          </a:r>
        </a:p>
      </cdr:txBody>
    </cdr:sp>
  </cdr:relSizeAnchor>
  <cdr:relSizeAnchor xmlns:cdr="http://schemas.openxmlformats.org/drawingml/2006/chartDrawing">
    <cdr:from>
      <cdr:x>0.65192</cdr:x>
      <cdr:y>0</cdr:y>
    </cdr:from>
    <cdr:to>
      <cdr:x>0.72563</cdr:x>
      <cdr:y>0.16826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501E7A1A-3344-8F08-26F2-36A7CF55173C}"/>
            </a:ext>
          </a:extLst>
        </cdr:cNvPr>
        <cdr:cNvSpPr txBox="1"/>
      </cdr:nvSpPr>
      <cdr:spPr>
        <a:xfrm xmlns:a="http://schemas.openxmlformats.org/drawingml/2006/main">
          <a:off x="2527300" y="0"/>
          <a:ext cx="285750" cy="419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/>
            <a:t>#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0.65424</cdr:x>
      <cdr:y>0.08094</cdr:y>
    </cdr:from>
    <cdr:to>
      <cdr:x>0.72003</cdr:x>
      <cdr:y>0.22151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501E7A1A-3344-8F08-26F2-36A7CF55173C}"/>
            </a:ext>
          </a:extLst>
        </cdr:cNvPr>
        <cdr:cNvSpPr txBox="1"/>
      </cdr:nvSpPr>
      <cdr:spPr>
        <a:xfrm xmlns:a="http://schemas.openxmlformats.org/drawingml/2006/main">
          <a:off x="2841625" y="241300"/>
          <a:ext cx="285750" cy="419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600"/>
            <a:t>*</a:t>
          </a:r>
        </a:p>
      </cdr:txBody>
    </cdr:sp>
  </cdr:relSizeAnchor>
  <cdr:relSizeAnchor xmlns:cdr="http://schemas.openxmlformats.org/drawingml/2006/chartDrawing">
    <cdr:from>
      <cdr:x>0.7924</cdr:x>
      <cdr:y>0.14803</cdr:y>
    </cdr:from>
    <cdr:to>
      <cdr:x>0.85819</cdr:x>
      <cdr:y>0.2886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501E7A1A-3344-8F08-26F2-36A7CF55173C}"/>
            </a:ext>
          </a:extLst>
        </cdr:cNvPr>
        <cdr:cNvSpPr txBox="1"/>
      </cdr:nvSpPr>
      <cdr:spPr>
        <a:xfrm xmlns:a="http://schemas.openxmlformats.org/drawingml/2006/main">
          <a:off x="3441700" y="441325"/>
          <a:ext cx="285750" cy="419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600"/>
            <a:t>*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107156</xdr:colOff>
      <xdr:row>33</xdr:row>
      <xdr:rowOff>116861</xdr:rowOff>
    </xdr:from>
    <xdr:to>
      <xdr:col>16</xdr:col>
      <xdr:colOff>488156</xdr:colOff>
      <xdr:row>47</xdr:row>
      <xdr:rowOff>83344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17550BA-1190-8DFA-DC0D-DAB510D4A5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1"/>
  <sheetViews>
    <sheetView tabSelected="1" workbookViewId="0">
      <pane xSplit="1" ySplit="2" topLeftCell="K48" activePane="bottomRight" state="frozen"/>
      <selection pane="topRight" activeCell="B1" sqref="B1"/>
      <selection pane="bottomLeft" activeCell="A3" sqref="A3"/>
      <selection pane="bottomRight" activeCell="T24" sqref="T24"/>
    </sheetView>
  </sheetViews>
  <sheetFormatPr defaultRowHeight="15" x14ac:dyDescent="0.25"/>
  <cols>
    <col min="7" max="7" width="13.85546875" customWidth="1"/>
    <col min="8" max="8" width="23" customWidth="1"/>
    <col min="9" max="9" width="11.42578125" customWidth="1"/>
  </cols>
  <sheetData>
    <row r="1" spans="1:25" x14ac:dyDescent="0.25">
      <c r="B1" s="14" t="s">
        <v>23</v>
      </c>
      <c r="C1" s="14"/>
      <c r="D1" s="14"/>
      <c r="E1" s="14"/>
      <c r="F1" s="14"/>
      <c r="G1" s="14"/>
      <c r="H1" s="14"/>
      <c r="I1" s="14"/>
      <c r="J1" s="15" t="s">
        <v>3</v>
      </c>
      <c r="K1" s="15"/>
      <c r="L1" s="15" t="s">
        <v>6</v>
      </c>
      <c r="M1" s="15"/>
      <c r="N1" s="15" t="s">
        <v>7</v>
      </c>
      <c r="O1" s="15"/>
      <c r="P1" s="15" t="s">
        <v>8</v>
      </c>
      <c r="Q1" s="15"/>
      <c r="R1" s="15" t="s">
        <v>9</v>
      </c>
      <c r="S1" s="15"/>
      <c r="T1" s="15" t="s">
        <v>10</v>
      </c>
      <c r="U1" s="15"/>
      <c r="V1" s="15" t="s">
        <v>11</v>
      </c>
      <c r="W1" s="15"/>
      <c r="X1" s="15" t="s">
        <v>12</v>
      </c>
      <c r="Y1" s="15"/>
    </row>
    <row r="2" spans="1:25" x14ac:dyDescent="0.25">
      <c r="A2" t="s">
        <v>0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4</v>
      </c>
      <c r="K2" t="s">
        <v>5</v>
      </c>
      <c r="L2" t="s">
        <v>4</v>
      </c>
      <c r="M2" t="s">
        <v>5</v>
      </c>
      <c r="N2" t="s">
        <v>4</v>
      </c>
      <c r="O2" t="s">
        <v>5</v>
      </c>
      <c r="P2" t="s">
        <v>4</v>
      </c>
      <c r="Q2" t="s">
        <v>5</v>
      </c>
      <c r="R2" t="s">
        <v>4</v>
      </c>
      <c r="S2" t="s">
        <v>5</v>
      </c>
      <c r="T2" t="s">
        <v>4</v>
      </c>
      <c r="U2" t="s">
        <v>5</v>
      </c>
      <c r="V2" t="s">
        <v>4</v>
      </c>
      <c r="W2" t="s">
        <v>5</v>
      </c>
      <c r="X2" t="s">
        <v>4</v>
      </c>
      <c r="Y2" t="s">
        <v>5</v>
      </c>
    </row>
    <row r="3" spans="1:25" x14ac:dyDescent="0.25">
      <c r="A3" s="1" t="s">
        <v>1</v>
      </c>
      <c r="B3" s="1">
        <v>15.9</v>
      </c>
      <c r="C3" s="1">
        <v>172</v>
      </c>
      <c r="D3" s="1">
        <v>55</v>
      </c>
      <c r="E3" s="1">
        <v>18.591130340724717</v>
      </c>
      <c r="F3" s="1">
        <v>88</v>
      </c>
      <c r="G3" s="1">
        <v>84</v>
      </c>
      <c r="H3" s="1">
        <f>-9.236+((0.0002708*(F3*G3))+(-0.001663*(B3*F3)+(0.007216*(B3*G3))+(0.02292*((D3/C3)*100))))</f>
        <v>0.80948057674418727</v>
      </c>
      <c r="I3" s="1">
        <f>B3-H3</f>
        <v>15.090519423255813</v>
      </c>
      <c r="J3" s="1">
        <v>2.52</v>
      </c>
      <c r="K3" s="1">
        <v>2.41</v>
      </c>
      <c r="L3" s="1">
        <v>75.3</v>
      </c>
      <c r="M3" s="1">
        <v>100.4</v>
      </c>
      <c r="N3" s="1">
        <v>196.61</v>
      </c>
      <c r="O3" s="1">
        <v>108</v>
      </c>
      <c r="P3" s="1">
        <v>2.86</v>
      </c>
      <c r="Q3" s="1">
        <v>2.4900000000000002</v>
      </c>
      <c r="R3" s="1">
        <v>7.99</v>
      </c>
      <c r="S3" s="1">
        <v>6.46</v>
      </c>
      <c r="T3" s="1">
        <v>60.29</v>
      </c>
      <c r="U3" s="1">
        <v>60.38</v>
      </c>
      <c r="V3" s="1">
        <v>43</v>
      </c>
      <c r="W3" s="1">
        <v>48</v>
      </c>
      <c r="X3" s="1">
        <v>3239.1</v>
      </c>
      <c r="Y3" s="1">
        <v>3706.35</v>
      </c>
    </row>
    <row r="4" spans="1:25" x14ac:dyDescent="0.25">
      <c r="A4" s="1" t="s">
        <v>1</v>
      </c>
      <c r="B4" s="1">
        <v>15.2</v>
      </c>
      <c r="C4" s="1">
        <v>174</v>
      </c>
      <c r="D4" s="1">
        <v>58</v>
      </c>
      <c r="E4" s="1">
        <v>19.157088122605362</v>
      </c>
      <c r="F4" s="1">
        <v>89</v>
      </c>
      <c r="G4" s="1">
        <v>85</v>
      </c>
      <c r="H4" s="1">
        <f t="shared" ref="H4:H20" si="0">-9.236+((0.0002708*(F4*G4))+(-0.001663*(B4*F4)+(0.007216*(B4*G4))+(0.02292*((D4/C4)*100))))</f>
        <v>0.64996760000000009</v>
      </c>
      <c r="I4" s="1">
        <f t="shared" ref="I4:I20" si="1">B4-H4</f>
        <v>14.550032399999999</v>
      </c>
      <c r="J4" s="1">
        <v>3.73</v>
      </c>
      <c r="K4" s="1">
        <v>3.91</v>
      </c>
      <c r="L4" s="1">
        <v>132.69999999999999</v>
      </c>
      <c r="M4" s="1">
        <v>236.8</v>
      </c>
      <c r="N4" s="1">
        <v>102.73</v>
      </c>
      <c r="O4" s="1">
        <v>70.86</v>
      </c>
      <c r="P4" s="1">
        <v>5.34</v>
      </c>
      <c r="Q4" s="1">
        <v>3.74</v>
      </c>
      <c r="R4" s="1">
        <v>4.0599999999999996</v>
      </c>
      <c r="S4" s="1">
        <v>6</v>
      </c>
      <c r="T4" s="1">
        <v>59.71</v>
      </c>
      <c r="U4" s="1">
        <v>60.15</v>
      </c>
      <c r="V4" s="1">
        <v>40</v>
      </c>
      <c r="W4" s="1">
        <v>50</v>
      </c>
      <c r="X4" s="1">
        <v>2865.15</v>
      </c>
      <c r="Y4" s="1">
        <v>3621</v>
      </c>
    </row>
    <row r="5" spans="1:25" x14ac:dyDescent="0.25">
      <c r="A5" s="1" t="s">
        <v>1</v>
      </c>
      <c r="B5" s="1">
        <v>15</v>
      </c>
      <c r="C5" s="1">
        <v>170</v>
      </c>
      <c r="D5" s="1">
        <v>51.5</v>
      </c>
      <c r="E5" s="1">
        <v>18.031581527257451</v>
      </c>
      <c r="F5" s="1">
        <v>83</v>
      </c>
      <c r="G5" s="1">
        <v>87</v>
      </c>
      <c r="H5" s="1">
        <f t="shared" si="0"/>
        <v>0.76023297647058996</v>
      </c>
      <c r="I5" s="1">
        <f t="shared" si="1"/>
        <v>14.23976702352941</v>
      </c>
      <c r="J5" s="1">
        <v>2.5499999999999998</v>
      </c>
      <c r="K5" s="1">
        <v>2.35</v>
      </c>
      <c r="L5" s="1">
        <v>93.2</v>
      </c>
      <c r="M5" s="1">
        <v>86.1</v>
      </c>
      <c r="N5" s="1">
        <v>155.34</v>
      </c>
      <c r="O5" s="1">
        <v>137.63999999999999</v>
      </c>
      <c r="P5" s="1">
        <v>2.88</v>
      </c>
      <c r="Q5" s="1">
        <v>2.98</v>
      </c>
      <c r="R5" s="1">
        <v>10.15</v>
      </c>
      <c r="S5" s="1">
        <v>4.8099999999999996</v>
      </c>
      <c r="T5" s="1">
        <v>67.27</v>
      </c>
      <c r="U5" s="1">
        <v>69.37</v>
      </c>
      <c r="V5" s="1">
        <v>47</v>
      </c>
      <c r="W5" s="1">
        <v>51</v>
      </c>
      <c r="X5" s="1">
        <v>3547.2</v>
      </c>
      <c r="Y5" s="1">
        <v>3898.95</v>
      </c>
    </row>
    <row r="6" spans="1:25" x14ac:dyDescent="0.25">
      <c r="A6" s="1" t="s">
        <v>1</v>
      </c>
      <c r="B6" s="1">
        <v>15.3</v>
      </c>
      <c r="C6" s="1">
        <v>176</v>
      </c>
      <c r="D6" s="1">
        <v>55.6</v>
      </c>
      <c r="E6" s="1">
        <v>17.949380165289256</v>
      </c>
      <c r="F6" s="1">
        <v>91</v>
      </c>
      <c r="G6" s="1">
        <v>85</v>
      </c>
      <c r="H6" s="1">
        <f t="shared" si="0"/>
        <v>0.65171473636363686</v>
      </c>
      <c r="I6" s="1">
        <f t="shared" si="1"/>
        <v>14.648285263636364</v>
      </c>
      <c r="J6" s="1">
        <v>1.44</v>
      </c>
      <c r="K6" s="1">
        <v>2.5499999999999998</v>
      </c>
      <c r="L6" s="1">
        <v>57.4</v>
      </c>
      <c r="M6" s="1">
        <v>143.5</v>
      </c>
      <c r="N6" s="1">
        <v>177.09</v>
      </c>
      <c r="O6" s="1">
        <v>50</v>
      </c>
      <c r="P6" s="1">
        <v>4.2300000000000004</v>
      </c>
      <c r="Q6" s="1">
        <v>2.11</v>
      </c>
      <c r="R6" s="1">
        <v>7.05</v>
      </c>
      <c r="S6" s="1">
        <v>8.4499999999999993</v>
      </c>
      <c r="T6" s="1">
        <v>63.02</v>
      </c>
      <c r="U6" s="1">
        <v>62.37</v>
      </c>
      <c r="V6" s="1">
        <v>41</v>
      </c>
      <c r="W6" s="1">
        <v>47</v>
      </c>
      <c r="X6" s="1">
        <v>2563.41</v>
      </c>
      <c r="Y6" s="1">
        <v>3084.42</v>
      </c>
    </row>
    <row r="7" spans="1:25" x14ac:dyDescent="0.25">
      <c r="A7" s="1" t="s">
        <v>1</v>
      </c>
      <c r="B7" s="1">
        <v>14.8</v>
      </c>
      <c r="C7" s="1">
        <v>177</v>
      </c>
      <c r="D7" s="1">
        <v>55.2</v>
      </c>
      <c r="E7" s="1">
        <v>17.619458010150339</v>
      </c>
      <c r="F7" s="1">
        <v>90</v>
      </c>
      <c r="G7" s="1">
        <v>87</v>
      </c>
      <c r="H7" s="1">
        <f t="shared" si="0"/>
        <v>0.67536282033898409</v>
      </c>
      <c r="I7" s="1">
        <f t="shared" si="1"/>
        <v>14.124637179661017</v>
      </c>
      <c r="J7" s="1">
        <v>2.52</v>
      </c>
      <c r="K7" s="1">
        <v>1.44</v>
      </c>
      <c r="L7" s="1">
        <v>57.4</v>
      </c>
      <c r="M7" s="1">
        <v>150.6</v>
      </c>
      <c r="N7" s="1">
        <v>241.52</v>
      </c>
      <c r="O7" s="1">
        <v>85.73</v>
      </c>
      <c r="P7" s="1">
        <v>2.58</v>
      </c>
      <c r="Q7" s="1">
        <v>2.37</v>
      </c>
      <c r="R7" s="1">
        <v>7.77</v>
      </c>
      <c r="S7" s="1">
        <v>6.86</v>
      </c>
      <c r="T7" s="1">
        <v>61.83</v>
      </c>
      <c r="U7" s="1">
        <v>62.8</v>
      </c>
      <c r="V7" s="1">
        <v>38</v>
      </c>
      <c r="W7" s="1">
        <v>41</v>
      </c>
      <c r="X7" s="1">
        <v>2299.2600000000002</v>
      </c>
      <c r="Y7" s="1">
        <v>2352.09</v>
      </c>
    </row>
    <row r="8" spans="1:25" x14ac:dyDescent="0.25">
      <c r="A8" s="1" t="s">
        <v>1</v>
      </c>
      <c r="B8" s="1">
        <v>14.9</v>
      </c>
      <c r="C8" s="1">
        <v>179</v>
      </c>
      <c r="D8" s="1">
        <v>62.6</v>
      </c>
      <c r="E8" s="1">
        <v>19.537467619612372</v>
      </c>
      <c r="F8" s="1">
        <v>94</v>
      </c>
      <c r="G8" s="1">
        <v>85</v>
      </c>
      <c r="H8" s="1">
        <f t="shared" si="0"/>
        <v>0.53911797653631055</v>
      </c>
      <c r="I8" s="1">
        <f t="shared" si="1"/>
        <v>14.36088202346369</v>
      </c>
      <c r="J8" s="1">
        <v>2.35</v>
      </c>
      <c r="K8" s="1">
        <v>1.62</v>
      </c>
      <c r="L8" s="1">
        <v>17.899999999999999</v>
      </c>
      <c r="M8" s="1">
        <v>157.80000000000001</v>
      </c>
      <c r="N8" s="1">
        <v>164.33</v>
      </c>
      <c r="O8" s="1">
        <v>180.74</v>
      </c>
      <c r="P8" s="1">
        <v>3.45</v>
      </c>
      <c r="Q8" s="1">
        <v>3.2</v>
      </c>
      <c r="R8" s="1">
        <v>7.45</v>
      </c>
      <c r="S8" s="1">
        <v>9.08</v>
      </c>
      <c r="T8" s="1">
        <v>63.96</v>
      </c>
      <c r="U8" s="1">
        <v>65.94</v>
      </c>
      <c r="V8" s="1">
        <v>39</v>
      </c>
      <c r="W8" s="1">
        <v>48</v>
      </c>
      <c r="X8" s="1">
        <v>2858.91</v>
      </c>
      <c r="Y8" s="1">
        <v>3599.25</v>
      </c>
    </row>
    <row r="9" spans="1:25" x14ac:dyDescent="0.25">
      <c r="A9" s="1" t="s">
        <v>1</v>
      </c>
      <c r="B9" s="1">
        <v>15.7</v>
      </c>
      <c r="C9" s="1">
        <v>178</v>
      </c>
      <c r="D9" s="1">
        <v>54</v>
      </c>
      <c r="E9" s="1">
        <v>17.043302613306402</v>
      </c>
      <c r="F9" s="1">
        <v>93</v>
      </c>
      <c r="G9" s="1">
        <v>85</v>
      </c>
      <c r="H9" s="1">
        <f t="shared" si="0"/>
        <v>0.80160554269662931</v>
      </c>
      <c r="I9" s="1">
        <f t="shared" si="1"/>
        <v>14.89839445730337</v>
      </c>
      <c r="J9" s="1">
        <v>3.28</v>
      </c>
      <c r="K9" s="1">
        <v>3.98</v>
      </c>
      <c r="L9" s="1">
        <v>14.4</v>
      </c>
      <c r="M9" s="1">
        <v>178</v>
      </c>
      <c r="N9" s="1">
        <v>117.58</v>
      </c>
      <c r="O9" s="1">
        <v>102.99</v>
      </c>
      <c r="P9" s="1">
        <v>3.57</v>
      </c>
      <c r="Q9" s="1">
        <v>2.4700000000000002</v>
      </c>
      <c r="R9" s="1">
        <v>11.23</v>
      </c>
      <c r="S9" s="1">
        <v>5.01</v>
      </c>
      <c r="T9" s="1">
        <v>60.74</v>
      </c>
      <c r="U9" s="1">
        <v>57.92</v>
      </c>
      <c r="V9" s="1">
        <v>52</v>
      </c>
      <c r="W9" s="1">
        <v>55</v>
      </c>
      <c r="X9" s="1">
        <v>3312</v>
      </c>
      <c r="Y9" s="1">
        <v>3483.81</v>
      </c>
    </row>
    <row r="10" spans="1:25" x14ac:dyDescent="0.25">
      <c r="A10" s="1" t="s">
        <v>1</v>
      </c>
      <c r="B10" s="1">
        <v>14.7</v>
      </c>
      <c r="C10" s="1">
        <v>172</v>
      </c>
      <c r="D10" s="1">
        <v>56.4</v>
      </c>
      <c r="E10" s="1">
        <v>19.064359113034072</v>
      </c>
      <c r="F10" s="1">
        <v>85</v>
      </c>
      <c r="G10" s="1">
        <v>87</v>
      </c>
      <c r="H10" s="1">
        <f t="shared" si="0"/>
        <v>0.66875269069767285</v>
      </c>
      <c r="I10" s="1">
        <f t="shared" si="1"/>
        <v>14.031247309302326</v>
      </c>
      <c r="J10" s="1">
        <v>2.5299999999999998</v>
      </c>
      <c r="K10" s="1">
        <v>2.4500000000000002</v>
      </c>
      <c r="L10" s="1">
        <v>64.599999999999994</v>
      </c>
      <c r="M10" s="1">
        <v>71.8</v>
      </c>
      <c r="N10" s="1">
        <v>83.62</v>
      </c>
      <c r="O10" s="1">
        <v>126.59</v>
      </c>
      <c r="P10" s="1">
        <v>2.57</v>
      </c>
      <c r="Q10" s="1">
        <v>1.77</v>
      </c>
      <c r="R10" s="1">
        <v>14.27</v>
      </c>
      <c r="S10" s="1">
        <v>6.05</v>
      </c>
      <c r="T10" s="1">
        <v>62.62</v>
      </c>
      <c r="U10" s="1">
        <v>62.12</v>
      </c>
      <c r="V10" s="1">
        <v>33</v>
      </c>
      <c r="W10" s="1">
        <v>43</v>
      </c>
      <c r="X10" s="1">
        <v>2131.62</v>
      </c>
      <c r="Y10" s="1">
        <v>3032.19</v>
      </c>
    </row>
    <row r="11" spans="1:25" x14ac:dyDescent="0.25">
      <c r="A11" s="1" t="s">
        <v>1</v>
      </c>
      <c r="B11" s="1">
        <v>15</v>
      </c>
      <c r="C11" s="1">
        <v>170</v>
      </c>
      <c r="D11" s="1">
        <v>61.6</v>
      </c>
      <c r="E11" s="1">
        <v>21.314878892733567</v>
      </c>
      <c r="F11" s="1">
        <v>86</v>
      </c>
      <c r="G11" s="1">
        <v>84</v>
      </c>
      <c r="H11" s="1">
        <f t="shared" si="0"/>
        <v>0.49766214117646967</v>
      </c>
      <c r="I11" s="1">
        <f t="shared" si="1"/>
        <v>14.50233785882353</v>
      </c>
      <c r="J11" s="1">
        <v>1.79</v>
      </c>
      <c r="K11" s="1">
        <v>1.72</v>
      </c>
      <c r="L11" s="1">
        <v>28.7</v>
      </c>
      <c r="M11" s="1">
        <v>258.3</v>
      </c>
      <c r="N11" s="1">
        <v>158.41999999999999</v>
      </c>
      <c r="O11" s="1">
        <v>113.31</v>
      </c>
      <c r="P11" s="1">
        <v>3.22</v>
      </c>
      <c r="Q11" s="1">
        <v>3.26</v>
      </c>
      <c r="R11" s="1">
        <v>8.23</v>
      </c>
      <c r="S11" s="1">
        <v>4.54</v>
      </c>
      <c r="T11" s="1">
        <v>63.14</v>
      </c>
      <c r="U11" s="1">
        <v>62.9</v>
      </c>
      <c r="V11" s="1">
        <v>39</v>
      </c>
      <c r="W11" s="1">
        <v>41</v>
      </c>
      <c r="X11" s="1">
        <v>1704.66</v>
      </c>
      <c r="Y11" s="1">
        <v>1954.65</v>
      </c>
    </row>
    <row r="12" spans="1:25" x14ac:dyDescent="0.25">
      <c r="A12" s="1" t="s">
        <v>2</v>
      </c>
      <c r="B12" s="1">
        <v>15</v>
      </c>
      <c r="C12" s="1">
        <v>175</v>
      </c>
      <c r="D12" s="1">
        <v>51.5</v>
      </c>
      <c r="E12" s="1">
        <v>16.816326530612244</v>
      </c>
      <c r="F12" s="1">
        <v>89</v>
      </c>
      <c r="G12" s="1">
        <v>86</v>
      </c>
      <c r="H12" s="1">
        <f t="shared" si="0"/>
        <v>0.59974105714285741</v>
      </c>
      <c r="I12" s="1">
        <f t="shared" si="1"/>
        <v>14.400258942857143</v>
      </c>
      <c r="J12" s="1">
        <v>2.0299999999999998</v>
      </c>
      <c r="K12" s="1">
        <v>2.2799999999999998</v>
      </c>
      <c r="L12" s="1">
        <v>147.1</v>
      </c>
      <c r="M12" s="1">
        <v>186.5</v>
      </c>
      <c r="N12" s="1">
        <v>123.99</v>
      </c>
      <c r="O12" s="1">
        <v>136.02000000000001</v>
      </c>
      <c r="P12" s="1">
        <v>2.66</v>
      </c>
      <c r="Q12" s="1">
        <v>3.43</v>
      </c>
      <c r="R12" s="1">
        <v>10.039999999999999</v>
      </c>
      <c r="S12" s="1">
        <v>8.31</v>
      </c>
      <c r="T12" s="1">
        <v>60.8</v>
      </c>
      <c r="U12" s="1">
        <v>58.41</v>
      </c>
      <c r="V12" s="1">
        <v>49</v>
      </c>
      <c r="W12" s="1">
        <v>46</v>
      </c>
      <c r="X12" s="1">
        <v>3578.04</v>
      </c>
      <c r="Y12" s="1">
        <v>3486.96</v>
      </c>
    </row>
    <row r="13" spans="1:25" x14ac:dyDescent="0.25">
      <c r="A13" s="1" t="s">
        <v>2</v>
      </c>
      <c r="B13" s="1">
        <v>15.4</v>
      </c>
      <c r="C13" s="1">
        <v>171</v>
      </c>
      <c r="D13" s="1">
        <v>54.2</v>
      </c>
      <c r="E13" s="1">
        <v>18.535617796928971</v>
      </c>
      <c r="F13" s="1">
        <v>90</v>
      </c>
      <c r="G13" s="1">
        <v>81</v>
      </c>
      <c r="H13" s="1">
        <f t="shared" si="0"/>
        <v>0.16092257543859745</v>
      </c>
      <c r="I13" s="1">
        <f t="shared" si="1"/>
        <v>15.239077424561403</v>
      </c>
      <c r="J13" s="1">
        <v>3.32</v>
      </c>
      <c r="K13" s="1">
        <v>2.73</v>
      </c>
      <c r="L13" s="1">
        <v>57.4</v>
      </c>
      <c r="M13" s="1">
        <v>186.6</v>
      </c>
      <c r="N13" s="1">
        <v>210.48</v>
      </c>
      <c r="O13" s="1">
        <v>142.41999999999999</v>
      </c>
      <c r="P13" s="1">
        <v>2.6</v>
      </c>
      <c r="Q13" s="1">
        <v>3.96</v>
      </c>
      <c r="R13" s="1">
        <v>12.2</v>
      </c>
      <c r="S13" s="1">
        <v>7.65</v>
      </c>
      <c r="T13" s="1">
        <v>62.37</v>
      </c>
      <c r="U13" s="1">
        <v>59.11</v>
      </c>
      <c r="V13" s="1">
        <v>42</v>
      </c>
      <c r="W13" s="1">
        <v>44</v>
      </c>
      <c r="X13" s="1">
        <v>2870.16</v>
      </c>
      <c r="Y13" s="1">
        <v>3081.63</v>
      </c>
    </row>
    <row r="14" spans="1:25" x14ac:dyDescent="0.25">
      <c r="A14" s="1" t="s">
        <v>2</v>
      </c>
      <c r="B14" s="1">
        <v>14.6</v>
      </c>
      <c r="C14" s="1">
        <v>176</v>
      </c>
      <c r="D14" s="1">
        <v>52.3</v>
      </c>
      <c r="E14" s="1">
        <v>16.884039256198346</v>
      </c>
      <c r="F14" s="1">
        <v>89</v>
      </c>
      <c r="G14" s="1">
        <v>87</v>
      </c>
      <c r="H14" s="1">
        <f t="shared" si="0"/>
        <v>0.5467540363636374</v>
      </c>
      <c r="I14" s="1">
        <f t="shared" si="1"/>
        <v>14.053245963636362</v>
      </c>
      <c r="J14" s="1">
        <v>1.17</v>
      </c>
      <c r="K14" s="1">
        <v>1.38</v>
      </c>
      <c r="L14" s="1">
        <v>78.900000000000006</v>
      </c>
      <c r="M14" s="1">
        <v>93.3</v>
      </c>
      <c r="N14" s="1">
        <v>154.03</v>
      </c>
      <c r="O14" s="1">
        <v>96.31</v>
      </c>
      <c r="P14" s="1">
        <v>2.5</v>
      </c>
      <c r="Q14" s="1">
        <v>2.4</v>
      </c>
      <c r="R14" s="1">
        <v>8.8800000000000008</v>
      </c>
      <c r="S14" s="1">
        <v>7.59</v>
      </c>
      <c r="T14" s="1">
        <v>60.2</v>
      </c>
      <c r="U14" s="1">
        <v>56.1</v>
      </c>
      <c r="V14" s="1">
        <v>43</v>
      </c>
      <c r="W14" s="1">
        <v>45</v>
      </c>
      <c r="X14" s="1">
        <v>2721.42</v>
      </c>
      <c r="Y14" s="1">
        <v>2845.95</v>
      </c>
    </row>
    <row r="15" spans="1:25" x14ac:dyDescent="0.25">
      <c r="A15" s="1" t="s">
        <v>2</v>
      </c>
      <c r="B15" s="1">
        <v>14.7</v>
      </c>
      <c r="C15" s="1">
        <v>170</v>
      </c>
      <c r="D15" s="1">
        <v>53.4</v>
      </c>
      <c r="E15" s="1">
        <v>18.477508650519034</v>
      </c>
      <c r="F15" s="1">
        <v>84</v>
      </c>
      <c r="G15" s="1">
        <v>86</v>
      </c>
      <c r="H15" s="1">
        <f t="shared" si="0"/>
        <v>0.50921164705882305</v>
      </c>
      <c r="I15" s="1">
        <f t="shared" si="1"/>
        <v>14.190788352941176</v>
      </c>
      <c r="J15" s="1">
        <v>2.54</v>
      </c>
      <c r="K15" s="1">
        <v>2.4</v>
      </c>
      <c r="L15" s="1">
        <v>73.08</v>
      </c>
      <c r="M15" s="1">
        <v>154.30000000000001</v>
      </c>
      <c r="N15" s="1">
        <v>136.38</v>
      </c>
      <c r="O15" s="1">
        <v>45.3</v>
      </c>
      <c r="P15" s="1">
        <v>3.65</v>
      </c>
      <c r="Q15" s="1">
        <v>2.78</v>
      </c>
      <c r="R15" s="1">
        <v>12.4</v>
      </c>
      <c r="S15" s="1">
        <v>9.67</v>
      </c>
      <c r="T15" s="1">
        <v>56.69</v>
      </c>
      <c r="U15" s="1">
        <v>58.16</v>
      </c>
      <c r="V15" s="1">
        <v>36</v>
      </c>
      <c r="W15" s="1">
        <v>39</v>
      </c>
      <c r="X15" s="1">
        <v>1784.4</v>
      </c>
      <c r="Y15" s="1">
        <v>2128.7399999999998</v>
      </c>
    </row>
    <row r="16" spans="1:25" x14ac:dyDescent="0.25">
      <c r="A16" s="1" t="s">
        <v>2</v>
      </c>
      <c r="B16" s="1">
        <v>14.5</v>
      </c>
      <c r="C16" s="1">
        <v>176</v>
      </c>
      <c r="D16" s="1">
        <v>60.1</v>
      </c>
      <c r="E16" s="1">
        <v>19.402117768595044</v>
      </c>
      <c r="F16" s="1">
        <v>90</v>
      </c>
      <c r="G16" s="1">
        <v>86</v>
      </c>
      <c r="H16" s="1">
        <f t="shared" si="0"/>
        <v>0.47079490909090893</v>
      </c>
      <c r="I16" s="1">
        <f t="shared" si="1"/>
        <v>14.029205090909091</v>
      </c>
      <c r="J16" s="1">
        <v>1.44</v>
      </c>
      <c r="K16" s="1">
        <v>2.44</v>
      </c>
      <c r="L16" s="1">
        <v>86.1</v>
      </c>
      <c r="M16" s="1">
        <v>127</v>
      </c>
      <c r="N16" s="1">
        <v>122.11</v>
      </c>
      <c r="O16" s="1">
        <v>145</v>
      </c>
      <c r="P16" s="1">
        <v>3.9</v>
      </c>
      <c r="Q16" s="1">
        <v>3.56</v>
      </c>
      <c r="R16" s="1">
        <v>7.9</v>
      </c>
      <c r="S16" s="1">
        <v>4.9800000000000004</v>
      </c>
      <c r="T16" s="1">
        <v>61.66</v>
      </c>
      <c r="U16" s="1">
        <v>59.07</v>
      </c>
      <c r="V16" s="1">
        <v>34</v>
      </c>
      <c r="W16" s="1">
        <v>39</v>
      </c>
      <c r="X16" s="1">
        <v>1831.77</v>
      </c>
      <c r="Y16" s="1">
        <v>2204.61</v>
      </c>
    </row>
    <row r="17" spans="1:27" x14ac:dyDescent="0.25">
      <c r="A17" s="1" t="s">
        <v>2</v>
      </c>
      <c r="B17" s="1">
        <v>15</v>
      </c>
      <c r="C17" s="1">
        <v>174</v>
      </c>
      <c r="D17" s="1">
        <v>51.6</v>
      </c>
      <c r="E17" s="1">
        <v>17.043202536662704</v>
      </c>
      <c r="F17" s="1">
        <v>88</v>
      </c>
      <c r="G17" s="1">
        <v>86</v>
      </c>
      <c r="H17" s="1">
        <f t="shared" si="0"/>
        <v>0.60659095172413835</v>
      </c>
      <c r="I17" s="1">
        <f t="shared" si="1"/>
        <v>14.393409048275862</v>
      </c>
      <c r="J17" s="1">
        <v>1.51</v>
      </c>
      <c r="K17" s="1">
        <v>1.17</v>
      </c>
      <c r="L17" s="1">
        <v>60.9</v>
      </c>
      <c r="M17" s="1">
        <v>111.2</v>
      </c>
      <c r="N17" s="1">
        <v>150.22999999999999</v>
      </c>
      <c r="O17" s="1">
        <v>178.69</v>
      </c>
      <c r="P17" s="1">
        <v>4.4000000000000004</v>
      </c>
      <c r="Q17" s="1">
        <v>3.38</v>
      </c>
      <c r="R17" s="1">
        <v>5.6</v>
      </c>
      <c r="S17" s="1">
        <v>9.67</v>
      </c>
      <c r="T17" s="1">
        <v>58.85</v>
      </c>
      <c r="U17" s="1">
        <v>59.68</v>
      </c>
      <c r="V17" s="1">
        <v>46</v>
      </c>
      <c r="W17" s="1">
        <v>46</v>
      </c>
      <c r="X17" s="1">
        <v>3639.6</v>
      </c>
      <c r="Y17" s="1">
        <v>3675.78</v>
      </c>
    </row>
    <row r="18" spans="1:27" x14ac:dyDescent="0.25">
      <c r="A18" s="1" t="s">
        <v>2</v>
      </c>
      <c r="B18" s="1">
        <v>15.4</v>
      </c>
      <c r="C18" s="1">
        <v>172</v>
      </c>
      <c r="D18" s="1">
        <v>59.2</v>
      </c>
      <c r="E18" s="1">
        <v>20.010816657652789</v>
      </c>
      <c r="F18" s="1">
        <v>89</v>
      </c>
      <c r="G18" s="1">
        <v>83</v>
      </c>
      <c r="H18" s="1">
        <f t="shared" si="0"/>
        <v>0.49745741860465031</v>
      </c>
      <c r="I18" s="1">
        <f t="shared" si="1"/>
        <v>14.90254258139535</v>
      </c>
      <c r="J18" s="1">
        <v>3.63</v>
      </c>
      <c r="K18" s="1">
        <v>2.69</v>
      </c>
      <c r="L18" s="1">
        <v>14.3</v>
      </c>
      <c r="M18" s="1">
        <v>132.69999999999999</v>
      </c>
      <c r="N18" s="1">
        <v>92</v>
      </c>
      <c r="O18" s="1">
        <v>193.81</v>
      </c>
      <c r="P18" s="1">
        <v>3.1</v>
      </c>
      <c r="Q18" s="1">
        <v>2.84</v>
      </c>
      <c r="R18" s="1">
        <v>10.01</v>
      </c>
      <c r="S18" s="1">
        <v>5.03</v>
      </c>
      <c r="T18" s="1">
        <v>56.6</v>
      </c>
      <c r="U18" s="1">
        <v>56.28</v>
      </c>
      <c r="V18" s="1">
        <v>37</v>
      </c>
      <c r="W18" s="1">
        <v>39</v>
      </c>
      <c r="X18" s="1">
        <v>2569.5</v>
      </c>
      <c r="Y18" s="1">
        <v>2762.88</v>
      </c>
    </row>
    <row r="19" spans="1:27" x14ac:dyDescent="0.25">
      <c r="A19" s="1" t="s">
        <v>2</v>
      </c>
      <c r="B19" s="1">
        <v>15.7</v>
      </c>
      <c r="C19" s="1">
        <v>178</v>
      </c>
      <c r="D19" s="1">
        <v>54.3</v>
      </c>
      <c r="E19" s="1">
        <v>17.137987627824767</v>
      </c>
      <c r="F19" s="1">
        <v>90</v>
      </c>
      <c r="G19" s="1">
        <v>88</v>
      </c>
      <c r="H19" s="1">
        <f t="shared" si="0"/>
        <v>1.2277313640449421</v>
      </c>
      <c r="I19" s="1">
        <f t="shared" si="1"/>
        <v>14.472268635955057</v>
      </c>
      <c r="J19" s="1">
        <v>4.71</v>
      </c>
      <c r="K19" s="1">
        <v>4.46</v>
      </c>
      <c r="L19" s="1">
        <v>61</v>
      </c>
      <c r="M19" s="1">
        <v>104</v>
      </c>
      <c r="N19" s="1">
        <v>153.15</v>
      </c>
      <c r="O19" s="1">
        <v>93.61</v>
      </c>
      <c r="P19" s="1">
        <v>2.7</v>
      </c>
      <c r="Q19" s="1">
        <v>2.89</v>
      </c>
      <c r="R19" s="1">
        <v>9.94</v>
      </c>
      <c r="S19" s="1">
        <v>5.37</v>
      </c>
      <c r="T19" s="1">
        <v>63.58</v>
      </c>
      <c r="U19" s="1">
        <v>58.81</v>
      </c>
      <c r="V19" s="1">
        <v>42</v>
      </c>
      <c r="W19" s="1">
        <v>43</v>
      </c>
      <c r="X19" s="1">
        <v>2442.48</v>
      </c>
      <c r="Y19" s="1">
        <v>2677.86</v>
      </c>
    </row>
    <row r="20" spans="1:27" x14ac:dyDescent="0.25">
      <c r="A20" s="1" t="s">
        <v>2</v>
      </c>
      <c r="B20" s="1">
        <v>15.1</v>
      </c>
      <c r="C20" s="1">
        <v>172</v>
      </c>
      <c r="D20" s="1">
        <v>55.7</v>
      </c>
      <c r="E20" s="1">
        <v>18.827744726879398</v>
      </c>
      <c r="F20" s="1">
        <v>86</v>
      </c>
      <c r="G20" s="1">
        <v>86</v>
      </c>
      <c r="H20" s="1">
        <f t="shared" si="0"/>
        <v>0.72019748372092884</v>
      </c>
      <c r="I20" s="1">
        <f t="shared" si="1"/>
        <v>14.379802516279071</v>
      </c>
      <c r="J20" s="1">
        <v>2.66</v>
      </c>
      <c r="K20" s="1">
        <v>2.36</v>
      </c>
      <c r="L20" s="1">
        <v>78.900000000000006</v>
      </c>
      <c r="M20" s="1">
        <v>175.5</v>
      </c>
      <c r="N20" s="1">
        <v>142.32</v>
      </c>
      <c r="O20" s="1">
        <v>68.19</v>
      </c>
      <c r="P20" s="1">
        <v>2.5499999999999998</v>
      </c>
      <c r="Q20" s="1">
        <v>2.21</v>
      </c>
      <c r="R20" s="1">
        <v>8.76</v>
      </c>
      <c r="S20" s="1">
        <v>5.92</v>
      </c>
      <c r="T20" s="1">
        <v>63.81</v>
      </c>
      <c r="U20" s="1">
        <v>57.36</v>
      </c>
      <c r="V20" s="1">
        <v>28</v>
      </c>
      <c r="W20" s="1">
        <v>30</v>
      </c>
      <c r="X20" s="1">
        <v>891.81</v>
      </c>
      <c r="Y20" s="1">
        <v>1059.45</v>
      </c>
    </row>
    <row r="21" spans="1:2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7" x14ac:dyDescent="0.25">
      <c r="A22" s="1"/>
      <c r="B22" s="1">
        <f>AVERAGE(B3:B20)</f>
        <v>15.105555555555558</v>
      </c>
      <c r="C22" s="1">
        <f t="shared" ref="C22:Y22" si="2">AVERAGE(C3:C20)</f>
        <v>174</v>
      </c>
      <c r="D22" s="1">
        <f t="shared" si="2"/>
        <v>55.677777777777784</v>
      </c>
      <c r="E22" s="1">
        <f t="shared" si="2"/>
        <v>18.413555997588158</v>
      </c>
      <c r="F22" s="1">
        <f t="shared" si="2"/>
        <v>88.555555555555557</v>
      </c>
      <c r="G22" s="1">
        <f t="shared" si="2"/>
        <v>85.444444444444443</v>
      </c>
      <c r="H22" s="1">
        <f t="shared" si="2"/>
        <v>0.63296102801188692</v>
      </c>
      <c r="I22" s="1">
        <f t="shared" si="2"/>
        <v>14.47259452754367</v>
      </c>
      <c r="J22" s="1">
        <f t="shared" si="2"/>
        <v>2.54</v>
      </c>
      <c r="K22" s="1">
        <f t="shared" si="2"/>
        <v>2.4633333333333329</v>
      </c>
      <c r="L22" s="1">
        <f t="shared" si="2"/>
        <v>66.626666666666665</v>
      </c>
      <c r="M22" s="1">
        <f t="shared" si="2"/>
        <v>147.46666666666664</v>
      </c>
      <c r="N22" s="1">
        <f t="shared" si="2"/>
        <v>148.99611111111116</v>
      </c>
      <c r="O22" s="1">
        <f t="shared" si="2"/>
        <v>115.28944444444444</v>
      </c>
      <c r="P22" s="1">
        <f t="shared" si="2"/>
        <v>3.2644444444444445</v>
      </c>
      <c r="Q22" s="1">
        <f t="shared" si="2"/>
        <v>2.8800000000000008</v>
      </c>
      <c r="R22" s="1">
        <f t="shared" si="2"/>
        <v>9.1072222222222212</v>
      </c>
      <c r="S22" s="1">
        <f t="shared" si="2"/>
        <v>6.7472222222222236</v>
      </c>
      <c r="T22" s="1">
        <f t="shared" si="2"/>
        <v>61.507777777777783</v>
      </c>
      <c r="U22" s="1">
        <f t="shared" si="2"/>
        <v>60.384999999999991</v>
      </c>
      <c r="V22" s="1">
        <f t="shared" si="2"/>
        <v>40.5</v>
      </c>
      <c r="W22" s="1">
        <f t="shared" si="2"/>
        <v>44.166666666666664</v>
      </c>
      <c r="X22" s="1">
        <f t="shared" si="2"/>
        <v>2602.8049999999998</v>
      </c>
      <c r="Y22" s="1">
        <f t="shared" si="2"/>
        <v>2925.3649999999993</v>
      </c>
    </row>
    <row r="23" spans="1:27" x14ac:dyDescent="0.25">
      <c r="A23" s="1"/>
      <c r="B23" s="1">
        <f>STDEV(B3:B20)</f>
        <v>0.39774692252622768</v>
      </c>
      <c r="C23" s="1">
        <f t="shared" ref="C23:AA23" si="3">STDEV(C3:C20)</f>
        <v>2.9901800063856081</v>
      </c>
      <c r="D23" s="1">
        <f t="shared" si="3"/>
        <v>3.4006150923819578</v>
      </c>
      <c r="E23" s="1">
        <f t="shared" si="3"/>
        <v>1.2288890945756632</v>
      </c>
      <c r="F23" s="1">
        <f t="shared" si="3"/>
        <v>2.8946649145143311</v>
      </c>
      <c r="G23" s="1">
        <f t="shared" si="3"/>
        <v>1.688097509806344</v>
      </c>
      <c r="H23" s="1">
        <f t="shared" si="3"/>
        <v>0.21143992227782715</v>
      </c>
      <c r="I23" s="1">
        <f t="shared" si="3"/>
        <v>0.36200113960269076</v>
      </c>
      <c r="J23" s="1">
        <f t="shared" si="3"/>
        <v>0.9299272583822632</v>
      </c>
      <c r="K23" s="1">
        <f t="shared" si="3"/>
        <v>0.89875076699631862</v>
      </c>
      <c r="L23" s="1">
        <f t="shared" si="3"/>
        <v>35.930912137862919</v>
      </c>
      <c r="M23" s="1">
        <f t="shared" si="3"/>
        <v>50.700295857124985</v>
      </c>
      <c r="N23" s="1">
        <f t="shared" si="3"/>
        <v>40.589487647866676</v>
      </c>
      <c r="O23" s="1">
        <f t="shared" si="3"/>
        <v>43.663519094012557</v>
      </c>
      <c r="P23" s="1">
        <f t="shared" si="3"/>
        <v>0.79414935787569629</v>
      </c>
      <c r="Q23" s="1">
        <f t="shared" si="3"/>
        <v>0.60750211812750787</v>
      </c>
      <c r="R23" s="1">
        <f t="shared" si="3"/>
        <v>2.4878902130958895</v>
      </c>
      <c r="S23" s="1">
        <f t="shared" si="3"/>
        <v>1.7291507795159562</v>
      </c>
      <c r="T23" s="1">
        <f t="shared" si="3"/>
        <v>2.6317754140627874</v>
      </c>
      <c r="U23" s="1">
        <f t="shared" si="3"/>
        <v>3.3987389529924537</v>
      </c>
      <c r="V23" s="1">
        <f t="shared" si="3"/>
        <v>5.9036379611617944</v>
      </c>
      <c r="W23" s="1">
        <f t="shared" si="3"/>
        <v>5.6698376364345222</v>
      </c>
      <c r="X23" s="1">
        <f t="shared" si="3"/>
        <v>743.07275650622921</v>
      </c>
      <c r="Y23" s="1">
        <f t="shared" si="3"/>
        <v>757.2384912317558</v>
      </c>
      <c r="Z23" s="1" t="e">
        <f t="shared" si="3"/>
        <v>#DIV/0!</v>
      </c>
      <c r="AA23" s="1" t="e">
        <f t="shared" si="3"/>
        <v>#DIV/0!</v>
      </c>
    </row>
    <row r="25" spans="1:27" s="4" customFormat="1" x14ac:dyDescent="0.25">
      <c r="A25" s="3" t="s">
        <v>1</v>
      </c>
    </row>
    <row r="26" spans="1:27" x14ac:dyDescent="0.25">
      <c r="A26" s="1" t="s">
        <v>24</v>
      </c>
      <c r="B26" s="1">
        <f t="shared" ref="B26:G26" si="4">AVERAGE(B3:B11)</f>
        <v>15.166666666666666</v>
      </c>
      <c r="C26" s="1">
        <f t="shared" si="4"/>
        <v>174.22222222222223</v>
      </c>
      <c r="D26" s="1">
        <f t="shared" si="4"/>
        <v>56.655555555555559</v>
      </c>
      <c r="E26" s="1">
        <f t="shared" si="4"/>
        <v>18.700960711634835</v>
      </c>
      <c r="F26" s="1">
        <f t="shared" si="4"/>
        <v>88.777777777777771</v>
      </c>
      <c r="G26" s="1">
        <f t="shared" si="4"/>
        <v>85.444444444444443</v>
      </c>
      <c r="H26" s="1">
        <f t="shared" ref="H26" si="5">AVERAGE(H3:H11)</f>
        <v>0.67265522900272012</v>
      </c>
      <c r="I26" s="1">
        <f>AVERAGE(I3:I11)</f>
        <v>14.494011437663946</v>
      </c>
      <c r="J26" s="1">
        <f>AVERAGE(J3:J11)</f>
        <v>2.5233333333333334</v>
      </c>
      <c r="K26" s="1">
        <f t="shared" ref="K26:Y26" si="6">AVERAGE(K3:K11)</f>
        <v>2.4922222222222219</v>
      </c>
      <c r="L26" s="1">
        <f t="shared" si="6"/>
        <v>60.17777777777777</v>
      </c>
      <c r="M26" s="1">
        <f t="shared" si="6"/>
        <v>153.69999999999999</v>
      </c>
      <c r="N26" s="1">
        <f t="shared" si="6"/>
        <v>155.24888888888893</v>
      </c>
      <c r="O26" s="1">
        <f t="shared" si="6"/>
        <v>108.42888888888891</v>
      </c>
      <c r="P26" s="1">
        <f t="shared" si="6"/>
        <v>3.411111111111111</v>
      </c>
      <c r="Q26" s="1">
        <f t="shared" si="6"/>
        <v>2.71</v>
      </c>
      <c r="R26" s="1">
        <f t="shared" si="6"/>
        <v>8.68888888888889</v>
      </c>
      <c r="S26" s="1">
        <f t="shared" si="6"/>
        <v>6.3622222222222211</v>
      </c>
      <c r="T26" s="1">
        <f t="shared" si="6"/>
        <v>62.50888888888889</v>
      </c>
      <c r="U26" s="1">
        <f t="shared" si="6"/>
        <v>62.661111111111119</v>
      </c>
      <c r="V26" s="1">
        <f t="shared" si="6"/>
        <v>41.333333333333336</v>
      </c>
      <c r="W26" s="1">
        <f t="shared" si="6"/>
        <v>47.111111111111114</v>
      </c>
      <c r="X26" s="1">
        <f t="shared" si="6"/>
        <v>2724.5899999999997</v>
      </c>
      <c r="Y26" s="1">
        <f t="shared" si="6"/>
        <v>3192.5233333333331</v>
      </c>
    </row>
    <row r="27" spans="1:27" x14ac:dyDescent="0.25">
      <c r="A27" s="1" t="s">
        <v>25</v>
      </c>
      <c r="B27" s="1">
        <f t="shared" ref="B27:G27" si="7">STDEV(B3:B11)</f>
        <v>0.40620192023179802</v>
      </c>
      <c r="C27" s="1">
        <f t="shared" si="7"/>
        <v>3.419714088113865</v>
      </c>
      <c r="D27" s="1">
        <f t="shared" si="7"/>
        <v>3.5577770837670224</v>
      </c>
      <c r="E27" s="1">
        <f t="shared" si="7"/>
        <v>1.2656473473345591</v>
      </c>
      <c r="F27" s="1">
        <f t="shared" si="7"/>
        <v>3.6666666666666665</v>
      </c>
      <c r="G27" s="1">
        <f t="shared" si="7"/>
        <v>1.2360330811826103</v>
      </c>
      <c r="H27" s="1">
        <f t="shared" ref="H27" si="8">STDEV(H3:H11)</f>
        <v>0.10749987977837418</v>
      </c>
      <c r="I27" s="1">
        <f>STDEV(I3:I11)</f>
        <v>0.34987625283011475</v>
      </c>
      <c r="J27" s="1">
        <f>STDEV(J3:J11)</f>
        <v>0.68654934272781765</v>
      </c>
      <c r="K27" s="1">
        <f t="shared" ref="K27:Y27" si="9">STDEV(K3:K11)</f>
        <v>0.9165121081821278</v>
      </c>
      <c r="L27" s="1">
        <f t="shared" si="9"/>
        <v>37.893725660647917</v>
      </c>
      <c r="M27" s="1">
        <f t="shared" si="9"/>
        <v>63.919852158777722</v>
      </c>
      <c r="N27" s="1">
        <f t="shared" si="9"/>
        <v>48.773568263057221</v>
      </c>
      <c r="O27" s="1">
        <f t="shared" si="9"/>
        <v>38.415814596479727</v>
      </c>
      <c r="P27" s="1">
        <f t="shared" si="9"/>
        <v>0.89711265240833171</v>
      </c>
      <c r="Q27" s="1">
        <f t="shared" si="9"/>
        <v>0.62665780135573168</v>
      </c>
      <c r="R27" s="1">
        <f t="shared" si="9"/>
        <v>2.8924835541643263</v>
      </c>
      <c r="S27" s="1">
        <f t="shared" si="9"/>
        <v>1.572798284728357</v>
      </c>
      <c r="T27" s="1">
        <f t="shared" si="9"/>
        <v>2.2856314469115766</v>
      </c>
      <c r="U27" s="1">
        <f t="shared" si="9"/>
        <v>3.3578543909930216</v>
      </c>
      <c r="V27" s="1">
        <f t="shared" si="9"/>
        <v>5.5</v>
      </c>
      <c r="W27" s="1">
        <f t="shared" si="9"/>
        <v>4.7287536530370362</v>
      </c>
      <c r="X27" s="1">
        <f t="shared" si="9"/>
        <v>604.46385989983116</v>
      </c>
      <c r="Y27" s="1">
        <f t="shared" si="9"/>
        <v>658.87924935074568</v>
      </c>
    </row>
    <row r="28" spans="1:2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7" s="4" customFormat="1" x14ac:dyDescent="0.25">
      <c r="A29" s="3" t="s">
        <v>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7" x14ac:dyDescent="0.25">
      <c r="A30" s="1" t="s">
        <v>24</v>
      </c>
      <c r="B30" s="1">
        <f t="shared" ref="B30:G30" si="10">AVERAGE(B12:B20)</f>
        <v>15.044444444444444</v>
      </c>
      <c r="C30" s="1">
        <f t="shared" si="10"/>
        <v>173.77777777777777</v>
      </c>
      <c r="D30" s="1">
        <f t="shared" si="10"/>
        <v>54.7</v>
      </c>
      <c r="E30" s="1">
        <f t="shared" si="10"/>
        <v>18.126151283541478</v>
      </c>
      <c r="F30" s="1">
        <f t="shared" si="10"/>
        <v>88.333333333333329</v>
      </c>
      <c r="G30" s="1">
        <f t="shared" si="10"/>
        <v>85.444444444444443</v>
      </c>
      <c r="H30" s="1">
        <f t="shared" ref="H30" si="11">AVERAGE(H12:H20)</f>
        <v>0.59326682702105371</v>
      </c>
      <c r="I30" s="1">
        <f>AVERAGE(I12:I20)</f>
        <v>14.451177617423392</v>
      </c>
      <c r="J30" s="1">
        <f>AVERAGE(J12:J20)</f>
        <v>2.5566666666666666</v>
      </c>
      <c r="K30" s="1">
        <f t="shared" ref="K30:Y30" si="12">AVERAGE(K12:K20)</f>
        <v>2.434444444444444</v>
      </c>
      <c r="L30" s="1">
        <f t="shared" si="12"/>
        <v>73.075555555555539</v>
      </c>
      <c r="M30" s="1">
        <f t="shared" si="12"/>
        <v>141.23333333333335</v>
      </c>
      <c r="N30" s="1">
        <f t="shared" si="12"/>
        <v>142.74333333333334</v>
      </c>
      <c r="O30" s="1">
        <f t="shared" si="12"/>
        <v>122.14999999999999</v>
      </c>
      <c r="P30" s="1">
        <f t="shared" si="12"/>
        <v>3.117777777777778</v>
      </c>
      <c r="Q30" s="1">
        <f t="shared" si="12"/>
        <v>3.05</v>
      </c>
      <c r="R30" s="1">
        <f t="shared" si="12"/>
        <v>9.525555555555556</v>
      </c>
      <c r="S30" s="1">
        <f t="shared" si="12"/>
        <v>7.1322222222222216</v>
      </c>
      <c r="T30" s="1">
        <f t="shared" si="12"/>
        <v>60.506666666666675</v>
      </c>
      <c r="U30" s="1">
        <f t="shared" si="12"/>
        <v>58.108888888888892</v>
      </c>
      <c r="V30" s="1">
        <f t="shared" si="12"/>
        <v>39.666666666666664</v>
      </c>
      <c r="W30" s="1">
        <f t="shared" si="12"/>
        <v>41.222222222222221</v>
      </c>
      <c r="X30" s="1">
        <f t="shared" si="12"/>
        <v>2481.02</v>
      </c>
      <c r="Y30" s="1">
        <f t="shared" si="12"/>
        <v>2658.2066666666669</v>
      </c>
    </row>
    <row r="31" spans="1:27" x14ac:dyDescent="0.25">
      <c r="A31" s="1" t="s">
        <v>26</v>
      </c>
      <c r="B31" s="1">
        <f t="shared" ref="B31:G31" si="13">STDEV(B12:B20)</f>
        <v>0.40345728123034019</v>
      </c>
      <c r="C31" s="1">
        <f t="shared" si="13"/>
        <v>2.6822461565718467</v>
      </c>
      <c r="D31" s="1">
        <f t="shared" si="13"/>
        <v>3.1248999983999499</v>
      </c>
      <c r="E31" s="1">
        <f t="shared" si="13"/>
        <v>1.192221183270237</v>
      </c>
      <c r="F31" s="1">
        <f t="shared" si="13"/>
        <v>2.0615528128088303</v>
      </c>
      <c r="G31" s="1">
        <f t="shared" si="13"/>
        <v>2.1278575558006172</v>
      </c>
      <c r="H31" s="1">
        <f t="shared" ref="H31" si="14">STDEV(H12:H20)</f>
        <v>0.28266702287722284</v>
      </c>
      <c r="I31" s="1">
        <f>STDEV(I12:I20)</f>
        <v>0.39373191628198234</v>
      </c>
      <c r="J31" s="1">
        <f>STDEV(J12:J20)</f>
        <v>1.1686102857668166</v>
      </c>
      <c r="K31" s="1">
        <f t="shared" ref="K31:Y31" si="15">STDEV(K12:K20)</f>
        <v>0.9352019983820502</v>
      </c>
      <c r="L31" s="1">
        <f t="shared" si="15"/>
        <v>34.841525193047723</v>
      </c>
      <c r="M31" s="1">
        <f t="shared" si="15"/>
        <v>35.905222461363387</v>
      </c>
      <c r="N31" s="1">
        <f t="shared" si="15"/>
        <v>32.157761116097653</v>
      </c>
      <c r="O31" s="1">
        <f t="shared" si="15"/>
        <v>49.695498790131914</v>
      </c>
      <c r="P31" s="1">
        <f t="shared" si="15"/>
        <v>0.69783196003367631</v>
      </c>
      <c r="Q31" s="1">
        <f t="shared" si="15"/>
        <v>0.57142366069318651</v>
      </c>
      <c r="R31" s="1">
        <f t="shared" si="15"/>
        <v>2.0958716033616569</v>
      </c>
      <c r="S31" s="1">
        <f t="shared" si="15"/>
        <v>1.8832072229163881</v>
      </c>
      <c r="T31" s="1">
        <f t="shared" si="15"/>
        <v>2.6905668547724284</v>
      </c>
      <c r="U31" s="1">
        <f t="shared" si="15"/>
        <v>1.270850546331515</v>
      </c>
      <c r="V31" s="1">
        <f t="shared" si="15"/>
        <v>6.5</v>
      </c>
      <c r="W31" s="1">
        <f t="shared" si="15"/>
        <v>5.1424162068471606</v>
      </c>
      <c r="X31" s="1">
        <f t="shared" si="15"/>
        <v>880.10582100961085</v>
      </c>
      <c r="Y31" s="1">
        <f t="shared" si="15"/>
        <v>789.8000523233685</v>
      </c>
    </row>
  </sheetData>
  <mergeCells count="9">
    <mergeCell ref="B1:I1"/>
    <mergeCell ref="V1:W1"/>
    <mergeCell ref="X1:Y1"/>
    <mergeCell ref="T1:U1"/>
    <mergeCell ref="J1:K1"/>
    <mergeCell ref="L1:M1"/>
    <mergeCell ref="N1:O1"/>
    <mergeCell ref="P1:Q1"/>
    <mergeCell ref="R1:S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381A8-7657-4AA8-9625-06E1E7858388}">
  <dimension ref="A1:AE30"/>
  <sheetViews>
    <sheetView zoomScale="62" zoomScaleNormal="62" workbookViewId="0">
      <pane xSplit="7" ySplit="4" topLeftCell="H20" activePane="bottomRight" state="frozen"/>
      <selection pane="topRight" activeCell="I1" sqref="I1"/>
      <selection pane="bottomLeft" activeCell="A3" sqref="A3"/>
      <selection pane="bottomRight" activeCell="Y3" sqref="Y1:AA1048576"/>
    </sheetView>
  </sheetViews>
  <sheetFormatPr defaultRowHeight="15" x14ac:dyDescent="0.25"/>
  <cols>
    <col min="4" max="6" width="9.140625" style="8"/>
    <col min="7" max="9" width="9.140625" style="9"/>
    <col min="10" max="12" width="9.140625" style="8"/>
    <col min="13" max="15" width="9.140625" style="9"/>
    <col min="16" max="18" width="9.140625" style="8"/>
    <col min="19" max="21" width="9.140625" style="9"/>
    <col min="22" max="24" width="9.140625" style="8"/>
    <col min="25" max="27" width="9.140625" style="9"/>
  </cols>
  <sheetData>
    <row r="1" spans="1:31" x14ac:dyDescent="0.25">
      <c r="D1" s="17" t="s">
        <v>27</v>
      </c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</row>
    <row r="2" spans="1:31" x14ac:dyDescent="0.25">
      <c r="D2" s="16" t="s">
        <v>28</v>
      </c>
      <c r="E2" s="16"/>
      <c r="F2" s="16"/>
      <c r="G2" s="18" t="s">
        <v>29</v>
      </c>
      <c r="H2" s="18"/>
      <c r="I2" s="18"/>
      <c r="J2" s="16" t="s">
        <v>30</v>
      </c>
      <c r="K2" s="16"/>
      <c r="L2" s="16"/>
      <c r="M2" s="18" t="s">
        <v>31</v>
      </c>
      <c r="N2" s="18"/>
      <c r="O2" s="18"/>
      <c r="P2" s="16" t="s">
        <v>32</v>
      </c>
      <c r="Q2" s="16"/>
      <c r="R2" s="16"/>
      <c r="S2" s="18" t="s">
        <v>33</v>
      </c>
      <c r="T2" s="18"/>
      <c r="U2" s="18"/>
      <c r="V2" s="16" t="s">
        <v>34</v>
      </c>
      <c r="W2" s="16"/>
      <c r="X2" s="16"/>
      <c r="Y2" s="18" t="s">
        <v>35</v>
      </c>
      <c r="Z2" s="18"/>
      <c r="AA2" s="18"/>
      <c r="AB2" s="10"/>
      <c r="AC2" s="10"/>
      <c r="AD2" s="10"/>
      <c r="AE2" s="10"/>
    </row>
    <row r="3" spans="1:31" x14ac:dyDescent="0.25">
      <c r="D3" s="7"/>
      <c r="E3" s="7"/>
      <c r="F3" s="7"/>
      <c r="G3" s="12"/>
      <c r="H3" s="12"/>
      <c r="I3" s="12"/>
      <c r="J3" s="7"/>
      <c r="K3" s="7"/>
      <c r="L3" s="7"/>
      <c r="M3" s="12"/>
      <c r="N3" s="12"/>
      <c r="O3" s="12"/>
      <c r="P3" s="7"/>
      <c r="Q3" s="7"/>
      <c r="R3" s="7"/>
      <c r="S3" s="12"/>
      <c r="T3" s="12"/>
      <c r="U3" s="12"/>
      <c r="V3" s="7"/>
      <c r="W3" s="7"/>
      <c r="X3" s="7"/>
      <c r="Y3" s="12"/>
      <c r="Z3" s="12"/>
      <c r="AA3" s="12"/>
      <c r="AB3" s="10"/>
      <c r="AC3" s="10"/>
      <c r="AD3" s="10"/>
      <c r="AE3" s="10"/>
    </row>
    <row r="4" spans="1:31" s="9" customFormat="1" x14ac:dyDescent="0.25">
      <c r="A4" s="9" t="s">
        <v>14</v>
      </c>
      <c r="C4" s="9" t="s">
        <v>13</v>
      </c>
      <c r="D4" s="8">
        <v>1</v>
      </c>
      <c r="E4" s="8">
        <v>2</v>
      </c>
      <c r="F4" s="8">
        <v>3</v>
      </c>
      <c r="G4" s="9">
        <v>4</v>
      </c>
      <c r="H4" s="9">
        <v>5</v>
      </c>
      <c r="I4" s="9">
        <v>6</v>
      </c>
      <c r="J4" s="8">
        <v>7</v>
      </c>
      <c r="K4" s="8">
        <v>8</v>
      </c>
      <c r="L4" s="8">
        <v>9</v>
      </c>
      <c r="M4" s="9">
        <v>10</v>
      </c>
      <c r="N4" s="9">
        <v>11</v>
      </c>
      <c r="O4" s="9">
        <v>12</v>
      </c>
      <c r="P4" s="8">
        <v>13</v>
      </c>
      <c r="Q4" s="8">
        <v>14</v>
      </c>
      <c r="R4" s="8">
        <v>15</v>
      </c>
      <c r="S4" s="9">
        <v>16</v>
      </c>
      <c r="T4" s="9">
        <v>17</v>
      </c>
      <c r="U4" s="9">
        <v>18</v>
      </c>
      <c r="V4" s="8">
        <v>19</v>
      </c>
      <c r="W4" s="8">
        <v>20</v>
      </c>
      <c r="X4" s="8">
        <v>21</v>
      </c>
      <c r="Y4" s="9">
        <v>22</v>
      </c>
      <c r="Z4" s="9">
        <v>23</v>
      </c>
      <c r="AA4" s="9">
        <v>24</v>
      </c>
    </row>
    <row r="5" spans="1:31" s="4" customFormat="1" x14ac:dyDescent="0.25">
      <c r="A5" s="5">
        <v>1</v>
      </c>
      <c r="B5" s="14" t="s">
        <v>1</v>
      </c>
      <c r="C5" s="5">
        <f>220-Article22021!B3</f>
        <v>204.1</v>
      </c>
      <c r="D5" s="8">
        <v>176</v>
      </c>
      <c r="E5" s="8">
        <v>175</v>
      </c>
      <c r="F5" s="8">
        <v>176</v>
      </c>
      <c r="G5" s="9">
        <v>174</v>
      </c>
      <c r="H5" s="9">
        <v>175</v>
      </c>
      <c r="I5" s="9">
        <v>179</v>
      </c>
      <c r="J5" s="8">
        <v>180</v>
      </c>
      <c r="K5" s="8">
        <v>181</v>
      </c>
      <c r="L5" s="8">
        <v>183</v>
      </c>
      <c r="M5" s="9">
        <v>179</v>
      </c>
      <c r="N5" s="9">
        <v>186</v>
      </c>
      <c r="O5" s="9">
        <v>183</v>
      </c>
      <c r="P5" s="8">
        <v>180</v>
      </c>
      <c r="Q5" s="8">
        <v>181</v>
      </c>
      <c r="R5" s="8">
        <v>183</v>
      </c>
      <c r="S5" s="9">
        <v>184</v>
      </c>
      <c r="T5" s="9">
        <v>182</v>
      </c>
      <c r="U5" s="9">
        <v>184</v>
      </c>
      <c r="V5" s="8">
        <v>188</v>
      </c>
      <c r="W5" s="8">
        <v>183</v>
      </c>
      <c r="X5" s="8">
        <v>184</v>
      </c>
      <c r="Y5" s="9">
        <v>183</v>
      </c>
      <c r="Z5" s="9">
        <v>183</v>
      </c>
      <c r="AA5" s="9">
        <v>182</v>
      </c>
    </row>
    <row r="6" spans="1:31" s="4" customFormat="1" x14ac:dyDescent="0.25">
      <c r="A6" s="5">
        <v>2</v>
      </c>
      <c r="B6" s="14"/>
      <c r="C6" s="5">
        <f>220-Article22021!B4</f>
        <v>204.8</v>
      </c>
      <c r="D6" s="8">
        <v>175</v>
      </c>
      <c r="E6" s="8">
        <v>173</v>
      </c>
      <c r="F6" s="8">
        <v>174</v>
      </c>
      <c r="G6" s="9">
        <v>174</v>
      </c>
      <c r="H6" s="9">
        <v>174</v>
      </c>
      <c r="I6" s="9">
        <v>178</v>
      </c>
      <c r="J6" s="8">
        <v>174</v>
      </c>
      <c r="K6" s="8">
        <v>179</v>
      </c>
      <c r="L6" s="8">
        <v>181</v>
      </c>
      <c r="M6" s="9">
        <v>180</v>
      </c>
      <c r="N6" s="9">
        <v>183</v>
      </c>
      <c r="O6" s="9">
        <v>182</v>
      </c>
      <c r="P6" s="8">
        <v>184</v>
      </c>
      <c r="Q6" s="8">
        <v>183</v>
      </c>
      <c r="R6" s="8">
        <v>182</v>
      </c>
      <c r="S6" s="9">
        <v>182</v>
      </c>
      <c r="T6" s="9">
        <v>184</v>
      </c>
      <c r="U6" s="9">
        <v>183</v>
      </c>
      <c r="V6" s="8">
        <v>184</v>
      </c>
      <c r="W6" s="8">
        <v>182</v>
      </c>
      <c r="X6" s="8">
        <v>186</v>
      </c>
      <c r="Y6" s="9">
        <v>185</v>
      </c>
      <c r="Z6" s="9">
        <v>185</v>
      </c>
      <c r="AA6" s="9">
        <v>182</v>
      </c>
    </row>
    <row r="7" spans="1:31" s="4" customFormat="1" x14ac:dyDescent="0.25">
      <c r="A7" s="5">
        <v>3</v>
      </c>
      <c r="B7" s="14"/>
      <c r="C7" s="5">
        <f>220-Article22021!B5</f>
        <v>205</v>
      </c>
      <c r="D7" s="8">
        <v>172</v>
      </c>
      <c r="E7" s="8">
        <v>173</v>
      </c>
      <c r="F7" s="8">
        <v>175</v>
      </c>
      <c r="G7" s="9">
        <v>178</v>
      </c>
      <c r="H7" s="9">
        <v>179</v>
      </c>
      <c r="I7" s="9">
        <v>179</v>
      </c>
      <c r="J7" s="8">
        <v>184</v>
      </c>
      <c r="K7" s="8">
        <v>179</v>
      </c>
      <c r="L7" s="8">
        <v>184</v>
      </c>
      <c r="M7" s="9">
        <v>179</v>
      </c>
      <c r="N7" s="9">
        <v>183</v>
      </c>
      <c r="O7" s="9">
        <v>184</v>
      </c>
      <c r="P7" s="8">
        <v>184</v>
      </c>
      <c r="Q7" s="8">
        <v>189</v>
      </c>
      <c r="R7" s="8">
        <v>175</v>
      </c>
      <c r="S7" s="9">
        <v>183</v>
      </c>
      <c r="T7" s="9">
        <v>183</v>
      </c>
      <c r="U7" s="9">
        <v>183</v>
      </c>
      <c r="V7" s="8">
        <v>184</v>
      </c>
      <c r="W7" s="8">
        <v>185</v>
      </c>
      <c r="X7" s="8">
        <v>185</v>
      </c>
      <c r="Y7" s="9">
        <v>183</v>
      </c>
      <c r="Z7" s="9">
        <v>185</v>
      </c>
      <c r="AA7" s="9">
        <v>188</v>
      </c>
    </row>
    <row r="8" spans="1:31" s="4" customFormat="1" x14ac:dyDescent="0.25">
      <c r="A8" s="5">
        <v>4</v>
      </c>
      <c r="B8" s="14"/>
      <c r="C8" s="5">
        <f>220-Article22021!B6</f>
        <v>204.7</v>
      </c>
      <c r="D8" s="8">
        <v>174</v>
      </c>
      <c r="E8" s="8">
        <v>174</v>
      </c>
      <c r="F8" s="8">
        <v>175</v>
      </c>
      <c r="G8" s="9">
        <v>176</v>
      </c>
      <c r="H8" s="9">
        <v>174</v>
      </c>
      <c r="I8" s="9">
        <v>179</v>
      </c>
      <c r="J8" s="8">
        <v>189</v>
      </c>
      <c r="K8" s="8">
        <v>180</v>
      </c>
      <c r="L8" s="8">
        <v>175</v>
      </c>
      <c r="M8" s="9">
        <v>178</v>
      </c>
      <c r="N8" s="9">
        <v>179</v>
      </c>
      <c r="O8" s="9">
        <v>176</v>
      </c>
      <c r="P8" s="8">
        <v>177</v>
      </c>
      <c r="Q8" s="8">
        <v>177</v>
      </c>
      <c r="R8" s="8">
        <v>178</v>
      </c>
      <c r="S8" s="9">
        <v>180</v>
      </c>
      <c r="T8" s="9">
        <v>184</v>
      </c>
      <c r="U8" s="9">
        <v>184</v>
      </c>
      <c r="V8" s="8">
        <v>183</v>
      </c>
      <c r="W8" s="8">
        <v>184</v>
      </c>
      <c r="X8" s="8">
        <v>186</v>
      </c>
      <c r="Y8" s="9">
        <v>179</v>
      </c>
      <c r="Z8" s="9">
        <v>179</v>
      </c>
      <c r="AA8" s="9">
        <v>180</v>
      </c>
    </row>
    <row r="9" spans="1:31" s="4" customFormat="1" x14ac:dyDescent="0.25">
      <c r="A9" s="5">
        <v>5</v>
      </c>
      <c r="B9" s="14"/>
      <c r="C9" s="5">
        <f>220-Article22021!B7</f>
        <v>205.2</v>
      </c>
      <c r="D9" s="8">
        <v>173</v>
      </c>
      <c r="E9" s="8">
        <v>170</v>
      </c>
      <c r="F9" s="8">
        <v>174</v>
      </c>
      <c r="G9" s="9">
        <v>175</v>
      </c>
      <c r="H9" s="9">
        <v>178</v>
      </c>
      <c r="I9" s="9">
        <v>175</v>
      </c>
      <c r="J9" s="8"/>
      <c r="K9" s="8">
        <v>174</v>
      </c>
      <c r="L9" s="8">
        <v>179</v>
      </c>
      <c r="M9" s="9">
        <v>174</v>
      </c>
      <c r="N9" s="9">
        <v>179</v>
      </c>
      <c r="O9" s="9">
        <v>180</v>
      </c>
      <c r="P9" s="8">
        <v>174</v>
      </c>
      <c r="Q9" s="8">
        <v>176</v>
      </c>
      <c r="R9" s="8">
        <v>179</v>
      </c>
      <c r="S9" s="9">
        <v>180</v>
      </c>
      <c r="T9" s="9">
        <v>181</v>
      </c>
      <c r="U9" s="9">
        <v>183</v>
      </c>
      <c r="V9" s="8">
        <v>183</v>
      </c>
      <c r="W9" s="8">
        <v>179</v>
      </c>
      <c r="X9" s="8">
        <v>178</v>
      </c>
      <c r="Y9" s="9">
        <v>184</v>
      </c>
      <c r="Z9" s="9">
        <v>184</v>
      </c>
      <c r="AA9" s="9">
        <v>184</v>
      </c>
    </row>
    <row r="10" spans="1:31" s="4" customFormat="1" x14ac:dyDescent="0.25">
      <c r="A10" s="5">
        <v>6</v>
      </c>
      <c r="B10" s="14"/>
      <c r="C10" s="5">
        <f>220-Article22021!B8</f>
        <v>205.1</v>
      </c>
      <c r="D10" s="8">
        <v>178</v>
      </c>
      <c r="E10" s="8">
        <v>174</v>
      </c>
      <c r="F10" s="8">
        <v>179</v>
      </c>
      <c r="G10" s="9">
        <v>179</v>
      </c>
      <c r="H10" s="9">
        <v>180</v>
      </c>
      <c r="I10" s="9">
        <v>183</v>
      </c>
      <c r="J10" s="8">
        <v>183</v>
      </c>
      <c r="K10" s="8">
        <v>189</v>
      </c>
      <c r="L10" s="8">
        <v>185</v>
      </c>
      <c r="M10" s="9">
        <v>184</v>
      </c>
      <c r="N10" s="9">
        <v>180</v>
      </c>
      <c r="O10" s="9">
        <v>182</v>
      </c>
      <c r="P10" s="8">
        <v>183</v>
      </c>
      <c r="Q10" s="8">
        <v>183</v>
      </c>
      <c r="R10" s="8">
        <v>185</v>
      </c>
      <c r="S10" s="9">
        <v>180</v>
      </c>
      <c r="T10" s="9">
        <v>180</v>
      </c>
      <c r="U10" s="9">
        <v>181</v>
      </c>
      <c r="V10" s="8">
        <v>190</v>
      </c>
      <c r="W10" s="8">
        <v>183</v>
      </c>
      <c r="X10" s="8">
        <v>182</v>
      </c>
      <c r="Y10" s="9">
        <v>175</v>
      </c>
      <c r="Z10" s="9">
        <v>179</v>
      </c>
      <c r="AA10" s="9">
        <v>183</v>
      </c>
    </row>
    <row r="11" spans="1:31" s="4" customFormat="1" x14ac:dyDescent="0.25">
      <c r="A11" s="5">
        <v>7</v>
      </c>
      <c r="B11" s="14"/>
      <c r="C11" s="5">
        <f>220-Article22021!B9</f>
        <v>204.3</v>
      </c>
      <c r="D11" s="8">
        <v>169</v>
      </c>
      <c r="E11" s="8">
        <v>173</v>
      </c>
      <c r="F11" s="8">
        <v>175</v>
      </c>
      <c r="G11" s="9">
        <v>172</v>
      </c>
      <c r="H11" s="9">
        <v>178</v>
      </c>
      <c r="I11" s="9">
        <v>179</v>
      </c>
      <c r="J11" s="8">
        <v>179</v>
      </c>
      <c r="K11" s="8">
        <v>178</v>
      </c>
      <c r="L11" s="8">
        <v>176</v>
      </c>
      <c r="M11" s="9">
        <v>180</v>
      </c>
      <c r="N11" s="9">
        <v>181</v>
      </c>
      <c r="O11" s="9">
        <v>183</v>
      </c>
      <c r="P11" s="8">
        <v>180</v>
      </c>
      <c r="Q11" s="8">
        <v>183</v>
      </c>
      <c r="R11" s="8">
        <v>184</v>
      </c>
      <c r="S11" s="9">
        <v>183</v>
      </c>
      <c r="T11" s="9">
        <v>179</v>
      </c>
      <c r="U11" s="9">
        <v>185</v>
      </c>
      <c r="V11" s="8">
        <v>180</v>
      </c>
      <c r="W11" s="8">
        <v>181</v>
      </c>
      <c r="X11" s="8">
        <v>188</v>
      </c>
      <c r="Y11" s="9">
        <v>183</v>
      </c>
      <c r="Z11" s="9">
        <v>180</v>
      </c>
      <c r="AA11" s="9">
        <v>189</v>
      </c>
    </row>
    <row r="12" spans="1:31" s="4" customFormat="1" x14ac:dyDescent="0.25">
      <c r="A12" s="5">
        <v>8</v>
      </c>
      <c r="B12" s="14"/>
      <c r="C12" s="5">
        <f>220-Article22021!B10</f>
        <v>205.3</v>
      </c>
      <c r="D12" s="8">
        <v>175</v>
      </c>
      <c r="E12" s="8">
        <v>179</v>
      </c>
      <c r="F12" s="8">
        <v>174</v>
      </c>
      <c r="G12" s="9">
        <v>179</v>
      </c>
      <c r="H12" s="9">
        <v>180</v>
      </c>
      <c r="I12" s="9">
        <v>181</v>
      </c>
      <c r="J12" s="8">
        <v>183</v>
      </c>
      <c r="K12" s="8">
        <v>184</v>
      </c>
      <c r="L12" s="8"/>
      <c r="M12" s="9">
        <v>185</v>
      </c>
      <c r="N12" s="9">
        <v>180</v>
      </c>
      <c r="O12" s="9">
        <v>169</v>
      </c>
      <c r="P12" s="8">
        <v>174</v>
      </c>
      <c r="Q12" s="8">
        <v>179</v>
      </c>
      <c r="R12" s="8">
        <v>180</v>
      </c>
      <c r="S12" s="9">
        <v>175</v>
      </c>
      <c r="T12" s="9">
        <v>180</v>
      </c>
      <c r="U12" s="9">
        <v>179</v>
      </c>
      <c r="V12" s="8">
        <v>183</v>
      </c>
      <c r="W12" s="8">
        <v>180</v>
      </c>
      <c r="X12" s="8">
        <v>184</v>
      </c>
      <c r="Y12" s="9">
        <v>184</v>
      </c>
      <c r="Z12" s="9">
        <v>179</v>
      </c>
      <c r="AA12" s="9">
        <v>179</v>
      </c>
    </row>
    <row r="13" spans="1:31" s="4" customFormat="1" x14ac:dyDescent="0.25">
      <c r="A13" s="5">
        <v>9</v>
      </c>
      <c r="B13" s="14"/>
      <c r="C13" s="5">
        <f>220-Article22021!B11</f>
        <v>205</v>
      </c>
      <c r="D13" s="8">
        <v>170</v>
      </c>
      <c r="E13" s="8">
        <v>177</v>
      </c>
      <c r="F13" s="8"/>
      <c r="G13" s="9">
        <v>169</v>
      </c>
      <c r="H13" s="9">
        <v>179</v>
      </c>
      <c r="I13" s="9">
        <v>184</v>
      </c>
      <c r="J13" s="8">
        <v>183</v>
      </c>
      <c r="K13" s="8">
        <v>184</v>
      </c>
      <c r="L13" s="8">
        <v>184</v>
      </c>
      <c r="M13" s="9"/>
      <c r="N13" s="9">
        <v>189</v>
      </c>
      <c r="O13" s="9">
        <v>178</v>
      </c>
      <c r="P13" s="8">
        <v>179</v>
      </c>
      <c r="Q13" s="8">
        <v>184</v>
      </c>
      <c r="R13" s="8">
        <v>184</v>
      </c>
      <c r="S13" s="9">
        <v>184</v>
      </c>
      <c r="T13" s="9">
        <v>185</v>
      </c>
      <c r="U13" s="9">
        <v>180</v>
      </c>
      <c r="V13" s="8">
        <v>183</v>
      </c>
      <c r="W13" s="8">
        <v>180</v>
      </c>
      <c r="X13" s="8">
        <v>183</v>
      </c>
      <c r="Y13" s="9">
        <v>184</v>
      </c>
      <c r="Z13" s="9">
        <v>185</v>
      </c>
      <c r="AA13" s="9">
        <v>184</v>
      </c>
    </row>
    <row r="14" spans="1:31" s="8" customFormat="1" x14ac:dyDescent="0.25">
      <c r="A14" s="6">
        <v>10</v>
      </c>
      <c r="B14" s="16" t="s">
        <v>2</v>
      </c>
      <c r="C14" s="6">
        <f>220-Article22021!B12</f>
        <v>205</v>
      </c>
      <c r="D14" s="8">
        <v>132</v>
      </c>
      <c r="E14" s="8">
        <v>130</v>
      </c>
      <c r="F14" s="8">
        <v>131</v>
      </c>
      <c r="G14" s="9">
        <v>125</v>
      </c>
      <c r="H14" s="9">
        <v>135</v>
      </c>
      <c r="I14" s="9">
        <v>128</v>
      </c>
      <c r="J14" s="8">
        <v>127</v>
      </c>
      <c r="K14" s="8">
        <v>130</v>
      </c>
      <c r="L14" s="8">
        <v>127</v>
      </c>
      <c r="M14" s="9">
        <v>130</v>
      </c>
      <c r="N14" s="9">
        <v>125</v>
      </c>
      <c r="O14" s="9">
        <v>129</v>
      </c>
      <c r="P14" s="8">
        <v>120</v>
      </c>
      <c r="Q14" s="8">
        <v>123</v>
      </c>
      <c r="R14" s="8">
        <v>130</v>
      </c>
      <c r="S14" s="9">
        <v>131</v>
      </c>
      <c r="T14" s="9">
        <v>132</v>
      </c>
      <c r="U14" s="9">
        <v>130</v>
      </c>
      <c r="V14" s="8">
        <v>132</v>
      </c>
      <c r="W14" s="8">
        <v>137</v>
      </c>
      <c r="X14" s="8">
        <v>131</v>
      </c>
      <c r="Y14" s="9">
        <v>132</v>
      </c>
      <c r="Z14" s="9">
        <v>137</v>
      </c>
      <c r="AA14" s="9">
        <v>132</v>
      </c>
    </row>
    <row r="15" spans="1:31" s="8" customFormat="1" x14ac:dyDescent="0.25">
      <c r="A15" s="6">
        <v>11</v>
      </c>
      <c r="B15" s="16"/>
      <c r="C15" s="6">
        <f>220-Article22021!B13</f>
        <v>204.6</v>
      </c>
      <c r="D15" s="8">
        <v>130</v>
      </c>
      <c r="E15" s="8">
        <v>129</v>
      </c>
      <c r="F15" s="8">
        <v>120</v>
      </c>
      <c r="G15" s="9">
        <v>121</v>
      </c>
      <c r="H15" s="9">
        <v>135</v>
      </c>
      <c r="I15" s="9">
        <v>132</v>
      </c>
      <c r="J15" s="8">
        <v>135</v>
      </c>
      <c r="K15" s="8">
        <v>123</v>
      </c>
      <c r="L15" s="8">
        <v>127</v>
      </c>
      <c r="M15" s="9">
        <v>125</v>
      </c>
      <c r="N15" s="9">
        <v>124</v>
      </c>
      <c r="O15" s="9">
        <v>126</v>
      </c>
      <c r="P15" s="8">
        <v>130</v>
      </c>
      <c r="Q15" s="8">
        <v>134</v>
      </c>
      <c r="R15" s="8">
        <v>137</v>
      </c>
      <c r="S15" s="9">
        <v>132</v>
      </c>
      <c r="T15" s="9">
        <v>129</v>
      </c>
      <c r="U15" s="9">
        <v>124</v>
      </c>
      <c r="V15" s="8">
        <v>125</v>
      </c>
      <c r="W15" s="8">
        <v>130</v>
      </c>
      <c r="X15" s="8">
        <v>123</v>
      </c>
      <c r="Y15" s="9">
        <v>127</v>
      </c>
      <c r="Z15" s="9">
        <v>128</v>
      </c>
      <c r="AA15" s="9">
        <v>129</v>
      </c>
    </row>
    <row r="16" spans="1:31" s="8" customFormat="1" x14ac:dyDescent="0.25">
      <c r="A16" s="6">
        <v>12</v>
      </c>
      <c r="B16" s="16"/>
      <c r="C16" s="6">
        <f>220-Article22021!B14</f>
        <v>205.4</v>
      </c>
      <c r="D16" s="8">
        <v>129</v>
      </c>
      <c r="E16" s="8">
        <v>131</v>
      </c>
      <c r="F16" s="8">
        <v>130</v>
      </c>
      <c r="G16" s="9">
        <v>135</v>
      </c>
      <c r="H16" s="9">
        <v>120</v>
      </c>
      <c r="I16" s="9">
        <v>121</v>
      </c>
      <c r="J16" s="8">
        <v>127</v>
      </c>
      <c r="L16" s="8">
        <v>130</v>
      </c>
      <c r="M16" s="9">
        <v>131</v>
      </c>
      <c r="N16" s="9">
        <v>129</v>
      </c>
      <c r="O16" s="9">
        <v>139</v>
      </c>
      <c r="P16" s="8">
        <v>121</v>
      </c>
      <c r="Q16" s="8">
        <v>120</v>
      </c>
      <c r="R16" s="8">
        <v>126</v>
      </c>
      <c r="S16" s="9">
        <v>130</v>
      </c>
      <c r="T16" s="9">
        <v>132</v>
      </c>
      <c r="U16" s="9">
        <v>138</v>
      </c>
      <c r="V16" s="8">
        <v>137</v>
      </c>
      <c r="W16" s="8">
        <v>134</v>
      </c>
      <c r="X16" s="8">
        <v>138</v>
      </c>
      <c r="Y16" s="9">
        <v>131</v>
      </c>
      <c r="Z16" s="9">
        <v>137</v>
      </c>
      <c r="AA16" s="9">
        <v>120</v>
      </c>
    </row>
    <row r="17" spans="1:31" s="8" customFormat="1" x14ac:dyDescent="0.25">
      <c r="A17" s="6">
        <v>13</v>
      </c>
      <c r="B17" s="16"/>
      <c r="C17" s="6">
        <f>220-Article22021!B15</f>
        <v>205.3</v>
      </c>
      <c r="D17" s="8">
        <v>133</v>
      </c>
      <c r="E17" s="8">
        <v>134</v>
      </c>
      <c r="F17" s="8">
        <v>131</v>
      </c>
      <c r="G17" s="9">
        <v>130</v>
      </c>
      <c r="H17" s="9">
        <v>132</v>
      </c>
      <c r="I17" s="9">
        <v>130</v>
      </c>
      <c r="J17" s="8">
        <v>129</v>
      </c>
      <c r="K17" s="8">
        <v>126</v>
      </c>
      <c r="L17" s="8">
        <v>127</v>
      </c>
      <c r="M17" s="9">
        <v>130</v>
      </c>
      <c r="N17" s="9">
        <v>132</v>
      </c>
      <c r="O17" s="9">
        <v>126</v>
      </c>
      <c r="P17" s="8">
        <v>127</v>
      </c>
      <c r="Q17" s="8">
        <v>128</v>
      </c>
      <c r="R17" s="8">
        <v>128</v>
      </c>
      <c r="S17" s="9">
        <v>129</v>
      </c>
      <c r="T17" s="9">
        <v>125</v>
      </c>
      <c r="U17" s="9">
        <v>124</v>
      </c>
      <c r="V17" s="8">
        <v>126</v>
      </c>
      <c r="W17" s="8">
        <v>128</v>
      </c>
      <c r="X17" s="8">
        <v>128</v>
      </c>
      <c r="Y17" s="9">
        <v>130</v>
      </c>
      <c r="Z17" s="9">
        <v>131</v>
      </c>
      <c r="AA17" s="9">
        <v>130</v>
      </c>
    </row>
    <row r="18" spans="1:31" s="8" customFormat="1" x14ac:dyDescent="0.25">
      <c r="A18" s="6">
        <v>14</v>
      </c>
      <c r="B18" s="16"/>
      <c r="C18" s="6">
        <f>220-Article22021!B16</f>
        <v>205.5</v>
      </c>
      <c r="D18" s="8">
        <v>124</v>
      </c>
      <c r="E18" s="8">
        <v>126</v>
      </c>
      <c r="F18" s="8">
        <v>122</v>
      </c>
      <c r="G18" s="9">
        <v>127</v>
      </c>
      <c r="H18" s="9">
        <v>131</v>
      </c>
      <c r="I18" s="9">
        <v>132</v>
      </c>
      <c r="J18" s="8">
        <v>134</v>
      </c>
      <c r="K18" s="8">
        <v>141</v>
      </c>
      <c r="L18" s="8">
        <v>134</v>
      </c>
      <c r="M18" s="9">
        <v>123</v>
      </c>
      <c r="N18" s="9">
        <v>120</v>
      </c>
      <c r="O18" s="9"/>
      <c r="P18" s="8">
        <v>123</v>
      </c>
      <c r="R18" s="8">
        <v>132</v>
      </c>
      <c r="S18" s="9">
        <v>131</v>
      </c>
      <c r="T18" s="9">
        <v>134</v>
      </c>
      <c r="U18" s="9">
        <v>133</v>
      </c>
      <c r="V18" s="8">
        <v>132</v>
      </c>
      <c r="W18" s="8">
        <v>130</v>
      </c>
      <c r="X18" s="8">
        <v>131</v>
      </c>
      <c r="Y18" s="9">
        <v>132</v>
      </c>
      <c r="Z18" s="9">
        <v>134</v>
      </c>
      <c r="AA18" s="9">
        <v>132</v>
      </c>
    </row>
    <row r="19" spans="1:31" s="8" customFormat="1" x14ac:dyDescent="0.25">
      <c r="A19" s="6">
        <v>15</v>
      </c>
      <c r="B19" s="16"/>
      <c r="C19" s="6">
        <f>220-Article22021!B17</f>
        <v>205</v>
      </c>
      <c r="D19" s="8">
        <v>129</v>
      </c>
      <c r="E19" s="8">
        <v>128</v>
      </c>
      <c r="F19" s="8">
        <v>115</v>
      </c>
      <c r="G19" s="9">
        <v>134</v>
      </c>
      <c r="H19" s="9">
        <v>123</v>
      </c>
      <c r="I19" s="9">
        <v>125</v>
      </c>
      <c r="J19" s="8">
        <v>134</v>
      </c>
      <c r="K19" s="8">
        <v>133</v>
      </c>
      <c r="L19" s="8">
        <v>130</v>
      </c>
      <c r="M19" s="9">
        <v>131</v>
      </c>
      <c r="N19" s="9">
        <v>128</v>
      </c>
      <c r="O19" s="9">
        <v>120</v>
      </c>
      <c r="P19" s="8">
        <v>125</v>
      </c>
      <c r="Q19" s="8">
        <v>126</v>
      </c>
      <c r="R19" s="8">
        <v>127</v>
      </c>
      <c r="S19" s="9">
        <v>129</v>
      </c>
      <c r="T19" s="9">
        <v>125</v>
      </c>
      <c r="U19" s="9">
        <v>125</v>
      </c>
      <c r="V19" s="8">
        <v>127</v>
      </c>
      <c r="W19" s="8">
        <v>129</v>
      </c>
      <c r="X19" s="8">
        <v>127</v>
      </c>
      <c r="Y19" s="9">
        <v>130</v>
      </c>
      <c r="Z19" s="9">
        <v>131</v>
      </c>
      <c r="AA19" s="9">
        <v>134</v>
      </c>
    </row>
    <row r="20" spans="1:31" s="8" customFormat="1" x14ac:dyDescent="0.25">
      <c r="A20" s="6">
        <v>16</v>
      </c>
      <c r="B20" s="16"/>
      <c r="C20" s="6">
        <f>220-Article22021!B18</f>
        <v>204.6</v>
      </c>
      <c r="D20" s="8">
        <v>132</v>
      </c>
      <c r="E20" s="8">
        <v>129</v>
      </c>
      <c r="F20" s="8">
        <v>127</v>
      </c>
      <c r="G20" s="9">
        <v>128</v>
      </c>
      <c r="H20" s="9">
        <v>120</v>
      </c>
      <c r="I20" s="9">
        <v>125</v>
      </c>
      <c r="J20" s="8">
        <v>129</v>
      </c>
      <c r="K20" s="8">
        <v>129</v>
      </c>
      <c r="L20" s="8">
        <v>130</v>
      </c>
      <c r="M20" s="9">
        <v>131</v>
      </c>
      <c r="N20" s="9">
        <v>132</v>
      </c>
      <c r="O20" s="9">
        <v>133</v>
      </c>
      <c r="P20" s="8">
        <v>132</v>
      </c>
      <c r="Q20" s="8">
        <v>129</v>
      </c>
      <c r="R20" s="8">
        <v>136</v>
      </c>
      <c r="S20" s="9">
        <v>135</v>
      </c>
      <c r="T20" s="9">
        <v>139</v>
      </c>
      <c r="U20" s="9">
        <v>135</v>
      </c>
      <c r="V20" s="8">
        <v>129</v>
      </c>
      <c r="W20" s="8">
        <v>127</v>
      </c>
      <c r="X20" s="8">
        <v>126</v>
      </c>
      <c r="Y20" s="9">
        <v>126</v>
      </c>
      <c r="Z20" s="9">
        <v>127</v>
      </c>
      <c r="AA20" s="9">
        <v>129</v>
      </c>
    </row>
    <row r="21" spans="1:31" s="8" customFormat="1" x14ac:dyDescent="0.25">
      <c r="A21" s="6">
        <v>17</v>
      </c>
      <c r="B21" s="16"/>
      <c r="C21" s="6">
        <f>220-Article22021!B19</f>
        <v>204.3</v>
      </c>
      <c r="D21" s="8">
        <v>130</v>
      </c>
      <c r="E21" s="8">
        <v>134</v>
      </c>
      <c r="F21" s="8">
        <v>121</v>
      </c>
      <c r="G21" s="9">
        <v>135</v>
      </c>
      <c r="H21" s="9">
        <v>132</v>
      </c>
      <c r="I21" s="9">
        <v>135</v>
      </c>
      <c r="J21" s="8">
        <v>135</v>
      </c>
      <c r="K21" s="8">
        <v>137</v>
      </c>
      <c r="L21" s="8">
        <v>140</v>
      </c>
      <c r="M21" s="9">
        <v>121</v>
      </c>
      <c r="N21" s="9">
        <v>129</v>
      </c>
      <c r="O21" s="9">
        <v>139</v>
      </c>
      <c r="P21" s="8">
        <v>137</v>
      </c>
      <c r="Q21" s="8">
        <v>136</v>
      </c>
      <c r="R21" s="8">
        <v>135</v>
      </c>
      <c r="S21" s="9">
        <v>121</v>
      </c>
      <c r="T21" s="9">
        <v>124</v>
      </c>
      <c r="U21" s="9">
        <v>127</v>
      </c>
      <c r="V21" s="8">
        <v>129</v>
      </c>
      <c r="W21" s="8">
        <v>131</v>
      </c>
      <c r="X21" s="8">
        <v>134</v>
      </c>
      <c r="Y21" s="9">
        <v>135</v>
      </c>
      <c r="Z21" s="9">
        <v>133</v>
      </c>
      <c r="AA21" s="9">
        <v>132</v>
      </c>
    </row>
    <row r="22" spans="1:31" s="8" customFormat="1" x14ac:dyDescent="0.25">
      <c r="A22" s="6">
        <v>18</v>
      </c>
      <c r="B22" s="16"/>
      <c r="C22" s="6">
        <f>220-Article22021!B20</f>
        <v>204.9</v>
      </c>
      <c r="D22" s="8">
        <v>130</v>
      </c>
      <c r="E22" s="8">
        <v>131</v>
      </c>
      <c r="F22" s="8">
        <v>132</v>
      </c>
      <c r="G22" s="9">
        <v>129</v>
      </c>
      <c r="H22" s="9">
        <v>128</v>
      </c>
      <c r="I22" s="9">
        <v>127</v>
      </c>
      <c r="J22" s="8">
        <v>125</v>
      </c>
      <c r="L22" s="8">
        <v>129</v>
      </c>
      <c r="M22" s="9">
        <v>128</v>
      </c>
      <c r="N22" s="9">
        <v>131</v>
      </c>
      <c r="O22" s="9">
        <v>132</v>
      </c>
      <c r="P22" s="8">
        <v>123</v>
      </c>
      <c r="Q22" s="8">
        <v>132</v>
      </c>
      <c r="R22" s="8">
        <v>135</v>
      </c>
      <c r="S22" s="9">
        <v>120</v>
      </c>
      <c r="T22" s="9">
        <v>121</v>
      </c>
      <c r="U22" s="9">
        <v>135</v>
      </c>
      <c r="V22" s="8">
        <v>134</v>
      </c>
      <c r="W22" s="8">
        <v>134</v>
      </c>
      <c r="X22" s="8">
        <v>134</v>
      </c>
      <c r="Y22" s="9">
        <v>132</v>
      </c>
      <c r="Z22" s="9">
        <v>140</v>
      </c>
      <c r="AA22" s="9">
        <v>123</v>
      </c>
    </row>
    <row r="23" spans="1:31" x14ac:dyDescent="0.25">
      <c r="A23" s="2"/>
    </row>
    <row r="24" spans="1:31" x14ac:dyDescent="0.25">
      <c r="C24" s="1">
        <f t="shared" ref="C24" si="0">AVERAGE(C5:C13)</f>
        <v>204.83333333333331</v>
      </c>
      <c r="D24" s="11">
        <f>AVERAGE(D5:D13)</f>
        <v>173.55555555555554</v>
      </c>
      <c r="E24" s="11">
        <f t="shared" ref="E24:AA24" si="1">AVERAGE(E5:E13)</f>
        <v>174.22222222222223</v>
      </c>
      <c r="F24" s="11">
        <f t="shared" si="1"/>
        <v>175.25</v>
      </c>
      <c r="G24" s="13">
        <f t="shared" si="1"/>
        <v>175.11111111111111</v>
      </c>
      <c r="H24" s="13">
        <f t="shared" si="1"/>
        <v>177.44444444444446</v>
      </c>
      <c r="I24" s="13">
        <f t="shared" si="1"/>
        <v>179.66666666666666</v>
      </c>
      <c r="J24" s="11">
        <f t="shared" si="1"/>
        <v>181.875</v>
      </c>
      <c r="K24" s="11">
        <f t="shared" si="1"/>
        <v>180.88888888888889</v>
      </c>
      <c r="L24" s="11">
        <f t="shared" si="1"/>
        <v>180.875</v>
      </c>
      <c r="M24" s="13">
        <f t="shared" si="1"/>
        <v>179.875</v>
      </c>
      <c r="N24" s="13">
        <f t="shared" si="1"/>
        <v>182.22222222222223</v>
      </c>
      <c r="O24" s="13">
        <f t="shared" si="1"/>
        <v>179.66666666666666</v>
      </c>
      <c r="P24" s="11">
        <f t="shared" si="1"/>
        <v>179.44444444444446</v>
      </c>
      <c r="Q24" s="11">
        <f t="shared" si="1"/>
        <v>181.66666666666666</v>
      </c>
      <c r="R24" s="11">
        <f t="shared" si="1"/>
        <v>181.11111111111111</v>
      </c>
      <c r="S24" s="13">
        <f t="shared" si="1"/>
        <v>181.22222222222223</v>
      </c>
      <c r="T24" s="13">
        <f t="shared" si="1"/>
        <v>182</v>
      </c>
      <c r="U24" s="13">
        <f t="shared" si="1"/>
        <v>182.44444444444446</v>
      </c>
      <c r="V24" s="11">
        <f t="shared" si="1"/>
        <v>184.22222222222223</v>
      </c>
      <c r="W24" s="11">
        <f t="shared" si="1"/>
        <v>181.88888888888889</v>
      </c>
      <c r="X24" s="11">
        <f t="shared" si="1"/>
        <v>184</v>
      </c>
      <c r="Y24" s="13">
        <f t="shared" si="1"/>
        <v>182.22222222222223</v>
      </c>
      <c r="Z24" s="13">
        <f t="shared" si="1"/>
        <v>182.11111111111111</v>
      </c>
      <c r="AA24" s="13">
        <f t="shared" si="1"/>
        <v>183.44444444444446</v>
      </c>
      <c r="AB24" s="1" t="e">
        <f t="shared" ref="AB24:AE24" si="2">AVERAGE(AB5:AB13)</f>
        <v>#DIV/0!</v>
      </c>
      <c r="AC24" s="1" t="e">
        <f t="shared" si="2"/>
        <v>#DIV/0!</v>
      </c>
      <c r="AD24" s="1" t="e">
        <f t="shared" si="2"/>
        <v>#DIV/0!</v>
      </c>
      <c r="AE24" s="1" t="e">
        <f t="shared" si="2"/>
        <v>#DIV/0!</v>
      </c>
    </row>
    <row r="25" spans="1:31" x14ac:dyDescent="0.25">
      <c r="C25" s="1">
        <f t="shared" ref="C25" si="3">STDEV(C5:C13)</f>
        <v>0.40620192023179769</v>
      </c>
      <c r="D25" s="11">
        <f>STDEV(D5:D13)</f>
        <v>2.8771127502720111</v>
      </c>
      <c r="E25" s="11">
        <f t="shared" ref="E25:AA25" si="4">STDEV(E5:E13)</f>
        <v>2.5873624493766707</v>
      </c>
      <c r="F25" s="11">
        <f t="shared" si="4"/>
        <v>1.6690459207925603</v>
      </c>
      <c r="G25" s="13">
        <f t="shared" si="4"/>
        <v>3.3333333333333335</v>
      </c>
      <c r="H25" s="13">
        <f t="shared" si="4"/>
        <v>2.4551533104427055</v>
      </c>
      <c r="I25" s="13">
        <f t="shared" si="4"/>
        <v>2.6925824035672519</v>
      </c>
      <c r="J25" s="11">
        <f t="shared" si="4"/>
        <v>4.3568501072613062</v>
      </c>
      <c r="K25" s="11">
        <f t="shared" si="4"/>
        <v>4.3140597018482616</v>
      </c>
      <c r="L25" s="11">
        <f t="shared" si="4"/>
        <v>3.833592123769634</v>
      </c>
      <c r="M25" s="13">
        <f t="shared" si="4"/>
        <v>3.4408263127170069</v>
      </c>
      <c r="N25" s="13">
        <f t="shared" si="4"/>
        <v>3.419714088113865</v>
      </c>
      <c r="O25" s="13">
        <f t="shared" si="4"/>
        <v>4.7696960070847281</v>
      </c>
      <c r="P25" s="11">
        <f t="shared" si="4"/>
        <v>3.8765677832043361</v>
      </c>
      <c r="Q25" s="11">
        <f t="shared" si="4"/>
        <v>3.9686269665968856</v>
      </c>
      <c r="R25" s="11">
        <f t="shared" si="4"/>
        <v>3.333333333333333</v>
      </c>
      <c r="S25" s="13">
        <f t="shared" si="4"/>
        <v>2.8625940062196116</v>
      </c>
      <c r="T25" s="13">
        <f t="shared" si="4"/>
        <v>2.1213203435596424</v>
      </c>
      <c r="U25" s="13">
        <f t="shared" si="4"/>
        <v>2.0069324297987161</v>
      </c>
      <c r="V25" s="11">
        <f t="shared" si="4"/>
        <v>2.9907264074877267</v>
      </c>
      <c r="W25" s="11">
        <f t="shared" si="4"/>
        <v>2.0275875100994063</v>
      </c>
      <c r="X25" s="11">
        <f t="shared" si="4"/>
        <v>2.8722813232690143</v>
      </c>
      <c r="Y25" s="13">
        <f t="shared" si="4"/>
        <v>3.1928740101113355</v>
      </c>
      <c r="Z25" s="13">
        <f t="shared" si="4"/>
        <v>2.8037673068767872</v>
      </c>
      <c r="AA25" s="13">
        <f t="shared" si="4"/>
        <v>3.3208098075285459</v>
      </c>
      <c r="AB25" s="1" t="e">
        <f t="shared" ref="AB25:AE25" si="5">STDEV(AB5:AB13)</f>
        <v>#DIV/0!</v>
      </c>
      <c r="AC25" s="1" t="e">
        <f t="shared" si="5"/>
        <v>#DIV/0!</v>
      </c>
      <c r="AD25" s="1" t="e">
        <f t="shared" si="5"/>
        <v>#DIV/0!</v>
      </c>
      <c r="AE25" s="1" t="e">
        <f t="shared" si="5"/>
        <v>#DIV/0!</v>
      </c>
    </row>
    <row r="27" spans="1:31" x14ac:dyDescent="0.25">
      <c r="C27" s="1">
        <f t="shared" ref="C27" si="6">AVERAGE(C14:C22)</f>
        <v>204.95555555555555</v>
      </c>
      <c r="D27" s="11">
        <f>AVERAGE(D14:D22)</f>
        <v>129.88888888888889</v>
      </c>
      <c r="E27" s="11">
        <f t="shared" ref="E27:AA27" si="7">AVERAGE(E14:E22)</f>
        <v>130.22222222222223</v>
      </c>
      <c r="F27" s="11">
        <f t="shared" si="7"/>
        <v>125.44444444444444</v>
      </c>
      <c r="G27" s="13">
        <f t="shared" si="7"/>
        <v>129.33333333333334</v>
      </c>
      <c r="H27" s="13">
        <f t="shared" si="7"/>
        <v>128.44444444444446</v>
      </c>
      <c r="I27" s="13">
        <f t="shared" si="7"/>
        <v>128.33333333333334</v>
      </c>
      <c r="J27" s="11">
        <f t="shared" si="7"/>
        <v>130.55555555555554</v>
      </c>
      <c r="K27" s="11">
        <f t="shared" si="7"/>
        <v>131.28571428571428</v>
      </c>
      <c r="L27" s="11">
        <f t="shared" si="7"/>
        <v>130.44444444444446</v>
      </c>
      <c r="M27" s="13">
        <f t="shared" si="7"/>
        <v>127.77777777777777</v>
      </c>
      <c r="N27" s="13">
        <f t="shared" si="7"/>
        <v>127.77777777777777</v>
      </c>
      <c r="O27" s="13">
        <f t="shared" si="7"/>
        <v>130.5</v>
      </c>
      <c r="P27" s="11">
        <f t="shared" si="7"/>
        <v>126.44444444444444</v>
      </c>
      <c r="Q27" s="11">
        <f t="shared" si="7"/>
        <v>128.5</v>
      </c>
      <c r="R27" s="11">
        <f t="shared" si="7"/>
        <v>131.77777777777777</v>
      </c>
      <c r="S27" s="13">
        <f t="shared" si="7"/>
        <v>128.66666666666666</v>
      </c>
      <c r="T27" s="13">
        <f t="shared" si="7"/>
        <v>129</v>
      </c>
      <c r="U27" s="13">
        <f t="shared" si="7"/>
        <v>130.11111111111111</v>
      </c>
      <c r="V27" s="11">
        <f t="shared" si="7"/>
        <v>130.11111111111111</v>
      </c>
      <c r="W27" s="11">
        <f t="shared" si="7"/>
        <v>131.11111111111111</v>
      </c>
      <c r="X27" s="11">
        <f t="shared" si="7"/>
        <v>130.22222222222223</v>
      </c>
      <c r="Y27" s="13">
        <f t="shared" si="7"/>
        <v>130.55555555555554</v>
      </c>
      <c r="Z27" s="13">
        <f t="shared" si="7"/>
        <v>133.11111111111111</v>
      </c>
      <c r="AA27" s="13">
        <f t="shared" si="7"/>
        <v>129</v>
      </c>
      <c r="AB27" s="1" t="e">
        <f t="shared" ref="AB27:AE27" si="8">AVERAGE(AB14:AB22)</f>
        <v>#DIV/0!</v>
      </c>
      <c r="AC27" s="1" t="e">
        <f t="shared" si="8"/>
        <v>#DIV/0!</v>
      </c>
      <c r="AD27" s="1" t="e">
        <f t="shared" si="8"/>
        <v>#DIV/0!</v>
      </c>
      <c r="AE27" s="1" t="e">
        <f t="shared" si="8"/>
        <v>#DIV/0!</v>
      </c>
    </row>
    <row r="28" spans="1:31" x14ac:dyDescent="0.25">
      <c r="C28" s="1">
        <f t="shared" ref="C28" si="9">STDEV(C14:C22)</f>
        <v>0.40345728123034097</v>
      </c>
      <c r="D28" s="11">
        <f>STDEV(D14:D22)</f>
        <v>2.6193722742502854</v>
      </c>
      <c r="E28" s="11">
        <f t="shared" ref="E28:AA28" si="10">STDEV(E14:E22)</f>
        <v>2.6352313834736494</v>
      </c>
      <c r="F28" s="11">
        <f t="shared" si="10"/>
        <v>6.1055530280047341</v>
      </c>
      <c r="G28" s="13">
        <f t="shared" si="10"/>
        <v>4.7696960070847281</v>
      </c>
      <c r="H28" s="13">
        <f t="shared" si="10"/>
        <v>6.0231036665308837</v>
      </c>
      <c r="I28" s="13">
        <f t="shared" si="10"/>
        <v>4.3588989435406731</v>
      </c>
      <c r="J28" s="11">
        <f t="shared" si="10"/>
        <v>3.9405301391789633</v>
      </c>
      <c r="K28" s="11">
        <f t="shared" si="10"/>
        <v>6.2373681873657176</v>
      </c>
      <c r="L28" s="11">
        <f t="shared" si="10"/>
        <v>4.2163702135578394</v>
      </c>
      <c r="M28" s="13">
        <f t="shared" si="10"/>
        <v>3.8333333333333335</v>
      </c>
      <c r="N28" s="13">
        <f t="shared" si="10"/>
        <v>4.0551750201988126</v>
      </c>
      <c r="O28" s="13">
        <f t="shared" si="10"/>
        <v>6.6116779802320771</v>
      </c>
      <c r="P28" s="11">
        <f t="shared" si="10"/>
        <v>5.6149601759743382</v>
      </c>
      <c r="Q28" s="11">
        <f t="shared" si="10"/>
        <v>5.4510811509539749</v>
      </c>
      <c r="R28" s="11">
        <f t="shared" si="10"/>
        <v>4.1766546953805559</v>
      </c>
      <c r="S28" s="13">
        <f t="shared" si="10"/>
        <v>4.9749371855330997</v>
      </c>
      <c r="T28" s="13">
        <f t="shared" si="10"/>
        <v>5.7445626465380286</v>
      </c>
      <c r="U28" s="13">
        <f t="shared" si="10"/>
        <v>5.3489355119604047</v>
      </c>
      <c r="V28" s="11">
        <f t="shared" si="10"/>
        <v>3.9510898637098988</v>
      </c>
      <c r="W28" s="11">
        <f t="shared" si="10"/>
        <v>3.2574700476153438</v>
      </c>
      <c r="X28" s="11">
        <f t="shared" si="10"/>
        <v>4.6844897741850655</v>
      </c>
      <c r="Y28" s="13">
        <f t="shared" si="10"/>
        <v>2.7436796055257213</v>
      </c>
      <c r="Z28" s="13">
        <f t="shared" si="10"/>
        <v>4.3429380735984608</v>
      </c>
      <c r="AA28" s="13">
        <f t="shared" si="10"/>
        <v>4.6097722286464435</v>
      </c>
      <c r="AB28" s="1" t="e">
        <f t="shared" ref="AB28:AE28" si="11">STDEV(AB14:AB22)</f>
        <v>#DIV/0!</v>
      </c>
      <c r="AC28" s="1" t="e">
        <f t="shared" si="11"/>
        <v>#DIV/0!</v>
      </c>
      <c r="AD28" s="1" t="e">
        <f t="shared" si="11"/>
        <v>#DIV/0!</v>
      </c>
      <c r="AE28" s="1" t="e">
        <f t="shared" si="11"/>
        <v>#DIV/0!</v>
      </c>
    </row>
    <row r="30" spans="1:31" x14ac:dyDescent="0.25">
      <c r="C30" s="2"/>
    </row>
  </sheetData>
  <mergeCells count="11">
    <mergeCell ref="B5:B13"/>
    <mergeCell ref="B14:B22"/>
    <mergeCell ref="D1:AE1"/>
    <mergeCell ref="D2:F2"/>
    <mergeCell ref="G2:I2"/>
    <mergeCell ref="J2:L2"/>
    <mergeCell ref="M2:O2"/>
    <mergeCell ref="P2:R2"/>
    <mergeCell ref="S2:U2"/>
    <mergeCell ref="V2:X2"/>
    <mergeCell ref="Y2:AA2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Article22021</vt:lpstr>
      <vt:lpstr>Sheet2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Dr.Alireza_Niknam</cp:lastModifiedBy>
  <dcterms:created xsi:type="dcterms:W3CDTF">2011-08-01T14:22:18Z</dcterms:created>
  <dcterms:modified xsi:type="dcterms:W3CDTF">2023-01-14T09:29:05Z</dcterms:modified>
</cp:coreProperties>
</file>