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60" activeTab="4"/>
  </bookViews>
  <sheets>
    <sheet name="N22" sheetId="4" r:id="rId1"/>
    <sheet name="M-507" sheetId="5" r:id="rId2"/>
    <sheet name="t-test" sheetId="9" r:id="rId3"/>
    <sheet name="Supp_fig_1" sheetId="2" r:id="rId4"/>
    <sheet name="Table_1" sheetId="10" r:id="rId5"/>
  </sheets>
  <calcPr calcId="144525"/>
</workbook>
</file>

<file path=xl/sharedStrings.xml><?xml version="1.0" encoding="utf-8"?>
<sst xmlns="http://schemas.openxmlformats.org/spreadsheetml/2006/main" count="168" uniqueCount="83">
  <si>
    <t>Morphological Character</t>
  </si>
  <si>
    <t>N22 a</t>
  </si>
  <si>
    <t>N22 b</t>
  </si>
  <si>
    <t>N22 c</t>
  </si>
  <si>
    <t>Mean</t>
  </si>
  <si>
    <t>SD</t>
  </si>
  <si>
    <t>Mean±SD</t>
  </si>
  <si>
    <t>Variance</t>
  </si>
  <si>
    <t>n</t>
  </si>
  <si>
    <t>SEM</t>
  </si>
  <si>
    <t>Mean±SEM</t>
  </si>
  <si>
    <t>Plant height (cm)</t>
  </si>
  <si>
    <t>110±1</t>
  </si>
  <si>
    <t>110±0.58</t>
  </si>
  <si>
    <t>Root length (cm)</t>
  </si>
  <si>
    <t>36.33±2.51</t>
  </si>
  <si>
    <t>36.33±1.45</t>
  </si>
  <si>
    <t>Stem length (cm)</t>
  </si>
  <si>
    <t>88.33±0.58</t>
  </si>
  <si>
    <t>88.33±0.33</t>
  </si>
  <si>
    <t>Number of tillers</t>
  </si>
  <si>
    <t>3.67±0.58</t>
  </si>
  <si>
    <t>3.67±0.33</t>
  </si>
  <si>
    <t>Flag leaf length (cm)</t>
  </si>
  <si>
    <t>27.37±1.9</t>
  </si>
  <si>
    <t>27.37±1.08</t>
  </si>
  <si>
    <t>Flag leaf width (cm)</t>
  </si>
  <si>
    <t>1.1±0.1</t>
  </si>
  <si>
    <t>1.1±0.06</t>
  </si>
  <si>
    <t>Number of panicle</t>
  </si>
  <si>
    <t>9.67±2.0</t>
  </si>
  <si>
    <t>9.67±1.2</t>
  </si>
  <si>
    <t>Panicle length (cm)</t>
  </si>
  <si>
    <t>22.5±0.5</t>
  </si>
  <si>
    <t>22.5±0.2</t>
  </si>
  <si>
    <t>Panicle branching</t>
  </si>
  <si>
    <t>7.7±1.15</t>
  </si>
  <si>
    <t>7.7±0.7</t>
  </si>
  <si>
    <t>Panicle density</t>
  </si>
  <si>
    <t>13.33±2.5</t>
  </si>
  <si>
    <t>13.33±1.45</t>
  </si>
  <si>
    <t>Grain number</t>
  </si>
  <si>
    <t>69.67±2.08</t>
  </si>
  <si>
    <t>69.67±1.2</t>
  </si>
  <si>
    <t>Grain weight/1000</t>
  </si>
  <si>
    <t>22.14±0.21</t>
  </si>
  <si>
    <t>M-507 a</t>
  </si>
  <si>
    <t>M-507 b</t>
  </si>
  <si>
    <t>M-507 c</t>
  </si>
  <si>
    <t>118.33±2.52</t>
  </si>
  <si>
    <t>118.33±1.45</t>
  </si>
  <si>
    <t>37.67±2.08</t>
  </si>
  <si>
    <t>37.67±1.2</t>
  </si>
  <si>
    <t>101±2.78</t>
  </si>
  <si>
    <t>101±1.6</t>
  </si>
  <si>
    <t>3.67±1.53</t>
  </si>
  <si>
    <t>3.67±0.88</t>
  </si>
  <si>
    <t>56.33±1.53</t>
  </si>
  <si>
    <t>56.33±0.88</t>
  </si>
  <si>
    <t>1.27±0.25</t>
  </si>
  <si>
    <t>1.27±0.14</t>
  </si>
  <si>
    <t>8.33±1.53</t>
  </si>
  <si>
    <t>8.33±0.88</t>
  </si>
  <si>
    <t>18.53±1.08</t>
  </si>
  <si>
    <t>18.53±0.62</t>
  </si>
  <si>
    <t>7.67±0.58</t>
  </si>
  <si>
    <t>7.67±0.33</t>
  </si>
  <si>
    <t>12.42±2.55</t>
  </si>
  <si>
    <t>12.42±1.47</t>
  </si>
  <si>
    <t>80.67±2.52</t>
  </si>
  <si>
    <t>80.67±1.45</t>
  </si>
  <si>
    <t>20.01±0.24</t>
  </si>
  <si>
    <t>t-test</t>
  </si>
  <si>
    <t xml:space="preserve">t-test value is a p-value, if it is &lt;0.05 than it is significant </t>
  </si>
  <si>
    <t>N22</t>
  </si>
  <si>
    <t>M-507</t>
  </si>
  <si>
    <r>
      <t xml:space="preserve">Table s1. </t>
    </r>
    <r>
      <rPr>
        <sz val="12"/>
        <color rgb="FF000000"/>
        <rFont val="Times New Roman Regular"/>
        <charset val="134"/>
      </rPr>
      <t>Phenotypic and agronomic traits of N22 and M-507.</t>
    </r>
  </si>
  <si>
    <t>Material</t>
  </si>
  <si>
    <t>Tillers/plant</t>
  </si>
  <si>
    <t>Panicle/plant</t>
  </si>
  <si>
    <t>Spike/panicle</t>
  </si>
  <si>
    <t>Spikelet/spike</t>
  </si>
  <si>
    <t>Grains/plant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</si>
</sst>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 Regular"/>
      <charset val="134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name val="Calibri"/>
      <charset val="134"/>
      <scheme val="minor"/>
    </font>
    <font>
      <b/>
      <sz val="12"/>
      <name val="Times New Roman"/>
      <charset val="134"/>
    </font>
    <font>
      <b/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2"/>
      <color rgb="FF000000"/>
      <name val="Times New Roman Regular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/>
    <xf numFmtId="0" fontId="8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1" xfId="0" applyFont="1" applyBorder="1"/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0" fillId="2" borderId="0" xfId="0" applyFill="1"/>
    <xf numFmtId="0" fontId="9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2" fillId="0" borderId="1" xfId="0" applyFont="1" applyBorder="1"/>
    <xf numFmtId="0" fontId="0" fillId="0" borderId="1" xfId="0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478771290327"/>
          <c:y val="0.209307893117134"/>
          <c:w val="0.403668487073383"/>
          <c:h val="0.660449519281789"/>
        </c:manualLayout>
      </c:layout>
      <c:radarChart>
        <c:radarStyle val="marker"/>
        <c:varyColors val="0"/>
        <c:ser>
          <c:idx val="0"/>
          <c:order val="0"/>
          <c:tx>
            <c:strRef>
              <c:f>Supp_fig_1!$B$1</c:f>
              <c:strCache>
                <c:ptCount val="1"/>
                <c:pt idx="0">
                  <c:v>N22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Supp_fig_1!$A$2:$A$12</c:f>
              <c:strCache>
                <c:ptCount val="11"/>
                <c:pt idx="0">
                  <c:v>Plant height (cm)</c:v>
                </c:pt>
                <c:pt idx="1">
                  <c:v>Root length (cm)</c:v>
                </c:pt>
                <c:pt idx="2">
                  <c:v>Stem length (cm)</c:v>
                </c:pt>
                <c:pt idx="3">
                  <c:v>Number of tillers</c:v>
                </c:pt>
                <c:pt idx="4">
                  <c:v>Flag leaf length (cm)</c:v>
                </c:pt>
                <c:pt idx="5">
                  <c:v>Flag leaf width (cm)</c:v>
                </c:pt>
                <c:pt idx="6">
                  <c:v>Number of panicle</c:v>
                </c:pt>
                <c:pt idx="7">
                  <c:v>Panicle length (cm)</c:v>
                </c:pt>
                <c:pt idx="8">
                  <c:v>Panicle branching</c:v>
                </c:pt>
                <c:pt idx="9">
                  <c:v>Panicle density</c:v>
                </c:pt>
                <c:pt idx="10">
                  <c:v>Grain number</c:v>
                </c:pt>
              </c:strCache>
            </c:strRef>
          </c:cat>
          <c:val>
            <c:numRef>
              <c:f>Supp_fig_1!$B$2:$B$12</c:f>
              <c:numCache>
                <c:formatCode>General</c:formatCode>
                <c:ptCount val="11"/>
                <c:pt idx="0">
                  <c:v>110</c:v>
                </c:pt>
                <c:pt idx="1">
                  <c:v>36.33</c:v>
                </c:pt>
                <c:pt idx="2">
                  <c:v>88.33</c:v>
                </c:pt>
                <c:pt idx="3">
                  <c:v>3.67</c:v>
                </c:pt>
                <c:pt idx="4">
                  <c:v>27.37</c:v>
                </c:pt>
                <c:pt idx="5">
                  <c:v>1.1</c:v>
                </c:pt>
                <c:pt idx="6">
                  <c:v>9.67</c:v>
                </c:pt>
                <c:pt idx="7">
                  <c:v>22.5</c:v>
                </c:pt>
                <c:pt idx="8">
                  <c:v>7.67</c:v>
                </c:pt>
                <c:pt idx="9">
                  <c:v>13.33</c:v>
                </c:pt>
                <c:pt idx="10">
                  <c:v>69.67</c:v>
                </c:pt>
              </c:numCache>
            </c:numRef>
          </c:val>
        </c:ser>
        <c:ser>
          <c:idx val="1"/>
          <c:order val="1"/>
          <c:tx>
            <c:strRef>
              <c:f>Supp_fig_1!$C$1</c:f>
              <c:strCache>
                <c:ptCount val="1"/>
                <c:pt idx="0">
                  <c:v>M-507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Supp_fig_1!$A$2:$A$12</c:f>
              <c:strCache>
                <c:ptCount val="11"/>
                <c:pt idx="0">
                  <c:v>Plant height (cm)</c:v>
                </c:pt>
                <c:pt idx="1">
                  <c:v>Root length (cm)</c:v>
                </c:pt>
                <c:pt idx="2">
                  <c:v>Stem length (cm)</c:v>
                </c:pt>
                <c:pt idx="3">
                  <c:v>Number of tillers</c:v>
                </c:pt>
                <c:pt idx="4">
                  <c:v>Flag leaf length (cm)</c:v>
                </c:pt>
                <c:pt idx="5">
                  <c:v>Flag leaf width (cm)</c:v>
                </c:pt>
                <c:pt idx="6">
                  <c:v>Number of panicle</c:v>
                </c:pt>
                <c:pt idx="7">
                  <c:v>Panicle length (cm)</c:v>
                </c:pt>
                <c:pt idx="8">
                  <c:v>Panicle branching</c:v>
                </c:pt>
                <c:pt idx="9">
                  <c:v>Panicle density</c:v>
                </c:pt>
                <c:pt idx="10">
                  <c:v>Grain number</c:v>
                </c:pt>
              </c:strCache>
            </c:strRef>
          </c:cat>
          <c:val>
            <c:numRef>
              <c:f>Supp_fig_1!$C$2:$C$12</c:f>
              <c:numCache>
                <c:formatCode>General</c:formatCode>
                <c:ptCount val="11"/>
                <c:pt idx="0">
                  <c:v>118.33</c:v>
                </c:pt>
                <c:pt idx="1">
                  <c:v>37.67</c:v>
                </c:pt>
                <c:pt idx="2">
                  <c:v>101</c:v>
                </c:pt>
                <c:pt idx="3">
                  <c:v>3.67</c:v>
                </c:pt>
                <c:pt idx="4">
                  <c:v>56.33</c:v>
                </c:pt>
                <c:pt idx="5">
                  <c:v>1.27</c:v>
                </c:pt>
                <c:pt idx="6">
                  <c:v>8.33</c:v>
                </c:pt>
                <c:pt idx="7">
                  <c:v>18.53</c:v>
                </c:pt>
                <c:pt idx="8">
                  <c:v>7.67</c:v>
                </c:pt>
                <c:pt idx="9">
                  <c:v>12.42</c:v>
                </c:pt>
                <c:pt idx="10">
                  <c:v>80.66</c:v>
                </c:pt>
              </c:numCache>
            </c:numRef>
          </c:val>
        </c:ser>
        <c:ser>
          <c:idx val="2"/>
          <c:order val="2"/>
          <c:tx>
            <c:strRef>
              <c:f>Supp_fig_1!$D$1</c:f>
              <c:strCache>
                <c:ptCount val="1"/>
                <c:pt idx="0">
                  <c:v/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Supp_fig_1!$A$2:$A$12</c:f>
              <c:strCache>
                <c:ptCount val="11"/>
                <c:pt idx="0">
                  <c:v>Plant height (cm)</c:v>
                </c:pt>
                <c:pt idx="1">
                  <c:v>Root length (cm)</c:v>
                </c:pt>
                <c:pt idx="2">
                  <c:v>Stem length (cm)</c:v>
                </c:pt>
                <c:pt idx="3">
                  <c:v>Number of tillers</c:v>
                </c:pt>
                <c:pt idx="4">
                  <c:v>Flag leaf length (cm)</c:v>
                </c:pt>
                <c:pt idx="5">
                  <c:v>Flag leaf width (cm)</c:v>
                </c:pt>
                <c:pt idx="6">
                  <c:v>Number of panicle</c:v>
                </c:pt>
                <c:pt idx="7">
                  <c:v>Panicle length (cm)</c:v>
                </c:pt>
                <c:pt idx="8">
                  <c:v>Panicle branching</c:v>
                </c:pt>
                <c:pt idx="9">
                  <c:v>Panicle density</c:v>
                </c:pt>
                <c:pt idx="10">
                  <c:v>Grain number</c:v>
                </c:pt>
              </c:strCache>
            </c:strRef>
          </c:cat>
          <c:val>
            <c:numRef>
              <c:f>Supp_fig_1!$D$2:$D$12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26848"/>
        <c:axId val="50128384"/>
      </c:radarChart>
      <c:catAx>
        <c:axId val="50126848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50128384"/>
        <c:crosses val="autoZero"/>
        <c:auto val="1"/>
        <c:lblAlgn val="ctr"/>
        <c:lblOffset val="100"/>
        <c:noMultiLvlLbl val="0"/>
      </c:catAx>
      <c:valAx>
        <c:axId val="5012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50126848"/>
        <c:crosses val="autoZero"/>
        <c:crossBetween val="between"/>
      </c:valAx>
    </c:plotArea>
    <c:legend>
      <c:legendPos val="t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>
          <a:latin typeface="Times New Roman" panose="02020603050405020304" pitchFamily="18" charset="0"/>
          <a:cs typeface="Times New Roman" panose="02020603050405020304" pitchFamily="18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Supp_fig_1!$B$1</c:f>
              <c:strCache>
                <c:ptCount val="1"/>
                <c:pt idx="0">
                  <c:v>N22</c:v>
                </c:pt>
              </c:strCache>
            </c:strRef>
          </c:tx>
          <c:invertIfNegative val="0"/>
          <c:dLbls>
            <c:delete val="1"/>
          </c:dLbls>
          <c:cat>
            <c:strRef>
              <c:f>Supp_fig_1!$A$2:$A$12</c:f>
              <c:strCache>
                <c:ptCount val="11"/>
                <c:pt idx="0">
                  <c:v>Plant height (cm)</c:v>
                </c:pt>
                <c:pt idx="1">
                  <c:v>Root length (cm)</c:v>
                </c:pt>
                <c:pt idx="2">
                  <c:v>Stem length (cm)</c:v>
                </c:pt>
                <c:pt idx="3">
                  <c:v>Number of tillers</c:v>
                </c:pt>
                <c:pt idx="4">
                  <c:v>Flag leaf length (cm)</c:v>
                </c:pt>
                <c:pt idx="5">
                  <c:v>Flag leaf width (cm)</c:v>
                </c:pt>
                <c:pt idx="6">
                  <c:v>Number of panicle</c:v>
                </c:pt>
                <c:pt idx="7">
                  <c:v>Panicle length (cm)</c:v>
                </c:pt>
                <c:pt idx="8">
                  <c:v>Panicle branching</c:v>
                </c:pt>
                <c:pt idx="9">
                  <c:v>Panicle density</c:v>
                </c:pt>
                <c:pt idx="10">
                  <c:v>Grain number</c:v>
                </c:pt>
              </c:strCache>
            </c:strRef>
          </c:cat>
          <c:val>
            <c:numRef>
              <c:f>Supp_fig_1!$B$2:$B$12</c:f>
              <c:numCache>
                <c:formatCode>General</c:formatCode>
                <c:ptCount val="11"/>
                <c:pt idx="0">
                  <c:v>110</c:v>
                </c:pt>
                <c:pt idx="1">
                  <c:v>36.33</c:v>
                </c:pt>
                <c:pt idx="2">
                  <c:v>88.33</c:v>
                </c:pt>
                <c:pt idx="3">
                  <c:v>3.67</c:v>
                </c:pt>
                <c:pt idx="4">
                  <c:v>27.37</c:v>
                </c:pt>
                <c:pt idx="5">
                  <c:v>1.1</c:v>
                </c:pt>
                <c:pt idx="6">
                  <c:v>9.67</c:v>
                </c:pt>
                <c:pt idx="7">
                  <c:v>22.5</c:v>
                </c:pt>
                <c:pt idx="8">
                  <c:v>7.67</c:v>
                </c:pt>
                <c:pt idx="9">
                  <c:v>13.33</c:v>
                </c:pt>
                <c:pt idx="10">
                  <c:v>69.67</c:v>
                </c:pt>
              </c:numCache>
            </c:numRef>
          </c:val>
        </c:ser>
        <c:ser>
          <c:idx val="1"/>
          <c:order val="1"/>
          <c:tx>
            <c:strRef>
              <c:f>Supp_fig_1!$C$1</c:f>
              <c:strCache>
                <c:ptCount val="1"/>
                <c:pt idx="0">
                  <c:v>M-507</c:v>
                </c:pt>
              </c:strCache>
            </c:strRef>
          </c:tx>
          <c:invertIfNegative val="0"/>
          <c:dLbls>
            <c:delete val="1"/>
          </c:dLbls>
          <c:cat>
            <c:strRef>
              <c:f>Supp_fig_1!$A$2:$A$12</c:f>
              <c:strCache>
                <c:ptCount val="11"/>
                <c:pt idx="0">
                  <c:v>Plant height (cm)</c:v>
                </c:pt>
                <c:pt idx="1">
                  <c:v>Root length (cm)</c:v>
                </c:pt>
                <c:pt idx="2">
                  <c:v>Stem length (cm)</c:v>
                </c:pt>
                <c:pt idx="3">
                  <c:v>Number of tillers</c:v>
                </c:pt>
                <c:pt idx="4">
                  <c:v>Flag leaf length (cm)</c:v>
                </c:pt>
                <c:pt idx="5">
                  <c:v>Flag leaf width (cm)</c:v>
                </c:pt>
                <c:pt idx="6">
                  <c:v>Number of panicle</c:v>
                </c:pt>
                <c:pt idx="7">
                  <c:v>Panicle length (cm)</c:v>
                </c:pt>
                <c:pt idx="8">
                  <c:v>Panicle branching</c:v>
                </c:pt>
                <c:pt idx="9">
                  <c:v>Panicle density</c:v>
                </c:pt>
                <c:pt idx="10">
                  <c:v>Grain number</c:v>
                </c:pt>
              </c:strCache>
            </c:strRef>
          </c:cat>
          <c:val>
            <c:numRef>
              <c:f>Supp_fig_1!$C$2:$C$12</c:f>
              <c:numCache>
                <c:formatCode>General</c:formatCode>
                <c:ptCount val="11"/>
                <c:pt idx="0">
                  <c:v>118.33</c:v>
                </c:pt>
                <c:pt idx="1">
                  <c:v>37.67</c:v>
                </c:pt>
                <c:pt idx="2">
                  <c:v>101</c:v>
                </c:pt>
                <c:pt idx="3">
                  <c:v>3.67</c:v>
                </c:pt>
                <c:pt idx="4">
                  <c:v>56.33</c:v>
                </c:pt>
                <c:pt idx="5">
                  <c:v>1.27</c:v>
                </c:pt>
                <c:pt idx="6">
                  <c:v>8.33</c:v>
                </c:pt>
                <c:pt idx="7">
                  <c:v>18.53</c:v>
                </c:pt>
                <c:pt idx="8">
                  <c:v>7.67</c:v>
                </c:pt>
                <c:pt idx="9">
                  <c:v>12.42</c:v>
                </c:pt>
                <c:pt idx="10">
                  <c:v>80.66</c:v>
                </c:pt>
              </c:numCache>
            </c:numRef>
          </c:val>
        </c:ser>
        <c:ser>
          <c:idx val="2"/>
          <c:order val="2"/>
          <c:tx>
            <c:strRef>
              <c:f>Supp_fig_1!$D$1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strRef>
              <c:f>Supp_fig_1!$A$2:$A$12</c:f>
              <c:strCache>
                <c:ptCount val="11"/>
                <c:pt idx="0">
                  <c:v>Plant height (cm)</c:v>
                </c:pt>
                <c:pt idx="1">
                  <c:v>Root length (cm)</c:v>
                </c:pt>
                <c:pt idx="2">
                  <c:v>Stem length (cm)</c:v>
                </c:pt>
                <c:pt idx="3">
                  <c:v>Number of tillers</c:v>
                </c:pt>
                <c:pt idx="4">
                  <c:v>Flag leaf length (cm)</c:v>
                </c:pt>
                <c:pt idx="5">
                  <c:v>Flag leaf width (cm)</c:v>
                </c:pt>
                <c:pt idx="6">
                  <c:v>Number of panicle</c:v>
                </c:pt>
                <c:pt idx="7">
                  <c:v>Panicle length (cm)</c:v>
                </c:pt>
                <c:pt idx="8">
                  <c:v>Panicle branching</c:v>
                </c:pt>
                <c:pt idx="9">
                  <c:v>Panicle density</c:v>
                </c:pt>
                <c:pt idx="10">
                  <c:v>Grain number</c:v>
                </c:pt>
              </c:strCache>
            </c:strRef>
          </c:cat>
          <c:val>
            <c:numRef>
              <c:f>Supp_fig_1!$D$2:$D$12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60768"/>
        <c:axId val="50162304"/>
      </c:barChart>
      <c:catAx>
        <c:axId val="50160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162304"/>
        <c:crosses val="autoZero"/>
        <c:auto val="1"/>
        <c:lblAlgn val="ctr"/>
        <c:lblOffset val="100"/>
        <c:noMultiLvlLbl val="0"/>
      </c:catAx>
      <c:valAx>
        <c:axId val="5016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160768"/>
        <c:crosses val="autoZero"/>
        <c:crossBetween val="between"/>
      </c:valAx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51237623762376"/>
          <c:y val="0.033276241742109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149225</xdr:colOff>
      <xdr:row>0</xdr:row>
      <xdr:rowOff>44451</xdr:rowOff>
    </xdr:from>
    <xdr:to>
      <xdr:col>11</xdr:col>
      <xdr:colOff>171450</xdr:colOff>
      <xdr:row>15</xdr:row>
      <xdr:rowOff>158750</xdr:rowOff>
    </xdr:to>
    <xdr:graphicFrame>
      <xdr:nvGraphicFramePr>
        <xdr:cNvPr id="2" name="Chart 1"/>
        <xdr:cNvGraphicFramePr/>
      </xdr:nvGraphicFramePr>
      <xdr:xfrm>
        <a:off x="3289935" y="44450"/>
        <a:ext cx="5142865" cy="278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254000</xdr:colOff>
      <xdr:row>0</xdr:row>
      <xdr:rowOff>47625</xdr:rowOff>
    </xdr:from>
    <xdr:to>
      <xdr:col>16</xdr:col>
      <xdr:colOff>450850</xdr:colOff>
      <xdr:row>14</xdr:row>
      <xdr:rowOff>123825</xdr:rowOff>
    </xdr:to>
    <xdr:graphicFrame>
      <xdr:nvGraphicFramePr>
        <xdr:cNvPr id="3" name="Chart 2"/>
        <xdr:cNvGraphicFramePr/>
      </xdr:nvGraphicFramePr>
      <xdr:xfrm>
        <a:off x="8515350" y="47625"/>
        <a:ext cx="3854450" cy="2565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3" sqref="A13"/>
    </sheetView>
  </sheetViews>
  <sheetFormatPr defaultColWidth="9" defaultRowHeight="14"/>
  <cols>
    <col min="1" max="1" width="23" customWidth="1"/>
    <col min="2" max="2" width="7.3671875" customWidth="1"/>
    <col min="3" max="3" width="6.1875" customWidth="1"/>
    <col min="4" max="4" width="5.9375" customWidth="1"/>
    <col min="5" max="6" width="11.8125" customWidth="1"/>
    <col min="7" max="7" width="9.9375" customWidth="1"/>
    <col min="8" max="8" width="12.6875" customWidth="1"/>
    <col min="9" max="9" width="2" customWidth="1"/>
    <col min="10" max="10" width="3" customWidth="1"/>
    <col min="11" max="11" width="12.6875" style="31" customWidth="1"/>
    <col min="12" max="12" width="11.125" customWidth="1"/>
  </cols>
  <sheetData>
    <row r="1" spans="1:1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33"/>
      <c r="K1" s="18" t="s">
        <v>9</v>
      </c>
      <c r="L1" s="18" t="s">
        <v>10</v>
      </c>
    </row>
    <row r="2" spans="1:12">
      <c r="A2" s="19" t="s">
        <v>11</v>
      </c>
      <c r="B2" s="8">
        <v>111</v>
      </c>
      <c r="C2" s="8">
        <v>110</v>
      </c>
      <c r="D2" s="8">
        <v>109</v>
      </c>
      <c r="E2" s="8">
        <f>AVERAGE(B2:D2)</f>
        <v>110</v>
      </c>
      <c r="F2" s="8">
        <f>STDEV(B2:D2)</f>
        <v>1</v>
      </c>
      <c r="G2" s="6" t="s">
        <v>12</v>
      </c>
      <c r="H2" s="7">
        <f>F2^2</f>
        <v>1</v>
      </c>
      <c r="I2" s="7">
        <v>3</v>
      </c>
      <c r="J2" s="33"/>
      <c r="K2" s="7">
        <f>F2/SQRT(3)</f>
        <v>0.577350269189626</v>
      </c>
      <c r="L2" s="6" t="s">
        <v>13</v>
      </c>
    </row>
    <row r="3" spans="1:12">
      <c r="A3" s="19" t="s">
        <v>14</v>
      </c>
      <c r="B3" s="8">
        <v>39</v>
      </c>
      <c r="C3" s="8">
        <v>34</v>
      </c>
      <c r="D3" s="8">
        <v>36</v>
      </c>
      <c r="E3" s="8">
        <f t="shared" ref="E3:E13" si="0">AVERAGE(B3:D3)</f>
        <v>36.3333333333333</v>
      </c>
      <c r="F3" s="8">
        <f t="shared" ref="F3:F13" si="1">STDEV(B3:D3)</f>
        <v>2.51661147842358</v>
      </c>
      <c r="G3" s="6" t="s">
        <v>15</v>
      </c>
      <c r="H3" s="7">
        <f t="shared" ref="H3:H13" si="2">F3^2</f>
        <v>6.33333333333333</v>
      </c>
      <c r="I3" s="7">
        <v>3</v>
      </c>
      <c r="J3" s="33"/>
      <c r="K3" s="7">
        <f t="shared" ref="K3:K13" si="3">F3/SQRT(3)</f>
        <v>1.45296631451356</v>
      </c>
      <c r="L3" s="6" t="s">
        <v>16</v>
      </c>
    </row>
    <row r="4" spans="1:12">
      <c r="A4" s="19" t="s">
        <v>17</v>
      </c>
      <c r="B4" s="8">
        <v>89</v>
      </c>
      <c r="C4" s="8">
        <v>88</v>
      </c>
      <c r="D4" s="8">
        <v>88</v>
      </c>
      <c r="E4" s="8">
        <f t="shared" si="0"/>
        <v>88.3333333333333</v>
      </c>
      <c r="F4" s="8">
        <f t="shared" si="1"/>
        <v>0.577350269189626</v>
      </c>
      <c r="G4" s="6" t="s">
        <v>18</v>
      </c>
      <c r="H4" s="7">
        <f t="shared" si="2"/>
        <v>0.333333333333333</v>
      </c>
      <c r="I4" s="7">
        <v>3</v>
      </c>
      <c r="J4" s="33"/>
      <c r="K4" s="7">
        <f t="shared" si="3"/>
        <v>0.333333333333333</v>
      </c>
      <c r="L4" s="6" t="s">
        <v>19</v>
      </c>
    </row>
    <row r="5" spans="1:12">
      <c r="A5" s="19" t="s">
        <v>20</v>
      </c>
      <c r="B5" s="8">
        <v>4</v>
      </c>
      <c r="C5" s="8">
        <v>4</v>
      </c>
      <c r="D5" s="8">
        <v>3</v>
      </c>
      <c r="E5" s="8">
        <f t="shared" si="0"/>
        <v>3.66666666666667</v>
      </c>
      <c r="F5" s="8">
        <f t="shared" si="1"/>
        <v>0.577350269189626</v>
      </c>
      <c r="G5" s="6" t="s">
        <v>21</v>
      </c>
      <c r="H5" s="7">
        <f t="shared" si="2"/>
        <v>0.333333333333333</v>
      </c>
      <c r="I5" s="7">
        <v>3</v>
      </c>
      <c r="J5" s="33"/>
      <c r="K5" s="7">
        <f t="shared" si="3"/>
        <v>0.333333333333333</v>
      </c>
      <c r="L5" s="6" t="s">
        <v>22</v>
      </c>
    </row>
    <row r="6" spans="1:12">
      <c r="A6" s="19" t="s">
        <v>23</v>
      </c>
      <c r="B6" s="8">
        <v>29.5</v>
      </c>
      <c r="C6" s="8">
        <v>26.6</v>
      </c>
      <c r="D6" s="8">
        <v>26</v>
      </c>
      <c r="E6" s="8">
        <f t="shared" si="0"/>
        <v>27.3666666666667</v>
      </c>
      <c r="F6" s="8">
        <f t="shared" si="1"/>
        <v>1.87171935218219</v>
      </c>
      <c r="G6" s="8" t="s">
        <v>24</v>
      </c>
      <c r="H6" s="7">
        <f t="shared" si="2"/>
        <v>3.50333333333333</v>
      </c>
      <c r="I6" s="7">
        <v>3</v>
      </c>
      <c r="J6" s="33"/>
      <c r="K6" s="7">
        <f t="shared" si="3"/>
        <v>1.08063767182982</v>
      </c>
      <c r="L6" s="8" t="s">
        <v>25</v>
      </c>
    </row>
    <row r="7" spans="1:12">
      <c r="A7" s="19" t="s">
        <v>26</v>
      </c>
      <c r="B7" s="8">
        <v>1.2</v>
      </c>
      <c r="C7" s="8">
        <v>1.1</v>
      </c>
      <c r="D7" s="8">
        <v>1</v>
      </c>
      <c r="E7" s="8">
        <f t="shared" si="0"/>
        <v>1.1</v>
      </c>
      <c r="F7" s="8">
        <f t="shared" si="1"/>
        <v>0.1</v>
      </c>
      <c r="G7" s="6" t="s">
        <v>27</v>
      </c>
      <c r="H7" s="7">
        <f t="shared" si="2"/>
        <v>0.00999999999999999</v>
      </c>
      <c r="I7" s="7">
        <v>3</v>
      </c>
      <c r="J7" s="33"/>
      <c r="K7" s="7">
        <f t="shared" si="3"/>
        <v>0.0577350269189626</v>
      </c>
      <c r="L7" s="6" t="s">
        <v>28</v>
      </c>
    </row>
    <row r="8" spans="1:12">
      <c r="A8" s="19" t="s">
        <v>29</v>
      </c>
      <c r="B8" s="8">
        <v>9</v>
      </c>
      <c r="C8" s="8">
        <v>12</v>
      </c>
      <c r="D8" s="8">
        <v>8</v>
      </c>
      <c r="E8" s="8">
        <f t="shared" si="0"/>
        <v>9.66666666666667</v>
      </c>
      <c r="F8" s="8">
        <f t="shared" si="1"/>
        <v>2.08166599946613</v>
      </c>
      <c r="G8" s="6" t="s">
        <v>30</v>
      </c>
      <c r="H8" s="7">
        <f t="shared" si="2"/>
        <v>4.33333333333333</v>
      </c>
      <c r="I8" s="7">
        <v>3</v>
      </c>
      <c r="J8" s="33"/>
      <c r="K8" s="7">
        <f t="shared" si="3"/>
        <v>1.20185042515466</v>
      </c>
      <c r="L8" s="6" t="s">
        <v>31</v>
      </c>
    </row>
    <row r="9" spans="1:12">
      <c r="A9" s="19" t="s">
        <v>32</v>
      </c>
      <c r="B9" s="8">
        <v>22.5</v>
      </c>
      <c r="C9" s="8">
        <v>23</v>
      </c>
      <c r="D9" s="8">
        <v>22</v>
      </c>
      <c r="E9" s="8">
        <f t="shared" si="0"/>
        <v>22.5</v>
      </c>
      <c r="F9" s="8">
        <f t="shared" si="1"/>
        <v>0.5</v>
      </c>
      <c r="G9" s="6" t="s">
        <v>33</v>
      </c>
      <c r="H9" s="7">
        <f t="shared" si="2"/>
        <v>0.25</v>
      </c>
      <c r="I9" s="7">
        <v>3</v>
      </c>
      <c r="J9" s="33"/>
      <c r="K9" s="7">
        <f t="shared" si="3"/>
        <v>0.288675134594813</v>
      </c>
      <c r="L9" s="6" t="s">
        <v>34</v>
      </c>
    </row>
    <row r="10" spans="1:12">
      <c r="A10" s="19" t="s">
        <v>35</v>
      </c>
      <c r="B10" s="8">
        <v>9</v>
      </c>
      <c r="C10" s="8">
        <v>7</v>
      </c>
      <c r="D10" s="8">
        <v>7</v>
      </c>
      <c r="E10" s="8">
        <f t="shared" si="0"/>
        <v>7.66666666666667</v>
      </c>
      <c r="F10" s="8">
        <f t="shared" si="1"/>
        <v>1.15470053837925</v>
      </c>
      <c r="G10" s="6" t="s">
        <v>36</v>
      </c>
      <c r="H10" s="7">
        <f t="shared" si="2"/>
        <v>1.33333333333333</v>
      </c>
      <c r="I10" s="7">
        <v>3</v>
      </c>
      <c r="J10" s="33"/>
      <c r="K10" s="7">
        <f t="shared" si="3"/>
        <v>0.666666666666667</v>
      </c>
      <c r="L10" s="6" t="s">
        <v>37</v>
      </c>
    </row>
    <row r="11" spans="1:12">
      <c r="A11" s="19" t="s">
        <v>38</v>
      </c>
      <c r="B11" s="8">
        <v>16</v>
      </c>
      <c r="C11" s="8">
        <v>13</v>
      </c>
      <c r="D11" s="8">
        <v>11</v>
      </c>
      <c r="E11" s="8">
        <f t="shared" si="0"/>
        <v>13.3333333333333</v>
      </c>
      <c r="F11" s="8">
        <f t="shared" si="1"/>
        <v>2.51661147842358</v>
      </c>
      <c r="G11" s="6" t="s">
        <v>39</v>
      </c>
      <c r="H11" s="7">
        <f t="shared" si="2"/>
        <v>6.33333333333333</v>
      </c>
      <c r="I11" s="7">
        <v>3</v>
      </c>
      <c r="J11" s="33"/>
      <c r="K11" s="7">
        <f t="shared" si="3"/>
        <v>1.45296631451356</v>
      </c>
      <c r="L11" s="6" t="s">
        <v>40</v>
      </c>
    </row>
    <row r="12" spans="1:12">
      <c r="A12" s="19" t="s">
        <v>41</v>
      </c>
      <c r="B12" s="8">
        <v>72</v>
      </c>
      <c r="C12" s="8">
        <v>69</v>
      </c>
      <c r="D12" s="8">
        <v>68</v>
      </c>
      <c r="E12" s="8">
        <f t="shared" si="0"/>
        <v>69.6666666666667</v>
      </c>
      <c r="F12" s="8">
        <f t="shared" si="1"/>
        <v>2.08166599946613</v>
      </c>
      <c r="G12" s="6" t="s">
        <v>42</v>
      </c>
      <c r="H12" s="7">
        <f t="shared" si="2"/>
        <v>4.33333333333333</v>
      </c>
      <c r="I12" s="7">
        <v>3</v>
      </c>
      <c r="J12" s="33"/>
      <c r="K12" s="7">
        <f t="shared" si="3"/>
        <v>1.20185042515466</v>
      </c>
      <c r="L12" s="6" t="s">
        <v>43</v>
      </c>
    </row>
    <row r="13" spans="1:12">
      <c r="A13" s="32" t="s">
        <v>44</v>
      </c>
      <c r="B13" s="15">
        <v>22.18</v>
      </c>
      <c r="C13" s="8">
        <v>21.75</v>
      </c>
      <c r="D13" s="8">
        <v>22.5</v>
      </c>
      <c r="E13" s="8">
        <f t="shared" si="0"/>
        <v>22.1433333333333</v>
      </c>
      <c r="F13" s="8">
        <f t="shared" si="1"/>
        <v>0.376342043005207</v>
      </c>
      <c r="G13" s="33"/>
      <c r="H13" s="7">
        <f t="shared" si="2"/>
        <v>0.141633333333333</v>
      </c>
      <c r="I13" s="33"/>
      <c r="J13" s="33"/>
      <c r="K13" s="7">
        <f t="shared" si="3"/>
        <v>0.21728117983643</v>
      </c>
      <c r="L13" s="33" t="s">
        <v>45</v>
      </c>
    </row>
    <row r="14" spans="2:2">
      <c r="B14">
        <v>22.14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19" sqref="D19"/>
    </sheetView>
  </sheetViews>
  <sheetFormatPr defaultColWidth="9" defaultRowHeight="14"/>
  <cols>
    <col min="1" max="1" width="23" customWidth="1"/>
    <col min="2" max="2" width="8" customWidth="1"/>
    <col min="3" max="3" width="8.125" customWidth="1"/>
    <col min="4" max="4" width="7.875" customWidth="1"/>
    <col min="5" max="6" width="11.8125" customWidth="1"/>
    <col min="7" max="7" width="11.75" customWidth="1"/>
    <col min="8" max="8" width="12.6875" customWidth="1"/>
    <col min="9" max="9" width="2" customWidth="1"/>
    <col min="10" max="10" width="2.59375" customWidth="1"/>
    <col min="11" max="11" width="12.6875" style="31" customWidth="1"/>
    <col min="12" max="12" width="11.75" customWidth="1"/>
  </cols>
  <sheetData>
    <row r="1" spans="1:12">
      <c r="A1" s="18" t="s">
        <v>0</v>
      </c>
      <c r="B1" s="18" t="s">
        <v>46</v>
      </c>
      <c r="C1" s="18" t="s">
        <v>47</v>
      </c>
      <c r="D1" s="18" t="s">
        <v>48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33"/>
      <c r="K1" s="18" t="s">
        <v>9</v>
      </c>
      <c r="L1" s="18" t="s">
        <v>10</v>
      </c>
    </row>
    <row r="2" spans="1:12">
      <c r="A2" s="19" t="s">
        <v>11</v>
      </c>
      <c r="B2" s="8">
        <v>116</v>
      </c>
      <c r="C2" s="8">
        <v>121</v>
      </c>
      <c r="D2" s="8">
        <v>118</v>
      </c>
      <c r="E2" s="8">
        <f>AVERAGE(B2:D2)</f>
        <v>118.333333333333</v>
      </c>
      <c r="F2" s="8">
        <f>STDEV(B2:D2)</f>
        <v>2.51661147842358</v>
      </c>
      <c r="G2" s="7" t="s">
        <v>49</v>
      </c>
      <c r="H2" s="7">
        <f>F2^2</f>
        <v>6.33333333333333</v>
      </c>
      <c r="I2" s="7">
        <v>3</v>
      </c>
      <c r="J2" s="33"/>
      <c r="K2" s="7">
        <f>F2/SQRT(3)</f>
        <v>1.45296631451356</v>
      </c>
      <c r="L2" s="7" t="s">
        <v>50</v>
      </c>
    </row>
    <row r="3" spans="1:12">
      <c r="A3" s="19" t="s">
        <v>14</v>
      </c>
      <c r="B3" s="8">
        <v>40</v>
      </c>
      <c r="C3" s="8">
        <v>36</v>
      </c>
      <c r="D3" s="8">
        <v>37</v>
      </c>
      <c r="E3" s="8">
        <f t="shared" ref="E3:E13" si="0">AVERAGE(B3:D3)</f>
        <v>37.6666666666667</v>
      </c>
      <c r="F3" s="8">
        <f t="shared" ref="F3:F13" si="1">STDEV(B3:D3)</f>
        <v>2.08166599946613</v>
      </c>
      <c r="G3" s="7" t="s">
        <v>51</v>
      </c>
      <c r="H3" s="7">
        <f t="shared" ref="H3:H13" si="2">F3^2</f>
        <v>4.33333333333333</v>
      </c>
      <c r="I3" s="7">
        <v>3</v>
      </c>
      <c r="J3" s="33"/>
      <c r="K3" s="7">
        <f t="shared" ref="K3:K13" si="3">F3/SQRT(3)</f>
        <v>1.20185042515466</v>
      </c>
      <c r="L3" s="7" t="s">
        <v>52</v>
      </c>
    </row>
    <row r="4" spans="1:12">
      <c r="A4" s="19" t="s">
        <v>17</v>
      </c>
      <c r="B4" s="8">
        <v>98.5</v>
      </c>
      <c r="C4" s="8">
        <v>104</v>
      </c>
      <c r="D4" s="8">
        <v>100.5</v>
      </c>
      <c r="E4" s="8">
        <f t="shared" si="0"/>
        <v>101</v>
      </c>
      <c r="F4" s="8">
        <f t="shared" si="1"/>
        <v>2.78388218141501</v>
      </c>
      <c r="G4" s="7" t="s">
        <v>53</v>
      </c>
      <c r="H4" s="7">
        <f t="shared" si="2"/>
        <v>7.75</v>
      </c>
      <c r="I4" s="7">
        <v>3</v>
      </c>
      <c r="J4" s="33"/>
      <c r="K4" s="7">
        <f t="shared" si="3"/>
        <v>1.60727512683216</v>
      </c>
      <c r="L4" s="7" t="s">
        <v>54</v>
      </c>
    </row>
    <row r="5" spans="1:12">
      <c r="A5" s="19" t="s">
        <v>20</v>
      </c>
      <c r="B5" s="8">
        <v>4</v>
      </c>
      <c r="C5" s="8">
        <v>5</v>
      </c>
      <c r="D5" s="8">
        <v>2</v>
      </c>
      <c r="E5" s="8">
        <f t="shared" si="0"/>
        <v>3.66666666666667</v>
      </c>
      <c r="F5" s="8">
        <f t="shared" si="1"/>
        <v>1.52752523165195</v>
      </c>
      <c r="G5" s="7" t="s">
        <v>55</v>
      </c>
      <c r="H5" s="7">
        <f t="shared" si="2"/>
        <v>2.33333333333333</v>
      </c>
      <c r="I5" s="7">
        <v>3</v>
      </c>
      <c r="J5" s="33"/>
      <c r="K5" s="7">
        <f t="shared" si="3"/>
        <v>0.881917103688197</v>
      </c>
      <c r="L5" s="7" t="s">
        <v>56</v>
      </c>
    </row>
    <row r="6" spans="1:12">
      <c r="A6" s="19" t="s">
        <v>23</v>
      </c>
      <c r="B6" s="8">
        <v>55</v>
      </c>
      <c r="C6" s="8">
        <v>56</v>
      </c>
      <c r="D6" s="8">
        <v>58</v>
      </c>
      <c r="E6" s="8">
        <f t="shared" si="0"/>
        <v>56.3333333333333</v>
      </c>
      <c r="F6" s="8">
        <f t="shared" si="1"/>
        <v>1.52752523165195</v>
      </c>
      <c r="G6" s="7" t="s">
        <v>57</v>
      </c>
      <c r="H6" s="7">
        <f t="shared" si="2"/>
        <v>2.33333333333333</v>
      </c>
      <c r="I6" s="7">
        <v>3</v>
      </c>
      <c r="J6" s="33"/>
      <c r="K6" s="7">
        <f t="shared" si="3"/>
        <v>0.881917103688197</v>
      </c>
      <c r="L6" s="7" t="s">
        <v>58</v>
      </c>
    </row>
    <row r="7" spans="1:12">
      <c r="A7" s="19" t="s">
        <v>26</v>
      </c>
      <c r="B7" s="8">
        <v>1.5</v>
      </c>
      <c r="C7" s="8">
        <v>1</v>
      </c>
      <c r="D7" s="8">
        <v>1.3</v>
      </c>
      <c r="E7" s="8">
        <f t="shared" si="0"/>
        <v>1.26666666666667</v>
      </c>
      <c r="F7" s="8">
        <f t="shared" si="1"/>
        <v>0.251661147842358</v>
      </c>
      <c r="G7" s="7" t="s">
        <v>59</v>
      </c>
      <c r="H7" s="7">
        <f t="shared" si="2"/>
        <v>0.0633333333333333</v>
      </c>
      <c r="I7" s="7">
        <v>3</v>
      </c>
      <c r="J7" s="33"/>
      <c r="K7" s="7">
        <f t="shared" si="3"/>
        <v>0.145296631451356</v>
      </c>
      <c r="L7" s="7" t="s">
        <v>60</v>
      </c>
    </row>
    <row r="8" spans="1:12">
      <c r="A8" s="19" t="s">
        <v>29</v>
      </c>
      <c r="B8" s="8">
        <v>7</v>
      </c>
      <c r="C8" s="8">
        <v>10</v>
      </c>
      <c r="D8" s="8">
        <v>8</v>
      </c>
      <c r="E8" s="8">
        <f t="shared" si="0"/>
        <v>8.33333333333333</v>
      </c>
      <c r="F8" s="8">
        <f t="shared" si="1"/>
        <v>1.52752523165195</v>
      </c>
      <c r="G8" s="7" t="s">
        <v>61</v>
      </c>
      <c r="H8" s="7">
        <f t="shared" si="2"/>
        <v>2.33333333333333</v>
      </c>
      <c r="I8" s="7">
        <v>3</v>
      </c>
      <c r="J8" s="33"/>
      <c r="K8" s="7">
        <f t="shared" si="3"/>
        <v>0.881917103688197</v>
      </c>
      <c r="L8" s="7" t="s">
        <v>62</v>
      </c>
    </row>
    <row r="9" spans="1:12">
      <c r="A9" s="19" t="s">
        <v>32</v>
      </c>
      <c r="B9" s="8">
        <v>19.3</v>
      </c>
      <c r="C9" s="8">
        <v>19</v>
      </c>
      <c r="D9" s="8">
        <v>17.3</v>
      </c>
      <c r="E9" s="8">
        <f t="shared" si="0"/>
        <v>18.5333333333333</v>
      </c>
      <c r="F9" s="8">
        <f t="shared" si="1"/>
        <v>1.0785793124909</v>
      </c>
      <c r="G9" s="7" t="s">
        <v>63</v>
      </c>
      <c r="H9" s="7">
        <f t="shared" si="2"/>
        <v>1.16333333333333</v>
      </c>
      <c r="I9" s="7">
        <v>3</v>
      </c>
      <c r="J9" s="33"/>
      <c r="K9" s="7">
        <f t="shared" si="3"/>
        <v>0.62271805640898</v>
      </c>
      <c r="L9" s="7" t="s">
        <v>64</v>
      </c>
    </row>
    <row r="10" spans="1:12">
      <c r="A10" s="19" t="s">
        <v>35</v>
      </c>
      <c r="B10" s="8">
        <v>8</v>
      </c>
      <c r="C10" s="8">
        <v>7</v>
      </c>
      <c r="D10" s="8">
        <v>8</v>
      </c>
      <c r="E10" s="8">
        <f t="shared" si="0"/>
        <v>7.66666666666667</v>
      </c>
      <c r="F10" s="8">
        <f t="shared" si="1"/>
        <v>0.577350269189626</v>
      </c>
      <c r="G10" s="7" t="s">
        <v>65</v>
      </c>
      <c r="H10" s="7">
        <f t="shared" si="2"/>
        <v>0.333333333333333</v>
      </c>
      <c r="I10" s="7">
        <v>3</v>
      </c>
      <c r="J10" s="33"/>
      <c r="K10" s="7">
        <f t="shared" si="3"/>
        <v>0.333333333333333</v>
      </c>
      <c r="L10" s="7" t="s">
        <v>66</v>
      </c>
    </row>
    <row r="11" spans="1:12">
      <c r="A11" s="19" t="s">
        <v>38</v>
      </c>
      <c r="B11" s="8">
        <v>11.33</v>
      </c>
      <c r="C11" s="8">
        <v>10.6</v>
      </c>
      <c r="D11" s="8">
        <v>15.33</v>
      </c>
      <c r="E11" s="8">
        <f t="shared" si="0"/>
        <v>12.42</v>
      </c>
      <c r="F11" s="8">
        <f t="shared" si="1"/>
        <v>2.54642887196953</v>
      </c>
      <c r="G11" s="7" t="s">
        <v>67</v>
      </c>
      <c r="H11" s="7">
        <f t="shared" si="2"/>
        <v>6.4843</v>
      </c>
      <c r="I11" s="7">
        <v>3</v>
      </c>
      <c r="J11" s="33"/>
      <c r="K11" s="7">
        <f t="shared" si="3"/>
        <v>1.47018139470384</v>
      </c>
      <c r="L11" s="7" t="s">
        <v>68</v>
      </c>
    </row>
    <row r="12" spans="1:12">
      <c r="A12" s="19" t="s">
        <v>41</v>
      </c>
      <c r="B12" s="8">
        <v>83</v>
      </c>
      <c r="C12" s="8">
        <v>78</v>
      </c>
      <c r="D12" s="8">
        <v>81</v>
      </c>
      <c r="E12" s="8">
        <f t="shared" si="0"/>
        <v>80.6666666666667</v>
      </c>
      <c r="F12" s="8">
        <f t="shared" si="1"/>
        <v>2.51661147842358</v>
      </c>
      <c r="G12" s="7" t="s">
        <v>69</v>
      </c>
      <c r="H12" s="7">
        <f t="shared" si="2"/>
        <v>6.33333333333333</v>
      </c>
      <c r="I12" s="7">
        <v>3</v>
      </c>
      <c r="J12" s="33"/>
      <c r="K12" s="7">
        <f t="shared" si="3"/>
        <v>1.45296631451356</v>
      </c>
      <c r="L12" s="7" t="s">
        <v>70</v>
      </c>
    </row>
    <row r="13" spans="1:12">
      <c r="A13" s="32" t="s">
        <v>44</v>
      </c>
      <c r="B13" s="10">
        <v>20.49</v>
      </c>
      <c r="C13" s="8">
        <v>19.69</v>
      </c>
      <c r="D13" s="8">
        <v>19.85</v>
      </c>
      <c r="E13" s="8">
        <f t="shared" si="0"/>
        <v>20.01</v>
      </c>
      <c r="F13" s="8">
        <f t="shared" si="1"/>
        <v>0.423320209770333</v>
      </c>
      <c r="G13" s="33"/>
      <c r="H13" s="7">
        <f t="shared" si="2"/>
        <v>0.179199999999999</v>
      </c>
      <c r="I13" s="33"/>
      <c r="J13" s="33"/>
      <c r="K13" s="7">
        <f t="shared" si="3"/>
        <v>0.244404037064311</v>
      </c>
      <c r="L13" s="7" t="s">
        <v>71</v>
      </c>
    </row>
    <row r="14" spans="2:2">
      <c r="B14" s="16">
        <v>20.015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20" sqref="E20"/>
    </sheetView>
  </sheetViews>
  <sheetFormatPr defaultColWidth="9" defaultRowHeight="14" outlineLevelCol="7"/>
  <cols>
    <col min="1" max="1" width="26" customWidth="1"/>
    <col min="2" max="2" width="6.90625" customWidth="1"/>
    <col min="3" max="3" width="7" customWidth="1"/>
    <col min="4" max="4" width="6.8203125" customWidth="1"/>
    <col min="5" max="5" width="8.546875" customWidth="1"/>
    <col min="6" max="6" width="8.6328125" customWidth="1"/>
    <col min="7" max="7" width="8.453125" customWidth="1"/>
    <col min="8" max="8" width="13.3671875" customWidth="1"/>
  </cols>
  <sheetData>
    <row r="1" spans="1:8">
      <c r="A1" s="17" t="s">
        <v>0</v>
      </c>
      <c r="B1" s="18" t="s">
        <v>1</v>
      </c>
      <c r="C1" s="18" t="s">
        <v>2</v>
      </c>
      <c r="D1" s="18" t="s">
        <v>3</v>
      </c>
      <c r="E1" s="18" t="s">
        <v>46</v>
      </c>
      <c r="F1" s="18" t="s">
        <v>47</v>
      </c>
      <c r="G1" s="18" t="s">
        <v>48</v>
      </c>
      <c r="H1" s="28" t="s">
        <v>72</v>
      </c>
    </row>
    <row r="2" spans="1:8">
      <c r="A2" s="19" t="s">
        <v>11</v>
      </c>
      <c r="B2" s="8">
        <v>111</v>
      </c>
      <c r="C2" s="8">
        <v>110</v>
      </c>
      <c r="D2" s="8">
        <v>109</v>
      </c>
      <c r="E2" s="8">
        <v>116</v>
      </c>
      <c r="F2" s="8">
        <v>121</v>
      </c>
      <c r="G2" s="8">
        <v>118</v>
      </c>
      <c r="H2" s="29">
        <f>TTEST(B2:D2,E2:G2,2,2)</f>
        <v>0.00596518950076154</v>
      </c>
    </row>
    <row r="3" spans="1:8">
      <c r="A3" s="19" t="s">
        <v>14</v>
      </c>
      <c r="B3" s="8">
        <v>39</v>
      </c>
      <c r="C3" s="8">
        <v>34</v>
      </c>
      <c r="D3" s="8">
        <v>36</v>
      </c>
      <c r="E3" s="8">
        <v>40</v>
      </c>
      <c r="F3" s="8">
        <v>36</v>
      </c>
      <c r="G3" s="8">
        <v>37</v>
      </c>
      <c r="H3" s="30">
        <f t="shared" ref="H3:H13" si="0">TTEST(B3:D3,E3:G3,2,2)</f>
        <v>0.51851851851852</v>
      </c>
    </row>
    <row r="4" spans="1:8">
      <c r="A4" s="19" t="s">
        <v>17</v>
      </c>
      <c r="B4" s="8">
        <v>89</v>
      </c>
      <c r="C4" s="8">
        <v>88</v>
      </c>
      <c r="D4" s="8">
        <v>88</v>
      </c>
      <c r="E4" s="8">
        <v>98.5</v>
      </c>
      <c r="F4" s="8">
        <v>104</v>
      </c>
      <c r="G4" s="8">
        <v>100.5</v>
      </c>
      <c r="H4" s="29">
        <f t="shared" si="0"/>
        <v>0.00151815933136797</v>
      </c>
    </row>
    <row r="5" spans="1:8">
      <c r="A5" s="19" t="s">
        <v>20</v>
      </c>
      <c r="B5" s="8">
        <v>4</v>
      </c>
      <c r="C5" s="8">
        <v>4</v>
      </c>
      <c r="D5" s="8">
        <v>3</v>
      </c>
      <c r="E5" s="8">
        <v>4</v>
      </c>
      <c r="F5" s="8">
        <v>5</v>
      </c>
      <c r="G5" s="8">
        <v>2</v>
      </c>
      <c r="H5" s="30">
        <f t="shared" si="0"/>
        <v>1</v>
      </c>
    </row>
    <row r="6" spans="1:8">
      <c r="A6" s="19" t="s">
        <v>23</v>
      </c>
      <c r="B6" s="8">
        <v>29.5</v>
      </c>
      <c r="C6" s="8">
        <v>26.6</v>
      </c>
      <c r="D6" s="8">
        <v>26</v>
      </c>
      <c r="E6" s="8">
        <v>55</v>
      </c>
      <c r="F6" s="8">
        <v>56</v>
      </c>
      <c r="G6" s="8">
        <v>58</v>
      </c>
      <c r="H6" s="30">
        <f t="shared" si="0"/>
        <v>3.17658687356492e-5</v>
      </c>
    </row>
    <row r="7" spans="1:8">
      <c r="A7" s="19" t="s">
        <v>26</v>
      </c>
      <c r="B7" s="8">
        <v>1.2</v>
      </c>
      <c r="C7" s="8">
        <v>1.1</v>
      </c>
      <c r="D7" s="8">
        <v>1</v>
      </c>
      <c r="E7" s="8">
        <v>1.5</v>
      </c>
      <c r="F7" s="8">
        <v>1</v>
      </c>
      <c r="G7" s="8">
        <v>1.3</v>
      </c>
      <c r="H7" s="30">
        <f t="shared" si="0"/>
        <v>0.346490370193696</v>
      </c>
    </row>
    <row r="8" spans="1:8">
      <c r="A8" s="19" t="s">
        <v>29</v>
      </c>
      <c r="B8" s="8">
        <v>9</v>
      </c>
      <c r="C8" s="8">
        <v>12</v>
      </c>
      <c r="D8" s="8">
        <v>8</v>
      </c>
      <c r="E8" s="8">
        <v>7</v>
      </c>
      <c r="F8" s="8">
        <v>10</v>
      </c>
      <c r="G8" s="8">
        <v>8</v>
      </c>
      <c r="H8" s="30">
        <f t="shared" si="0"/>
        <v>0.421648255176195</v>
      </c>
    </row>
    <row r="9" spans="1:8">
      <c r="A9" s="19" t="s">
        <v>32</v>
      </c>
      <c r="B9" s="8">
        <v>22.5</v>
      </c>
      <c r="C9" s="8">
        <v>23</v>
      </c>
      <c r="D9" s="8">
        <v>22</v>
      </c>
      <c r="E9" s="8">
        <v>19.3</v>
      </c>
      <c r="F9" s="8">
        <v>19</v>
      </c>
      <c r="G9" s="8">
        <v>17.3</v>
      </c>
      <c r="H9" s="29">
        <f t="shared" si="0"/>
        <v>0.00445269262049383</v>
      </c>
    </row>
    <row r="10" spans="1:8">
      <c r="A10" s="19" t="s">
        <v>35</v>
      </c>
      <c r="B10" s="8">
        <v>9</v>
      </c>
      <c r="C10" s="8">
        <v>7</v>
      </c>
      <c r="D10" s="8">
        <v>7</v>
      </c>
      <c r="E10" s="8">
        <v>8</v>
      </c>
      <c r="F10" s="8">
        <v>7</v>
      </c>
      <c r="G10" s="8">
        <v>8</v>
      </c>
      <c r="H10" s="30">
        <f t="shared" si="0"/>
        <v>1</v>
      </c>
    </row>
    <row r="11" spans="1:8">
      <c r="A11" s="19" t="s">
        <v>38</v>
      </c>
      <c r="B11" s="8">
        <v>16</v>
      </c>
      <c r="C11" s="8">
        <v>13</v>
      </c>
      <c r="D11" s="8">
        <v>11</v>
      </c>
      <c r="E11" s="8">
        <v>11.33</v>
      </c>
      <c r="F11" s="8">
        <v>10.6</v>
      </c>
      <c r="G11" s="8">
        <v>15.33</v>
      </c>
      <c r="H11" s="30">
        <f t="shared" si="0"/>
        <v>0.681427114642856</v>
      </c>
    </row>
    <row r="12" spans="1:8">
      <c r="A12" s="19" t="s">
        <v>41</v>
      </c>
      <c r="B12" s="8">
        <v>72</v>
      </c>
      <c r="C12" s="8">
        <v>69</v>
      </c>
      <c r="D12" s="8">
        <v>68</v>
      </c>
      <c r="E12" s="8">
        <v>83</v>
      </c>
      <c r="F12" s="8">
        <v>78</v>
      </c>
      <c r="G12" s="8">
        <v>81</v>
      </c>
      <c r="H12" s="29">
        <f t="shared" si="0"/>
        <v>0.00430299160600476</v>
      </c>
    </row>
    <row r="13" ht="15.2" spans="1:8">
      <c r="A13" s="20" t="s">
        <v>44</v>
      </c>
      <c r="B13" s="21">
        <v>22.18</v>
      </c>
      <c r="C13" s="22">
        <v>21.75</v>
      </c>
      <c r="D13" s="22">
        <v>22.5</v>
      </c>
      <c r="E13" s="21">
        <v>20.49</v>
      </c>
      <c r="F13" s="22">
        <v>19.69</v>
      </c>
      <c r="G13" s="22">
        <v>19.85</v>
      </c>
      <c r="H13" s="29">
        <f t="shared" si="0"/>
        <v>0.00285158069488533</v>
      </c>
    </row>
    <row r="14" spans="1:7">
      <c r="A14" s="23"/>
      <c r="B14" s="24"/>
      <c r="C14" s="25"/>
      <c r="D14" s="25"/>
      <c r="E14" s="16"/>
      <c r="F14" s="25"/>
      <c r="G14" s="25"/>
    </row>
    <row r="15" spans="1:5">
      <c r="A15" s="26" t="s">
        <v>73</v>
      </c>
      <c r="B15" s="27"/>
      <c r="C15" s="27"/>
      <c r="D15" s="27"/>
      <c r="E15" s="27"/>
    </row>
  </sheetData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33" sqref="G33"/>
    </sheetView>
  </sheetViews>
  <sheetFormatPr defaultColWidth="9" defaultRowHeight="14" outlineLevelCol="3"/>
  <cols>
    <col min="1" max="1" width="19.8203125" customWidth="1"/>
    <col min="2" max="4" width="6.2734375" customWidth="1"/>
  </cols>
  <sheetData>
    <row r="1" spans="1:4">
      <c r="A1" s="3" t="s">
        <v>0</v>
      </c>
      <c r="B1" s="3" t="s">
        <v>74</v>
      </c>
      <c r="C1" s="3" t="s">
        <v>75</v>
      </c>
      <c r="D1" s="11"/>
    </row>
    <row r="2" spans="1:4">
      <c r="A2" s="12" t="s">
        <v>11</v>
      </c>
      <c r="B2" s="12">
        <v>110</v>
      </c>
      <c r="C2" s="12">
        <v>118.33</v>
      </c>
      <c r="D2" s="13"/>
    </row>
    <row r="3" spans="1:4">
      <c r="A3" s="12" t="s">
        <v>14</v>
      </c>
      <c r="B3" s="12">
        <v>36.33</v>
      </c>
      <c r="C3" s="12">
        <v>37.67</v>
      </c>
      <c r="D3" s="13"/>
    </row>
    <row r="4" spans="1:4">
      <c r="A4" s="12" t="s">
        <v>17</v>
      </c>
      <c r="B4" s="12">
        <v>88.33</v>
      </c>
      <c r="C4" s="12">
        <v>101</v>
      </c>
      <c r="D4" s="13"/>
    </row>
    <row r="5" spans="1:4">
      <c r="A5" s="12" t="s">
        <v>20</v>
      </c>
      <c r="B5" s="12">
        <v>3.67</v>
      </c>
      <c r="C5" s="12">
        <v>3.67</v>
      </c>
      <c r="D5" s="13"/>
    </row>
    <row r="6" spans="1:4">
      <c r="A6" s="12" t="s">
        <v>23</v>
      </c>
      <c r="B6" s="12">
        <v>27.37</v>
      </c>
      <c r="C6" s="12">
        <v>56.33</v>
      </c>
      <c r="D6" s="13"/>
    </row>
    <row r="7" spans="1:4">
      <c r="A7" s="12" t="s">
        <v>26</v>
      </c>
      <c r="B7" s="12">
        <v>1.1</v>
      </c>
      <c r="C7" s="12">
        <v>1.27</v>
      </c>
      <c r="D7" s="13"/>
    </row>
    <row r="8" spans="1:4">
      <c r="A8" s="12" t="s">
        <v>29</v>
      </c>
      <c r="B8" s="12">
        <v>9.67</v>
      </c>
      <c r="C8" s="12">
        <v>8.33</v>
      </c>
      <c r="D8" s="13"/>
    </row>
    <row r="9" spans="1:4">
      <c r="A9" s="12" t="s">
        <v>32</v>
      </c>
      <c r="B9" s="12">
        <v>22.5</v>
      </c>
      <c r="C9" s="12">
        <v>18.53</v>
      </c>
      <c r="D9" s="13"/>
    </row>
    <row r="10" spans="1:4">
      <c r="A10" s="12" t="s">
        <v>35</v>
      </c>
      <c r="B10" s="12">
        <v>7.67</v>
      </c>
      <c r="C10" s="12">
        <v>7.67</v>
      </c>
      <c r="D10" s="13"/>
    </row>
    <row r="11" spans="1:4">
      <c r="A11" s="12" t="s">
        <v>38</v>
      </c>
      <c r="B11" s="12">
        <v>13.33</v>
      </c>
      <c r="C11" s="12">
        <v>12.42</v>
      </c>
      <c r="D11" s="13"/>
    </row>
    <row r="12" spans="1:4">
      <c r="A12" s="12" t="s">
        <v>41</v>
      </c>
      <c r="B12" s="12">
        <v>69.67</v>
      </c>
      <c r="C12" s="12">
        <v>80.66</v>
      </c>
      <c r="D12" s="13"/>
    </row>
    <row r="13" spans="1:4">
      <c r="A13" s="14" t="s">
        <v>44</v>
      </c>
      <c r="B13" s="15">
        <v>22.14</v>
      </c>
      <c r="C13" s="10">
        <v>20.01</v>
      </c>
      <c r="D13" s="16"/>
    </row>
  </sheetData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D10" sqref="D10"/>
    </sheetView>
  </sheetViews>
  <sheetFormatPr defaultColWidth="9" defaultRowHeight="14" outlineLevelRow="3"/>
  <cols>
    <col min="1" max="1" width="7.2734375" customWidth="1"/>
    <col min="2" max="2" width="13.90625" customWidth="1"/>
    <col min="3" max="3" width="13.546875" customWidth="1"/>
    <col min="4" max="4" width="13.7265625" customWidth="1"/>
    <col min="5" max="5" width="10.1796875" customWidth="1"/>
    <col min="6" max="6" width="16.1796875" customWidth="1"/>
    <col min="7" max="7" width="15.8203125" customWidth="1"/>
    <col min="8" max="8" width="11.09375" customWidth="1"/>
    <col min="9" max="9" width="15.3671875" customWidth="1"/>
    <col min="10" max="10" width="11.1796875" customWidth="1"/>
    <col min="11" max="11" width="11.7265625" customWidth="1"/>
    <col min="12" max="12" width="10.546875" customWidth="1"/>
    <col min="13" max="13" width="15.1796875" customWidth="1"/>
  </cols>
  <sheetData>
    <row r="1" spans="1:7">
      <c r="A1" s="2" t="s">
        <v>76</v>
      </c>
      <c r="B1" s="2"/>
      <c r="C1" s="2"/>
      <c r="D1" s="2"/>
      <c r="E1" s="2"/>
      <c r="F1" s="2"/>
      <c r="G1" s="2"/>
    </row>
    <row r="2" s="1" customFormat="1" spans="1:13">
      <c r="A2" s="3" t="s">
        <v>77</v>
      </c>
      <c r="B2" s="4" t="s">
        <v>11</v>
      </c>
      <c r="C2" s="4" t="s">
        <v>14</v>
      </c>
      <c r="D2" s="4" t="s">
        <v>17</v>
      </c>
      <c r="E2" s="4" t="s">
        <v>78</v>
      </c>
      <c r="F2" s="4" t="s">
        <v>23</v>
      </c>
      <c r="G2" s="4" t="s">
        <v>26</v>
      </c>
      <c r="H2" s="4" t="s">
        <v>79</v>
      </c>
      <c r="I2" s="4" t="s">
        <v>32</v>
      </c>
      <c r="J2" s="4" t="s">
        <v>80</v>
      </c>
      <c r="K2" s="4" t="s">
        <v>81</v>
      </c>
      <c r="L2" s="4" t="s">
        <v>82</v>
      </c>
      <c r="M2" s="9" t="s">
        <v>44</v>
      </c>
    </row>
    <row r="3" spans="1:13">
      <c r="A3" s="5" t="s">
        <v>74</v>
      </c>
      <c r="B3" s="6" t="s">
        <v>13</v>
      </c>
      <c r="C3" s="6" t="s">
        <v>16</v>
      </c>
      <c r="D3" s="6" t="s">
        <v>19</v>
      </c>
      <c r="E3" s="6" t="s">
        <v>22</v>
      </c>
      <c r="F3" s="8" t="s">
        <v>25</v>
      </c>
      <c r="G3" s="6" t="s">
        <v>28</v>
      </c>
      <c r="H3" s="6" t="s">
        <v>31</v>
      </c>
      <c r="I3" s="6" t="s">
        <v>34</v>
      </c>
      <c r="J3" s="6" t="s">
        <v>37</v>
      </c>
      <c r="K3" s="6" t="s">
        <v>40</v>
      </c>
      <c r="L3" s="6" t="s">
        <v>43</v>
      </c>
      <c r="M3" s="10" t="s">
        <v>45</v>
      </c>
    </row>
    <row r="4" spans="1:13">
      <c r="A4" s="5" t="s">
        <v>75</v>
      </c>
      <c r="B4" s="7" t="s">
        <v>50</v>
      </c>
      <c r="C4" s="7" t="s">
        <v>52</v>
      </c>
      <c r="D4" s="7" t="s">
        <v>54</v>
      </c>
      <c r="E4" s="7" t="s">
        <v>56</v>
      </c>
      <c r="F4" s="7" t="s">
        <v>58</v>
      </c>
      <c r="G4" s="7" t="s">
        <v>60</v>
      </c>
      <c r="H4" s="7" t="s">
        <v>62</v>
      </c>
      <c r="I4" s="7" t="s">
        <v>64</v>
      </c>
      <c r="J4" s="7" t="s">
        <v>66</v>
      </c>
      <c r="K4" s="7" t="s">
        <v>68</v>
      </c>
      <c r="L4" s="7" t="s">
        <v>70</v>
      </c>
      <c r="M4" s="10" t="s">
        <v>71</v>
      </c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N22</vt:lpstr>
      <vt:lpstr>M-507</vt:lpstr>
      <vt:lpstr>t-test</vt:lpstr>
      <vt:lpstr>Supp_fig_1</vt:lpstr>
      <vt:lpstr>Table_1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Mamta</dc:creator>
  <cp:lastModifiedBy>Mamta Nehra</cp:lastModifiedBy>
  <dcterms:created xsi:type="dcterms:W3CDTF">2018-10-22T00:40:00Z</dcterms:created>
  <dcterms:modified xsi:type="dcterms:W3CDTF">2023-02-02T16:07:08Z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