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firstSheet="7" activeTab="12"/>
  </bookViews>
  <sheets>
    <sheet name="Gezira state " sheetId="1" r:id="rId1"/>
    <sheet name="Sinnar" sheetId="15" r:id="rId2"/>
    <sheet name="White Nile1" sheetId="23" r:id="rId3"/>
    <sheet name="Blue Nile1" sheetId="17" r:id="rId4"/>
    <sheet name="Khartoum1" sheetId="18" r:id="rId5"/>
    <sheet name="River Nile1" sheetId="26" r:id="rId6"/>
    <sheet name="Gadarif1" sheetId="25" r:id="rId7"/>
    <sheet name="west Kordofan" sheetId="2" r:id="rId8"/>
    <sheet name="North kordofan1" sheetId="16" r:id="rId9"/>
    <sheet name="South Kordofan" sheetId="19" r:id="rId10"/>
    <sheet name="Kassala1" sheetId="20" r:id="rId11"/>
    <sheet name="North State1" sheetId="21" r:id="rId12"/>
    <sheet name="South Darfur 1" sheetId="22" r:id="rId13"/>
    <sheet name="Red sea1" sheetId="24" r:id="rId14"/>
  </sheets>
  <calcPr calcId="124519"/>
</workbook>
</file>

<file path=xl/calcChain.xml><?xml version="1.0" encoding="utf-8"?>
<calcChain xmlns="http://schemas.openxmlformats.org/spreadsheetml/2006/main">
  <c r="L3" i="24"/>
  <c r="K3" s="1"/>
  <c r="M3"/>
  <c r="M4"/>
  <c r="L4" s="1"/>
  <c r="K4" s="1"/>
  <c r="L5"/>
  <c r="K5" s="1"/>
  <c r="M5"/>
  <c r="K2"/>
  <c r="L2"/>
  <c r="M2"/>
  <c r="M190" i="22"/>
  <c r="L190" s="1"/>
  <c r="K190" s="1"/>
  <c r="L191"/>
  <c r="K191" s="1"/>
  <c r="M191"/>
  <c r="M192"/>
  <c r="L192" s="1"/>
  <c r="K192" s="1"/>
  <c r="L193"/>
  <c r="K193" s="1"/>
  <c r="M193"/>
  <c r="M194"/>
  <c r="L194" s="1"/>
  <c r="K194" s="1"/>
  <c r="L195"/>
  <c r="K195" s="1"/>
  <c r="M195"/>
  <c r="M196"/>
  <c r="L196" s="1"/>
  <c r="K196" s="1"/>
  <c r="L197"/>
  <c r="K197" s="1"/>
  <c r="M197"/>
  <c r="M198"/>
  <c r="L198" s="1"/>
  <c r="K198" s="1"/>
  <c r="L199"/>
  <c r="K199" s="1"/>
  <c r="M199"/>
  <c r="M200"/>
  <c r="L200" s="1"/>
  <c r="K200" s="1"/>
  <c r="L201"/>
  <c r="K201" s="1"/>
  <c r="M201"/>
  <c r="M202"/>
  <c r="L202" s="1"/>
  <c r="K202" s="1"/>
  <c r="L203"/>
  <c r="K203" s="1"/>
  <c r="M203"/>
  <c r="M204"/>
  <c r="L204" s="1"/>
  <c r="K204" s="1"/>
  <c r="L205"/>
  <c r="K205" s="1"/>
  <c r="M205"/>
  <c r="M206"/>
  <c r="L206" s="1"/>
  <c r="K206" s="1"/>
  <c r="M189"/>
  <c r="L173"/>
  <c r="K173" s="1"/>
  <c r="M173"/>
  <c r="M174"/>
  <c r="L174" s="1"/>
  <c r="K174" s="1"/>
  <c r="L175"/>
  <c r="K175" s="1"/>
  <c r="M175"/>
  <c r="M176"/>
  <c r="L176" s="1"/>
  <c r="K176" s="1"/>
  <c r="L177"/>
  <c r="K177" s="1"/>
  <c r="M177"/>
  <c r="M178"/>
  <c r="L178" s="1"/>
  <c r="K178" s="1"/>
  <c r="L179"/>
  <c r="K179" s="1"/>
  <c r="M179"/>
  <c r="M180"/>
  <c r="L180" s="1"/>
  <c r="K180" s="1"/>
  <c r="L181"/>
  <c r="K181" s="1"/>
  <c r="M181"/>
  <c r="M182"/>
  <c r="L182" s="1"/>
  <c r="K182" s="1"/>
  <c r="L183"/>
  <c r="K183" s="1"/>
  <c r="M183"/>
  <c r="M184"/>
  <c r="L184" s="1"/>
  <c r="K184" s="1"/>
  <c r="L185"/>
  <c r="K185" s="1"/>
  <c r="M185"/>
  <c r="M186"/>
  <c r="L186" s="1"/>
  <c r="K186" s="1"/>
  <c r="L187"/>
  <c r="K187" s="1"/>
  <c r="M187"/>
  <c r="M188"/>
  <c r="L188" s="1"/>
  <c r="K188" s="1"/>
  <c r="L189"/>
  <c r="K189" s="1"/>
  <c r="M172"/>
  <c r="L172" s="1"/>
  <c r="K172" s="1"/>
  <c r="M156"/>
  <c r="L156" s="1"/>
  <c r="K156" s="1"/>
  <c r="L157"/>
  <c r="K157" s="1"/>
  <c r="M157"/>
  <c r="M158"/>
  <c r="L158" s="1"/>
  <c r="K158" s="1"/>
  <c r="L159"/>
  <c r="K159" s="1"/>
  <c r="M159"/>
  <c r="M160"/>
  <c r="L160" s="1"/>
  <c r="K160" s="1"/>
  <c r="L161"/>
  <c r="K161" s="1"/>
  <c r="M161"/>
  <c r="M162"/>
  <c r="L162" s="1"/>
  <c r="K162" s="1"/>
  <c r="L163"/>
  <c r="K163" s="1"/>
  <c r="M163"/>
  <c r="M164"/>
  <c r="L164" s="1"/>
  <c r="K164" s="1"/>
  <c r="L165"/>
  <c r="K165" s="1"/>
  <c r="M165"/>
  <c r="M166"/>
  <c r="L166" s="1"/>
  <c r="K166" s="1"/>
  <c r="L167"/>
  <c r="K167" s="1"/>
  <c r="M167"/>
  <c r="M168"/>
  <c r="L168" s="1"/>
  <c r="K168" s="1"/>
  <c r="L169"/>
  <c r="K169" s="1"/>
  <c r="M169"/>
  <c r="M170"/>
  <c r="L170" s="1"/>
  <c r="K170" s="1"/>
  <c r="L171"/>
  <c r="K171" s="1"/>
  <c r="M171"/>
  <c r="M155"/>
  <c r="L155"/>
  <c r="K155" s="1"/>
  <c r="M139"/>
  <c r="L139" s="1"/>
  <c r="K139" s="1"/>
  <c r="L140"/>
  <c r="K140" s="1"/>
  <c r="M140"/>
  <c r="M141"/>
  <c r="L141" s="1"/>
  <c r="K141" s="1"/>
  <c r="L142"/>
  <c r="K142" s="1"/>
  <c r="M142"/>
  <c r="M143"/>
  <c r="L143" s="1"/>
  <c r="K143" s="1"/>
  <c r="L144"/>
  <c r="K144" s="1"/>
  <c r="M144"/>
  <c r="M145"/>
  <c r="L145" s="1"/>
  <c r="K145" s="1"/>
  <c r="L146"/>
  <c r="K146" s="1"/>
  <c r="M146"/>
  <c r="M147"/>
  <c r="L147" s="1"/>
  <c r="K147" s="1"/>
  <c r="L148"/>
  <c r="K148" s="1"/>
  <c r="M148"/>
  <c r="M149"/>
  <c r="L149" s="1"/>
  <c r="K149" s="1"/>
  <c r="L150"/>
  <c r="K150" s="1"/>
  <c r="M150"/>
  <c r="M151"/>
  <c r="L151" s="1"/>
  <c r="K151" s="1"/>
  <c r="L152"/>
  <c r="K152" s="1"/>
  <c r="M152"/>
  <c r="M153"/>
  <c r="L153" s="1"/>
  <c r="K153" s="1"/>
  <c r="L154"/>
  <c r="K154" s="1"/>
  <c r="M154"/>
  <c r="M138"/>
  <c r="L138" s="1"/>
  <c r="K138" s="1"/>
  <c r="L122"/>
  <c r="K122" s="1"/>
  <c r="M122"/>
  <c r="M123"/>
  <c r="L123" s="1"/>
  <c r="K123" s="1"/>
  <c r="L124"/>
  <c r="K124" s="1"/>
  <c r="M124"/>
  <c r="M125"/>
  <c r="L125" s="1"/>
  <c r="K125" s="1"/>
  <c r="L126"/>
  <c r="K126" s="1"/>
  <c r="M126"/>
  <c r="M127"/>
  <c r="L127" s="1"/>
  <c r="K127" s="1"/>
  <c r="L128"/>
  <c r="K128" s="1"/>
  <c r="M128"/>
  <c r="M129"/>
  <c r="L129" s="1"/>
  <c r="K129" s="1"/>
  <c r="L130"/>
  <c r="K130" s="1"/>
  <c r="M130"/>
  <c r="M131"/>
  <c r="L131" s="1"/>
  <c r="K131" s="1"/>
  <c r="L132"/>
  <c r="K132" s="1"/>
  <c r="M132"/>
  <c r="M133"/>
  <c r="L133" s="1"/>
  <c r="K133" s="1"/>
  <c r="L134"/>
  <c r="K134" s="1"/>
  <c r="M134"/>
  <c r="M135"/>
  <c r="L135" s="1"/>
  <c r="K135" s="1"/>
  <c r="L136"/>
  <c r="K136" s="1"/>
  <c r="M136"/>
  <c r="M137"/>
  <c r="L137" s="1"/>
  <c r="K137" s="1"/>
  <c r="M121"/>
  <c r="L121" s="1"/>
  <c r="K121" s="1"/>
  <c r="L105"/>
  <c r="K105" s="1"/>
  <c r="M105"/>
  <c r="M106"/>
  <c r="L106" s="1"/>
  <c r="K106" s="1"/>
  <c r="L107"/>
  <c r="K107" s="1"/>
  <c r="M107"/>
  <c r="M108"/>
  <c r="L108" s="1"/>
  <c r="K108" s="1"/>
  <c r="L109"/>
  <c r="K109" s="1"/>
  <c r="M109"/>
  <c r="M110"/>
  <c r="L110" s="1"/>
  <c r="K110" s="1"/>
  <c r="L111"/>
  <c r="K111" s="1"/>
  <c r="M111"/>
  <c r="M112"/>
  <c r="L112" s="1"/>
  <c r="K112" s="1"/>
  <c r="L113"/>
  <c r="K113" s="1"/>
  <c r="M113"/>
  <c r="M114"/>
  <c r="L114" s="1"/>
  <c r="K114" s="1"/>
  <c r="L115"/>
  <c r="K115" s="1"/>
  <c r="M115"/>
  <c r="M116"/>
  <c r="L116" s="1"/>
  <c r="K116" s="1"/>
  <c r="L117"/>
  <c r="K117" s="1"/>
  <c r="M117"/>
  <c r="M118"/>
  <c r="L118" s="1"/>
  <c r="K118" s="1"/>
  <c r="L119"/>
  <c r="K119" s="1"/>
  <c r="M119"/>
  <c r="M120"/>
  <c r="L120" s="1"/>
  <c r="K120" s="1"/>
  <c r="M104"/>
  <c r="L104" s="1"/>
  <c r="K104" s="1"/>
  <c r="M88"/>
  <c r="L88" s="1"/>
  <c r="K88" s="1"/>
  <c r="L89"/>
  <c r="K89" s="1"/>
  <c r="M89"/>
  <c r="M90"/>
  <c r="L90" s="1"/>
  <c r="K90" s="1"/>
  <c r="L91"/>
  <c r="K91" s="1"/>
  <c r="M91"/>
  <c r="M92"/>
  <c r="L92" s="1"/>
  <c r="K92" s="1"/>
  <c r="L93"/>
  <c r="K93" s="1"/>
  <c r="M93"/>
  <c r="M94"/>
  <c r="L94" s="1"/>
  <c r="K94" s="1"/>
  <c r="L95"/>
  <c r="K95" s="1"/>
  <c r="M95"/>
  <c r="M96"/>
  <c r="L96" s="1"/>
  <c r="K96" s="1"/>
  <c r="L97"/>
  <c r="K97" s="1"/>
  <c r="M97"/>
  <c r="M98"/>
  <c r="L98" s="1"/>
  <c r="K98" s="1"/>
  <c r="L99"/>
  <c r="K99" s="1"/>
  <c r="M99"/>
  <c r="M100"/>
  <c r="L100" s="1"/>
  <c r="K100" s="1"/>
  <c r="L101"/>
  <c r="K101" s="1"/>
  <c r="M101"/>
  <c r="M102"/>
  <c r="L102" s="1"/>
  <c r="K102" s="1"/>
  <c r="L103"/>
  <c r="K103" s="1"/>
  <c r="M103"/>
  <c r="M87"/>
  <c r="L87" s="1"/>
  <c r="K87" s="1"/>
  <c r="L71"/>
  <c r="K71" s="1"/>
  <c r="M71"/>
  <c r="M72"/>
  <c r="L72" s="1"/>
  <c r="K72" s="1"/>
  <c r="L73"/>
  <c r="K73" s="1"/>
  <c r="M73"/>
  <c r="M74"/>
  <c r="L74" s="1"/>
  <c r="K74" s="1"/>
  <c r="L75"/>
  <c r="K75" s="1"/>
  <c r="M75"/>
  <c r="M76"/>
  <c r="L76" s="1"/>
  <c r="K76" s="1"/>
  <c r="L77"/>
  <c r="K77" s="1"/>
  <c r="M77"/>
  <c r="M78"/>
  <c r="L78" s="1"/>
  <c r="K78" s="1"/>
  <c r="L79"/>
  <c r="K79" s="1"/>
  <c r="M79"/>
  <c r="M80"/>
  <c r="L80" s="1"/>
  <c r="K80" s="1"/>
  <c r="L81"/>
  <c r="K81" s="1"/>
  <c r="M81"/>
  <c r="M82"/>
  <c r="L82" s="1"/>
  <c r="K82" s="1"/>
  <c r="L83"/>
  <c r="K83" s="1"/>
  <c r="M83"/>
  <c r="M84"/>
  <c r="L84" s="1"/>
  <c r="K84" s="1"/>
  <c r="L85"/>
  <c r="K85" s="1"/>
  <c r="M85"/>
  <c r="M86"/>
  <c r="L86" s="1"/>
  <c r="K86" s="1"/>
  <c r="M70"/>
  <c r="L70" s="1"/>
  <c r="K70" s="1"/>
  <c r="L54"/>
  <c r="K54" s="1"/>
  <c r="M54"/>
  <c r="M55"/>
  <c r="L55" s="1"/>
  <c r="K55" s="1"/>
  <c r="L56"/>
  <c r="K56" s="1"/>
  <c r="M56"/>
  <c r="M57"/>
  <c r="L57" s="1"/>
  <c r="K57" s="1"/>
  <c r="L58"/>
  <c r="K58" s="1"/>
  <c r="M58"/>
  <c r="M59"/>
  <c r="L59" s="1"/>
  <c r="K59" s="1"/>
  <c r="L60"/>
  <c r="K60" s="1"/>
  <c r="M60"/>
  <c r="M61"/>
  <c r="L61" s="1"/>
  <c r="K61" s="1"/>
  <c r="L62"/>
  <c r="K62" s="1"/>
  <c r="M62"/>
  <c r="M63"/>
  <c r="L63" s="1"/>
  <c r="K63" s="1"/>
  <c r="L64"/>
  <c r="K64" s="1"/>
  <c r="M64"/>
  <c r="M65"/>
  <c r="L65" s="1"/>
  <c r="K65" s="1"/>
  <c r="L66"/>
  <c r="K66" s="1"/>
  <c r="M66"/>
  <c r="M67"/>
  <c r="L67" s="1"/>
  <c r="K67" s="1"/>
  <c r="L68"/>
  <c r="K68" s="1"/>
  <c r="M68"/>
  <c r="M69"/>
  <c r="L69" s="1"/>
  <c r="K69" s="1"/>
  <c r="M53"/>
  <c r="L53" s="1"/>
  <c r="K53" s="1"/>
  <c r="M37"/>
  <c r="L37" s="1"/>
  <c r="K37" s="1"/>
  <c r="L38"/>
  <c r="K38" s="1"/>
  <c r="M38"/>
  <c r="M39"/>
  <c r="L39" s="1"/>
  <c r="K39" s="1"/>
  <c r="L40"/>
  <c r="K40" s="1"/>
  <c r="M40"/>
  <c r="M41"/>
  <c r="L41" s="1"/>
  <c r="K41" s="1"/>
  <c r="L42"/>
  <c r="K42" s="1"/>
  <c r="M42"/>
  <c r="M43"/>
  <c r="L43" s="1"/>
  <c r="K43" s="1"/>
  <c r="L44"/>
  <c r="K44" s="1"/>
  <c r="M44"/>
  <c r="M45"/>
  <c r="L45" s="1"/>
  <c r="K45" s="1"/>
  <c r="L46"/>
  <c r="K46" s="1"/>
  <c r="M46"/>
  <c r="M47"/>
  <c r="L47" s="1"/>
  <c r="K47" s="1"/>
  <c r="L48"/>
  <c r="K48" s="1"/>
  <c r="M48"/>
  <c r="M49"/>
  <c r="L49" s="1"/>
  <c r="K49" s="1"/>
  <c r="L50"/>
  <c r="K50" s="1"/>
  <c r="M50"/>
  <c r="M51"/>
  <c r="L51" s="1"/>
  <c r="K51" s="1"/>
  <c r="L52"/>
  <c r="K52" s="1"/>
  <c r="M52"/>
  <c r="M36"/>
  <c r="L36" s="1"/>
  <c r="K36" s="1"/>
  <c r="L20"/>
  <c r="K20" s="1"/>
  <c r="M20"/>
  <c r="M21"/>
  <c r="L21" s="1"/>
  <c r="K21" s="1"/>
  <c r="L22"/>
  <c r="K22" s="1"/>
  <c r="M22"/>
  <c r="M23"/>
  <c r="L23" s="1"/>
  <c r="K23" s="1"/>
  <c r="L24"/>
  <c r="K24" s="1"/>
  <c r="M24"/>
  <c r="M25"/>
  <c r="L25" s="1"/>
  <c r="K25" s="1"/>
  <c r="L26"/>
  <c r="K26" s="1"/>
  <c r="M26"/>
  <c r="M27"/>
  <c r="L27" s="1"/>
  <c r="K27" s="1"/>
  <c r="L28"/>
  <c r="K28" s="1"/>
  <c r="M28"/>
  <c r="M29"/>
  <c r="L29" s="1"/>
  <c r="K29" s="1"/>
  <c r="L30"/>
  <c r="K30" s="1"/>
  <c r="M30"/>
  <c r="M31"/>
  <c r="L31" s="1"/>
  <c r="K31" s="1"/>
  <c r="L32"/>
  <c r="K32" s="1"/>
  <c r="M32"/>
  <c r="M33"/>
  <c r="L33" s="1"/>
  <c r="K33" s="1"/>
  <c r="L34"/>
  <c r="K34" s="1"/>
  <c r="M34"/>
  <c r="M35"/>
  <c r="L35" s="1"/>
  <c r="K35" s="1"/>
  <c r="M19"/>
  <c r="L19"/>
  <c r="K19" s="1"/>
  <c r="L3"/>
  <c r="K3" s="1"/>
  <c r="M3"/>
  <c r="M4"/>
  <c r="L4" s="1"/>
  <c r="K4" s="1"/>
  <c r="L5"/>
  <c r="K5" s="1"/>
  <c r="M5"/>
  <c r="M6"/>
  <c r="L6" s="1"/>
  <c r="K6" s="1"/>
  <c r="L7"/>
  <c r="K7" s="1"/>
  <c r="M7"/>
  <c r="M8"/>
  <c r="L8" s="1"/>
  <c r="K8" s="1"/>
  <c r="L9"/>
  <c r="K9" s="1"/>
  <c r="M9"/>
  <c r="M10"/>
  <c r="L10" s="1"/>
  <c r="K10" s="1"/>
  <c r="L11"/>
  <c r="K11" s="1"/>
  <c r="M11"/>
  <c r="M12"/>
  <c r="L12" s="1"/>
  <c r="K12" s="1"/>
  <c r="L13"/>
  <c r="K13" s="1"/>
  <c r="M13"/>
  <c r="M14"/>
  <c r="L14" s="1"/>
  <c r="K14" s="1"/>
  <c r="L15"/>
  <c r="K15" s="1"/>
  <c r="M15"/>
  <c r="M16"/>
  <c r="L16" s="1"/>
  <c r="K16" s="1"/>
  <c r="L17"/>
  <c r="K17" s="1"/>
  <c r="M17"/>
  <c r="M18"/>
  <c r="L18" s="1"/>
  <c r="K18" s="1"/>
  <c r="K2"/>
  <c r="L2"/>
  <c r="M2"/>
  <c r="M22" i="21"/>
  <c r="L22" s="1"/>
  <c r="K22" s="1"/>
  <c r="L23"/>
  <c r="K23" s="1"/>
  <c r="M23"/>
  <c r="M21"/>
  <c r="L21" s="1"/>
  <c r="K21" s="1"/>
  <c r="M20"/>
  <c r="L20" s="1"/>
  <c r="K20" s="1"/>
  <c r="M17"/>
  <c r="L17" s="1"/>
  <c r="K17" s="1"/>
  <c r="L18"/>
  <c r="K18" s="1"/>
  <c r="M18"/>
  <c r="M19"/>
  <c r="L19" s="1"/>
  <c r="K19" s="1"/>
  <c r="M14"/>
  <c r="L14" s="1"/>
  <c r="K14" s="1"/>
  <c r="L15"/>
  <c r="K15" s="1"/>
  <c r="M15"/>
  <c r="M16"/>
  <c r="L16" s="1"/>
  <c r="K16" s="1"/>
  <c r="L11"/>
  <c r="K11" s="1"/>
  <c r="M11"/>
  <c r="M12"/>
  <c r="L12" s="1"/>
  <c r="K12" s="1"/>
  <c r="L13"/>
  <c r="K13" s="1"/>
  <c r="M13"/>
  <c r="M7"/>
  <c r="L9"/>
  <c r="K9" s="1"/>
  <c r="M9"/>
  <c r="M10"/>
  <c r="L10" s="1"/>
  <c r="K10" s="1"/>
  <c r="M8"/>
  <c r="L8"/>
  <c r="K8" s="1"/>
  <c r="L7"/>
  <c r="K7" s="1"/>
  <c r="L5"/>
  <c r="K5" s="1"/>
  <c r="M5"/>
  <c r="M6"/>
  <c r="L6" s="1"/>
  <c r="K6" s="1"/>
  <c r="M3"/>
  <c r="M4"/>
  <c r="M2"/>
  <c r="L4"/>
  <c r="K4" s="1"/>
  <c r="L3"/>
  <c r="K3" s="1"/>
  <c r="L2"/>
  <c r="K2" s="1"/>
  <c r="L30" i="20"/>
  <c r="K30" s="1"/>
  <c r="M30"/>
  <c r="M31"/>
  <c r="L31" s="1"/>
  <c r="K31" s="1"/>
  <c r="L28"/>
  <c r="K28" s="1"/>
  <c r="M28"/>
  <c r="M29"/>
  <c r="L29" s="1"/>
  <c r="K29" s="1"/>
  <c r="L27"/>
  <c r="K27" s="1"/>
  <c r="M27"/>
  <c r="M26"/>
  <c r="L26" s="1"/>
  <c r="K26" s="1"/>
  <c r="L23"/>
  <c r="K23" s="1"/>
  <c r="M23"/>
  <c r="M24"/>
  <c r="L24" s="1"/>
  <c r="K24" s="1"/>
  <c r="L25"/>
  <c r="K25" s="1"/>
  <c r="M25"/>
  <c r="M14"/>
  <c r="L14" s="1"/>
  <c r="K14" s="1"/>
  <c r="L15"/>
  <c r="K15" s="1"/>
  <c r="M15"/>
  <c r="M16"/>
  <c r="L16" s="1"/>
  <c r="K16" s="1"/>
  <c r="L17"/>
  <c r="K17" s="1"/>
  <c r="M17"/>
  <c r="M18"/>
  <c r="L18" s="1"/>
  <c r="K18" s="1"/>
  <c r="L19"/>
  <c r="K19" s="1"/>
  <c r="M19"/>
  <c r="M20"/>
  <c r="L20" s="1"/>
  <c r="K20" s="1"/>
  <c r="L21"/>
  <c r="K21" s="1"/>
  <c r="M21"/>
  <c r="M22"/>
  <c r="L22" s="1"/>
  <c r="K22" s="1"/>
  <c r="M11"/>
  <c r="L11" s="1"/>
  <c r="K11" s="1"/>
  <c r="L12"/>
  <c r="K12" s="1"/>
  <c r="M12"/>
  <c r="M13"/>
  <c r="L13" s="1"/>
  <c r="K13" s="1"/>
  <c r="L8"/>
  <c r="K8" s="1"/>
  <c r="M8"/>
  <c r="M9"/>
  <c r="L9" s="1"/>
  <c r="K9" s="1"/>
  <c r="L10"/>
  <c r="K10" s="1"/>
  <c r="M10"/>
  <c r="L5"/>
  <c r="K5" s="1"/>
  <c r="M5"/>
  <c r="M6"/>
  <c r="L6" s="1"/>
  <c r="K6" s="1"/>
  <c r="L7"/>
  <c r="K7" s="1"/>
  <c r="M7"/>
  <c r="M3"/>
  <c r="L3" s="1"/>
  <c r="K3" s="1"/>
  <c r="L4"/>
  <c r="K4" s="1"/>
  <c r="M4"/>
  <c r="K2"/>
  <c r="L2"/>
  <c r="M2"/>
  <c r="M159" i="19"/>
  <c r="L159" s="1"/>
  <c r="K159" s="1"/>
  <c r="L160"/>
  <c r="K160" s="1"/>
  <c r="M160"/>
  <c r="M161"/>
  <c r="L161" s="1"/>
  <c r="K161" s="1"/>
  <c r="L162"/>
  <c r="K162" s="1"/>
  <c r="M162"/>
  <c r="M163"/>
  <c r="L163" s="1"/>
  <c r="K163" s="1"/>
  <c r="L164"/>
  <c r="K164" s="1"/>
  <c r="M164"/>
  <c r="M165"/>
  <c r="L165" s="1"/>
  <c r="K165" s="1"/>
  <c r="L166"/>
  <c r="K166" s="1"/>
  <c r="M166"/>
  <c r="M158"/>
  <c r="L158" s="1"/>
  <c r="K158" s="1"/>
  <c r="L155"/>
  <c r="K155" s="1"/>
  <c r="M155"/>
  <c r="M156"/>
  <c r="L156" s="1"/>
  <c r="K156" s="1"/>
  <c r="L157"/>
  <c r="K157" s="1"/>
  <c r="M157"/>
  <c r="M154"/>
  <c r="L154" s="1"/>
  <c r="K154" s="1"/>
  <c r="M149"/>
  <c r="L149" s="1"/>
  <c r="K149" s="1"/>
  <c r="L150"/>
  <c r="K150" s="1"/>
  <c r="M150"/>
  <c r="M151"/>
  <c r="L151" s="1"/>
  <c r="K151" s="1"/>
  <c r="L152"/>
  <c r="K152" s="1"/>
  <c r="M152"/>
  <c r="M153"/>
  <c r="L153" s="1"/>
  <c r="K153" s="1"/>
  <c r="M148"/>
  <c r="L148"/>
  <c r="K148" s="1"/>
  <c r="L142"/>
  <c r="K142" s="1"/>
  <c r="M142"/>
  <c r="M143"/>
  <c r="L143" s="1"/>
  <c r="K143" s="1"/>
  <c r="L144"/>
  <c r="K144" s="1"/>
  <c r="M144"/>
  <c r="M145"/>
  <c r="L145" s="1"/>
  <c r="K145" s="1"/>
  <c r="L146"/>
  <c r="K146" s="1"/>
  <c r="M146"/>
  <c r="M147"/>
  <c r="L147" s="1"/>
  <c r="K147" s="1"/>
  <c r="M141"/>
  <c r="L141"/>
  <c r="K141" s="1"/>
  <c r="M138"/>
  <c r="L138" s="1"/>
  <c r="K138" s="1"/>
  <c r="L139"/>
  <c r="K139" s="1"/>
  <c r="M139"/>
  <c r="M140"/>
  <c r="L140" s="1"/>
  <c r="K140" s="1"/>
  <c r="M137"/>
  <c r="L137"/>
  <c r="K137" s="1"/>
  <c r="L131"/>
  <c r="K131" s="1"/>
  <c r="M131"/>
  <c r="M132"/>
  <c r="L132" s="1"/>
  <c r="K132" s="1"/>
  <c r="L133"/>
  <c r="K133" s="1"/>
  <c r="M133"/>
  <c r="M134"/>
  <c r="L134" s="1"/>
  <c r="K134" s="1"/>
  <c r="L135"/>
  <c r="K135" s="1"/>
  <c r="M135"/>
  <c r="M136"/>
  <c r="L136" s="1"/>
  <c r="K136" s="1"/>
  <c r="M130"/>
  <c r="L130" s="1"/>
  <c r="K130" s="1"/>
  <c r="M121"/>
  <c r="L121" s="1"/>
  <c r="K121" s="1"/>
  <c r="M122"/>
  <c r="L122" s="1"/>
  <c r="K122" s="1"/>
  <c r="M123"/>
  <c r="L123" s="1"/>
  <c r="K123" s="1"/>
  <c r="L124"/>
  <c r="K124" s="1"/>
  <c r="M124"/>
  <c r="M125"/>
  <c r="L125" s="1"/>
  <c r="K125" s="1"/>
  <c r="L126"/>
  <c r="K126" s="1"/>
  <c r="M126"/>
  <c r="M127"/>
  <c r="L127" s="1"/>
  <c r="K127" s="1"/>
  <c r="L128"/>
  <c r="K128" s="1"/>
  <c r="M128"/>
  <c r="M129"/>
  <c r="L129" s="1"/>
  <c r="K129" s="1"/>
  <c r="M120"/>
  <c r="L120"/>
  <c r="K120" s="1"/>
  <c r="M113"/>
  <c r="L113" s="1"/>
  <c r="K113" s="1"/>
  <c r="L114"/>
  <c r="K114" s="1"/>
  <c r="M114"/>
  <c r="M115"/>
  <c r="L115" s="1"/>
  <c r="K115" s="1"/>
  <c r="L116"/>
  <c r="K116" s="1"/>
  <c r="M116"/>
  <c r="M117"/>
  <c r="L117" s="1"/>
  <c r="K117" s="1"/>
  <c r="L118"/>
  <c r="K118" s="1"/>
  <c r="M118"/>
  <c r="M119"/>
  <c r="L119" s="1"/>
  <c r="K119" s="1"/>
  <c r="M112"/>
  <c r="L112" s="1"/>
  <c r="K112" s="1"/>
  <c r="M105"/>
  <c r="L105" s="1"/>
  <c r="K105" s="1"/>
  <c r="L106"/>
  <c r="K106" s="1"/>
  <c r="M106"/>
  <c r="M107"/>
  <c r="L107" s="1"/>
  <c r="K107" s="1"/>
  <c r="L108"/>
  <c r="K108" s="1"/>
  <c r="M108"/>
  <c r="M109"/>
  <c r="L109" s="1"/>
  <c r="K109" s="1"/>
  <c r="L110"/>
  <c r="K110" s="1"/>
  <c r="M110"/>
  <c r="M111"/>
  <c r="L111" s="1"/>
  <c r="K111" s="1"/>
  <c r="M104"/>
  <c r="L104"/>
  <c r="K104"/>
  <c r="M95"/>
  <c r="L95" s="1"/>
  <c r="K95" s="1"/>
  <c r="L96"/>
  <c r="K96" s="1"/>
  <c r="M96"/>
  <c r="M97"/>
  <c r="L97" s="1"/>
  <c r="K97" s="1"/>
  <c r="L98"/>
  <c r="K98" s="1"/>
  <c r="M98"/>
  <c r="M99"/>
  <c r="L99" s="1"/>
  <c r="K99" s="1"/>
  <c r="L100"/>
  <c r="K100" s="1"/>
  <c r="M100"/>
  <c r="M101"/>
  <c r="L101" s="1"/>
  <c r="K101" s="1"/>
  <c r="L102"/>
  <c r="K102" s="1"/>
  <c r="M102"/>
  <c r="M103"/>
  <c r="L103" s="1"/>
  <c r="K103" s="1"/>
  <c r="M94"/>
  <c r="L94"/>
  <c r="K94" s="1"/>
  <c r="M87"/>
  <c r="L87" s="1"/>
  <c r="K87" s="1"/>
  <c r="L88"/>
  <c r="K88" s="1"/>
  <c r="M88"/>
  <c r="M89"/>
  <c r="L89" s="1"/>
  <c r="K89" s="1"/>
  <c r="L90"/>
  <c r="K90" s="1"/>
  <c r="M90"/>
  <c r="M91"/>
  <c r="L91" s="1"/>
  <c r="K91" s="1"/>
  <c r="L92"/>
  <c r="K92" s="1"/>
  <c r="M92"/>
  <c r="M93"/>
  <c r="L93" s="1"/>
  <c r="K93" s="1"/>
  <c r="M86"/>
  <c r="L86"/>
  <c r="K86" s="1"/>
  <c r="L82"/>
  <c r="K82" s="1"/>
  <c r="M82"/>
  <c r="M83"/>
  <c r="L83" s="1"/>
  <c r="K83" s="1"/>
  <c r="L84"/>
  <c r="K84" s="1"/>
  <c r="M84"/>
  <c r="M85"/>
  <c r="L85" s="1"/>
  <c r="K85" s="1"/>
  <c r="M81"/>
  <c r="L81"/>
  <c r="K81" s="1"/>
  <c r="M77"/>
  <c r="L77" s="1"/>
  <c r="K77" s="1"/>
  <c r="L78"/>
  <c r="K78" s="1"/>
  <c r="M78"/>
  <c r="M79"/>
  <c r="L79" s="1"/>
  <c r="K79" s="1"/>
  <c r="L80"/>
  <c r="K80" s="1"/>
  <c r="M80"/>
  <c r="M76"/>
  <c r="L76" s="1"/>
  <c r="K76" s="1"/>
  <c r="L65"/>
  <c r="K65" s="1"/>
  <c r="M65"/>
  <c r="M66"/>
  <c r="L66" s="1"/>
  <c r="K66" s="1"/>
  <c r="L67"/>
  <c r="K67" s="1"/>
  <c r="M67"/>
  <c r="M68"/>
  <c r="L68" s="1"/>
  <c r="K68" s="1"/>
  <c r="L69"/>
  <c r="K69" s="1"/>
  <c r="M69"/>
  <c r="M70"/>
  <c r="L70" s="1"/>
  <c r="K70" s="1"/>
  <c r="L71"/>
  <c r="K71" s="1"/>
  <c r="M71"/>
  <c r="M72"/>
  <c r="L72" s="1"/>
  <c r="K72" s="1"/>
  <c r="L73"/>
  <c r="K73" s="1"/>
  <c r="M73"/>
  <c r="M74"/>
  <c r="L74" s="1"/>
  <c r="K74" s="1"/>
  <c r="L75"/>
  <c r="K75" s="1"/>
  <c r="M75"/>
  <c r="M64"/>
  <c r="L64"/>
  <c r="K64" s="1"/>
  <c r="L57"/>
  <c r="K57" s="1"/>
  <c r="M57"/>
  <c r="M58"/>
  <c r="L58" s="1"/>
  <c r="K58" s="1"/>
  <c r="L59"/>
  <c r="K59" s="1"/>
  <c r="M59"/>
  <c r="M60"/>
  <c r="L60" s="1"/>
  <c r="K60" s="1"/>
  <c r="L61"/>
  <c r="K61" s="1"/>
  <c r="M61"/>
  <c r="M62"/>
  <c r="L62" s="1"/>
  <c r="K62" s="1"/>
  <c r="L63"/>
  <c r="K63" s="1"/>
  <c r="M63"/>
  <c r="M56"/>
  <c r="L56" s="1"/>
  <c r="K56" s="1"/>
  <c r="M51"/>
  <c r="L51" s="1"/>
  <c r="K51" s="1"/>
  <c r="L52"/>
  <c r="K52" s="1"/>
  <c r="M52"/>
  <c r="M53"/>
  <c r="L53" s="1"/>
  <c r="K53" s="1"/>
  <c r="L54"/>
  <c r="K54" s="1"/>
  <c r="M54"/>
  <c r="M55"/>
  <c r="L55" s="1"/>
  <c r="K55" s="1"/>
  <c r="M50"/>
  <c r="L50"/>
  <c r="K50" s="1"/>
  <c r="L46"/>
  <c r="K46" s="1"/>
  <c r="L47"/>
  <c r="K47" s="1"/>
  <c r="L48"/>
  <c r="K48" s="1"/>
  <c r="L49"/>
  <c r="K49" s="1"/>
  <c r="M47"/>
  <c r="M48"/>
  <c r="M49"/>
  <c r="M46"/>
  <c r="M45"/>
  <c r="L45" s="1"/>
  <c r="K45" s="1"/>
  <c r="M44"/>
  <c r="L44"/>
  <c r="K44" s="1"/>
  <c r="L40"/>
  <c r="K40" s="1"/>
  <c r="L41"/>
  <c r="K41" s="1"/>
  <c r="L42"/>
  <c r="K42" s="1"/>
  <c r="L43"/>
  <c r="K43" s="1"/>
  <c r="M41"/>
  <c r="M42"/>
  <c r="M43"/>
  <c r="M40"/>
  <c r="L39"/>
  <c r="K39" s="1"/>
  <c r="M39"/>
  <c r="M38"/>
  <c r="L38"/>
  <c r="K38" s="1"/>
  <c r="M35"/>
  <c r="L35" s="1"/>
  <c r="K35" s="1"/>
  <c r="L36"/>
  <c r="K36" s="1"/>
  <c r="M36"/>
  <c r="M37"/>
  <c r="L37" s="1"/>
  <c r="K37" s="1"/>
  <c r="M34"/>
  <c r="L34"/>
  <c r="K34" s="1"/>
  <c r="M25"/>
  <c r="L25" s="1"/>
  <c r="K25" s="1"/>
  <c r="L26"/>
  <c r="K26" s="1"/>
  <c r="M26"/>
  <c r="M27"/>
  <c r="L27" s="1"/>
  <c r="K27" s="1"/>
  <c r="L28"/>
  <c r="K28" s="1"/>
  <c r="M28"/>
  <c r="M29"/>
  <c r="L29" s="1"/>
  <c r="K29" s="1"/>
  <c r="L30"/>
  <c r="K30" s="1"/>
  <c r="M30"/>
  <c r="M31"/>
  <c r="L31" s="1"/>
  <c r="K31" s="1"/>
  <c r="L32"/>
  <c r="K32" s="1"/>
  <c r="M32"/>
  <c r="M33"/>
  <c r="L33" s="1"/>
  <c r="K33" s="1"/>
  <c r="M24"/>
  <c r="L24"/>
  <c r="K24" s="1"/>
  <c r="L21"/>
  <c r="K21" s="1"/>
  <c r="M21"/>
  <c r="M22"/>
  <c r="L22" s="1"/>
  <c r="K22" s="1"/>
  <c r="L23"/>
  <c r="K23" s="1"/>
  <c r="M23"/>
  <c r="M20"/>
  <c r="L20"/>
  <c r="K20" s="1"/>
  <c r="L17"/>
  <c r="K17" s="1"/>
  <c r="M17"/>
  <c r="M18"/>
  <c r="L18" s="1"/>
  <c r="K18" s="1"/>
  <c r="L19"/>
  <c r="K19" s="1"/>
  <c r="M19"/>
  <c r="M16"/>
  <c r="L16"/>
  <c r="K16" s="1"/>
  <c r="L13"/>
  <c r="K13" s="1"/>
  <c r="M13"/>
  <c r="M14"/>
  <c r="L14" s="1"/>
  <c r="K14" s="1"/>
  <c r="L15"/>
  <c r="K15" s="1"/>
  <c r="M15"/>
  <c r="M12"/>
  <c r="L12"/>
  <c r="K12" s="1"/>
  <c r="L3"/>
  <c r="K3" s="1"/>
  <c r="M3"/>
  <c r="M4"/>
  <c r="L4" s="1"/>
  <c r="K4" s="1"/>
  <c r="L5"/>
  <c r="K5" s="1"/>
  <c r="M5"/>
  <c r="M6"/>
  <c r="L6" s="1"/>
  <c r="K6" s="1"/>
  <c r="L7"/>
  <c r="K7" s="1"/>
  <c r="M7"/>
  <c r="M8"/>
  <c r="L8" s="1"/>
  <c r="K8" s="1"/>
  <c r="L9"/>
  <c r="K9" s="1"/>
  <c r="M9"/>
  <c r="M10"/>
  <c r="L10" s="1"/>
  <c r="K10" s="1"/>
  <c r="L11"/>
  <c r="K11" s="1"/>
  <c r="M11"/>
  <c r="K2"/>
  <c r="L2"/>
  <c r="M2"/>
  <c r="L22" i="16"/>
  <c r="K22" s="1"/>
  <c r="M22"/>
  <c r="M23"/>
  <c r="L23" s="1"/>
  <c r="K23" s="1"/>
  <c r="M20"/>
  <c r="L20" s="1"/>
  <c r="K20" s="1"/>
  <c r="L21"/>
  <c r="K21" s="1"/>
  <c r="M21"/>
  <c r="M19"/>
  <c r="L19" s="1"/>
  <c r="K19" s="1"/>
  <c r="M16"/>
  <c r="L16" s="1"/>
  <c r="K16" s="1"/>
  <c r="L17"/>
  <c r="K17" s="1"/>
  <c r="M17"/>
  <c r="M18"/>
  <c r="L18" s="1"/>
  <c r="K18" s="1"/>
  <c r="M13"/>
  <c r="L13" s="1"/>
  <c r="K13" s="1"/>
  <c r="L14"/>
  <c r="K14" s="1"/>
  <c r="M14"/>
  <c r="M15"/>
  <c r="L15" s="1"/>
  <c r="K15" s="1"/>
  <c r="M11"/>
  <c r="L11" s="1"/>
  <c r="K11" s="1"/>
  <c r="L12"/>
  <c r="K12" s="1"/>
  <c r="M12"/>
  <c r="M8"/>
  <c r="L8" s="1"/>
  <c r="K8" s="1"/>
  <c r="M9"/>
  <c r="L9" s="1"/>
  <c r="K9" s="1"/>
  <c r="L10"/>
  <c r="K10" s="1"/>
  <c r="M10"/>
  <c r="L5"/>
  <c r="K5" s="1"/>
  <c r="M5"/>
  <c r="M6"/>
  <c r="L6" s="1"/>
  <c r="K6" s="1"/>
  <c r="L7"/>
  <c r="K7" s="1"/>
  <c r="M7"/>
  <c r="M3"/>
  <c r="L3" s="1"/>
  <c r="K3" s="1"/>
  <c r="L4"/>
  <c r="K4" s="1"/>
  <c r="M4"/>
  <c r="K2"/>
  <c r="L2"/>
  <c r="M2"/>
  <c r="M53" i="25"/>
  <c r="L53" s="1"/>
  <c r="K53" s="1"/>
  <c r="L54"/>
  <c r="K54" s="1"/>
  <c r="M54"/>
  <c r="M55"/>
  <c r="L55" s="1"/>
  <c r="K55" s="1"/>
  <c r="M52"/>
  <c r="L52"/>
  <c r="K52" s="1"/>
  <c r="M48"/>
  <c r="L48" s="1"/>
  <c r="K48" s="1"/>
  <c r="L49"/>
  <c r="K49" s="1"/>
  <c r="M49"/>
  <c r="M50"/>
  <c r="L50" s="1"/>
  <c r="K50" s="1"/>
  <c r="L51"/>
  <c r="K51" s="1"/>
  <c r="M51"/>
  <c r="M47"/>
  <c r="L47" s="1"/>
  <c r="K47" s="1"/>
  <c r="M44"/>
  <c r="L44" s="1"/>
  <c r="K44" s="1"/>
  <c r="L45"/>
  <c r="K45" s="1"/>
  <c r="M45"/>
  <c r="M46"/>
  <c r="L46" s="1"/>
  <c r="K46" s="1"/>
  <c r="L42"/>
  <c r="K42" s="1"/>
  <c r="M42"/>
  <c r="M43"/>
  <c r="L43" s="1"/>
  <c r="K43" s="1"/>
  <c r="M41"/>
  <c r="L41" s="1"/>
  <c r="K41" s="1"/>
  <c r="L35"/>
  <c r="K35" s="1"/>
  <c r="L36"/>
  <c r="K36" s="1"/>
  <c r="L37"/>
  <c r="K37" s="1"/>
  <c r="L38"/>
  <c r="K38" s="1"/>
  <c r="L39"/>
  <c r="K39" s="1"/>
  <c r="K40"/>
  <c r="L40"/>
  <c r="M36"/>
  <c r="M37"/>
  <c r="M38"/>
  <c r="M39"/>
  <c r="M40"/>
  <c r="M35"/>
  <c r="K32"/>
  <c r="L32"/>
  <c r="K33"/>
  <c r="L33"/>
  <c r="K34"/>
  <c r="L34"/>
  <c r="M33"/>
  <c r="M34"/>
  <c r="M32"/>
  <c r="L31"/>
  <c r="K31" s="1"/>
  <c r="M31"/>
  <c r="M30"/>
  <c r="L30" s="1"/>
  <c r="K30" s="1"/>
  <c r="M25"/>
  <c r="L25" s="1"/>
  <c r="K25" s="1"/>
  <c r="L26"/>
  <c r="K26" s="1"/>
  <c r="M26"/>
  <c r="M27"/>
  <c r="L27" s="1"/>
  <c r="K27" s="1"/>
  <c r="L28"/>
  <c r="K28" s="1"/>
  <c r="M28"/>
  <c r="M29"/>
  <c r="L29" s="1"/>
  <c r="K29" s="1"/>
  <c r="M24"/>
  <c r="L24"/>
  <c r="K24" s="1"/>
  <c r="L19"/>
  <c r="K19" s="1"/>
  <c r="M19"/>
  <c r="M20"/>
  <c r="L20" s="1"/>
  <c r="K20" s="1"/>
  <c r="L21"/>
  <c r="K21" s="1"/>
  <c r="M21"/>
  <c r="M22"/>
  <c r="L22" s="1"/>
  <c r="K22" s="1"/>
  <c r="L23"/>
  <c r="K23" s="1"/>
  <c r="M23"/>
  <c r="M18"/>
  <c r="L18" s="1"/>
  <c r="K18" s="1"/>
  <c r="L14"/>
  <c r="K14" s="1"/>
  <c r="M14"/>
  <c r="M15"/>
  <c r="L15" s="1"/>
  <c r="K15" s="1"/>
  <c r="L16"/>
  <c r="K16" s="1"/>
  <c r="M16"/>
  <c r="M17"/>
  <c r="L17" s="1"/>
  <c r="K17" s="1"/>
  <c r="M13"/>
  <c r="L13" s="1"/>
  <c r="K13" s="1"/>
  <c r="M8"/>
  <c r="L8" s="1"/>
  <c r="K8" s="1"/>
  <c r="L9"/>
  <c r="K9" s="1"/>
  <c r="M9"/>
  <c r="M10"/>
  <c r="L10" s="1"/>
  <c r="K10" s="1"/>
  <c r="L11"/>
  <c r="K11" s="1"/>
  <c r="M11"/>
  <c r="M12"/>
  <c r="L12" s="1"/>
  <c r="K12" s="1"/>
  <c r="M7"/>
  <c r="L7"/>
  <c r="K7" s="1"/>
  <c r="L3"/>
  <c r="K3" s="1"/>
  <c r="L4"/>
  <c r="K4" s="1"/>
  <c r="L5"/>
  <c r="K5" s="1"/>
  <c r="L6"/>
  <c r="K6" s="1"/>
  <c r="K2"/>
  <c r="L2"/>
  <c r="M3"/>
  <c r="M4"/>
  <c r="M5"/>
  <c r="M6"/>
  <c r="M2"/>
  <c r="L7" i="26"/>
  <c r="K7" s="1"/>
  <c r="L6"/>
  <c r="K6" s="1"/>
  <c r="M6"/>
  <c r="M7"/>
  <c r="M5"/>
  <c r="L5"/>
  <c r="K5" s="1"/>
  <c r="M2"/>
  <c r="L4"/>
  <c r="K4" s="1"/>
  <c r="M4"/>
  <c r="K3"/>
  <c r="L3"/>
  <c r="M3"/>
  <c r="K2"/>
  <c r="L2"/>
  <c r="L20" i="18"/>
  <c r="K20" s="1"/>
  <c r="K21"/>
  <c r="L21"/>
  <c r="M21"/>
  <c r="M20"/>
  <c r="M19"/>
  <c r="L19" s="1"/>
  <c r="K19" s="1"/>
  <c r="M18"/>
  <c r="L18" s="1"/>
  <c r="K18" s="1"/>
  <c r="L14"/>
  <c r="K14" s="1"/>
  <c r="L15"/>
  <c r="K15" s="1"/>
  <c r="L16"/>
  <c r="K16" s="1"/>
  <c r="L17"/>
  <c r="K17" s="1"/>
  <c r="M15"/>
  <c r="M16"/>
  <c r="M17"/>
  <c r="M14"/>
  <c r="L11"/>
  <c r="K11" s="1"/>
  <c r="L12"/>
  <c r="K12" s="1"/>
  <c r="L13"/>
  <c r="K13" s="1"/>
  <c r="M12"/>
  <c r="M13"/>
  <c r="M11"/>
  <c r="M9"/>
  <c r="M8"/>
  <c r="L8" s="1"/>
  <c r="K8" s="1"/>
  <c r="M10"/>
  <c r="L10" s="1"/>
  <c r="K10" s="1"/>
  <c r="L9"/>
  <c r="K9" s="1"/>
  <c r="L5"/>
  <c r="K5" s="1"/>
  <c r="L6"/>
  <c r="K6" s="1"/>
  <c r="L7"/>
  <c r="K7" s="1"/>
  <c r="M6"/>
  <c r="M7"/>
  <c r="M5"/>
  <c r="M3"/>
  <c r="L3" s="1"/>
  <c r="K3" s="1"/>
  <c r="L4"/>
  <c r="K4" s="1"/>
  <c r="M4"/>
  <c r="K2"/>
  <c r="L2"/>
  <c r="M2"/>
  <c r="K228" i="17"/>
  <c r="J228" s="1"/>
  <c r="I228" s="1"/>
  <c r="K229"/>
  <c r="J229" s="1"/>
  <c r="I229" s="1"/>
  <c r="K230"/>
  <c r="J230" s="1"/>
  <c r="I230" s="1"/>
  <c r="K231"/>
  <c r="J231" s="1"/>
  <c r="I231" s="1"/>
  <c r="K232"/>
  <c r="J232" s="1"/>
  <c r="I232" s="1"/>
  <c r="K233"/>
  <c r="J233" s="1"/>
  <c r="I233" s="1"/>
  <c r="K234"/>
  <c r="J234" s="1"/>
  <c r="I234" s="1"/>
  <c r="K235"/>
  <c r="J235" s="1"/>
  <c r="I235" s="1"/>
  <c r="K236"/>
  <c r="J236" s="1"/>
  <c r="I236" s="1"/>
  <c r="J237"/>
  <c r="I237" s="1"/>
  <c r="K237"/>
  <c r="K238"/>
  <c r="J238" s="1"/>
  <c r="I238" s="1"/>
  <c r="K227"/>
  <c r="J227" s="1"/>
  <c r="I227" s="1"/>
  <c r="K210"/>
  <c r="K211"/>
  <c r="K212"/>
  <c r="K213"/>
  <c r="K214"/>
  <c r="K215"/>
  <c r="K216"/>
  <c r="K217"/>
  <c r="K209"/>
  <c r="J209" s="1"/>
  <c r="I209" s="1"/>
  <c r="K218"/>
  <c r="K219"/>
  <c r="J219" s="1"/>
  <c r="I219" s="1"/>
  <c r="K220"/>
  <c r="K221"/>
  <c r="J221" s="1"/>
  <c r="I221" s="1"/>
  <c r="K222"/>
  <c r="K223"/>
  <c r="J223" s="1"/>
  <c r="I223" s="1"/>
  <c r="K224"/>
  <c r="K225"/>
  <c r="J225" s="1"/>
  <c r="I225" s="1"/>
  <c r="K226"/>
  <c r="M198"/>
  <c r="M199"/>
  <c r="M200"/>
  <c r="M201"/>
  <c r="M202"/>
  <c r="M203"/>
  <c r="M204"/>
  <c r="M205"/>
  <c r="M206"/>
  <c r="M207"/>
  <c r="M208"/>
  <c r="M197"/>
  <c r="M210"/>
  <c r="M211"/>
  <c r="M212"/>
  <c r="M213"/>
  <c r="M214"/>
  <c r="M215"/>
  <c r="M216"/>
  <c r="M217"/>
  <c r="M209"/>
  <c r="K207"/>
  <c r="J207" s="1"/>
  <c r="I207" s="1"/>
  <c r="J208"/>
  <c r="I208" s="1"/>
  <c r="K208"/>
  <c r="J226"/>
  <c r="I226" s="1"/>
  <c r="J217"/>
  <c r="I217" s="1"/>
  <c r="J218"/>
  <c r="I218" s="1"/>
  <c r="J220"/>
  <c r="I220" s="1"/>
  <c r="J222"/>
  <c r="I222" s="1"/>
  <c r="J224"/>
  <c r="I224" s="1"/>
  <c r="J216"/>
  <c r="I216" s="1"/>
  <c r="J210"/>
  <c r="I210" s="1"/>
  <c r="J211"/>
  <c r="I211" s="1"/>
  <c r="J212"/>
  <c r="I212" s="1"/>
  <c r="J213"/>
  <c r="I213" s="1"/>
  <c r="J214"/>
  <c r="I214" s="1"/>
  <c r="J215"/>
  <c r="I215" s="1"/>
  <c r="K198"/>
  <c r="J198" s="1"/>
  <c r="I198" s="1"/>
  <c r="K199"/>
  <c r="J199" s="1"/>
  <c r="I199" s="1"/>
  <c r="K200"/>
  <c r="J200" s="1"/>
  <c r="I200" s="1"/>
  <c r="K201"/>
  <c r="J201" s="1"/>
  <c r="I201" s="1"/>
  <c r="K202"/>
  <c r="J202" s="1"/>
  <c r="I202" s="1"/>
  <c r="K203"/>
  <c r="J203" s="1"/>
  <c r="I203" s="1"/>
  <c r="K204"/>
  <c r="J204" s="1"/>
  <c r="I204" s="1"/>
  <c r="K205"/>
  <c r="J205" s="1"/>
  <c r="I205" s="1"/>
  <c r="K206"/>
  <c r="J206" s="1"/>
  <c r="I206" s="1"/>
  <c r="K197"/>
  <c r="J197" s="1"/>
  <c r="I197" s="1"/>
  <c r="K159"/>
  <c r="J159" s="1"/>
  <c r="I159" s="1"/>
  <c r="K160"/>
  <c r="J160" s="1"/>
  <c r="I160" s="1"/>
  <c r="K161"/>
  <c r="J161" s="1"/>
  <c r="I161" s="1"/>
  <c r="K162"/>
  <c r="J162" s="1"/>
  <c r="I162" s="1"/>
  <c r="K163"/>
  <c r="J163" s="1"/>
  <c r="I163" s="1"/>
  <c r="K164"/>
  <c r="J164" s="1"/>
  <c r="I164" s="1"/>
  <c r="K165"/>
  <c r="J165" s="1"/>
  <c r="I165" s="1"/>
  <c r="K166"/>
  <c r="J166" s="1"/>
  <c r="I166" s="1"/>
  <c r="K167"/>
  <c r="J167" s="1"/>
  <c r="I167" s="1"/>
  <c r="K168"/>
  <c r="J168" s="1"/>
  <c r="I168" s="1"/>
  <c r="K169"/>
  <c r="J169" s="1"/>
  <c r="I169" s="1"/>
  <c r="K170"/>
  <c r="J170" s="1"/>
  <c r="I170" s="1"/>
  <c r="K171"/>
  <c r="J171" s="1"/>
  <c r="I171" s="1"/>
  <c r="K172"/>
  <c r="J172" s="1"/>
  <c r="I172" s="1"/>
  <c r="K173"/>
  <c r="J173" s="1"/>
  <c r="I173" s="1"/>
  <c r="K174"/>
  <c r="J174" s="1"/>
  <c r="I174" s="1"/>
  <c r="K175"/>
  <c r="J175" s="1"/>
  <c r="I175" s="1"/>
  <c r="J176"/>
  <c r="I176" s="1"/>
  <c r="K176"/>
  <c r="K177"/>
  <c r="J177" s="1"/>
  <c r="I177" s="1"/>
  <c r="K178"/>
  <c r="J178" s="1"/>
  <c r="I178" s="1"/>
  <c r="K179"/>
  <c r="J179" s="1"/>
  <c r="I179" s="1"/>
  <c r="K180"/>
  <c r="J180" s="1"/>
  <c r="I180" s="1"/>
  <c r="K181"/>
  <c r="J181" s="1"/>
  <c r="I181" s="1"/>
  <c r="K182"/>
  <c r="J182" s="1"/>
  <c r="I182" s="1"/>
  <c r="K183"/>
  <c r="J183" s="1"/>
  <c r="I183" s="1"/>
  <c r="K184"/>
  <c r="J184" s="1"/>
  <c r="I184" s="1"/>
  <c r="K185"/>
  <c r="J185" s="1"/>
  <c r="I185" s="1"/>
  <c r="K186"/>
  <c r="J186" s="1"/>
  <c r="I186" s="1"/>
  <c r="K187"/>
  <c r="J187" s="1"/>
  <c r="I187" s="1"/>
  <c r="J188"/>
  <c r="I188" s="1"/>
  <c r="K188"/>
  <c r="K189"/>
  <c r="J189" s="1"/>
  <c r="I189" s="1"/>
  <c r="K190"/>
  <c r="J190" s="1"/>
  <c r="I190" s="1"/>
  <c r="K191"/>
  <c r="J191" s="1"/>
  <c r="I191" s="1"/>
  <c r="K192"/>
  <c r="J192" s="1"/>
  <c r="I192" s="1"/>
  <c r="K193"/>
  <c r="J193" s="1"/>
  <c r="I193" s="1"/>
  <c r="K194"/>
  <c r="J194" s="1"/>
  <c r="I194" s="1"/>
  <c r="K195"/>
  <c r="J195" s="1"/>
  <c r="I195" s="1"/>
  <c r="J196"/>
  <c r="I196" s="1"/>
  <c r="K196"/>
  <c r="K158"/>
  <c r="J158" s="1"/>
  <c r="I158" s="1"/>
  <c r="K146"/>
  <c r="J146" s="1"/>
  <c r="I146" s="1"/>
  <c r="J147"/>
  <c r="I147" s="1"/>
  <c r="K147"/>
  <c r="K148"/>
  <c r="J148" s="1"/>
  <c r="I148" s="1"/>
  <c r="K149"/>
  <c r="J149" s="1"/>
  <c r="I149" s="1"/>
  <c r="K150"/>
  <c r="J150" s="1"/>
  <c r="I150" s="1"/>
  <c r="K151"/>
  <c r="J151" s="1"/>
  <c r="I151" s="1"/>
  <c r="K152"/>
  <c r="J152" s="1"/>
  <c r="I152" s="1"/>
  <c r="K153"/>
  <c r="J153" s="1"/>
  <c r="I153" s="1"/>
  <c r="K154"/>
  <c r="J154" s="1"/>
  <c r="I154" s="1"/>
  <c r="J155"/>
  <c r="I155" s="1"/>
  <c r="K155"/>
  <c r="K156"/>
  <c r="J156" s="1"/>
  <c r="I156" s="1"/>
  <c r="K157"/>
  <c r="J157" s="1"/>
  <c r="I157" s="1"/>
  <c r="K145"/>
  <c r="K135"/>
  <c r="J135" s="1"/>
  <c r="I135" s="1"/>
  <c r="K136"/>
  <c r="J136" s="1"/>
  <c r="I136" s="1"/>
  <c r="K137"/>
  <c r="J137" s="1"/>
  <c r="I137" s="1"/>
  <c r="K138"/>
  <c r="J138" s="1"/>
  <c r="I138" s="1"/>
  <c r="K139"/>
  <c r="J139" s="1"/>
  <c r="I139" s="1"/>
  <c r="K140"/>
  <c r="J140" s="1"/>
  <c r="I140" s="1"/>
  <c r="K141"/>
  <c r="J141" s="1"/>
  <c r="I141" s="1"/>
  <c r="K142"/>
  <c r="J142" s="1"/>
  <c r="I142" s="1"/>
  <c r="K143"/>
  <c r="J143" s="1"/>
  <c r="I143" s="1"/>
  <c r="K144"/>
  <c r="J144" s="1"/>
  <c r="I144" s="1"/>
  <c r="J145"/>
  <c r="I145" s="1"/>
  <c r="K134"/>
  <c r="J134" s="1"/>
  <c r="I134" s="1"/>
  <c r="K120"/>
  <c r="J120" s="1"/>
  <c r="I120" s="1"/>
  <c r="K121"/>
  <c r="J121" s="1"/>
  <c r="I121" s="1"/>
  <c r="K122"/>
  <c r="J122" s="1"/>
  <c r="I122" s="1"/>
  <c r="K123"/>
  <c r="J123" s="1"/>
  <c r="I123" s="1"/>
  <c r="K124"/>
  <c r="J124" s="1"/>
  <c r="I124" s="1"/>
  <c r="K125"/>
  <c r="J125" s="1"/>
  <c r="I125" s="1"/>
  <c r="K126"/>
  <c r="J126" s="1"/>
  <c r="I126" s="1"/>
  <c r="K127"/>
  <c r="J127" s="1"/>
  <c r="I127" s="1"/>
  <c r="K128"/>
  <c r="J128" s="1"/>
  <c r="I128" s="1"/>
  <c r="K129"/>
  <c r="J129" s="1"/>
  <c r="I129" s="1"/>
  <c r="K130"/>
  <c r="J130" s="1"/>
  <c r="I130" s="1"/>
  <c r="J131"/>
  <c r="I131" s="1"/>
  <c r="K131"/>
  <c r="K132"/>
  <c r="J132" s="1"/>
  <c r="I132" s="1"/>
  <c r="K133"/>
  <c r="J133" s="1"/>
  <c r="I133" s="1"/>
  <c r="K119"/>
  <c r="J119" s="1"/>
  <c r="I119" s="1"/>
  <c r="K100"/>
  <c r="J100" s="1"/>
  <c r="I100" s="1"/>
  <c r="K101"/>
  <c r="J101" s="1"/>
  <c r="I101" s="1"/>
  <c r="J102"/>
  <c r="I102" s="1"/>
  <c r="K102"/>
  <c r="K103"/>
  <c r="J103" s="1"/>
  <c r="I103" s="1"/>
  <c r="K104"/>
  <c r="J104" s="1"/>
  <c r="I104" s="1"/>
  <c r="K105"/>
  <c r="J105" s="1"/>
  <c r="I105" s="1"/>
  <c r="K106"/>
  <c r="J106" s="1"/>
  <c r="I106" s="1"/>
  <c r="K107"/>
  <c r="J107" s="1"/>
  <c r="I107" s="1"/>
  <c r="K108"/>
  <c r="J108" s="1"/>
  <c r="I108" s="1"/>
  <c r="K109"/>
  <c r="J109" s="1"/>
  <c r="I109" s="1"/>
  <c r="J110"/>
  <c r="I110" s="1"/>
  <c r="K110"/>
  <c r="K111"/>
  <c r="J111" s="1"/>
  <c r="I111" s="1"/>
  <c r="K112"/>
  <c r="J112" s="1"/>
  <c r="I112" s="1"/>
  <c r="K113"/>
  <c r="J113" s="1"/>
  <c r="I113" s="1"/>
  <c r="K114"/>
  <c r="J114" s="1"/>
  <c r="I114" s="1"/>
  <c r="K115"/>
  <c r="J115" s="1"/>
  <c r="I115" s="1"/>
  <c r="K116"/>
  <c r="J116" s="1"/>
  <c r="I116" s="1"/>
  <c r="K117"/>
  <c r="J117" s="1"/>
  <c r="I117" s="1"/>
  <c r="J118"/>
  <c r="I118" s="1"/>
  <c r="K118"/>
  <c r="K99"/>
  <c r="J99" s="1"/>
  <c r="I99" s="1"/>
  <c r="K81"/>
  <c r="J81" s="1"/>
  <c r="I81" s="1"/>
  <c r="K82"/>
  <c r="J82" s="1"/>
  <c r="I82" s="1"/>
  <c r="K83"/>
  <c r="J83" s="1"/>
  <c r="I83" s="1"/>
  <c r="J84"/>
  <c r="I84" s="1"/>
  <c r="K84"/>
  <c r="K85"/>
  <c r="J85" s="1"/>
  <c r="I85" s="1"/>
  <c r="K86"/>
  <c r="J86" s="1"/>
  <c r="I86" s="1"/>
  <c r="K87"/>
  <c r="J87" s="1"/>
  <c r="I87" s="1"/>
  <c r="K88"/>
  <c r="J88" s="1"/>
  <c r="I88" s="1"/>
  <c r="K89"/>
  <c r="J89" s="1"/>
  <c r="I89" s="1"/>
  <c r="K90"/>
  <c r="J90" s="1"/>
  <c r="I90" s="1"/>
  <c r="K91"/>
  <c r="J91" s="1"/>
  <c r="I91" s="1"/>
  <c r="K92"/>
  <c r="J92" s="1"/>
  <c r="I92" s="1"/>
  <c r="K93"/>
  <c r="J93" s="1"/>
  <c r="I93" s="1"/>
  <c r="J94"/>
  <c r="I94" s="1"/>
  <c r="K94"/>
  <c r="K95"/>
  <c r="J95" s="1"/>
  <c r="I95" s="1"/>
  <c r="K96"/>
  <c r="J96" s="1"/>
  <c r="I96" s="1"/>
  <c r="K97"/>
  <c r="J97" s="1"/>
  <c r="I97" s="1"/>
  <c r="K98"/>
  <c r="J98" s="1"/>
  <c r="I98" s="1"/>
  <c r="K80"/>
  <c r="J80" s="1"/>
  <c r="I80" s="1"/>
  <c r="K42"/>
  <c r="J42" s="1"/>
  <c r="I42" s="1"/>
  <c r="K43"/>
  <c r="J43" s="1"/>
  <c r="I43" s="1"/>
  <c r="J44"/>
  <c r="I44" s="1"/>
  <c r="K44"/>
  <c r="K45"/>
  <c r="J45" s="1"/>
  <c r="I45" s="1"/>
  <c r="K46"/>
  <c r="J46" s="1"/>
  <c r="I46" s="1"/>
  <c r="K47"/>
  <c r="J47" s="1"/>
  <c r="I47" s="1"/>
  <c r="K48"/>
  <c r="J48" s="1"/>
  <c r="I48" s="1"/>
  <c r="K49"/>
  <c r="J49" s="1"/>
  <c r="I49" s="1"/>
  <c r="K50"/>
  <c r="J50" s="1"/>
  <c r="I50" s="1"/>
  <c r="K51"/>
  <c r="J51" s="1"/>
  <c r="I51" s="1"/>
  <c r="J52"/>
  <c r="I52" s="1"/>
  <c r="K52"/>
  <c r="K53"/>
  <c r="J53" s="1"/>
  <c r="I53" s="1"/>
  <c r="K54"/>
  <c r="J54" s="1"/>
  <c r="I54" s="1"/>
  <c r="K55"/>
  <c r="J55" s="1"/>
  <c r="I55" s="1"/>
  <c r="K56"/>
  <c r="J56" s="1"/>
  <c r="I56" s="1"/>
  <c r="K57"/>
  <c r="J57" s="1"/>
  <c r="I57" s="1"/>
  <c r="K58"/>
  <c r="J58" s="1"/>
  <c r="I58" s="1"/>
  <c r="K59"/>
  <c r="J59" s="1"/>
  <c r="I59" s="1"/>
  <c r="J60"/>
  <c r="I60" s="1"/>
  <c r="K60"/>
  <c r="K61"/>
  <c r="J61" s="1"/>
  <c r="I61" s="1"/>
  <c r="K62"/>
  <c r="J62" s="1"/>
  <c r="I62" s="1"/>
  <c r="K63"/>
  <c r="J63" s="1"/>
  <c r="I63" s="1"/>
  <c r="K64"/>
  <c r="J64" s="1"/>
  <c r="I64" s="1"/>
  <c r="K65"/>
  <c r="J65" s="1"/>
  <c r="I65" s="1"/>
  <c r="K66"/>
  <c r="J66" s="1"/>
  <c r="I66" s="1"/>
  <c r="K67"/>
  <c r="J67" s="1"/>
  <c r="I67" s="1"/>
  <c r="J68"/>
  <c r="I68" s="1"/>
  <c r="K68"/>
  <c r="K69"/>
  <c r="J69" s="1"/>
  <c r="I69" s="1"/>
  <c r="K70"/>
  <c r="J70" s="1"/>
  <c r="I70" s="1"/>
  <c r="K71"/>
  <c r="J71" s="1"/>
  <c r="I71" s="1"/>
  <c r="K72"/>
  <c r="J72" s="1"/>
  <c r="I72" s="1"/>
  <c r="K73"/>
  <c r="J73" s="1"/>
  <c r="I73" s="1"/>
  <c r="K74"/>
  <c r="J74" s="1"/>
  <c r="I74" s="1"/>
  <c r="K75"/>
  <c r="J75" s="1"/>
  <c r="I75" s="1"/>
  <c r="J76"/>
  <c r="I76" s="1"/>
  <c r="K76"/>
  <c r="K77"/>
  <c r="J77" s="1"/>
  <c r="I77" s="1"/>
  <c r="K78"/>
  <c r="J78" s="1"/>
  <c r="I78" s="1"/>
  <c r="K79"/>
  <c r="J79" s="1"/>
  <c r="I79" s="1"/>
  <c r="K41"/>
  <c r="J41" s="1"/>
  <c r="I41" s="1"/>
  <c r="J3"/>
  <c r="I3" s="1"/>
  <c r="K3"/>
  <c r="K4"/>
  <c r="J4" s="1"/>
  <c r="I4" s="1"/>
  <c r="K5"/>
  <c r="J5" s="1"/>
  <c r="I5" s="1"/>
  <c r="K6"/>
  <c r="J6" s="1"/>
  <c r="I6" s="1"/>
  <c r="K7"/>
  <c r="J7" s="1"/>
  <c r="I7" s="1"/>
  <c r="K8"/>
  <c r="J8" s="1"/>
  <c r="I8" s="1"/>
  <c r="K9"/>
  <c r="J9" s="1"/>
  <c r="I9" s="1"/>
  <c r="K10"/>
  <c r="J10" s="1"/>
  <c r="I10" s="1"/>
  <c r="J11"/>
  <c r="I11" s="1"/>
  <c r="K11"/>
  <c r="K12"/>
  <c r="J12" s="1"/>
  <c r="I12" s="1"/>
  <c r="K13"/>
  <c r="J13" s="1"/>
  <c r="I13" s="1"/>
  <c r="K14"/>
  <c r="J14" s="1"/>
  <c r="I14" s="1"/>
  <c r="K15"/>
  <c r="J15" s="1"/>
  <c r="I15" s="1"/>
  <c r="K16"/>
  <c r="J16" s="1"/>
  <c r="I16" s="1"/>
  <c r="K17"/>
  <c r="J17" s="1"/>
  <c r="I17" s="1"/>
  <c r="K18"/>
  <c r="J18" s="1"/>
  <c r="I18" s="1"/>
  <c r="J19"/>
  <c r="I19" s="1"/>
  <c r="K19"/>
  <c r="K20"/>
  <c r="J20" s="1"/>
  <c r="I20" s="1"/>
  <c r="K21"/>
  <c r="J21" s="1"/>
  <c r="I21" s="1"/>
  <c r="K22"/>
  <c r="J22" s="1"/>
  <c r="I22" s="1"/>
  <c r="K23"/>
  <c r="J23" s="1"/>
  <c r="I23" s="1"/>
  <c r="K24"/>
  <c r="J24" s="1"/>
  <c r="I24" s="1"/>
  <c r="K25"/>
  <c r="J25" s="1"/>
  <c r="I25" s="1"/>
  <c r="K26"/>
  <c r="J26" s="1"/>
  <c r="I26" s="1"/>
  <c r="J27"/>
  <c r="I27" s="1"/>
  <c r="K27"/>
  <c r="K28"/>
  <c r="J28" s="1"/>
  <c r="I28" s="1"/>
  <c r="K29"/>
  <c r="J29" s="1"/>
  <c r="I29" s="1"/>
  <c r="K30"/>
  <c r="J30" s="1"/>
  <c r="I30" s="1"/>
  <c r="K31"/>
  <c r="J31" s="1"/>
  <c r="I31" s="1"/>
  <c r="K32"/>
  <c r="J32" s="1"/>
  <c r="I32" s="1"/>
  <c r="K33"/>
  <c r="J33" s="1"/>
  <c r="I33" s="1"/>
  <c r="K34"/>
  <c r="J34" s="1"/>
  <c r="I34" s="1"/>
  <c r="J35"/>
  <c r="I35" s="1"/>
  <c r="K35"/>
  <c r="K36"/>
  <c r="J36" s="1"/>
  <c r="I36" s="1"/>
  <c r="K37"/>
  <c r="J37" s="1"/>
  <c r="I37" s="1"/>
  <c r="K38"/>
  <c r="J38" s="1"/>
  <c r="I38" s="1"/>
  <c r="K39"/>
  <c r="J39" s="1"/>
  <c r="I39" s="1"/>
  <c r="K40"/>
  <c r="J40" s="1"/>
  <c r="I40" s="1"/>
  <c r="J2"/>
  <c r="I2" s="1"/>
  <c r="K2"/>
  <c r="M154" i="23"/>
  <c r="L154" s="1"/>
  <c r="K154" s="1"/>
  <c r="L155"/>
  <c r="K155" s="1"/>
  <c r="M155"/>
  <c r="M156"/>
  <c r="L156" s="1"/>
  <c r="K156" s="1"/>
  <c r="L157"/>
  <c r="K157" s="1"/>
  <c r="M157"/>
  <c r="M158"/>
  <c r="L158" s="1"/>
  <c r="K158" s="1"/>
  <c r="L159"/>
  <c r="K159" s="1"/>
  <c r="M159"/>
  <c r="M160"/>
  <c r="L160" s="1"/>
  <c r="K160" s="1"/>
  <c r="M161"/>
  <c r="L161" s="1"/>
  <c r="K161" s="1"/>
  <c r="M162"/>
  <c r="L162" s="1"/>
  <c r="K162" s="1"/>
  <c r="L163"/>
  <c r="K163" s="1"/>
  <c r="M163"/>
  <c r="M164"/>
  <c r="L164" s="1"/>
  <c r="K164" s="1"/>
  <c r="L165"/>
  <c r="K165" s="1"/>
  <c r="M165"/>
  <c r="M166"/>
  <c r="L166" s="1"/>
  <c r="K166" s="1"/>
  <c r="L167"/>
  <c r="K167" s="1"/>
  <c r="M167"/>
  <c r="M168"/>
  <c r="L168" s="1"/>
  <c r="K168" s="1"/>
  <c r="L169"/>
  <c r="K169" s="1"/>
  <c r="M169"/>
  <c r="M170"/>
  <c r="L170" s="1"/>
  <c r="K170" s="1"/>
  <c r="L171"/>
  <c r="K171" s="1"/>
  <c r="M171"/>
  <c r="M172"/>
  <c r="L172" s="1"/>
  <c r="K172" s="1"/>
  <c r="L173"/>
  <c r="K173" s="1"/>
  <c r="M173"/>
  <c r="M153"/>
  <c r="L153"/>
  <c r="K153" s="1"/>
  <c r="M132"/>
  <c r="L132" s="1"/>
  <c r="K132" s="1"/>
  <c r="L133"/>
  <c r="K133" s="1"/>
  <c r="M133"/>
  <c r="M134"/>
  <c r="L134" s="1"/>
  <c r="K134" s="1"/>
  <c r="L135"/>
  <c r="K135" s="1"/>
  <c r="M135"/>
  <c r="M136"/>
  <c r="L136" s="1"/>
  <c r="K136" s="1"/>
  <c r="L137"/>
  <c r="K137" s="1"/>
  <c r="M137"/>
  <c r="M138"/>
  <c r="L138" s="1"/>
  <c r="K138" s="1"/>
  <c r="L139"/>
  <c r="K139" s="1"/>
  <c r="M139"/>
  <c r="M140"/>
  <c r="L140" s="1"/>
  <c r="K140" s="1"/>
  <c r="L141"/>
  <c r="K141" s="1"/>
  <c r="M141"/>
  <c r="M142"/>
  <c r="L142" s="1"/>
  <c r="K142" s="1"/>
  <c r="L143"/>
  <c r="K143" s="1"/>
  <c r="M143"/>
  <c r="M144"/>
  <c r="L144" s="1"/>
  <c r="K144" s="1"/>
  <c r="L145"/>
  <c r="K145" s="1"/>
  <c r="M145"/>
  <c r="M146"/>
  <c r="L146" s="1"/>
  <c r="K146" s="1"/>
  <c r="L147"/>
  <c r="K147" s="1"/>
  <c r="M147"/>
  <c r="M148"/>
  <c r="L148" s="1"/>
  <c r="K148" s="1"/>
  <c r="M149"/>
  <c r="L149" s="1"/>
  <c r="K149" s="1"/>
  <c r="M150"/>
  <c r="L150" s="1"/>
  <c r="K150" s="1"/>
  <c r="M151"/>
  <c r="L151" s="1"/>
  <c r="K151" s="1"/>
  <c r="M152"/>
  <c r="L152" s="1"/>
  <c r="K152" s="1"/>
  <c r="M131"/>
  <c r="L131"/>
  <c r="K131" s="1"/>
  <c r="M108"/>
  <c r="L108" s="1"/>
  <c r="K108" s="1"/>
  <c r="L109"/>
  <c r="K109" s="1"/>
  <c r="M109"/>
  <c r="M110"/>
  <c r="L110" s="1"/>
  <c r="K110" s="1"/>
  <c r="L111"/>
  <c r="K111" s="1"/>
  <c r="M111"/>
  <c r="M112"/>
  <c r="L112" s="1"/>
  <c r="K112" s="1"/>
  <c r="L113"/>
  <c r="K113" s="1"/>
  <c r="M113"/>
  <c r="M114"/>
  <c r="L114" s="1"/>
  <c r="K114" s="1"/>
  <c r="M115"/>
  <c r="L115" s="1"/>
  <c r="K115" s="1"/>
  <c r="M116"/>
  <c r="L116" s="1"/>
  <c r="K116" s="1"/>
  <c r="M117"/>
  <c r="L117" s="1"/>
  <c r="K117" s="1"/>
  <c r="M118"/>
  <c r="L118" s="1"/>
  <c r="K118" s="1"/>
  <c r="M119"/>
  <c r="L119" s="1"/>
  <c r="K119" s="1"/>
  <c r="M120"/>
  <c r="L120" s="1"/>
  <c r="K120" s="1"/>
  <c r="M121"/>
  <c r="L121" s="1"/>
  <c r="K121" s="1"/>
  <c r="M122"/>
  <c r="L122" s="1"/>
  <c r="K122" s="1"/>
  <c r="M123"/>
  <c r="L123" s="1"/>
  <c r="K123" s="1"/>
  <c r="M124"/>
  <c r="L124" s="1"/>
  <c r="K124" s="1"/>
  <c r="M125"/>
  <c r="L125" s="1"/>
  <c r="K125" s="1"/>
  <c r="M126"/>
  <c r="L126" s="1"/>
  <c r="K126" s="1"/>
  <c r="M127"/>
  <c r="L127" s="1"/>
  <c r="K127" s="1"/>
  <c r="M128"/>
  <c r="L128" s="1"/>
  <c r="K128" s="1"/>
  <c r="M129"/>
  <c r="L129" s="1"/>
  <c r="K129" s="1"/>
  <c r="M130"/>
  <c r="L130" s="1"/>
  <c r="K130" s="1"/>
  <c r="M107"/>
  <c r="L107" s="1"/>
  <c r="K107" s="1"/>
  <c r="M87"/>
  <c r="L87" s="1"/>
  <c r="K87" s="1"/>
  <c r="L88"/>
  <c r="K88" s="1"/>
  <c r="M88"/>
  <c r="M89"/>
  <c r="L89" s="1"/>
  <c r="K89" s="1"/>
  <c r="L90"/>
  <c r="K90" s="1"/>
  <c r="M90"/>
  <c r="M91"/>
  <c r="L91" s="1"/>
  <c r="K91" s="1"/>
  <c r="L92"/>
  <c r="K92" s="1"/>
  <c r="M92"/>
  <c r="M93"/>
  <c r="L93" s="1"/>
  <c r="K93" s="1"/>
  <c r="L94"/>
  <c r="K94" s="1"/>
  <c r="M94"/>
  <c r="M95"/>
  <c r="L95" s="1"/>
  <c r="K95" s="1"/>
  <c r="L96"/>
  <c r="K96" s="1"/>
  <c r="M96"/>
  <c r="M97"/>
  <c r="L97" s="1"/>
  <c r="K97" s="1"/>
  <c r="L98"/>
  <c r="K98" s="1"/>
  <c r="M98"/>
  <c r="M99"/>
  <c r="L99" s="1"/>
  <c r="K99" s="1"/>
  <c r="L100"/>
  <c r="K100" s="1"/>
  <c r="M100"/>
  <c r="M101"/>
  <c r="L101" s="1"/>
  <c r="K101" s="1"/>
  <c r="L102"/>
  <c r="K102" s="1"/>
  <c r="M102"/>
  <c r="M103"/>
  <c r="L103" s="1"/>
  <c r="K103" s="1"/>
  <c r="L104"/>
  <c r="K104" s="1"/>
  <c r="M104"/>
  <c r="M105"/>
  <c r="L105" s="1"/>
  <c r="K105" s="1"/>
  <c r="L106"/>
  <c r="K106" s="1"/>
  <c r="M106"/>
  <c r="M86"/>
  <c r="L86" s="1"/>
  <c r="K86" s="1"/>
  <c r="L76"/>
  <c r="K76" s="1"/>
  <c r="M76"/>
  <c r="M77"/>
  <c r="L77" s="1"/>
  <c r="K77" s="1"/>
  <c r="L78"/>
  <c r="K78" s="1"/>
  <c r="M78"/>
  <c r="M79"/>
  <c r="L79" s="1"/>
  <c r="K79" s="1"/>
  <c r="L80"/>
  <c r="K80" s="1"/>
  <c r="M80"/>
  <c r="M81"/>
  <c r="L81" s="1"/>
  <c r="K81" s="1"/>
  <c r="L82"/>
  <c r="K82" s="1"/>
  <c r="M82"/>
  <c r="M83"/>
  <c r="L83" s="1"/>
  <c r="K83" s="1"/>
  <c r="L84"/>
  <c r="K84" s="1"/>
  <c r="M84"/>
  <c r="M85"/>
  <c r="L85" s="1"/>
  <c r="K85" s="1"/>
  <c r="M75"/>
  <c r="L75" s="1"/>
  <c r="K75" s="1"/>
  <c r="L66"/>
  <c r="K66" s="1"/>
  <c r="M66"/>
  <c r="M67"/>
  <c r="L67" s="1"/>
  <c r="K67" s="1"/>
  <c r="L68"/>
  <c r="K68" s="1"/>
  <c r="M68"/>
  <c r="M69"/>
  <c r="L69" s="1"/>
  <c r="K69" s="1"/>
  <c r="L70"/>
  <c r="K70" s="1"/>
  <c r="M70"/>
  <c r="M71"/>
  <c r="L71" s="1"/>
  <c r="K71" s="1"/>
  <c r="L72"/>
  <c r="K72" s="1"/>
  <c r="M72"/>
  <c r="M73"/>
  <c r="L73" s="1"/>
  <c r="K73" s="1"/>
  <c r="L74"/>
  <c r="K74" s="1"/>
  <c r="M74"/>
  <c r="M65"/>
  <c r="L65"/>
  <c r="K65" s="1"/>
  <c r="M56"/>
  <c r="L56" s="1"/>
  <c r="K56" s="1"/>
  <c r="L57"/>
  <c r="K57" s="1"/>
  <c r="M57"/>
  <c r="M58"/>
  <c r="L58" s="1"/>
  <c r="K58" s="1"/>
  <c r="L59"/>
  <c r="K59" s="1"/>
  <c r="M59"/>
  <c r="M60"/>
  <c r="L60" s="1"/>
  <c r="K60" s="1"/>
  <c r="L61"/>
  <c r="K61" s="1"/>
  <c r="M61"/>
  <c r="M62"/>
  <c r="L62" s="1"/>
  <c r="K62" s="1"/>
  <c r="L63"/>
  <c r="K63" s="1"/>
  <c r="M63"/>
  <c r="M64"/>
  <c r="L64" s="1"/>
  <c r="K64" s="1"/>
  <c r="M55"/>
  <c r="L55" s="1"/>
  <c r="K55" s="1"/>
  <c r="L45"/>
  <c r="K45" s="1"/>
  <c r="M45"/>
  <c r="M46"/>
  <c r="L46" s="1"/>
  <c r="K46" s="1"/>
  <c r="L47"/>
  <c r="K47" s="1"/>
  <c r="M47"/>
  <c r="M48"/>
  <c r="L48" s="1"/>
  <c r="K48" s="1"/>
  <c r="L49"/>
  <c r="K49" s="1"/>
  <c r="M49"/>
  <c r="M50"/>
  <c r="L50" s="1"/>
  <c r="K50" s="1"/>
  <c r="L51"/>
  <c r="K51" s="1"/>
  <c r="M51"/>
  <c r="M52"/>
  <c r="L52" s="1"/>
  <c r="K52" s="1"/>
  <c r="L53"/>
  <c r="K53" s="1"/>
  <c r="M53"/>
  <c r="M54"/>
  <c r="L54" s="1"/>
  <c r="K54" s="1"/>
  <c r="M44"/>
  <c r="L44" s="1"/>
  <c r="K44" s="1"/>
  <c r="L24"/>
  <c r="K24" s="1"/>
  <c r="M24"/>
  <c r="M25"/>
  <c r="L25" s="1"/>
  <c r="K25" s="1"/>
  <c r="L26"/>
  <c r="K26" s="1"/>
  <c r="M26"/>
  <c r="M27"/>
  <c r="L27" s="1"/>
  <c r="K27" s="1"/>
  <c r="L28"/>
  <c r="K28" s="1"/>
  <c r="M28"/>
  <c r="M29"/>
  <c r="L29" s="1"/>
  <c r="K29" s="1"/>
  <c r="L30"/>
  <c r="K30" s="1"/>
  <c r="M30"/>
  <c r="M31"/>
  <c r="L31" s="1"/>
  <c r="K31" s="1"/>
  <c r="L32"/>
  <c r="K32" s="1"/>
  <c r="M32"/>
  <c r="M33"/>
  <c r="L33" s="1"/>
  <c r="K33" s="1"/>
  <c r="L34"/>
  <c r="K34" s="1"/>
  <c r="M34"/>
  <c r="M35"/>
  <c r="L35" s="1"/>
  <c r="K35" s="1"/>
  <c r="L36"/>
  <c r="K36" s="1"/>
  <c r="M36"/>
  <c r="M37"/>
  <c r="L37" s="1"/>
  <c r="K37" s="1"/>
  <c r="L38"/>
  <c r="K38" s="1"/>
  <c r="M38"/>
  <c r="M39"/>
  <c r="L39" s="1"/>
  <c r="K39" s="1"/>
  <c r="L40"/>
  <c r="K40" s="1"/>
  <c r="M40"/>
  <c r="M41"/>
  <c r="L41" s="1"/>
  <c r="K41" s="1"/>
  <c r="L42"/>
  <c r="K42" s="1"/>
  <c r="M42"/>
  <c r="M43"/>
  <c r="L43" s="1"/>
  <c r="K43" s="1"/>
  <c r="M23"/>
  <c r="L23" s="1"/>
  <c r="K23" s="1"/>
  <c r="M18"/>
  <c r="L18" s="1"/>
  <c r="K18" s="1"/>
  <c r="M19"/>
  <c r="L19" s="1"/>
  <c r="K19" s="1"/>
  <c r="M20"/>
  <c r="L20" s="1"/>
  <c r="K20" s="1"/>
  <c r="M21"/>
  <c r="L21" s="1"/>
  <c r="K21" s="1"/>
  <c r="M22"/>
  <c r="L22" s="1"/>
  <c r="K22" s="1"/>
  <c r="M17"/>
  <c r="L17"/>
  <c r="K17" s="1"/>
  <c r="L9"/>
  <c r="K9" s="1"/>
  <c r="M9"/>
  <c r="M10"/>
  <c r="L10" s="1"/>
  <c r="K10" s="1"/>
  <c r="L11"/>
  <c r="K11" s="1"/>
  <c r="M11"/>
  <c r="M12"/>
  <c r="L12" s="1"/>
  <c r="K12" s="1"/>
  <c r="L13"/>
  <c r="K13" s="1"/>
  <c r="M13"/>
  <c r="M14"/>
  <c r="L14" s="1"/>
  <c r="K14" s="1"/>
  <c r="L15"/>
  <c r="K15" s="1"/>
  <c r="M15"/>
  <c r="M16"/>
  <c r="L16" s="1"/>
  <c r="K16" s="1"/>
  <c r="M8"/>
  <c r="L8" s="1"/>
  <c r="K8" s="1"/>
  <c r="L3"/>
  <c r="K3" s="1"/>
  <c r="M3"/>
  <c r="M4"/>
  <c r="L4" s="1"/>
  <c r="K4" s="1"/>
  <c r="L5"/>
  <c r="K5" s="1"/>
  <c r="M5"/>
  <c r="M6"/>
  <c r="L6" s="1"/>
  <c r="K6" s="1"/>
  <c r="L7"/>
  <c r="K7" s="1"/>
  <c r="M7"/>
  <c r="K2"/>
  <c r="L2"/>
  <c r="M2"/>
  <c r="K63" i="15"/>
  <c r="J63" s="1"/>
  <c r="I63" s="1"/>
  <c r="K64"/>
  <c r="J64" s="1"/>
  <c r="I64" s="1"/>
  <c r="K65"/>
  <c r="J65" s="1"/>
  <c r="I65" s="1"/>
  <c r="K66"/>
  <c r="J66" s="1"/>
  <c r="I66" s="1"/>
  <c r="K67"/>
  <c r="J67" s="1"/>
  <c r="I67" s="1"/>
  <c r="K68"/>
  <c r="J68" s="1"/>
  <c r="I68" s="1"/>
  <c r="K69"/>
  <c r="J69" s="1"/>
  <c r="I69" s="1"/>
  <c r="K70"/>
  <c r="J70" s="1"/>
  <c r="I70" s="1"/>
  <c r="K71"/>
  <c r="J71" s="1"/>
  <c r="I71" s="1"/>
  <c r="K62"/>
  <c r="J62" s="1"/>
  <c r="I62" s="1"/>
  <c r="K59"/>
  <c r="J59" s="1"/>
  <c r="I59" s="1"/>
  <c r="K60"/>
  <c r="J60" s="1"/>
  <c r="I60" s="1"/>
  <c r="K61"/>
  <c r="J61" s="1"/>
  <c r="I61" s="1"/>
  <c r="K58"/>
  <c r="J58" s="1"/>
  <c r="I58" s="1"/>
  <c r="K55"/>
  <c r="J55" s="1"/>
  <c r="I55" s="1"/>
  <c r="K56"/>
  <c r="J56" s="1"/>
  <c r="I56" s="1"/>
  <c r="K57"/>
  <c r="J57" s="1"/>
  <c r="I57" s="1"/>
  <c r="K53"/>
  <c r="J53" s="1"/>
  <c r="I53" s="1"/>
  <c r="K54"/>
  <c r="J54" s="1"/>
  <c r="I54" s="1"/>
  <c r="K52"/>
  <c r="J52" s="1"/>
  <c r="I52" s="1"/>
  <c r="K47"/>
  <c r="J47" s="1"/>
  <c r="I47" s="1"/>
  <c r="K48"/>
  <c r="J48" s="1"/>
  <c r="I48" s="1"/>
  <c r="K49"/>
  <c r="J49" s="1"/>
  <c r="I49" s="1"/>
  <c r="K50"/>
  <c r="J50" s="1"/>
  <c r="I50" s="1"/>
  <c r="K51"/>
  <c r="J51" s="1"/>
  <c r="I51" s="1"/>
  <c r="K43"/>
  <c r="J43" s="1"/>
  <c r="I43" s="1"/>
  <c r="K44"/>
  <c r="J44" s="1"/>
  <c r="I44" s="1"/>
  <c r="K45"/>
  <c r="J45" s="1"/>
  <c r="I45" s="1"/>
  <c r="K46"/>
  <c r="J46" s="1"/>
  <c r="I46" s="1"/>
  <c r="K42"/>
  <c r="J42" s="1"/>
  <c r="I42" s="1"/>
  <c r="K39"/>
  <c r="J39" s="1"/>
  <c r="I39" s="1"/>
  <c r="K40"/>
  <c r="J40" s="1"/>
  <c r="I40" s="1"/>
  <c r="K41"/>
  <c r="J41" s="1"/>
  <c r="I41" s="1"/>
  <c r="K37"/>
  <c r="K38"/>
  <c r="J38" s="1"/>
  <c r="I38" s="1"/>
  <c r="K36"/>
  <c r="J36" s="1"/>
  <c r="I36" s="1"/>
  <c r="K33"/>
  <c r="J33" s="1"/>
  <c r="I33" s="1"/>
  <c r="K34"/>
  <c r="J34" s="1"/>
  <c r="I34" s="1"/>
  <c r="K35"/>
  <c r="J35" s="1"/>
  <c r="I35" s="1"/>
  <c r="K32"/>
  <c r="J32" s="1"/>
  <c r="I32" s="1"/>
  <c r="J37"/>
  <c r="I37" s="1"/>
  <c r="K23"/>
  <c r="J23" s="1"/>
  <c r="I23" s="1"/>
  <c r="K24"/>
  <c r="J24" s="1"/>
  <c r="I24" s="1"/>
  <c r="K25"/>
  <c r="J25" s="1"/>
  <c r="I25" s="1"/>
  <c r="K26"/>
  <c r="J26" s="1"/>
  <c r="I26" s="1"/>
  <c r="K27"/>
  <c r="J27" s="1"/>
  <c r="I27" s="1"/>
  <c r="K28"/>
  <c r="J28" s="1"/>
  <c r="I28" s="1"/>
  <c r="K29"/>
  <c r="J29" s="1"/>
  <c r="I29" s="1"/>
  <c r="K30"/>
  <c r="J30" s="1"/>
  <c r="I30" s="1"/>
  <c r="K31"/>
  <c r="J31" s="1"/>
  <c r="I31" s="1"/>
  <c r="K22"/>
  <c r="J22"/>
  <c r="I22" s="1"/>
  <c r="K13"/>
  <c r="J13" s="1"/>
  <c r="I13" s="1"/>
  <c r="K14"/>
  <c r="J14" s="1"/>
  <c r="I14" s="1"/>
  <c r="K15"/>
  <c r="J15" s="1"/>
  <c r="I15" s="1"/>
  <c r="K16"/>
  <c r="J16" s="1"/>
  <c r="I16" s="1"/>
  <c r="K17"/>
  <c r="J17" s="1"/>
  <c r="I17" s="1"/>
  <c r="K18"/>
  <c r="J18" s="1"/>
  <c r="I18" s="1"/>
  <c r="K19"/>
  <c r="J19" s="1"/>
  <c r="I19" s="1"/>
  <c r="K20"/>
  <c r="J20" s="1"/>
  <c r="I20" s="1"/>
  <c r="K21"/>
  <c r="J21" s="1"/>
  <c r="I21" s="1"/>
  <c r="K12"/>
  <c r="J12" s="1"/>
  <c r="I12" s="1"/>
  <c r="K7"/>
  <c r="J7" s="1"/>
  <c r="I7" s="1"/>
  <c r="K8"/>
  <c r="J8" s="1"/>
  <c r="I8" s="1"/>
  <c r="K9"/>
  <c r="J9" s="1"/>
  <c r="I9" s="1"/>
  <c r="K10"/>
  <c r="J10" s="1"/>
  <c r="I10" s="1"/>
  <c r="K11"/>
  <c r="J11" s="1"/>
  <c r="I11" s="1"/>
  <c r="K3"/>
  <c r="J3" s="1"/>
  <c r="I3" s="1"/>
  <c r="K4"/>
  <c r="J4" s="1"/>
  <c r="I4" s="1"/>
  <c r="K5"/>
  <c r="J5" s="1"/>
  <c r="I5" s="1"/>
  <c r="K6"/>
  <c r="J6" s="1"/>
  <c r="I6" s="1"/>
  <c r="K2"/>
  <c r="J2" s="1"/>
  <c r="I2" s="1"/>
  <c r="K131" i="1"/>
  <c r="J131" s="1"/>
  <c r="I131" s="1"/>
  <c r="K132"/>
  <c r="J132" s="1"/>
  <c r="I132" s="1"/>
  <c r="K133"/>
  <c r="J133" s="1"/>
  <c r="I133" s="1"/>
  <c r="K134"/>
  <c r="J134" s="1"/>
  <c r="I134" s="1"/>
  <c r="K130"/>
  <c r="J130" s="1"/>
  <c r="I130" s="1"/>
  <c r="K124"/>
  <c r="J124" s="1"/>
  <c r="I124" s="1"/>
  <c r="J125"/>
  <c r="I125" s="1"/>
  <c r="K125"/>
  <c r="K126"/>
  <c r="J126" s="1"/>
  <c r="I126" s="1"/>
  <c r="K127"/>
  <c r="J127" s="1"/>
  <c r="I127" s="1"/>
  <c r="K128"/>
  <c r="J128" s="1"/>
  <c r="I128" s="1"/>
  <c r="K129"/>
  <c r="J129" s="1"/>
  <c r="I129" s="1"/>
  <c r="K123"/>
  <c r="J123" s="1"/>
  <c r="I123" s="1"/>
  <c r="K117"/>
  <c r="J117" s="1"/>
  <c r="I117" s="1"/>
  <c r="K118"/>
  <c r="J118" s="1"/>
  <c r="I118" s="1"/>
  <c r="K119"/>
  <c r="J119" s="1"/>
  <c r="I119" s="1"/>
  <c r="K120"/>
  <c r="J120" s="1"/>
  <c r="I120" s="1"/>
  <c r="K121"/>
  <c r="J121" s="1"/>
  <c r="I121" s="1"/>
  <c r="K122"/>
  <c r="J122" s="1"/>
  <c r="I122" s="1"/>
  <c r="K116"/>
  <c r="J116"/>
  <c r="I116" s="1"/>
  <c r="K112"/>
  <c r="J112" s="1"/>
  <c r="I112" s="1"/>
  <c r="K113"/>
  <c r="J113" s="1"/>
  <c r="I113" s="1"/>
  <c r="K114"/>
  <c r="J114" s="1"/>
  <c r="I114" s="1"/>
  <c r="K115"/>
  <c r="J115" s="1"/>
  <c r="I115" s="1"/>
  <c r="K111"/>
  <c r="J111" s="1"/>
  <c r="I111" s="1"/>
  <c r="K107"/>
  <c r="J107" s="1"/>
  <c r="I107" s="1"/>
  <c r="K108"/>
  <c r="J108" s="1"/>
  <c r="I108" s="1"/>
  <c r="K109"/>
  <c r="J109" s="1"/>
  <c r="I109" s="1"/>
  <c r="K110"/>
  <c r="J110" s="1"/>
  <c r="I110" s="1"/>
  <c r="K106"/>
  <c r="J106" s="1"/>
  <c r="I106" s="1"/>
  <c r="K102"/>
  <c r="J102" s="1"/>
  <c r="I102" s="1"/>
  <c r="K103"/>
  <c r="J103" s="1"/>
  <c r="I103" s="1"/>
  <c r="K104"/>
  <c r="J104" s="1"/>
  <c r="I104" s="1"/>
  <c r="K105"/>
  <c r="J105" s="1"/>
  <c r="I105" s="1"/>
  <c r="K101"/>
  <c r="J101" s="1"/>
  <c r="I101" s="1"/>
  <c r="K98"/>
  <c r="J98" s="1"/>
  <c r="I98" s="1"/>
  <c r="K99"/>
  <c r="J99" s="1"/>
  <c r="I99" s="1"/>
  <c r="K100"/>
  <c r="J100" s="1"/>
  <c r="I100" s="1"/>
  <c r="K97"/>
  <c r="J97" s="1"/>
  <c r="I97" s="1"/>
  <c r="K79"/>
  <c r="J79" s="1"/>
  <c r="I79" s="1"/>
  <c r="K80"/>
  <c r="J80" s="1"/>
  <c r="I80" s="1"/>
  <c r="K81"/>
  <c r="J81" s="1"/>
  <c r="I81" s="1"/>
  <c r="K82"/>
  <c r="J82" s="1"/>
  <c r="I82" s="1"/>
  <c r="K83"/>
  <c r="J83" s="1"/>
  <c r="I83" s="1"/>
  <c r="K84"/>
  <c r="J84" s="1"/>
  <c r="I84" s="1"/>
  <c r="K85"/>
  <c r="J85" s="1"/>
  <c r="I85" s="1"/>
  <c r="K86"/>
  <c r="J86" s="1"/>
  <c r="I86" s="1"/>
  <c r="K87"/>
  <c r="J87" s="1"/>
  <c r="I87" s="1"/>
  <c r="K88"/>
  <c r="J88" s="1"/>
  <c r="I88" s="1"/>
  <c r="K89"/>
  <c r="J89" s="1"/>
  <c r="I89" s="1"/>
  <c r="K90"/>
  <c r="J90" s="1"/>
  <c r="I90" s="1"/>
  <c r="K91"/>
  <c r="J91" s="1"/>
  <c r="I91" s="1"/>
  <c r="K92"/>
  <c r="J92" s="1"/>
  <c r="I92" s="1"/>
  <c r="K93"/>
  <c r="J93" s="1"/>
  <c r="I93" s="1"/>
  <c r="K94"/>
  <c r="J94" s="1"/>
  <c r="I94" s="1"/>
  <c r="K95"/>
  <c r="J95" s="1"/>
  <c r="I95" s="1"/>
  <c r="K96"/>
  <c r="J96" s="1"/>
  <c r="I96" s="1"/>
  <c r="K78"/>
  <c r="J78" s="1"/>
  <c r="I78" s="1"/>
  <c r="K60"/>
  <c r="J60" s="1"/>
  <c r="I60" s="1"/>
  <c r="K61"/>
  <c r="J61" s="1"/>
  <c r="I61" s="1"/>
  <c r="J62"/>
  <c r="I62" s="1"/>
  <c r="K62"/>
  <c r="K63"/>
  <c r="J63" s="1"/>
  <c r="I63" s="1"/>
  <c r="K64"/>
  <c r="J64" s="1"/>
  <c r="I64" s="1"/>
  <c r="K65"/>
  <c r="J65" s="1"/>
  <c r="I65" s="1"/>
  <c r="K66"/>
  <c r="J66" s="1"/>
  <c r="I66" s="1"/>
  <c r="K67"/>
  <c r="J67" s="1"/>
  <c r="I67" s="1"/>
  <c r="K68"/>
  <c r="J68" s="1"/>
  <c r="I68" s="1"/>
  <c r="K69"/>
  <c r="J69" s="1"/>
  <c r="I69" s="1"/>
  <c r="K70"/>
  <c r="J70" s="1"/>
  <c r="I70" s="1"/>
  <c r="K71"/>
  <c r="J71" s="1"/>
  <c r="I71" s="1"/>
  <c r="K72"/>
  <c r="J72" s="1"/>
  <c r="I72" s="1"/>
  <c r="K73"/>
  <c r="J73" s="1"/>
  <c r="I73" s="1"/>
  <c r="K74"/>
  <c r="J74" s="1"/>
  <c r="I74" s="1"/>
  <c r="K75"/>
  <c r="J75" s="1"/>
  <c r="I75" s="1"/>
  <c r="K76"/>
  <c r="J76" s="1"/>
  <c r="I76" s="1"/>
  <c r="K77"/>
  <c r="J77" s="1"/>
  <c r="I77" s="1"/>
  <c r="K59"/>
  <c r="J59" s="1"/>
  <c r="I59" s="1"/>
  <c r="K55"/>
  <c r="J55" s="1"/>
  <c r="I55" s="1"/>
  <c r="K56"/>
  <c r="J56" s="1"/>
  <c r="I56" s="1"/>
  <c r="J57"/>
  <c r="I57" s="1"/>
  <c r="K57"/>
  <c r="K58"/>
  <c r="J58" s="1"/>
  <c r="I58" s="1"/>
  <c r="K54"/>
  <c r="J54" s="1"/>
  <c r="I54" s="1"/>
  <c r="J51"/>
  <c r="I51" s="1"/>
  <c r="K51"/>
  <c r="K52"/>
  <c r="J52" s="1"/>
  <c r="I52" s="1"/>
  <c r="K53"/>
  <c r="J53" s="1"/>
  <c r="I53" s="1"/>
  <c r="K50"/>
  <c r="J50" s="1"/>
  <c r="I50" s="1"/>
  <c r="K46"/>
  <c r="J46" s="1"/>
  <c r="I46" s="1"/>
  <c r="K47"/>
  <c r="J47" s="1"/>
  <c r="I47" s="1"/>
  <c r="K48"/>
  <c r="J48" s="1"/>
  <c r="I48" s="1"/>
  <c r="K49"/>
  <c r="J49" s="1"/>
  <c r="I49" s="1"/>
  <c r="K45"/>
  <c r="J45"/>
  <c r="I45" s="1"/>
  <c r="K41"/>
  <c r="J41" s="1"/>
  <c r="I41" s="1"/>
  <c r="K42"/>
  <c r="J42" s="1"/>
  <c r="I42" s="1"/>
  <c r="K43"/>
  <c r="J43" s="1"/>
  <c r="I43" s="1"/>
  <c r="K44"/>
  <c r="J44" s="1"/>
  <c r="I44" s="1"/>
  <c r="K40"/>
  <c r="J40" s="1"/>
  <c r="I40" s="1"/>
  <c r="K32"/>
  <c r="J32" s="1"/>
  <c r="I32" s="1"/>
  <c r="K33"/>
  <c r="J33" s="1"/>
  <c r="I33" s="1"/>
  <c r="K34"/>
  <c r="J34" s="1"/>
  <c r="I34" s="1"/>
  <c r="K35"/>
  <c r="J35" s="1"/>
  <c r="I35" s="1"/>
  <c r="K36"/>
  <c r="J36" s="1"/>
  <c r="I36" s="1"/>
  <c r="K37"/>
  <c r="J37" s="1"/>
  <c r="I37" s="1"/>
  <c r="K38"/>
  <c r="J38" s="1"/>
  <c r="I38" s="1"/>
  <c r="K39"/>
  <c r="J39" s="1"/>
  <c r="I39" s="1"/>
  <c r="K31"/>
  <c r="J31" s="1"/>
  <c r="I31" s="1"/>
  <c r="K22"/>
  <c r="J22" s="1"/>
  <c r="I22" s="1"/>
  <c r="K23"/>
  <c r="J23" s="1"/>
  <c r="I23" s="1"/>
  <c r="K24"/>
  <c r="J24" s="1"/>
  <c r="I24" s="1"/>
  <c r="K25"/>
  <c r="J25" s="1"/>
  <c r="I25" s="1"/>
  <c r="K26"/>
  <c r="J26" s="1"/>
  <c r="I26" s="1"/>
  <c r="K27"/>
  <c r="J27" s="1"/>
  <c r="I27" s="1"/>
  <c r="K28"/>
  <c r="J28" s="1"/>
  <c r="I28" s="1"/>
  <c r="K29"/>
  <c r="J29" s="1"/>
  <c r="I29" s="1"/>
  <c r="K30"/>
  <c r="J30" s="1"/>
  <c r="I30" s="1"/>
  <c r="K21"/>
  <c r="J21" s="1"/>
  <c r="I21" s="1"/>
  <c r="K17"/>
  <c r="J17" s="1"/>
  <c r="I17" s="1"/>
  <c r="K18"/>
  <c r="J18" s="1"/>
  <c r="I18" s="1"/>
  <c r="K19"/>
  <c r="J19" s="1"/>
  <c r="I19" s="1"/>
  <c r="K20"/>
  <c r="J20" s="1"/>
  <c r="I20" s="1"/>
  <c r="K16"/>
  <c r="J16" s="1"/>
  <c r="I16" s="1"/>
  <c r="K13"/>
  <c r="J13" s="1"/>
  <c r="I13" s="1"/>
  <c r="K14"/>
  <c r="J14" s="1"/>
  <c r="I14" s="1"/>
  <c r="K15"/>
  <c r="J15" s="1"/>
  <c r="I15" s="1"/>
  <c r="K12"/>
  <c r="J12"/>
  <c r="I12" s="1"/>
  <c r="K11"/>
  <c r="J11" s="1"/>
  <c r="I11" s="1"/>
  <c r="K7"/>
  <c r="J7" s="1"/>
  <c r="I7" s="1"/>
  <c r="K8"/>
  <c r="J8" s="1"/>
  <c r="I8" s="1"/>
  <c r="K9"/>
  <c r="J9" s="1"/>
  <c r="I9" s="1"/>
  <c r="K10"/>
  <c r="J10" s="1"/>
  <c r="I10" s="1"/>
  <c r="K6"/>
  <c r="J6" s="1"/>
  <c r="I6" s="1"/>
  <c r="K3"/>
  <c r="J3" s="1"/>
  <c r="I3" s="1"/>
  <c r="K4"/>
  <c r="J4" s="1"/>
  <c r="I4" s="1"/>
  <c r="K5"/>
  <c r="J5" s="1"/>
  <c r="I5" s="1"/>
  <c r="K2"/>
  <c r="J2" s="1"/>
  <c r="I2" s="1"/>
  <c r="A3" i="26"/>
  <c r="A4" s="1"/>
  <c r="A5" s="1"/>
  <c r="A6" s="1"/>
  <c r="A7" s="1"/>
  <c r="A3" i="25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3" i="24"/>
  <c r="A4" s="1"/>
  <c r="A5" s="1"/>
  <c r="A3" i="2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3" i="2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3" i="2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3" i="20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" i="19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3" i="18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3" i="17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3" i="16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3" i="15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3" i="2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2" i="1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</calcChain>
</file>

<file path=xl/sharedStrings.xml><?xml version="1.0" encoding="utf-8"?>
<sst xmlns="http://schemas.openxmlformats.org/spreadsheetml/2006/main" count="10251" uniqueCount="266">
  <si>
    <t>serial no</t>
  </si>
  <si>
    <t xml:space="preserve">Result </t>
  </si>
  <si>
    <t>species</t>
  </si>
  <si>
    <t>sheep</t>
  </si>
  <si>
    <t>negative</t>
  </si>
  <si>
    <t>Positive</t>
  </si>
  <si>
    <t>state</t>
  </si>
  <si>
    <t>locality</t>
  </si>
  <si>
    <t xml:space="preserve">cattle </t>
  </si>
  <si>
    <t xml:space="preserve">country </t>
  </si>
  <si>
    <t xml:space="preserve">ELISA </t>
  </si>
  <si>
    <t xml:space="preserve">Source </t>
  </si>
  <si>
    <t xml:space="preserve">Test </t>
  </si>
  <si>
    <t xml:space="preserve">year </t>
  </si>
  <si>
    <t>2007-2008</t>
  </si>
  <si>
    <t>Serial no</t>
  </si>
  <si>
    <t>Source</t>
  </si>
  <si>
    <t xml:space="preserve">Year </t>
  </si>
  <si>
    <t>Country</t>
  </si>
  <si>
    <t>Sate</t>
  </si>
  <si>
    <t>Locality</t>
  </si>
  <si>
    <t>Species</t>
  </si>
  <si>
    <t>Sudan</t>
  </si>
  <si>
    <t>w.kordofan</t>
  </si>
  <si>
    <t xml:space="preserve">goat </t>
  </si>
  <si>
    <t>missed</t>
  </si>
  <si>
    <t>untested</t>
  </si>
  <si>
    <t xml:space="preserve">Sudan </t>
  </si>
  <si>
    <t>State</t>
  </si>
  <si>
    <t>N.Kordofan</t>
  </si>
  <si>
    <t xml:space="preserve">Species </t>
  </si>
  <si>
    <t>Khartoum</t>
  </si>
  <si>
    <t xml:space="preserve">Elisa </t>
  </si>
  <si>
    <t>Test</t>
  </si>
  <si>
    <t>2007- 2008</t>
  </si>
  <si>
    <t>North state</t>
  </si>
  <si>
    <t xml:space="preserve">Red sea </t>
  </si>
  <si>
    <t>Elisa</t>
  </si>
  <si>
    <t>River Nile</t>
  </si>
  <si>
    <t>White Nile</t>
  </si>
  <si>
    <t xml:space="preserve">Cattle </t>
  </si>
  <si>
    <t xml:space="preserve">South Kordofan </t>
  </si>
  <si>
    <t xml:space="preserve">Kassala </t>
  </si>
  <si>
    <t>Cattle</t>
  </si>
  <si>
    <t xml:space="preserve">South Darfur </t>
  </si>
  <si>
    <t xml:space="preserve">Gadarif </t>
  </si>
  <si>
    <t xml:space="preserve">location </t>
  </si>
  <si>
    <t xml:space="preserve">latidute </t>
  </si>
  <si>
    <t xml:space="preserve">longitude </t>
  </si>
  <si>
    <t xml:space="preserve">Total size </t>
  </si>
  <si>
    <t>RVf  P</t>
  </si>
  <si>
    <t xml:space="preserve">CVRL/DEP/NSB/UN-OCHA </t>
  </si>
  <si>
    <t>RVF N</t>
  </si>
  <si>
    <t>Estimated RVF P/HH</t>
  </si>
  <si>
    <t>Hum pop/HH</t>
  </si>
  <si>
    <t>Ani pop/HH</t>
  </si>
  <si>
    <t>Ani pop /HH</t>
  </si>
  <si>
    <t>Estimate RVF P/HH</t>
  </si>
  <si>
    <t>Estimated RVFP/HH</t>
  </si>
  <si>
    <t xml:space="preserve">    Algitaina</t>
  </si>
  <si>
    <t xml:space="preserve">    Omramtaa</t>
  </si>
  <si>
    <t xml:space="preserve">    Aldowaim</t>
  </si>
  <si>
    <t xml:space="preserve">    Rabak</t>
  </si>
  <si>
    <t xml:space="preserve">    Aljabalain</t>
  </si>
  <si>
    <t xml:space="preserve">    Kosti</t>
  </si>
  <si>
    <t xml:space="preserve">    Alssalam</t>
  </si>
  <si>
    <t xml:space="preserve">    Tandalti</t>
  </si>
  <si>
    <t>El qutainah  North</t>
  </si>
  <si>
    <t>El qutainah South</t>
  </si>
  <si>
    <t xml:space="preserve">El kawah </t>
  </si>
  <si>
    <t xml:space="preserve">Um ramtta </t>
  </si>
  <si>
    <t>Shabasha</t>
  </si>
  <si>
    <t xml:space="preserve">ad duwaym </t>
  </si>
  <si>
    <t xml:space="preserve">Geziret Aba  </t>
  </si>
  <si>
    <t>Rabak</t>
  </si>
  <si>
    <t>El jebelain</t>
  </si>
  <si>
    <t>Kosti</t>
  </si>
  <si>
    <t>El salam</t>
  </si>
  <si>
    <t xml:space="preserve">        Karari</t>
  </si>
  <si>
    <t xml:space="preserve">        Ombaddaa</t>
  </si>
  <si>
    <t xml:space="preserve">        Omdurmaan</t>
  </si>
  <si>
    <t xml:space="preserve">        Bahri</t>
  </si>
  <si>
    <t xml:space="preserve">        Shareq_Alneel</t>
  </si>
  <si>
    <t xml:space="preserve">        Alkhartoum</t>
  </si>
  <si>
    <t xml:space="preserve">        Jabal_awliya</t>
  </si>
  <si>
    <t>Um badah</t>
  </si>
  <si>
    <t>Karari</t>
  </si>
  <si>
    <t>Omdurman</t>
  </si>
  <si>
    <t xml:space="preserve">abu seid </t>
  </si>
  <si>
    <t>Khartoum North</t>
  </si>
  <si>
    <t xml:space="preserve">Hag yusuf </t>
  </si>
  <si>
    <t>Abu delelq</t>
  </si>
  <si>
    <t>umm dhibban</t>
  </si>
  <si>
    <t xml:space="preserve">soba east </t>
  </si>
  <si>
    <t xml:space="preserve">khartoum </t>
  </si>
  <si>
    <t>Jebel aulya</t>
  </si>
  <si>
    <t xml:space="preserve">        Ubu Hamad</t>
  </si>
  <si>
    <t>Sherri island</t>
  </si>
  <si>
    <t xml:space="preserve">        Berbar</t>
  </si>
  <si>
    <t>El Ibediyya</t>
  </si>
  <si>
    <t xml:space="preserve">        Atbara</t>
  </si>
  <si>
    <t xml:space="preserve">Atbara </t>
  </si>
  <si>
    <t xml:space="preserve">        Eldamar</t>
  </si>
  <si>
    <t xml:space="preserve">Ed damer </t>
  </si>
  <si>
    <t xml:space="preserve">        Shendi</t>
  </si>
  <si>
    <t xml:space="preserve">Shendi </t>
  </si>
  <si>
    <t xml:space="preserve">        Elmatamma</t>
  </si>
  <si>
    <t xml:space="preserve">El matamma </t>
  </si>
  <si>
    <t xml:space="preserve">        Albutana</t>
  </si>
  <si>
    <t xml:space="preserve">        Alfashaqaa</t>
  </si>
  <si>
    <t xml:space="preserve">        Algadarif Central</t>
  </si>
  <si>
    <t xml:space="preserve">        Algadarif Town</t>
  </si>
  <si>
    <t xml:space="preserve">        Alfaow</t>
  </si>
  <si>
    <t xml:space="preserve">        Alrraha</t>
  </si>
  <si>
    <t xml:space="preserve">        Qalaannahaal</t>
  </si>
  <si>
    <t xml:space="preserve">        Algallabat West (Kassab)</t>
  </si>
  <si>
    <t xml:space="preserve">        Algooraishaa</t>
  </si>
  <si>
    <t xml:space="preserve">        Alqalabat East</t>
  </si>
  <si>
    <t xml:space="preserve">El butana </t>
  </si>
  <si>
    <t xml:space="preserve">El fashaga </t>
  </si>
  <si>
    <t xml:space="preserve">middle gedaref </t>
  </si>
  <si>
    <t>gedaref</t>
  </si>
  <si>
    <t xml:space="preserve">El faw </t>
  </si>
  <si>
    <t>El hawatah</t>
  </si>
  <si>
    <t>mafaza</t>
  </si>
  <si>
    <t>Qala'el nahal</t>
  </si>
  <si>
    <t>kassab</t>
  </si>
  <si>
    <t>Mashra bandaghau</t>
  </si>
  <si>
    <t>El quresha</t>
  </si>
  <si>
    <t xml:space="preserve">Doka </t>
  </si>
  <si>
    <t xml:space="preserve">Basunda </t>
  </si>
  <si>
    <t xml:space="preserve">    Jabrat_ elshiekh</t>
  </si>
  <si>
    <t xml:space="preserve">    Soadari</t>
  </si>
  <si>
    <t xml:space="preserve">    Baraa</t>
  </si>
  <si>
    <t xml:space="preserve">    Omrowabaa</t>
  </si>
  <si>
    <t xml:space="preserve">    Alnuhood</t>
  </si>
  <si>
    <t xml:space="preserve">    Sheekan</t>
  </si>
  <si>
    <t xml:space="preserve">    Abuzabad</t>
  </si>
  <si>
    <t xml:space="preserve">    Wadbandaa</t>
  </si>
  <si>
    <t xml:space="preserve">    Ghibaish</t>
  </si>
  <si>
    <t>Jeberat  El sheikh</t>
  </si>
  <si>
    <t xml:space="preserve">El Wuz </t>
  </si>
  <si>
    <t>Kagmar</t>
  </si>
  <si>
    <t>Sodari</t>
  </si>
  <si>
    <t xml:space="preserve">Hamrat El sheikh </t>
  </si>
  <si>
    <t>Umm Badr</t>
  </si>
  <si>
    <t xml:space="preserve">Bara </t>
  </si>
  <si>
    <t>Umm Kereidim</t>
  </si>
  <si>
    <t>El mazrub</t>
  </si>
  <si>
    <t xml:space="preserve">Umm rawaha </t>
  </si>
  <si>
    <t xml:space="preserve">El rahad </t>
  </si>
  <si>
    <t>Iyal  bakhit</t>
  </si>
  <si>
    <t xml:space="preserve">Foga </t>
  </si>
  <si>
    <t xml:space="preserve">en nhoud </t>
  </si>
  <si>
    <t xml:space="preserve">El obeid </t>
  </si>
  <si>
    <t xml:space="preserve">Abu haraz </t>
  </si>
  <si>
    <t>Kazgeil</t>
  </si>
  <si>
    <t xml:space="preserve">Abu zabad </t>
  </si>
  <si>
    <t>Wad bandah</t>
  </si>
  <si>
    <t xml:space="preserve">Sagha </t>
  </si>
  <si>
    <t>Ghubaysh</t>
  </si>
  <si>
    <t xml:space="preserve">Alrashaad </t>
  </si>
  <si>
    <t xml:space="preserve">    AbuJibaihaa</t>
  </si>
  <si>
    <t xml:space="preserve">    Aldilanj</t>
  </si>
  <si>
    <t xml:space="preserve">    Kadoogli</t>
  </si>
  <si>
    <t xml:space="preserve">    Assalam</t>
  </si>
  <si>
    <t xml:space="preserve">    Taloadi</t>
  </si>
  <si>
    <t xml:space="preserve">    Lagawah</t>
  </si>
  <si>
    <t xml:space="preserve">    Kailak</t>
  </si>
  <si>
    <t xml:space="preserve">    Abyei</t>
  </si>
  <si>
    <t xml:space="preserve">Rashad </t>
  </si>
  <si>
    <t>Al abbasiya</t>
  </si>
  <si>
    <t xml:space="preserve">Abu Kershola </t>
  </si>
  <si>
    <t xml:space="preserve">Sirajiya </t>
  </si>
  <si>
    <t>Abu jubaiha</t>
  </si>
  <si>
    <t xml:space="preserve">Wakara </t>
  </si>
  <si>
    <t>Hammadi</t>
  </si>
  <si>
    <t>Dibebad</t>
  </si>
  <si>
    <t xml:space="preserve">Habila </t>
  </si>
  <si>
    <t>Dalami</t>
  </si>
  <si>
    <t xml:space="preserve">Delling </t>
  </si>
  <si>
    <t xml:space="preserve">Salara </t>
  </si>
  <si>
    <t>Kurgol</t>
  </si>
  <si>
    <t>Umm Dorain</t>
  </si>
  <si>
    <t>Kadugli</t>
  </si>
  <si>
    <t xml:space="preserve">El fula </t>
  </si>
  <si>
    <t>Kigeira</t>
  </si>
  <si>
    <t>Babanussa</t>
  </si>
  <si>
    <t>El Tibbun</t>
  </si>
  <si>
    <t>Kologi</t>
  </si>
  <si>
    <t>Talodi</t>
  </si>
  <si>
    <t xml:space="preserve">Al sunut </t>
  </si>
  <si>
    <t>Lagawa</t>
  </si>
  <si>
    <t>Harazaya</t>
  </si>
  <si>
    <t>kharasan</t>
  </si>
  <si>
    <t>Keilak</t>
  </si>
  <si>
    <t>Muglad</t>
  </si>
  <si>
    <t>Meiram</t>
  </si>
  <si>
    <t>Abyei</t>
  </si>
  <si>
    <t xml:space="preserve">    Eldalta North</t>
  </si>
  <si>
    <t xml:space="preserve">    Hamashkoreeb</t>
  </si>
  <si>
    <t xml:space="preserve">    Talkook</t>
  </si>
  <si>
    <t xml:space="preserve">    Aroma Rural</t>
  </si>
  <si>
    <t xml:space="preserve">    Kassala West</t>
  </si>
  <si>
    <t xml:space="preserve">    Kassala Town</t>
  </si>
  <si>
    <t xml:space="preserve">    Kassala Rural</t>
  </si>
  <si>
    <t xml:space="preserve">    New Halfa</t>
  </si>
  <si>
    <t xml:space="preserve">    Nahr Atbara</t>
  </si>
  <si>
    <t xml:space="preserve">    Khashm Elgirba</t>
  </si>
  <si>
    <t xml:space="preserve">    Wad Alhilaio</t>
  </si>
  <si>
    <t>North delta</t>
  </si>
  <si>
    <t>Hamashkoreeb</t>
  </si>
  <si>
    <t>Telkok</t>
  </si>
  <si>
    <t xml:space="preserve">Gash delta </t>
  </si>
  <si>
    <t xml:space="preserve">W.Kassala </t>
  </si>
  <si>
    <t xml:space="preserve">Reefi kassala </t>
  </si>
  <si>
    <t xml:space="preserve">New Halfa </t>
  </si>
  <si>
    <t>Atbara river</t>
  </si>
  <si>
    <t>khashm el girba</t>
  </si>
  <si>
    <t>Wad el helew</t>
  </si>
  <si>
    <t xml:space="preserve">        Halfa  </t>
  </si>
  <si>
    <t xml:space="preserve">halfa </t>
  </si>
  <si>
    <t xml:space="preserve">        Dalgo  </t>
  </si>
  <si>
    <t>Delgo</t>
  </si>
  <si>
    <t>Barqa</t>
  </si>
  <si>
    <t xml:space="preserve">        Alborgaig  </t>
  </si>
  <si>
    <t>Kerma</t>
  </si>
  <si>
    <t xml:space="preserve">        Dongla  </t>
  </si>
  <si>
    <t>Dongola</t>
  </si>
  <si>
    <t xml:space="preserve">        Algolid  </t>
  </si>
  <si>
    <t>El golid</t>
  </si>
  <si>
    <t xml:space="preserve">        Aldabba  </t>
  </si>
  <si>
    <t>Ed debba</t>
  </si>
  <si>
    <t xml:space="preserve">        Marawi  </t>
  </si>
  <si>
    <t xml:space="preserve">Karima </t>
  </si>
  <si>
    <t>Marawi</t>
  </si>
  <si>
    <t xml:space="preserve">    Shiairyya</t>
  </si>
  <si>
    <t xml:space="preserve">    Niyala</t>
  </si>
  <si>
    <t xml:space="preserve">    Jabal-Marra East</t>
  </si>
  <si>
    <t>Kass</t>
  </si>
  <si>
    <t xml:space="preserve">    Id-Alfursaan</t>
  </si>
  <si>
    <t xml:space="preserve">    Aldiain</t>
  </si>
  <si>
    <t xml:space="preserve">    Adeela</t>
  </si>
  <si>
    <t xml:space="preserve">    Tolus</t>
  </si>
  <si>
    <t xml:space="preserve">    Rihaid-Albirdi</t>
  </si>
  <si>
    <t xml:space="preserve">    Booram</t>
  </si>
  <si>
    <t xml:space="preserve">    Bahr-Alarab</t>
  </si>
  <si>
    <t>Nayala</t>
  </si>
  <si>
    <t>Sharq jabel marra</t>
  </si>
  <si>
    <t xml:space="preserve">Kass </t>
  </si>
  <si>
    <t>Ed El fursan</t>
  </si>
  <si>
    <t xml:space="preserve">Tullus </t>
  </si>
  <si>
    <t>Rahad El berdi</t>
  </si>
  <si>
    <t>Buram</t>
  </si>
  <si>
    <t xml:space="preserve">    Portsudan</t>
  </si>
  <si>
    <t>Port sudan</t>
  </si>
  <si>
    <t xml:space="preserve">    Sawaakin</t>
  </si>
  <si>
    <t xml:space="preserve">Suakin </t>
  </si>
  <si>
    <t xml:space="preserve">    Sinkat</t>
  </si>
  <si>
    <t xml:space="preserve">Sinkat </t>
  </si>
  <si>
    <t xml:space="preserve">Haya </t>
  </si>
  <si>
    <t xml:space="preserve">    Hayaa</t>
  </si>
  <si>
    <t xml:space="preserve">CVRL/AHEDC/NSB/UN-OCHA </t>
  </si>
  <si>
    <t>CVRL/AHEDC/NSB/UN-OCHA</t>
  </si>
  <si>
    <t xml:space="preserve">CVRL//NSB/UN-OCHA </t>
  </si>
  <si>
    <t xml:space="preserve">CVRL/a/NSB/UN-OCHA </t>
  </si>
</sst>
</file>

<file path=xl/styles.xml><?xml version="1.0" encoding="utf-8"?>
<styleSheet xmlns="http://schemas.openxmlformats.org/spreadsheetml/2006/main">
  <numFmts count="4">
    <numFmt numFmtId="164" formatCode="#,##0.000"/>
    <numFmt numFmtId="165" formatCode="0.0"/>
    <numFmt numFmtId="166" formatCode="0.000"/>
    <numFmt numFmtId="167" formatCode="#,##0.0"/>
  </numFmts>
  <fonts count="5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164" fontId="1" fillId="0" borderId="0" xfId="0" applyNumberFormat="1" applyFont="1" applyFill="1" applyBorder="1"/>
    <xf numFmtId="3" fontId="1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center"/>
    </xf>
    <xf numFmtId="0" fontId="1" fillId="0" borderId="0" xfId="0" applyFont="1"/>
    <xf numFmtId="0" fontId="1" fillId="2" borderId="0" xfId="0" applyFont="1" applyFill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 applyBorder="1" applyAlignment="1">
      <alignment wrapText="1"/>
    </xf>
    <xf numFmtId="0" fontId="1" fillId="0" borderId="0" xfId="0" applyFont="1" applyBorder="1"/>
    <xf numFmtId="4" fontId="1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2" borderId="0" xfId="0" applyFont="1" applyFill="1" applyBorder="1"/>
    <xf numFmtId="166" fontId="1" fillId="0" borderId="0" xfId="0" applyNumberFormat="1" applyFont="1" applyAlignment="1">
      <alignment horizontal="center"/>
    </xf>
    <xf numFmtId="0" fontId="1" fillId="0" borderId="0" xfId="0" applyFont="1" applyBorder="1" applyAlignment="1"/>
    <xf numFmtId="0" fontId="1" fillId="0" borderId="0" xfId="0" applyFont="1" applyFill="1" applyBorder="1"/>
    <xf numFmtId="0" fontId="1" fillId="0" borderId="0" xfId="0" applyNumberFormat="1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Fill="1" applyBorder="1" applyAlignment="1">
      <alignment horizontal="center" vertical="top" wrapText="1" readingOrder="2"/>
    </xf>
    <xf numFmtId="167" fontId="1" fillId="0" borderId="0" xfId="0" applyNumberFormat="1" applyFont="1" applyFill="1" applyAlignment="1">
      <alignment horizontal="center"/>
    </xf>
    <xf numFmtId="167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4"/>
  <sheetViews>
    <sheetView workbookViewId="0">
      <selection activeCell="E9" sqref="E9"/>
    </sheetView>
  </sheetViews>
  <sheetFormatPr defaultRowHeight="11.25"/>
  <cols>
    <col min="1" max="1" width="9.140625" style="1"/>
    <col min="2" max="2" width="10.28515625" style="1" customWidth="1"/>
    <col min="3" max="3" width="8.28515625" style="1" customWidth="1"/>
    <col min="4" max="4" width="7.28515625" style="1" customWidth="1"/>
    <col min="5" max="6" width="8.42578125" style="1" customWidth="1"/>
    <col min="7" max="7" width="14.42578125" style="1" customWidth="1"/>
    <col min="8" max="8" width="9.28515625" style="1" customWidth="1"/>
    <col min="9" max="10" width="8.140625" style="1" customWidth="1"/>
    <col min="11" max="11" width="14.42578125" style="1" customWidth="1"/>
    <col min="12" max="16384" width="9.140625" style="1"/>
  </cols>
  <sheetData>
    <row r="1" spans="1:16" s="2" customFormat="1">
      <c r="A1" s="2" t="s">
        <v>0</v>
      </c>
      <c r="B1" s="2" t="s">
        <v>11</v>
      </c>
      <c r="C1" s="2" t="s">
        <v>13</v>
      </c>
      <c r="D1" s="2" t="s">
        <v>9</v>
      </c>
      <c r="E1" s="2" t="s">
        <v>6</v>
      </c>
      <c r="F1" s="2" t="s">
        <v>7</v>
      </c>
      <c r="G1" s="2" t="s">
        <v>46</v>
      </c>
      <c r="H1" s="2" t="s">
        <v>49</v>
      </c>
      <c r="I1" s="2" t="s">
        <v>52</v>
      </c>
      <c r="J1" s="2" t="s">
        <v>50</v>
      </c>
      <c r="K1" s="2" t="s">
        <v>53</v>
      </c>
      <c r="L1" s="2" t="s">
        <v>2</v>
      </c>
      <c r="M1" s="2" t="s">
        <v>1</v>
      </c>
      <c r="N1" s="2" t="s">
        <v>12</v>
      </c>
      <c r="O1" s="2" t="s">
        <v>54</v>
      </c>
      <c r="P1" s="2" t="s">
        <v>55</v>
      </c>
    </row>
    <row r="2" spans="1:16">
      <c r="A2" s="1">
        <f>A151+1</f>
        <v>1</v>
      </c>
      <c r="B2" s="1">
        <v>1</v>
      </c>
      <c r="C2" s="1">
        <v>2</v>
      </c>
      <c r="D2" s="1">
        <v>3</v>
      </c>
      <c r="E2" s="1">
        <v>1</v>
      </c>
      <c r="F2" s="3">
        <v>1</v>
      </c>
      <c r="G2" s="4">
        <v>1</v>
      </c>
      <c r="H2" s="5">
        <v>66.257999999999996</v>
      </c>
      <c r="I2" s="1">
        <f>H2-J2</f>
        <v>66.257999999999996</v>
      </c>
      <c r="J2" s="1">
        <f>K2*H2</f>
        <v>0</v>
      </c>
      <c r="K2" s="1">
        <f>0/4</f>
        <v>0</v>
      </c>
      <c r="L2" s="1" t="s">
        <v>8</v>
      </c>
      <c r="M2" s="1">
        <v>0</v>
      </c>
      <c r="N2" s="1" t="s">
        <v>10</v>
      </c>
      <c r="O2" s="6">
        <v>15272</v>
      </c>
      <c r="P2" s="7">
        <v>66258</v>
      </c>
    </row>
    <row r="3" spans="1:16">
      <c r="A3" s="1">
        <f t="shared" ref="A3:A45" si="0">A2+1</f>
        <v>2</v>
      </c>
      <c r="B3" s="1">
        <v>1</v>
      </c>
      <c r="C3" s="1">
        <v>2</v>
      </c>
      <c r="D3" s="1">
        <v>3</v>
      </c>
      <c r="E3" s="1">
        <v>1</v>
      </c>
      <c r="F3" s="3">
        <v>1</v>
      </c>
      <c r="G3" s="4">
        <v>1</v>
      </c>
      <c r="H3" s="5">
        <v>66.257999999999996</v>
      </c>
      <c r="I3" s="1">
        <f t="shared" ref="I3:I66" si="1">H3-J3</f>
        <v>66.257999999999996</v>
      </c>
      <c r="J3" s="1">
        <f t="shared" ref="J3:J6" si="2">K3*H3</f>
        <v>0</v>
      </c>
      <c r="K3" s="1">
        <f t="shared" ref="K3:K5" si="3">0/4</f>
        <v>0</v>
      </c>
      <c r="L3" s="1" t="s">
        <v>8</v>
      </c>
      <c r="M3" s="1">
        <v>0</v>
      </c>
      <c r="N3" s="1" t="s">
        <v>10</v>
      </c>
      <c r="O3" s="6">
        <v>15272</v>
      </c>
      <c r="P3" s="7">
        <v>66258</v>
      </c>
    </row>
    <row r="4" spans="1:16">
      <c r="A4" s="1">
        <f t="shared" si="0"/>
        <v>3</v>
      </c>
      <c r="B4" s="1">
        <v>1</v>
      </c>
      <c r="C4" s="1">
        <v>2</v>
      </c>
      <c r="D4" s="1">
        <v>3</v>
      </c>
      <c r="E4" s="1">
        <v>1</v>
      </c>
      <c r="F4" s="3">
        <v>1</v>
      </c>
      <c r="G4" s="4">
        <v>1</v>
      </c>
      <c r="H4" s="5">
        <v>66.257999999999996</v>
      </c>
      <c r="I4" s="1">
        <f t="shared" si="1"/>
        <v>66.257999999999996</v>
      </c>
      <c r="J4" s="1">
        <f t="shared" si="2"/>
        <v>0</v>
      </c>
      <c r="K4" s="1">
        <f t="shared" si="3"/>
        <v>0</v>
      </c>
      <c r="L4" s="1" t="s">
        <v>8</v>
      </c>
      <c r="M4" s="1">
        <v>0</v>
      </c>
      <c r="N4" s="1" t="s">
        <v>10</v>
      </c>
      <c r="O4" s="6">
        <v>15272</v>
      </c>
      <c r="P4" s="7">
        <v>66258</v>
      </c>
    </row>
    <row r="5" spans="1:16">
      <c r="A5" s="1">
        <f t="shared" si="0"/>
        <v>4</v>
      </c>
      <c r="B5" s="1">
        <v>1</v>
      </c>
      <c r="C5" s="1">
        <v>2</v>
      </c>
      <c r="D5" s="1">
        <v>3</v>
      </c>
      <c r="E5" s="1">
        <v>1</v>
      </c>
      <c r="F5" s="3">
        <v>1</v>
      </c>
      <c r="G5" s="4">
        <v>1</v>
      </c>
      <c r="H5" s="5">
        <v>66.257999999999996</v>
      </c>
      <c r="I5" s="1">
        <f t="shared" si="1"/>
        <v>66.257999999999996</v>
      </c>
      <c r="J5" s="1">
        <f t="shared" si="2"/>
        <v>0</v>
      </c>
      <c r="K5" s="1">
        <f t="shared" si="3"/>
        <v>0</v>
      </c>
      <c r="L5" s="1" t="s">
        <v>8</v>
      </c>
      <c r="M5" s="1">
        <v>0</v>
      </c>
      <c r="N5" s="1" t="s">
        <v>10</v>
      </c>
      <c r="O5" s="6">
        <v>15272</v>
      </c>
      <c r="P5" s="7">
        <v>66258</v>
      </c>
    </row>
    <row r="6" spans="1:16">
      <c r="A6" s="1">
        <f t="shared" si="0"/>
        <v>5</v>
      </c>
      <c r="B6" s="1">
        <v>1</v>
      </c>
      <c r="C6" s="1">
        <v>2</v>
      </c>
      <c r="D6" s="1">
        <v>3</v>
      </c>
      <c r="E6" s="1">
        <v>1</v>
      </c>
      <c r="F6" s="3">
        <v>1</v>
      </c>
      <c r="G6" s="5">
        <v>2</v>
      </c>
      <c r="H6" s="7">
        <v>1080494</v>
      </c>
      <c r="I6" s="1">
        <f t="shared" si="1"/>
        <v>1080494</v>
      </c>
      <c r="J6" s="1">
        <f t="shared" si="2"/>
        <v>0</v>
      </c>
      <c r="K6" s="1">
        <f>0/5</f>
        <v>0</v>
      </c>
      <c r="L6" s="1" t="s">
        <v>8</v>
      </c>
      <c r="M6" s="1">
        <v>0</v>
      </c>
      <c r="N6" s="1" t="s">
        <v>10</v>
      </c>
      <c r="O6" s="7">
        <v>24109</v>
      </c>
      <c r="P6" s="7">
        <v>1080494</v>
      </c>
    </row>
    <row r="7" spans="1:16">
      <c r="A7" s="1">
        <f t="shared" si="0"/>
        <v>6</v>
      </c>
      <c r="B7" s="1">
        <v>1</v>
      </c>
      <c r="C7" s="1">
        <v>2</v>
      </c>
      <c r="D7" s="1">
        <v>3</v>
      </c>
      <c r="E7" s="1">
        <v>1</v>
      </c>
      <c r="F7" s="3">
        <v>1</v>
      </c>
      <c r="G7" s="5">
        <v>2</v>
      </c>
      <c r="H7" s="7">
        <v>1080494</v>
      </c>
      <c r="I7" s="1">
        <f t="shared" si="1"/>
        <v>1080494</v>
      </c>
      <c r="J7" s="1">
        <f t="shared" ref="J7:J10" si="4">K7*H7</f>
        <v>0</v>
      </c>
      <c r="K7" s="1">
        <f t="shared" ref="K7:K11" si="5">0/5</f>
        <v>0</v>
      </c>
      <c r="L7" s="1" t="s">
        <v>8</v>
      </c>
      <c r="M7" s="1">
        <v>0</v>
      </c>
      <c r="N7" s="1" t="s">
        <v>10</v>
      </c>
      <c r="O7" s="7">
        <v>24109</v>
      </c>
      <c r="P7" s="7">
        <v>1080494</v>
      </c>
    </row>
    <row r="8" spans="1:16">
      <c r="A8" s="1">
        <f t="shared" si="0"/>
        <v>7</v>
      </c>
      <c r="B8" s="1">
        <v>1</v>
      </c>
      <c r="C8" s="1">
        <v>2</v>
      </c>
      <c r="D8" s="1">
        <v>3</v>
      </c>
      <c r="E8" s="1">
        <v>1</v>
      </c>
      <c r="F8" s="3">
        <v>1</v>
      </c>
      <c r="G8" s="5">
        <v>2</v>
      </c>
      <c r="H8" s="7">
        <v>1080494</v>
      </c>
      <c r="I8" s="1">
        <f t="shared" si="1"/>
        <v>1080494</v>
      </c>
      <c r="J8" s="1">
        <f t="shared" si="4"/>
        <v>0</v>
      </c>
      <c r="K8" s="1">
        <f t="shared" si="5"/>
        <v>0</v>
      </c>
      <c r="L8" s="1" t="s">
        <v>8</v>
      </c>
      <c r="M8" s="1">
        <v>0</v>
      </c>
      <c r="N8" s="1" t="s">
        <v>10</v>
      </c>
      <c r="O8" s="7">
        <v>24109</v>
      </c>
      <c r="P8" s="7">
        <v>1080494</v>
      </c>
    </row>
    <row r="9" spans="1:16">
      <c r="A9" s="1">
        <f t="shared" si="0"/>
        <v>8</v>
      </c>
      <c r="B9" s="1">
        <v>1</v>
      </c>
      <c r="C9" s="1">
        <v>2</v>
      </c>
      <c r="D9" s="1">
        <v>3</v>
      </c>
      <c r="E9" s="1">
        <v>1</v>
      </c>
      <c r="F9" s="3">
        <v>1</v>
      </c>
      <c r="G9" s="5">
        <v>2</v>
      </c>
      <c r="H9" s="7">
        <v>1080494</v>
      </c>
      <c r="I9" s="1">
        <f t="shared" si="1"/>
        <v>1080494</v>
      </c>
      <c r="J9" s="1">
        <f t="shared" si="4"/>
        <v>0</v>
      </c>
      <c r="K9" s="1">
        <f t="shared" si="5"/>
        <v>0</v>
      </c>
      <c r="L9" s="1" t="s">
        <v>8</v>
      </c>
      <c r="M9" s="1">
        <v>0</v>
      </c>
      <c r="N9" s="1" t="s">
        <v>10</v>
      </c>
      <c r="O9" s="7">
        <v>24109</v>
      </c>
      <c r="P9" s="7">
        <v>1080494</v>
      </c>
    </row>
    <row r="10" spans="1:16">
      <c r="A10" s="1">
        <f t="shared" si="0"/>
        <v>9</v>
      </c>
      <c r="B10" s="1">
        <v>1</v>
      </c>
      <c r="C10" s="1">
        <v>2</v>
      </c>
      <c r="D10" s="1">
        <v>3</v>
      </c>
      <c r="E10" s="1">
        <v>1</v>
      </c>
      <c r="F10" s="3">
        <v>1</v>
      </c>
      <c r="G10" s="5">
        <v>2</v>
      </c>
      <c r="H10" s="7">
        <v>1080494</v>
      </c>
      <c r="I10" s="1">
        <f t="shared" si="1"/>
        <v>1080494</v>
      </c>
      <c r="J10" s="1">
        <f t="shared" si="4"/>
        <v>0</v>
      </c>
      <c r="K10" s="1">
        <f t="shared" si="5"/>
        <v>0</v>
      </c>
      <c r="L10" s="1" t="s">
        <v>8</v>
      </c>
      <c r="M10" s="1">
        <v>0</v>
      </c>
      <c r="N10" s="1" t="s">
        <v>10</v>
      </c>
      <c r="O10" s="7">
        <v>24109</v>
      </c>
      <c r="P10" s="7">
        <v>1080494</v>
      </c>
    </row>
    <row r="11" spans="1:16">
      <c r="A11" s="1">
        <f t="shared" si="0"/>
        <v>10</v>
      </c>
      <c r="B11" s="1">
        <v>1</v>
      </c>
      <c r="C11" s="1">
        <v>2</v>
      </c>
      <c r="D11" s="1">
        <v>3</v>
      </c>
      <c r="E11" s="1">
        <v>1</v>
      </c>
      <c r="F11" s="3">
        <v>1</v>
      </c>
      <c r="G11" s="5">
        <v>2</v>
      </c>
      <c r="H11" s="7">
        <v>1080494</v>
      </c>
      <c r="I11" s="1">
        <f t="shared" si="1"/>
        <v>1080494</v>
      </c>
      <c r="J11" s="1">
        <f t="shared" ref="J11:J12" si="6">K11*H11</f>
        <v>0</v>
      </c>
      <c r="K11" s="1">
        <f t="shared" si="5"/>
        <v>0</v>
      </c>
      <c r="L11" s="1" t="s">
        <v>8</v>
      </c>
      <c r="M11" s="1">
        <v>0</v>
      </c>
      <c r="N11" s="1" t="s">
        <v>10</v>
      </c>
      <c r="O11" s="7">
        <v>24109</v>
      </c>
      <c r="P11" s="7">
        <v>1080494</v>
      </c>
    </row>
    <row r="12" spans="1:16">
      <c r="A12" s="1">
        <f t="shared" si="0"/>
        <v>11</v>
      </c>
      <c r="B12" s="1">
        <v>1</v>
      </c>
      <c r="C12" s="1">
        <v>2</v>
      </c>
      <c r="D12" s="1">
        <v>3</v>
      </c>
      <c r="E12" s="1">
        <v>1</v>
      </c>
      <c r="F12" s="3">
        <v>1</v>
      </c>
      <c r="G12" s="5">
        <v>3</v>
      </c>
      <c r="H12" s="27">
        <v>94619.7</v>
      </c>
      <c r="I12" s="1">
        <f t="shared" si="1"/>
        <v>70964.774999999994</v>
      </c>
      <c r="J12" s="1">
        <f t="shared" si="6"/>
        <v>23654.924999999999</v>
      </c>
      <c r="K12" s="1">
        <f>1/4</f>
        <v>0.25</v>
      </c>
      <c r="L12" s="1" t="s">
        <v>8</v>
      </c>
      <c r="M12" s="1">
        <v>0</v>
      </c>
      <c r="N12" s="1" t="s">
        <v>10</v>
      </c>
      <c r="O12" s="7">
        <v>14940</v>
      </c>
      <c r="P12" s="8">
        <v>94619.7</v>
      </c>
    </row>
    <row r="13" spans="1:16">
      <c r="A13" s="1">
        <f t="shared" si="0"/>
        <v>12</v>
      </c>
      <c r="B13" s="1">
        <v>1</v>
      </c>
      <c r="C13" s="1">
        <v>2</v>
      </c>
      <c r="D13" s="1">
        <v>3</v>
      </c>
      <c r="E13" s="1">
        <v>1</v>
      </c>
      <c r="F13" s="3">
        <v>1</v>
      </c>
      <c r="G13" s="5">
        <v>3</v>
      </c>
      <c r="H13" s="27">
        <v>94619.7</v>
      </c>
      <c r="I13" s="1">
        <f t="shared" si="1"/>
        <v>70964.774999999994</v>
      </c>
      <c r="J13" s="1">
        <f t="shared" ref="J13:J16" si="7">K13*H13</f>
        <v>23654.924999999999</v>
      </c>
      <c r="K13" s="1">
        <f t="shared" ref="K13:K15" si="8">1/4</f>
        <v>0.25</v>
      </c>
      <c r="L13" s="1" t="s">
        <v>8</v>
      </c>
      <c r="M13" s="1">
        <v>0</v>
      </c>
      <c r="N13" s="1" t="s">
        <v>10</v>
      </c>
      <c r="O13" s="7">
        <v>14940</v>
      </c>
      <c r="P13" s="8">
        <v>94619.7</v>
      </c>
    </row>
    <row r="14" spans="1:16">
      <c r="A14" s="1">
        <f t="shared" si="0"/>
        <v>13</v>
      </c>
      <c r="B14" s="1">
        <v>1</v>
      </c>
      <c r="C14" s="1">
        <v>2</v>
      </c>
      <c r="D14" s="1">
        <v>3</v>
      </c>
      <c r="E14" s="1">
        <v>1</v>
      </c>
      <c r="F14" s="3">
        <v>1</v>
      </c>
      <c r="G14" s="5">
        <v>3</v>
      </c>
      <c r="H14" s="27">
        <v>94619.7</v>
      </c>
      <c r="I14" s="1">
        <f t="shared" si="1"/>
        <v>70964.774999999994</v>
      </c>
      <c r="J14" s="1">
        <f t="shared" si="7"/>
        <v>23654.924999999999</v>
      </c>
      <c r="K14" s="1">
        <f t="shared" si="8"/>
        <v>0.25</v>
      </c>
      <c r="L14" s="1" t="s">
        <v>8</v>
      </c>
      <c r="M14" s="1">
        <v>0</v>
      </c>
      <c r="N14" s="1" t="s">
        <v>10</v>
      </c>
      <c r="O14" s="7">
        <v>14940</v>
      </c>
      <c r="P14" s="8">
        <v>94619.7</v>
      </c>
    </row>
    <row r="15" spans="1:16">
      <c r="A15" s="1">
        <f t="shared" si="0"/>
        <v>14</v>
      </c>
      <c r="B15" s="1">
        <v>1</v>
      </c>
      <c r="C15" s="1">
        <v>2</v>
      </c>
      <c r="D15" s="1">
        <v>3</v>
      </c>
      <c r="E15" s="1">
        <v>1</v>
      </c>
      <c r="F15" s="3">
        <v>1</v>
      </c>
      <c r="G15" s="5">
        <v>3</v>
      </c>
      <c r="H15" s="27">
        <v>94619.7</v>
      </c>
      <c r="I15" s="1">
        <f t="shared" si="1"/>
        <v>70964.774999999994</v>
      </c>
      <c r="J15" s="1">
        <f t="shared" si="7"/>
        <v>23654.924999999999</v>
      </c>
      <c r="K15" s="1">
        <f t="shared" si="8"/>
        <v>0.25</v>
      </c>
      <c r="L15" s="1" t="s">
        <v>8</v>
      </c>
      <c r="M15" s="1">
        <v>1</v>
      </c>
      <c r="N15" s="1" t="s">
        <v>10</v>
      </c>
      <c r="O15" s="7">
        <v>14940</v>
      </c>
      <c r="P15" s="8">
        <v>94619.7</v>
      </c>
    </row>
    <row r="16" spans="1:16">
      <c r="A16" s="1">
        <f t="shared" si="0"/>
        <v>15</v>
      </c>
      <c r="B16" s="1">
        <v>1</v>
      </c>
      <c r="C16" s="1">
        <v>2</v>
      </c>
      <c r="D16" s="1">
        <v>3</v>
      </c>
      <c r="E16" s="1">
        <v>1</v>
      </c>
      <c r="F16" s="3">
        <v>1</v>
      </c>
      <c r="G16" s="5">
        <v>4</v>
      </c>
      <c r="H16" s="7">
        <v>108123</v>
      </c>
      <c r="I16" s="1">
        <f t="shared" si="1"/>
        <v>64873.799999999996</v>
      </c>
      <c r="J16" s="1">
        <f t="shared" si="7"/>
        <v>43249.200000000004</v>
      </c>
      <c r="K16" s="1">
        <f>2/5</f>
        <v>0.4</v>
      </c>
      <c r="L16" s="1" t="s">
        <v>8</v>
      </c>
      <c r="M16" s="1">
        <v>0</v>
      </c>
      <c r="N16" s="1" t="s">
        <v>10</v>
      </c>
      <c r="O16" s="7">
        <v>4701</v>
      </c>
      <c r="P16" s="7">
        <v>108123</v>
      </c>
    </row>
    <row r="17" spans="1:16">
      <c r="A17" s="1">
        <f t="shared" si="0"/>
        <v>16</v>
      </c>
      <c r="B17" s="1">
        <v>1</v>
      </c>
      <c r="C17" s="1">
        <v>2</v>
      </c>
      <c r="D17" s="1">
        <v>3</v>
      </c>
      <c r="E17" s="1">
        <v>1</v>
      </c>
      <c r="F17" s="3">
        <v>1</v>
      </c>
      <c r="G17" s="5">
        <v>4</v>
      </c>
      <c r="H17" s="7">
        <v>108123</v>
      </c>
      <c r="I17" s="1">
        <f t="shared" si="1"/>
        <v>64873.799999999996</v>
      </c>
      <c r="J17" s="1">
        <f t="shared" ref="J17:J21" si="9">K17*H17</f>
        <v>43249.200000000004</v>
      </c>
      <c r="K17" s="1">
        <f t="shared" ref="K17:K20" si="10">2/5</f>
        <v>0.4</v>
      </c>
      <c r="L17" s="1" t="s">
        <v>8</v>
      </c>
      <c r="M17" s="1">
        <v>1</v>
      </c>
      <c r="N17" s="1" t="s">
        <v>10</v>
      </c>
      <c r="O17" s="7">
        <v>4701</v>
      </c>
      <c r="P17" s="7">
        <v>108123</v>
      </c>
    </row>
    <row r="18" spans="1:16">
      <c r="A18" s="1">
        <f t="shared" si="0"/>
        <v>17</v>
      </c>
      <c r="B18" s="1">
        <v>1</v>
      </c>
      <c r="C18" s="1">
        <v>2</v>
      </c>
      <c r="D18" s="1">
        <v>3</v>
      </c>
      <c r="E18" s="1">
        <v>1</v>
      </c>
      <c r="F18" s="3">
        <v>1</v>
      </c>
      <c r="G18" s="5">
        <v>4</v>
      </c>
      <c r="H18" s="7">
        <v>108123</v>
      </c>
      <c r="I18" s="1">
        <f t="shared" si="1"/>
        <v>64873.799999999996</v>
      </c>
      <c r="J18" s="1">
        <f t="shared" si="9"/>
        <v>43249.200000000004</v>
      </c>
      <c r="K18" s="1">
        <f t="shared" si="10"/>
        <v>0.4</v>
      </c>
      <c r="L18" s="1" t="s">
        <v>8</v>
      </c>
      <c r="M18" s="1">
        <v>0</v>
      </c>
      <c r="N18" s="1" t="s">
        <v>10</v>
      </c>
      <c r="O18" s="7">
        <v>4701</v>
      </c>
      <c r="P18" s="7">
        <v>108123</v>
      </c>
    </row>
    <row r="19" spans="1:16">
      <c r="A19" s="1">
        <f t="shared" si="0"/>
        <v>18</v>
      </c>
      <c r="B19" s="1">
        <v>1</v>
      </c>
      <c r="C19" s="1">
        <v>2</v>
      </c>
      <c r="D19" s="1">
        <v>3</v>
      </c>
      <c r="E19" s="1">
        <v>1</v>
      </c>
      <c r="F19" s="3">
        <v>1</v>
      </c>
      <c r="G19" s="5">
        <v>4</v>
      </c>
      <c r="H19" s="7">
        <v>108123</v>
      </c>
      <c r="I19" s="1">
        <f t="shared" si="1"/>
        <v>64873.799999999996</v>
      </c>
      <c r="J19" s="1">
        <f t="shared" si="9"/>
        <v>43249.200000000004</v>
      </c>
      <c r="K19" s="1">
        <f t="shared" si="10"/>
        <v>0.4</v>
      </c>
      <c r="L19" s="1" t="s">
        <v>8</v>
      </c>
      <c r="M19" s="1">
        <v>0</v>
      </c>
      <c r="N19" s="1" t="s">
        <v>10</v>
      </c>
      <c r="O19" s="7">
        <v>4701</v>
      </c>
      <c r="P19" s="7">
        <v>108123</v>
      </c>
    </row>
    <row r="20" spans="1:16">
      <c r="A20" s="1">
        <f t="shared" si="0"/>
        <v>19</v>
      </c>
      <c r="B20" s="1">
        <v>1</v>
      </c>
      <c r="C20" s="1">
        <v>2</v>
      </c>
      <c r="D20" s="1">
        <v>3</v>
      </c>
      <c r="E20" s="1">
        <v>1</v>
      </c>
      <c r="F20" s="3">
        <v>1</v>
      </c>
      <c r="G20" s="5">
        <v>4</v>
      </c>
      <c r="H20" s="7">
        <v>108123</v>
      </c>
      <c r="I20" s="1">
        <f t="shared" si="1"/>
        <v>64873.799999999996</v>
      </c>
      <c r="J20" s="1">
        <f t="shared" si="9"/>
        <v>43249.200000000004</v>
      </c>
      <c r="K20" s="1">
        <f t="shared" si="10"/>
        <v>0.4</v>
      </c>
      <c r="L20" s="1" t="s">
        <v>8</v>
      </c>
      <c r="M20" s="1">
        <v>1</v>
      </c>
      <c r="N20" s="1" t="s">
        <v>10</v>
      </c>
      <c r="O20" s="7">
        <v>4701</v>
      </c>
      <c r="P20" s="7">
        <v>108123</v>
      </c>
    </row>
    <row r="21" spans="1:16">
      <c r="A21" s="1">
        <f t="shared" si="0"/>
        <v>20</v>
      </c>
      <c r="B21" s="1">
        <v>1</v>
      </c>
      <c r="C21" s="1">
        <v>2</v>
      </c>
      <c r="D21" s="1">
        <v>3</v>
      </c>
      <c r="E21" s="1">
        <v>1</v>
      </c>
      <c r="F21" s="3">
        <v>2</v>
      </c>
      <c r="G21" s="5">
        <v>5</v>
      </c>
      <c r="H21" s="27">
        <v>71387.399999999994</v>
      </c>
      <c r="I21" s="1">
        <f t="shared" si="1"/>
        <v>28554.959999999999</v>
      </c>
      <c r="J21" s="1">
        <f t="shared" si="9"/>
        <v>42832.439999999995</v>
      </c>
      <c r="K21" s="1">
        <f>6/10</f>
        <v>0.6</v>
      </c>
      <c r="L21" s="1" t="s">
        <v>8</v>
      </c>
      <c r="M21" s="1">
        <v>1</v>
      </c>
      <c r="N21" s="1" t="s">
        <v>10</v>
      </c>
      <c r="O21" s="7">
        <v>14559</v>
      </c>
      <c r="P21" s="8">
        <v>71387.399999999994</v>
      </c>
    </row>
    <row r="22" spans="1:16">
      <c r="A22" s="1">
        <f t="shared" si="0"/>
        <v>21</v>
      </c>
      <c r="B22" s="1">
        <v>1</v>
      </c>
      <c r="C22" s="1">
        <v>2</v>
      </c>
      <c r="D22" s="1">
        <v>3</v>
      </c>
      <c r="E22" s="1">
        <v>1</v>
      </c>
      <c r="F22" s="3">
        <v>2</v>
      </c>
      <c r="G22" s="5">
        <v>5</v>
      </c>
      <c r="H22" s="27">
        <v>71387.399999999994</v>
      </c>
      <c r="I22" s="1">
        <f t="shared" si="1"/>
        <v>28554.959999999999</v>
      </c>
      <c r="J22" s="1">
        <f t="shared" ref="J22:J31" si="11">K22*H22</f>
        <v>42832.439999999995</v>
      </c>
      <c r="K22" s="1">
        <f t="shared" ref="K22:K30" si="12">6/10</f>
        <v>0.6</v>
      </c>
      <c r="L22" s="1" t="s">
        <v>8</v>
      </c>
      <c r="M22" s="1">
        <v>1</v>
      </c>
      <c r="N22" s="1" t="s">
        <v>10</v>
      </c>
      <c r="O22" s="7">
        <v>14559</v>
      </c>
      <c r="P22" s="8">
        <v>71387.399999999994</v>
      </c>
    </row>
    <row r="23" spans="1:16">
      <c r="A23" s="1">
        <f t="shared" si="0"/>
        <v>22</v>
      </c>
      <c r="B23" s="1">
        <v>1</v>
      </c>
      <c r="C23" s="1">
        <v>2</v>
      </c>
      <c r="D23" s="1">
        <v>3</v>
      </c>
      <c r="E23" s="1">
        <v>1</v>
      </c>
      <c r="F23" s="3">
        <v>2</v>
      </c>
      <c r="G23" s="5">
        <v>5</v>
      </c>
      <c r="H23" s="27">
        <v>71387.399999999994</v>
      </c>
      <c r="I23" s="1">
        <f t="shared" si="1"/>
        <v>28554.959999999999</v>
      </c>
      <c r="J23" s="1">
        <f t="shared" si="11"/>
        <v>42832.439999999995</v>
      </c>
      <c r="K23" s="1">
        <f t="shared" si="12"/>
        <v>0.6</v>
      </c>
      <c r="L23" s="1" t="s">
        <v>8</v>
      </c>
      <c r="M23" s="1">
        <v>1</v>
      </c>
      <c r="N23" s="1" t="s">
        <v>10</v>
      </c>
      <c r="O23" s="7">
        <v>14559</v>
      </c>
      <c r="P23" s="8">
        <v>71387.399999999994</v>
      </c>
    </row>
    <row r="24" spans="1:16">
      <c r="A24" s="1">
        <f t="shared" si="0"/>
        <v>23</v>
      </c>
      <c r="B24" s="1">
        <v>1</v>
      </c>
      <c r="C24" s="1">
        <v>2</v>
      </c>
      <c r="D24" s="1">
        <v>3</v>
      </c>
      <c r="E24" s="1">
        <v>1</v>
      </c>
      <c r="F24" s="3">
        <v>2</v>
      </c>
      <c r="G24" s="5">
        <v>5</v>
      </c>
      <c r="H24" s="27">
        <v>71387.399999999994</v>
      </c>
      <c r="I24" s="1">
        <f t="shared" si="1"/>
        <v>28554.959999999999</v>
      </c>
      <c r="J24" s="1">
        <f t="shared" si="11"/>
        <v>42832.439999999995</v>
      </c>
      <c r="K24" s="1">
        <f t="shared" si="12"/>
        <v>0.6</v>
      </c>
      <c r="L24" s="1" t="s">
        <v>8</v>
      </c>
      <c r="M24" s="1">
        <v>0</v>
      </c>
      <c r="N24" s="1" t="s">
        <v>10</v>
      </c>
      <c r="O24" s="7">
        <v>14559</v>
      </c>
      <c r="P24" s="8">
        <v>71387.399999999994</v>
      </c>
    </row>
    <row r="25" spans="1:16">
      <c r="A25" s="1">
        <f t="shared" si="0"/>
        <v>24</v>
      </c>
      <c r="B25" s="1">
        <v>1</v>
      </c>
      <c r="C25" s="1">
        <v>2</v>
      </c>
      <c r="D25" s="1">
        <v>3</v>
      </c>
      <c r="E25" s="1">
        <v>1</v>
      </c>
      <c r="F25" s="3">
        <v>2</v>
      </c>
      <c r="G25" s="5">
        <v>5</v>
      </c>
      <c r="H25" s="27">
        <v>71387.399999999994</v>
      </c>
      <c r="I25" s="1">
        <f t="shared" si="1"/>
        <v>28554.959999999999</v>
      </c>
      <c r="J25" s="1">
        <f t="shared" si="11"/>
        <v>42832.439999999995</v>
      </c>
      <c r="K25" s="1">
        <f t="shared" si="12"/>
        <v>0.6</v>
      </c>
      <c r="L25" s="1" t="s">
        <v>8</v>
      </c>
      <c r="M25" s="1">
        <v>1</v>
      </c>
      <c r="N25" s="1" t="s">
        <v>10</v>
      </c>
      <c r="O25" s="7">
        <v>14559</v>
      </c>
      <c r="P25" s="8">
        <v>71387.399999999994</v>
      </c>
    </row>
    <row r="26" spans="1:16">
      <c r="A26" s="1">
        <f t="shared" si="0"/>
        <v>25</v>
      </c>
      <c r="B26" s="1">
        <v>1</v>
      </c>
      <c r="C26" s="1">
        <v>2</v>
      </c>
      <c r="D26" s="1">
        <v>3</v>
      </c>
      <c r="E26" s="1">
        <v>1</v>
      </c>
      <c r="F26" s="3">
        <v>2</v>
      </c>
      <c r="G26" s="5">
        <v>5</v>
      </c>
      <c r="H26" s="27">
        <v>71387.399999999994</v>
      </c>
      <c r="I26" s="1">
        <f t="shared" si="1"/>
        <v>28554.959999999999</v>
      </c>
      <c r="J26" s="1">
        <f t="shared" si="11"/>
        <v>42832.439999999995</v>
      </c>
      <c r="K26" s="1">
        <f t="shared" si="12"/>
        <v>0.6</v>
      </c>
      <c r="L26" s="1" t="s">
        <v>8</v>
      </c>
      <c r="M26" s="1">
        <v>0</v>
      </c>
      <c r="N26" s="1" t="s">
        <v>10</v>
      </c>
      <c r="O26" s="7">
        <v>14559</v>
      </c>
      <c r="P26" s="8">
        <v>71387.399999999994</v>
      </c>
    </row>
    <row r="27" spans="1:16">
      <c r="A27" s="1">
        <f t="shared" si="0"/>
        <v>26</v>
      </c>
      <c r="B27" s="1">
        <v>1</v>
      </c>
      <c r="C27" s="1">
        <v>2</v>
      </c>
      <c r="D27" s="1">
        <v>3</v>
      </c>
      <c r="E27" s="1">
        <v>1</v>
      </c>
      <c r="F27" s="3">
        <v>2</v>
      </c>
      <c r="G27" s="5">
        <v>5</v>
      </c>
      <c r="H27" s="27">
        <v>71387.399999999994</v>
      </c>
      <c r="I27" s="1">
        <f t="shared" si="1"/>
        <v>28554.959999999999</v>
      </c>
      <c r="J27" s="1">
        <f t="shared" si="11"/>
        <v>42832.439999999995</v>
      </c>
      <c r="K27" s="1">
        <f t="shared" si="12"/>
        <v>0.6</v>
      </c>
      <c r="L27" s="1" t="s">
        <v>8</v>
      </c>
      <c r="M27" s="1">
        <v>0</v>
      </c>
      <c r="N27" s="1" t="s">
        <v>10</v>
      </c>
      <c r="O27" s="7">
        <v>14559</v>
      </c>
      <c r="P27" s="8">
        <v>71387.399999999994</v>
      </c>
    </row>
    <row r="28" spans="1:16">
      <c r="A28" s="1">
        <f t="shared" si="0"/>
        <v>27</v>
      </c>
      <c r="B28" s="1">
        <v>1</v>
      </c>
      <c r="C28" s="1">
        <v>2</v>
      </c>
      <c r="D28" s="1">
        <v>3</v>
      </c>
      <c r="E28" s="1">
        <v>1</v>
      </c>
      <c r="F28" s="3">
        <v>2</v>
      </c>
      <c r="G28" s="5">
        <v>5</v>
      </c>
      <c r="H28" s="27">
        <v>71387.399999999994</v>
      </c>
      <c r="I28" s="1">
        <f t="shared" si="1"/>
        <v>28554.959999999999</v>
      </c>
      <c r="J28" s="1">
        <f t="shared" si="11"/>
        <v>42832.439999999995</v>
      </c>
      <c r="K28" s="1">
        <f t="shared" si="12"/>
        <v>0.6</v>
      </c>
      <c r="L28" s="1" t="s">
        <v>8</v>
      </c>
      <c r="M28" s="1">
        <v>1</v>
      </c>
      <c r="N28" s="1" t="s">
        <v>10</v>
      </c>
      <c r="O28" s="7">
        <v>14559</v>
      </c>
      <c r="P28" s="8">
        <v>71387.399999999994</v>
      </c>
    </row>
    <row r="29" spans="1:16">
      <c r="A29" s="1">
        <f t="shared" si="0"/>
        <v>28</v>
      </c>
      <c r="B29" s="1">
        <v>1</v>
      </c>
      <c r="C29" s="1">
        <v>2</v>
      </c>
      <c r="D29" s="1">
        <v>3</v>
      </c>
      <c r="E29" s="1">
        <v>1</v>
      </c>
      <c r="F29" s="3">
        <v>2</v>
      </c>
      <c r="G29" s="5">
        <v>5</v>
      </c>
      <c r="H29" s="27">
        <v>71387.399999999994</v>
      </c>
      <c r="I29" s="1">
        <f t="shared" si="1"/>
        <v>28554.959999999999</v>
      </c>
      <c r="J29" s="1">
        <f t="shared" si="11"/>
        <v>42832.439999999995</v>
      </c>
      <c r="K29" s="1">
        <f t="shared" si="12"/>
        <v>0.6</v>
      </c>
      <c r="L29" s="1" t="s">
        <v>8</v>
      </c>
      <c r="M29" s="1">
        <v>1</v>
      </c>
      <c r="N29" s="1" t="s">
        <v>10</v>
      </c>
      <c r="O29" s="7">
        <v>14559</v>
      </c>
      <c r="P29" s="8">
        <v>71387.399999999994</v>
      </c>
    </row>
    <row r="30" spans="1:16">
      <c r="A30" s="1">
        <f t="shared" si="0"/>
        <v>29</v>
      </c>
      <c r="B30" s="1">
        <v>1</v>
      </c>
      <c r="C30" s="1">
        <v>2</v>
      </c>
      <c r="D30" s="1">
        <v>3</v>
      </c>
      <c r="E30" s="1">
        <v>1</v>
      </c>
      <c r="F30" s="3">
        <v>2</v>
      </c>
      <c r="G30" s="5">
        <v>5</v>
      </c>
      <c r="H30" s="27">
        <v>71387.399999999994</v>
      </c>
      <c r="I30" s="1">
        <f t="shared" si="1"/>
        <v>28554.959999999999</v>
      </c>
      <c r="J30" s="1">
        <f t="shared" si="11"/>
        <v>42832.439999999995</v>
      </c>
      <c r="K30" s="1">
        <f t="shared" si="12"/>
        <v>0.6</v>
      </c>
      <c r="L30" s="1" t="s">
        <v>8</v>
      </c>
      <c r="M30" s="1">
        <v>0</v>
      </c>
      <c r="N30" s="1" t="s">
        <v>10</v>
      </c>
      <c r="O30" s="7">
        <v>14559</v>
      </c>
      <c r="P30" s="8">
        <v>71387.399999999994</v>
      </c>
    </row>
    <row r="31" spans="1:16">
      <c r="A31" s="1">
        <f t="shared" si="0"/>
        <v>30</v>
      </c>
      <c r="B31" s="1">
        <v>1</v>
      </c>
      <c r="C31" s="1">
        <v>2</v>
      </c>
      <c r="D31" s="1">
        <v>3</v>
      </c>
      <c r="E31" s="1">
        <v>1</v>
      </c>
      <c r="F31" s="3">
        <v>2</v>
      </c>
      <c r="G31" s="10">
        <v>6</v>
      </c>
      <c r="H31" s="27">
        <v>64036.6</v>
      </c>
      <c r="I31" s="1">
        <f t="shared" si="1"/>
        <v>35575.888888888891</v>
      </c>
      <c r="J31" s="1">
        <f t="shared" si="11"/>
        <v>28460.711111111108</v>
      </c>
      <c r="K31" s="11">
        <f>4/9</f>
        <v>0.44444444444444442</v>
      </c>
      <c r="L31" s="1" t="s">
        <v>8</v>
      </c>
      <c r="M31" s="1">
        <v>0</v>
      </c>
      <c r="N31" s="1" t="s">
        <v>10</v>
      </c>
      <c r="O31" s="7">
        <v>16934</v>
      </c>
      <c r="P31" s="8">
        <v>64036.6</v>
      </c>
    </row>
    <row r="32" spans="1:16">
      <c r="A32" s="1">
        <f t="shared" si="0"/>
        <v>31</v>
      </c>
      <c r="B32" s="1">
        <v>1</v>
      </c>
      <c r="C32" s="1">
        <v>2</v>
      </c>
      <c r="D32" s="1">
        <v>3</v>
      </c>
      <c r="E32" s="1">
        <v>1</v>
      </c>
      <c r="F32" s="3">
        <v>2</v>
      </c>
      <c r="G32" s="10">
        <v>6</v>
      </c>
      <c r="H32" s="27">
        <v>64036.6</v>
      </c>
      <c r="I32" s="1">
        <f t="shared" si="1"/>
        <v>35575.888888888891</v>
      </c>
      <c r="J32" s="1">
        <f t="shared" ref="J32:J40" si="13">K32*H32</f>
        <v>28460.711111111108</v>
      </c>
      <c r="K32" s="11">
        <f t="shared" ref="K32:K39" si="14">4/9</f>
        <v>0.44444444444444442</v>
      </c>
      <c r="L32" s="1" t="s">
        <v>8</v>
      </c>
      <c r="M32" s="1">
        <v>0</v>
      </c>
      <c r="N32" s="1" t="s">
        <v>10</v>
      </c>
      <c r="O32" s="7">
        <v>16934</v>
      </c>
      <c r="P32" s="8">
        <v>64036.6</v>
      </c>
    </row>
    <row r="33" spans="1:16">
      <c r="A33" s="1">
        <f t="shared" si="0"/>
        <v>32</v>
      </c>
      <c r="B33" s="1">
        <v>1</v>
      </c>
      <c r="C33" s="1">
        <v>2</v>
      </c>
      <c r="D33" s="1">
        <v>3</v>
      </c>
      <c r="E33" s="1">
        <v>1</v>
      </c>
      <c r="F33" s="3">
        <v>2</v>
      </c>
      <c r="G33" s="10">
        <v>6</v>
      </c>
      <c r="H33" s="27">
        <v>64036.6</v>
      </c>
      <c r="I33" s="1">
        <f t="shared" si="1"/>
        <v>35575.888888888891</v>
      </c>
      <c r="J33" s="1">
        <f t="shared" si="13"/>
        <v>28460.711111111108</v>
      </c>
      <c r="K33" s="11">
        <f t="shared" si="14"/>
        <v>0.44444444444444442</v>
      </c>
      <c r="L33" s="1" t="s">
        <v>8</v>
      </c>
      <c r="M33" s="1">
        <v>0</v>
      </c>
      <c r="N33" s="1" t="s">
        <v>10</v>
      </c>
      <c r="O33" s="7">
        <v>16934</v>
      </c>
      <c r="P33" s="8">
        <v>64036.6</v>
      </c>
    </row>
    <row r="34" spans="1:16">
      <c r="A34" s="1">
        <f t="shared" si="0"/>
        <v>33</v>
      </c>
      <c r="B34" s="1">
        <v>1</v>
      </c>
      <c r="C34" s="1">
        <v>2</v>
      </c>
      <c r="D34" s="1">
        <v>3</v>
      </c>
      <c r="E34" s="1">
        <v>1</v>
      </c>
      <c r="F34" s="3">
        <v>2</v>
      </c>
      <c r="G34" s="10">
        <v>6</v>
      </c>
      <c r="H34" s="27">
        <v>64036.6</v>
      </c>
      <c r="I34" s="1">
        <f t="shared" si="1"/>
        <v>35575.888888888891</v>
      </c>
      <c r="J34" s="1">
        <f t="shared" si="13"/>
        <v>28460.711111111108</v>
      </c>
      <c r="K34" s="11">
        <f t="shared" si="14"/>
        <v>0.44444444444444442</v>
      </c>
      <c r="L34" s="1" t="s">
        <v>8</v>
      </c>
      <c r="M34" s="1">
        <v>1</v>
      </c>
      <c r="N34" s="1" t="s">
        <v>10</v>
      </c>
      <c r="O34" s="7">
        <v>16934</v>
      </c>
      <c r="P34" s="8">
        <v>64036.6</v>
      </c>
    </row>
    <row r="35" spans="1:16">
      <c r="A35" s="1">
        <f t="shared" si="0"/>
        <v>34</v>
      </c>
      <c r="B35" s="1">
        <v>1</v>
      </c>
      <c r="C35" s="1">
        <v>2</v>
      </c>
      <c r="D35" s="1">
        <v>3</v>
      </c>
      <c r="E35" s="1">
        <v>1</v>
      </c>
      <c r="F35" s="3">
        <v>2</v>
      </c>
      <c r="G35" s="10">
        <v>6</v>
      </c>
      <c r="H35" s="27">
        <v>64036.6</v>
      </c>
      <c r="I35" s="1">
        <f t="shared" si="1"/>
        <v>35575.888888888891</v>
      </c>
      <c r="J35" s="1">
        <f t="shared" si="13"/>
        <v>28460.711111111108</v>
      </c>
      <c r="K35" s="11">
        <f t="shared" si="14"/>
        <v>0.44444444444444442</v>
      </c>
      <c r="L35" s="1" t="s">
        <v>8</v>
      </c>
      <c r="M35" s="1">
        <v>1</v>
      </c>
      <c r="N35" s="1" t="s">
        <v>10</v>
      </c>
      <c r="O35" s="7">
        <v>16934</v>
      </c>
      <c r="P35" s="8">
        <v>64036.6</v>
      </c>
    </row>
    <row r="36" spans="1:16">
      <c r="A36" s="1">
        <f t="shared" si="0"/>
        <v>35</v>
      </c>
      <c r="B36" s="1">
        <v>1</v>
      </c>
      <c r="C36" s="1">
        <v>2</v>
      </c>
      <c r="D36" s="1">
        <v>3</v>
      </c>
      <c r="E36" s="1">
        <v>1</v>
      </c>
      <c r="F36" s="3">
        <v>2</v>
      </c>
      <c r="G36" s="10">
        <v>6</v>
      </c>
      <c r="H36" s="27">
        <v>64036.6</v>
      </c>
      <c r="I36" s="1">
        <f t="shared" si="1"/>
        <v>35575.888888888891</v>
      </c>
      <c r="J36" s="1">
        <f t="shared" si="13"/>
        <v>28460.711111111108</v>
      </c>
      <c r="K36" s="11">
        <f t="shared" si="14"/>
        <v>0.44444444444444442</v>
      </c>
      <c r="L36" s="1" t="s">
        <v>8</v>
      </c>
      <c r="M36" s="1">
        <v>1</v>
      </c>
      <c r="N36" s="1" t="s">
        <v>10</v>
      </c>
      <c r="O36" s="7">
        <v>16934</v>
      </c>
      <c r="P36" s="8">
        <v>64036.6</v>
      </c>
    </row>
    <row r="37" spans="1:16">
      <c r="A37" s="1">
        <f t="shared" si="0"/>
        <v>36</v>
      </c>
      <c r="B37" s="1">
        <v>1</v>
      </c>
      <c r="C37" s="1">
        <v>2</v>
      </c>
      <c r="D37" s="1">
        <v>3</v>
      </c>
      <c r="E37" s="1">
        <v>1</v>
      </c>
      <c r="F37" s="3">
        <v>2</v>
      </c>
      <c r="G37" s="10">
        <v>6</v>
      </c>
      <c r="H37" s="27">
        <v>64036.6</v>
      </c>
      <c r="I37" s="1">
        <f t="shared" si="1"/>
        <v>35575.888888888891</v>
      </c>
      <c r="J37" s="1">
        <f t="shared" si="13"/>
        <v>28460.711111111108</v>
      </c>
      <c r="K37" s="11">
        <f t="shared" si="14"/>
        <v>0.44444444444444442</v>
      </c>
      <c r="L37" s="1" t="s">
        <v>8</v>
      </c>
      <c r="M37" s="1">
        <v>0</v>
      </c>
      <c r="N37" s="1" t="s">
        <v>10</v>
      </c>
      <c r="O37" s="7">
        <v>16934</v>
      </c>
      <c r="P37" s="8">
        <v>64036.6</v>
      </c>
    </row>
    <row r="38" spans="1:16">
      <c r="A38" s="1">
        <f t="shared" si="0"/>
        <v>37</v>
      </c>
      <c r="B38" s="1">
        <v>1</v>
      </c>
      <c r="C38" s="1">
        <v>2</v>
      </c>
      <c r="D38" s="1">
        <v>3</v>
      </c>
      <c r="E38" s="1">
        <v>1</v>
      </c>
      <c r="F38" s="3">
        <v>2</v>
      </c>
      <c r="G38" s="10">
        <v>6</v>
      </c>
      <c r="H38" s="27">
        <v>64036.6</v>
      </c>
      <c r="I38" s="1">
        <f t="shared" si="1"/>
        <v>35575.888888888891</v>
      </c>
      <c r="J38" s="1">
        <f t="shared" si="13"/>
        <v>28460.711111111108</v>
      </c>
      <c r="K38" s="11">
        <f t="shared" si="14"/>
        <v>0.44444444444444442</v>
      </c>
      <c r="L38" s="1" t="s">
        <v>8</v>
      </c>
      <c r="M38" s="1">
        <v>0</v>
      </c>
      <c r="N38" s="1" t="s">
        <v>10</v>
      </c>
      <c r="O38" s="7">
        <v>16934</v>
      </c>
      <c r="P38" s="8">
        <v>64036.6</v>
      </c>
    </row>
    <row r="39" spans="1:16">
      <c r="A39" s="1">
        <f t="shared" si="0"/>
        <v>38</v>
      </c>
      <c r="B39" s="1">
        <v>1</v>
      </c>
      <c r="C39" s="1">
        <v>2</v>
      </c>
      <c r="D39" s="1">
        <v>3</v>
      </c>
      <c r="E39" s="1">
        <v>1</v>
      </c>
      <c r="F39" s="3">
        <v>2</v>
      </c>
      <c r="G39" s="10">
        <v>6</v>
      </c>
      <c r="H39" s="27">
        <v>64036.6</v>
      </c>
      <c r="I39" s="1">
        <f t="shared" si="1"/>
        <v>35575.888888888891</v>
      </c>
      <c r="J39" s="1">
        <f t="shared" si="13"/>
        <v>28460.711111111108</v>
      </c>
      <c r="K39" s="11">
        <f t="shared" si="14"/>
        <v>0.44444444444444442</v>
      </c>
      <c r="L39" s="1" t="s">
        <v>8</v>
      </c>
      <c r="M39" s="1">
        <v>1</v>
      </c>
      <c r="N39" s="1" t="s">
        <v>10</v>
      </c>
      <c r="O39" s="7">
        <v>16934</v>
      </c>
      <c r="P39" s="8">
        <v>64036.6</v>
      </c>
    </row>
    <row r="40" spans="1:16">
      <c r="A40" s="1">
        <f t="shared" si="0"/>
        <v>39</v>
      </c>
      <c r="B40" s="1">
        <v>1</v>
      </c>
      <c r="C40" s="1">
        <v>2</v>
      </c>
      <c r="D40" s="1">
        <v>3</v>
      </c>
      <c r="E40" s="1">
        <v>1</v>
      </c>
      <c r="F40" s="3">
        <v>3</v>
      </c>
      <c r="G40" s="5">
        <v>7</v>
      </c>
      <c r="H40" s="27">
        <v>85497.9</v>
      </c>
      <c r="I40" s="1">
        <f t="shared" si="1"/>
        <v>51298.74</v>
      </c>
      <c r="J40" s="1">
        <f t="shared" si="13"/>
        <v>34199.159999999996</v>
      </c>
      <c r="K40" s="1">
        <f>2/5</f>
        <v>0.4</v>
      </c>
      <c r="L40" s="1" t="s">
        <v>8</v>
      </c>
      <c r="M40" s="1">
        <v>0</v>
      </c>
      <c r="N40" s="1" t="s">
        <v>10</v>
      </c>
      <c r="O40" s="7">
        <v>16725</v>
      </c>
      <c r="P40" s="8">
        <v>85497.9</v>
      </c>
    </row>
    <row r="41" spans="1:16">
      <c r="A41" s="1">
        <f t="shared" si="0"/>
        <v>40</v>
      </c>
      <c r="B41" s="1">
        <v>1</v>
      </c>
      <c r="C41" s="1">
        <v>2</v>
      </c>
      <c r="D41" s="1">
        <v>3</v>
      </c>
      <c r="E41" s="1">
        <v>1</v>
      </c>
      <c r="F41" s="3">
        <v>3</v>
      </c>
      <c r="G41" s="5">
        <v>7</v>
      </c>
      <c r="H41" s="27">
        <v>85497.9</v>
      </c>
      <c r="I41" s="1">
        <f t="shared" si="1"/>
        <v>51298.74</v>
      </c>
      <c r="J41" s="1">
        <f t="shared" ref="J41:J45" si="15">K41*H41</f>
        <v>34199.159999999996</v>
      </c>
      <c r="K41" s="1">
        <f t="shared" ref="K41:K44" si="16">2/5</f>
        <v>0.4</v>
      </c>
      <c r="L41" s="1" t="s">
        <v>8</v>
      </c>
      <c r="M41" s="1">
        <v>1</v>
      </c>
      <c r="N41" s="1" t="s">
        <v>10</v>
      </c>
      <c r="O41" s="7">
        <v>16725</v>
      </c>
      <c r="P41" s="8">
        <v>85497.9</v>
      </c>
    </row>
    <row r="42" spans="1:16">
      <c r="A42" s="1">
        <f t="shared" si="0"/>
        <v>41</v>
      </c>
      <c r="B42" s="1">
        <v>1</v>
      </c>
      <c r="C42" s="1">
        <v>2</v>
      </c>
      <c r="D42" s="1">
        <v>3</v>
      </c>
      <c r="E42" s="1">
        <v>1</v>
      </c>
      <c r="F42" s="3">
        <v>3</v>
      </c>
      <c r="G42" s="5">
        <v>7</v>
      </c>
      <c r="H42" s="27">
        <v>85497.9</v>
      </c>
      <c r="I42" s="1">
        <f t="shared" si="1"/>
        <v>51298.74</v>
      </c>
      <c r="J42" s="1">
        <f t="shared" si="15"/>
        <v>34199.159999999996</v>
      </c>
      <c r="K42" s="1">
        <f t="shared" si="16"/>
        <v>0.4</v>
      </c>
      <c r="L42" s="1" t="s">
        <v>8</v>
      </c>
      <c r="M42" s="1">
        <v>1</v>
      </c>
      <c r="N42" s="1" t="s">
        <v>10</v>
      </c>
      <c r="O42" s="7">
        <v>16725</v>
      </c>
      <c r="P42" s="8">
        <v>85497.9</v>
      </c>
    </row>
    <row r="43" spans="1:16">
      <c r="A43" s="1">
        <f t="shared" si="0"/>
        <v>42</v>
      </c>
      <c r="B43" s="1">
        <v>1</v>
      </c>
      <c r="C43" s="1">
        <v>2</v>
      </c>
      <c r="D43" s="1">
        <v>3</v>
      </c>
      <c r="E43" s="1">
        <v>1</v>
      </c>
      <c r="F43" s="3">
        <v>3</v>
      </c>
      <c r="G43" s="5">
        <v>7</v>
      </c>
      <c r="H43" s="27">
        <v>85497.9</v>
      </c>
      <c r="I43" s="1">
        <f t="shared" si="1"/>
        <v>51298.74</v>
      </c>
      <c r="J43" s="1">
        <f t="shared" si="15"/>
        <v>34199.159999999996</v>
      </c>
      <c r="K43" s="1">
        <f t="shared" si="16"/>
        <v>0.4</v>
      </c>
      <c r="L43" s="1" t="s">
        <v>8</v>
      </c>
      <c r="M43" s="1">
        <v>0</v>
      </c>
      <c r="N43" s="1" t="s">
        <v>10</v>
      </c>
      <c r="O43" s="7">
        <v>16725</v>
      </c>
      <c r="P43" s="8">
        <v>85497.9</v>
      </c>
    </row>
    <row r="44" spans="1:16">
      <c r="A44" s="1">
        <f t="shared" si="0"/>
        <v>43</v>
      </c>
      <c r="B44" s="1">
        <v>1</v>
      </c>
      <c r="C44" s="1">
        <v>2</v>
      </c>
      <c r="D44" s="1">
        <v>3</v>
      </c>
      <c r="E44" s="1">
        <v>1</v>
      </c>
      <c r="F44" s="3">
        <v>3</v>
      </c>
      <c r="G44" s="5">
        <v>7</v>
      </c>
      <c r="H44" s="27">
        <v>85497.9</v>
      </c>
      <c r="I44" s="1">
        <f t="shared" si="1"/>
        <v>51298.74</v>
      </c>
      <c r="J44" s="1">
        <f t="shared" si="15"/>
        <v>34199.159999999996</v>
      </c>
      <c r="K44" s="1">
        <f t="shared" si="16"/>
        <v>0.4</v>
      </c>
      <c r="L44" s="1" t="s">
        <v>8</v>
      </c>
      <c r="M44" s="1">
        <v>0</v>
      </c>
      <c r="N44" s="1" t="s">
        <v>10</v>
      </c>
      <c r="O44" s="7">
        <v>16725</v>
      </c>
      <c r="P44" s="8">
        <v>85497.9</v>
      </c>
    </row>
    <row r="45" spans="1:16">
      <c r="A45" s="1">
        <f t="shared" si="0"/>
        <v>44</v>
      </c>
      <c r="B45" s="1">
        <v>1</v>
      </c>
      <c r="C45" s="1">
        <v>2</v>
      </c>
      <c r="D45" s="1">
        <v>3</v>
      </c>
      <c r="E45" s="1">
        <v>1</v>
      </c>
      <c r="F45" s="3">
        <v>3</v>
      </c>
      <c r="G45" s="5">
        <v>8</v>
      </c>
      <c r="H45" s="27">
        <v>42218.8</v>
      </c>
      <c r="I45" s="1">
        <f t="shared" si="1"/>
        <v>25331.280000000002</v>
      </c>
      <c r="J45" s="1">
        <f t="shared" si="15"/>
        <v>16887.52</v>
      </c>
      <c r="K45" s="1">
        <f>2/5</f>
        <v>0.4</v>
      </c>
      <c r="L45" s="1" t="s">
        <v>8</v>
      </c>
      <c r="M45" s="1">
        <v>1</v>
      </c>
      <c r="N45" s="1" t="s">
        <v>10</v>
      </c>
      <c r="O45" s="7">
        <v>10526</v>
      </c>
      <c r="P45" s="8">
        <v>42218.8</v>
      </c>
    </row>
    <row r="46" spans="1:16">
      <c r="A46" s="1">
        <f t="shared" ref="A46:A109" si="17">A45+1</f>
        <v>45</v>
      </c>
      <c r="B46" s="1">
        <v>1</v>
      </c>
      <c r="C46" s="1">
        <v>2</v>
      </c>
      <c r="D46" s="1">
        <v>3</v>
      </c>
      <c r="E46" s="1">
        <v>1</v>
      </c>
      <c r="F46" s="3">
        <v>3</v>
      </c>
      <c r="G46" s="5">
        <v>8</v>
      </c>
      <c r="H46" s="27">
        <v>42218.8</v>
      </c>
      <c r="I46" s="1">
        <f t="shared" si="1"/>
        <v>25331.280000000002</v>
      </c>
      <c r="J46" s="1">
        <f t="shared" ref="J46:J50" si="18">K46*H46</f>
        <v>16887.52</v>
      </c>
      <c r="K46" s="1">
        <f t="shared" ref="K46:K49" si="19">2/5</f>
        <v>0.4</v>
      </c>
      <c r="L46" s="1" t="s">
        <v>8</v>
      </c>
      <c r="M46" s="1">
        <v>0</v>
      </c>
      <c r="N46" s="1" t="s">
        <v>10</v>
      </c>
      <c r="O46" s="7">
        <v>10526</v>
      </c>
      <c r="P46" s="8">
        <v>42218.8</v>
      </c>
    </row>
    <row r="47" spans="1:16">
      <c r="A47" s="1">
        <f t="shared" si="17"/>
        <v>46</v>
      </c>
      <c r="B47" s="1">
        <v>1</v>
      </c>
      <c r="C47" s="1">
        <v>2</v>
      </c>
      <c r="D47" s="1">
        <v>3</v>
      </c>
      <c r="E47" s="1">
        <v>1</v>
      </c>
      <c r="F47" s="3">
        <v>3</v>
      </c>
      <c r="G47" s="5">
        <v>8</v>
      </c>
      <c r="H47" s="27">
        <v>42218.8</v>
      </c>
      <c r="I47" s="1">
        <f t="shared" si="1"/>
        <v>25331.280000000002</v>
      </c>
      <c r="J47" s="1">
        <f t="shared" si="18"/>
        <v>16887.52</v>
      </c>
      <c r="K47" s="1">
        <f t="shared" si="19"/>
        <v>0.4</v>
      </c>
      <c r="L47" s="1" t="s">
        <v>8</v>
      </c>
      <c r="M47" s="1">
        <v>0</v>
      </c>
      <c r="N47" s="1" t="s">
        <v>10</v>
      </c>
      <c r="O47" s="7">
        <v>10526</v>
      </c>
      <c r="P47" s="8">
        <v>42218.8</v>
      </c>
    </row>
    <row r="48" spans="1:16">
      <c r="A48" s="1">
        <f t="shared" si="17"/>
        <v>47</v>
      </c>
      <c r="B48" s="1">
        <v>1</v>
      </c>
      <c r="C48" s="1">
        <v>2</v>
      </c>
      <c r="D48" s="1">
        <v>3</v>
      </c>
      <c r="E48" s="1">
        <v>1</v>
      </c>
      <c r="F48" s="3">
        <v>3</v>
      </c>
      <c r="G48" s="5">
        <v>8</v>
      </c>
      <c r="H48" s="27">
        <v>42218.8</v>
      </c>
      <c r="I48" s="1">
        <f t="shared" si="1"/>
        <v>25331.280000000002</v>
      </c>
      <c r="J48" s="1">
        <f t="shared" si="18"/>
        <v>16887.52</v>
      </c>
      <c r="K48" s="1">
        <f t="shared" si="19"/>
        <v>0.4</v>
      </c>
      <c r="L48" s="1" t="s">
        <v>8</v>
      </c>
      <c r="M48" s="1">
        <v>0</v>
      </c>
      <c r="N48" s="1" t="s">
        <v>10</v>
      </c>
      <c r="O48" s="7">
        <v>10526</v>
      </c>
      <c r="P48" s="8">
        <v>42218.8</v>
      </c>
    </row>
    <row r="49" spans="1:16">
      <c r="A49" s="1">
        <f t="shared" si="17"/>
        <v>48</v>
      </c>
      <c r="B49" s="1">
        <v>1</v>
      </c>
      <c r="C49" s="1">
        <v>2</v>
      </c>
      <c r="D49" s="1">
        <v>3</v>
      </c>
      <c r="E49" s="1">
        <v>1</v>
      </c>
      <c r="F49" s="3">
        <v>3</v>
      </c>
      <c r="G49" s="5">
        <v>8</v>
      </c>
      <c r="H49" s="27">
        <v>42218.8</v>
      </c>
      <c r="I49" s="1">
        <f t="shared" si="1"/>
        <v>25331.280000000002</v>
      </c>
      <c r="J49" s="1">
        <f t="shared" si="18"/>
        <v>16887.52</v>
      </c>
      <c r="K49" s="1">
        <f t="shared" si="19"/>
        <v>0.4</v>
      </c>
      <c r="L49" s="1" t="s">
        <v>8</v>
      </c>
      <c r="M49" s="1">
        <v>1</v>
      </c>
      <c r="N49" s="1" t="s">
        <v>10</v>
      </c>
      <c r="O49" s="7">
        <v>10526</v>
      </c>
      <c r="P49" s="8">
        <v>42218.8</v>
      </c>
    </row>
    <row r="50" spans="1:16">
      <c r="A50" s="1">
        <f t="shared" si="17"/>
        <v>49</v>
      </c>
      <c r="B50" s="1">
        <v>1</v>
      </c>
      <c r="C50" s="1">
        <v>2</v>
      </c>
      <c r="D50" s="1">
        <v>3</v>
      </c>
      <c r="E50" s="1">
        <v>1</v>
      </c>
      <c r="F50" s="3">
        <v>3</v>
      </c>
      <c r="G50" s="5">
        <v>9</v>
      </c>
      <c r="H50" s="27">
        <v>203186.6</v>
      </c>
      <c r="I50" s="1">
        <f t="shared" si="1"/>
        <v>50796.649999999994</v>
      </c>
      <c r="J50" s="1">
        <f t="shared" si="18"/>
        <v>152389.95000000001</v>
      </c>
      <c r="K50" s="1">
        <f>3/4</f>
        <v>0.75</v>
      </c>
      <c r="L50" s="1" t="s">
        <v>8</v>
      </c>
      <c r="M50" s="1">
        <v>1</v>
      </c>
      <c r="N50" s="1" t="s">
        <v>10</v>
      </c>
      <c r="O50" s="7">
        <v>19681</v>
      </c>
      <c r="P50" s="8">
        <v>203186.6</v>
      </c>
    </row>
    <row r="51" spans="1:16">
      <c r="A51" s="1">
        <f t="shared" si="17"/>
        <v>50</v>
      </c>
      <c r="B51" s="1">
        <v>1</v>
      </c>
      <c r="C51" s="1">
        <v>2</v>
      </c>
      <c r="D51" s="1">
        <v>3</v>
      </c>
      <c r="E51" s="1">
        <v>1</v>
      </c>
      <c r="F51" s="3">
        <v>3</v>
      </c>
      <c r="G51" s="5">
        <v>9</v>
      </c>
      <c r="H51" s="27">
        <v>203186.6</v>
      </c>
      <c r="I51" s="1">
        <f t="shared" si="1"/>
        <v>50796.649999999994</v>
      </c>
      <c r="J51" s="1">
        <f t="shared" ref="J51:J54" si="20">K51*H51</f>
        <v>152389.95000000001</v>
      </c>
      <c r="K51" s="1">
        <f t="shared" ref="K51:K53" si="21">3/4</f>
        <v>0.75</v>
      </c>
      <c r="L51" s="1" t="s">
        <v>8</v>
      </c>
      <c r="M51" s="1">
        <v>1</v>
      </c>
      <c r="N51" s="1" t="s">
        <v>10</v>
      </c>
      <c r="O51" s="7">
        <v>19681</v>
      </c>
      <c r="P51" s="8">
        <v>203186.6</v>
      </c>
    </row>
    <row r="52" spans="1:16">
      <c r="A52" s="1">
        <f t="shared" si="17"/>
        <v>51</v>
      </c>
      <c r="B52" s="1">
        <v>1</v>
      </c>
      <c r="C52" s="1">
        <v>2</v>
      </c>
      <c r="D52" s="1">
        <v>3</v>
      </c>
      <c r="E52" s="1">
        <v>1</v>
      </c>
      <c r="F52" s="3">
        <v>3</v>
      </c>
      <c r="G52" s="5">
        <v>9</v>
      </c>
      <c r="H52" s="27">
        <v>203186.6</v>
      </c>
      <c r="I52" s="1">
        <f t="shared" si="1"/>
        <v>50796.649999999994</v>
      </c>
      <c r="J52" s="1">
        <f t="shared" si="20"/>
        <v>152389.95000000001</v>
      </c>
      <c r="K52" s="1">
        <f t="shared" si="21"/>
        <v>0.75</v>
      </c>
      <c r="L52" s="1" t="s">
        <v>8</v>
      </c>
      <c r="M52" s="1">
        <v>1</v>
      </c>
      <c r="N52" s="1" t="s">
        <v>10</v>
      </c>
      <c r="O52" s="7">
        <v>19681</v>
      </c>
      <c r="P52" s="8">
        <v>203186.6</v>
      </c>
    </row>
    <row r="53" spans="1:16">
      <c r="A53" s="1">
        <f t="shared" si="17"/>
        <v>52</v>
      </c>
      <c r="B53" s="1">
        <v>1</v>
      </c>
      <c r="C53" s="1">
        <v>2</v>
      </c>
      <c r="D53" s="1">
        <v>3</v>
      </c>
      <c r="E53" s="1">
        <v>1</v>
      </c>
      <c r="F53" s="3">
        <v>3</v>
      </c>
      <c r="G53" s="5">
        <v>9</v>
      </c>
      <c r="H53" s="27">
        <v>203186.6</v>
      </c>
      <c r="I53" s="1">
        <f t="shared" si="1"/>
        <v>50796.649999999994</v>
      </c>
      <c r="J53" s="1">
        <f t="shared" si="20"/>
        <v>152389.95000000001</v>
      </c>
      <c r="K53" s="1">
        <f t="shared" si="21"/>
        <v>0.75</v>
      </c>
      <c r="L53" s="1" t="s">
        <v>8</v>
      </c>
      <c r="M53" s="1">
        <v>0</v>
      </c>
      <c r="N53" s="1" t="s">
        <v>10</v>
      </c>
      <c r="O53" s="7">
        <v>19681</v>
      </c>
      <c r="P53" s="8">
        <v>203186.6</v>
      </c>
    </row>
    <row r="54" spans="1:16">
      <c r="A54" s="1">
        <f t="shared" si="17"/>
        <v>53</v>
      </c>
      <c r="B54" s="1">
        <v>1</v>
      </c>
      <c r="C54" s="1">
        <v>2</v>
      </c>
      <c r="D54" s="1">
        <v>3</v>
      </c>
      <c r="E54" s="1">
        <v>1</v>
      </c>
      <c r="F54" s="3">
        <v>3</v>
      </c>
      <c r="G54" s="5">
        <v>10</v>
      </c>
      <c r="H54" s="27">
        <v>85493.299999999988</v>
      </c>
      <c r="I54" s="1">
        <f t="shared" si="1"/>
        <v>85493.299999999988</v>
      </c>
      <c r="J54" s="1">
        <f t="shared" si="20"/>
        <v>0</v>
      </c>
      <c r="K54" s="1">
        <f>0/5</f>
        <v>0</v>
      </c>
      <c r="L54" s="1" t="s">
        <v>8</v>
      </c>
      <c r="M54" s="1">
        <v>0</v>
      </c>
      <c r="N54" s="1" t="s">
        <v>10</v>
      </c>
      <c r="O54" s="7">
        <v>20179</v>
      </c>
      <c r="P54" s="8">
        <v>85493.299999999988</v>
      </c>
    </row>
    <row r="55" spans="1:16">
      <c r="A55" s="1">
        <f t="shared" si="17"/>
        <v>54</v>
      </c>
      <c r="B55" s="1">
        <v>1</v>
      </c>
      <c r="C55" s="1">
        <v>2</v>
      </c>
      <c r="D55" s="1">
        <v>3</v>
      </c>
      <c r="E55" s="1">
        <v>1</v>
      </c>
      <c r="F55" s="3">
        <v>3</v>
      </c>
      <c r="G55" s="5">
        <v>10</v>
      </c>
      <c r="H55" s="27">
        <v>85493.299999999988</v>
      </c>
      <c r="I55" s="1">
        <f t="shared" si="1"/>
        <v>85493.299999999988</v>
      </c>
      <c r="J55" s="1">
        <f t="shared" ref="J55:J59" si="22">K55*H55</f>
        <v>0</v>
      </c>
      <c r="K55" s="1">
        <f t="shared" ref="K55:K58" si="23">0/5</f>
        <v>0</v>
      </c>
      <c r="L55" s="1" t="s">
        <v>8</v>
      </c>
      <c r="M55" s="1">
        <v>0</v>
      </c>
      <c r="N55" s="1" t="s">
        <v>10</v>
      </c>
      <c r="O55" s="7">
        <v>20179</v>
      </c>
      <c r="P55" s="8">
        <v>85493.299999999988</v>
      </c>
    </row>
    <row r="56" spans="1:16">
      <c r="A56" s="1">
        <f t="shared" si="17"/>
        <v>55</v>
      </c>
      <c r="B56" s="1">
        <v>1</v>
      </c>
      <c r="C56" s="1">
        <v>2</v>
      </c>
      <c r="D56" s="1">
        <v>3</v>
      </c>
      <c r="E56" s="1">
        <v>1</v>
      </c>
      <c r="F56" s="3">
        <v>3</v>
      </c>
      <c r="G56" s="5">
        <v>10</v>
      </c>
      <c r="H56" s="27">
        <v>85493.299999999988</v>
      </c>
      <c r="I56" s="1">
        <f t="shared" si="1"/>
        <v>85493.299999999988</v>
      </c>
      <c r="J56" s="1">
        <f t="shared" si="22"/>
        <v>0</v>
      </c>
      <c r="K56" s="1">
        <f t="shared" si="23"/>
        <v>0</v>
      </c>
      <c r="L56" s="1" t="s">
        <v>8</v>
      </c>
      <c r="M56" s="1">
        <v>0</v>
      </c>
      <c r="N56" s="1" t="s">
        <v>10</v>
      </c>
      <c r="O56" s="7">
        <v>20179</v>
      </c>
      <c r="P56" s="8">
        <v>85493.299999999988</v>
      </c>
    </row>
    <row r="57" spans="1:16">
      <c r="A57" s="1">
        <f t="shared" si="17"/>
        <v>56</v>
      </c>
      <c r="B57" s="1">
        <v>1</v>
      </c>
      <c r="C57" s="1">
        <v>2</v>
      </c>
      <c r="D57" s="1">
        <v>3</v>
      </c>
      <c r="E57" s="1">
        <v>1</v>
      </c>
      <c r="F57" s="3">
        <v>3</v>
      </c>
      <c r="G57" s="5">
        <v>10</v>
      </c>
      <c r="H57" s="27">
        <v>85493.299999999988</v>
      </c>
      <c r="I57" s="1">
        <f t="shared" si="1"/>
        <v>85493.299999999988</v>
      </c>
      <c r="J57" s="1">
        <f t="shared" si="22"/>
        <v>0</v>
      </c>
      <c r="K57" s="1">
        <f t="shared" si="23"/>
        <v>0</v>
      </c>
      <c r="L57" s="1" t="s">
        <v>8</v>
      </c>
      <c r="M57" s="1">
        <v>0</v>
      </c>
      <c r="N57" s="1" t="s">
        <v>10</v>
      </c>
      <c r="O57" s="7">
        <v>20179</v>
      </c>
      <c r="P57" s="8">
        <v>85493.299999999988</v>
      </c>
    </row>
    <row r="58" spans="1:16">
      <c r="A58" s="1">
        <f t="shared" si="17"/>
        <v>57</v>
      </c>
      <c r="B58" s="1">
        <v>1</v>
      </c>
      <c r="C58" s="1">
        <v>2</v>
      </c>
      <c r="D58" s="1">
        <v>3</v>
      </c>
      <c r="E58" s="1">
        <v>1</v>
      </c>
      <c r="F58" s="3">
        <v>3</v>
      </c>
      <c r="G58" s="5">
        <v>10</v>
      </c>
      <c r="H58" s="27">
        <v>85493.299999999988</v>
      </c>
      <c r="I58" s="1">
        <f t="shared" si="1"/>
        <v>85493.299999999988</v>
      </c>
      <c r="J58" s="1">
        <f t="shared" si="22"/>
        <v>0</v>
      </c>
      <c r="K58" s="1">
        <f t="shared" si="23"/>
        <v>0</v>
      </c>
      <c r="L58" s="1" t="s">
        <v>8</v>
      </c>
      <c r="M58" s="1">
        <v>0</v>
      </c>
      <c r="N58" s="1" t="s">
        <v>10</v>
      </c>
      <c r="O58" s="7">
        <v>20179</v>
      </c>
      <c r="P58" s="8">
        <v>85493.299999999988</v>
      </c>
    </row>
    <row r="59" spans="1:16">
      <c r="A59" s="1">
        <f t="shared" si="17"/>
        <v>58</v>
      </c>
      <c r="B59" s="1">
        <v>1</v>
      </c>
      <c r="C59" s="1">
        <v>2</v>
      </c>
      <c r="D59" s="1">
        <v>3</v>
      </c>
      <c r="E59" s="1">
        <v>1</v>
      </c>
      <c r="F59" s="3">
        <v>4</v>
      </c>
      <c r="G59" s="10">
        <v>11</v>
      </c>
      <c r="H59" s="27">
        <v>137137.5</v>
      </c>
      <c r="I59" s="1">
        <f t="shared" si="1"/>
        <v>101048.68421052632</v>
      </c>
      <c r="J59" s="1">
        <f t="shared" si="22"/>
        <v>36088.81578947368</v>
      </c>
      <c r="K59" s="11">
        <f>5/19</f>
        <v>0.26315789473684209</v>
      </c>
      <c r="L59" s="1" t="s">
        <v>8</v>
      </c>
      <c r="M59" s="1">
        <v>0</v>
      </c>
      <c r="N59" s="1" t="s">
        <v>10</v>
      </c>
      <c r="O59" s="7">
        <v>36216</v>
      </c>
      <c r="P59" s="8">
        <v>137137.5</v>
      </c>
    </row>
    <row r="60" spans="1:16">
      <c r="A60" s="1">
        <f t="shared" si="17"/>
        <v>59</v>
      </c>
      <c r="B60" s="1">
        <v>1</v>
      </c>
      <c r="C60" s="1">
        <v>2</v>
      </c>
      <c r="D60" s="1">
        <v>3</v>
      </c>
      <c r="E60" s="1">
        <v>1</v>
      </c>
      <c r="F60" s="3">
        <v>4</v>
      </c>
      <c r="G60" s="10">
        <v>11</v>
      </c>
      <c r="H60" s="27">
        <v>137137.5</v>
      </c>
      <c r="I60" s="1">
        <f t="shared" si="1"/>
        <v>101048.68421052632</v>
      </c>
      <c r="J60" s="1">
        <f t="shared" ref="J60:J78" si="24">K60*H60</f>
        <v>36088.81578947368</v>
      </c>
      <c r="K60" s="11">
        <f t="shared" ref="K60:K77" si="25">5/19</f>
        <v>0.26315789473684209</v>
      </c>
      <c r="L60" s="1" t="s">
        <v>8</v>
      </c>
      <c r="M60" s="1">
        <v>1</v>
      </c>
      <c r="N60" s="1" t="s">
        <v>10</v>
      </c>
      <c r="O60" s="7">
        <v>36216</v>
      </c>
      <c r="P60" s="8">
        <v>137137.5</v>
      </c>
    </row>
    <row r="61" spans="1:16">
      <c r="A61" s="1">
        <f t="shared" si="17"/>
        <v>60</v>
      </c>
      <c r="B61" s="1">
        <v>1</v>
      </c>
      <c r="C61" s="1">
        <v>2</v>
      </c>
      <c r="D61" s="1">
        <v>3</v>
      </c>
      <c r="E61" s="1">
        <v>1</v>
      </c>
      <c r="F61" s="3">
        <v>4</v>
      </c>
      <c r="G61" s="10">
        <v>11</v>
      </c>
      <c r="H61" s="27">
        <v>137137.5</v>
      </c>
      <c r="I61" s="1">
        <f t="shared" si="1"/>
        <v>101048.68421052632</v>
      </c>
      <c r="J61" s="1">
        <f t="shared" si="24"/>
        <v>36088.81578947368</v>
      </c>
      <c r="K61" s="11">
        <f t="shared" si="25"/>
        <v>0.26315789473684209</v>
      </c>
      <c r="L61" s="1" t="s">
        <v>8</v>
      </c>
      <c r="M61" s="1">
        <v>1</v>
      </c>
      <c r="N61" s="1" t="s">
        <v>10</v>
      </c>
      <c r="O61" s="7">
        <v>36216</v>
      </c>
      <c r="P61" s="8">
        <v>137137.5</v>
      </c>
    </row>
    <row r="62" spans="1:16">
      <c r="A62" s="1">
        <f t="shared" si="17"/>
        <v>61</v>
      </c>
      <c r="B62" s="1">
        <v>1</v>
      </c>
      <c r="C62" s="1">
        <v>2</v>
      </c>
      <c r="D62" s="1">
        <v>3</v>
      </c>
      <c r="E62" s="1">
        <v>1</v>
      </c>
      <c r="F62" s="3">
        <v>4</v>
      </c>
      <c r="G62" s="10">
        <v>11</v>
      </c>
      <c r="H62" s="27">
        <v>137137.5</v>
      </c>
      <c r="I62" s="1">
        <f t="shared" si="1"/>
        <v>101048.68421052632</v>
      </c>
      <c r="J62" s="1">
        <f t="shared" si="24"/>
        <v>36088.81578947368</v>
      </c>
      <c r="K62" s="11">
        <f t="shared" si="25"/>
        <v>0.26315789473684209</v>
      </c>
      <c r="L62" s="1" t="s">
        <v>8</v>
      </c>
      <c r="M62" s="1">
        <v>0</v>
      </c>
      <c r="N62" s="1" t="s">
        <v>10</v>
      </c>
      <c r="O62" s="7">
        <v>36216</v>
      </c>
      <c r="P62" s="8">
        <v>137137.5</v>
      </c>
    </row>
    <row r="63" spans="1:16">
      <c r="A63" s="1">
        <f t="shared" si="17"/>
        <v>62</v>
      </c>
      <c r="B63" s="1">
        <v>1</v>
      </c>
      <c r="C63" s="1">
        <v>2</v>
      </c>
      <c r="D63" s="1">
        <v>3</v>
      </c>
      <c r="E63" s="1">
        <v>1</v>
      </c>
      <c r="F63" s="3">
        <v>4</v>
      </c>
      <c r="G63" s="10">
        <v>11</v>
      </c>
      <c r="H63" s="27">
        <v>137137.5</v>
      </c>
      <c r="I63" s="1">
        <f t="shared" si="1"/>
        <v>101048.68421052632</v>
      </c>
      <c r="J63" s="1">
        <f t="shared" si="24"/>
        <v>36088.81578947368</v>
      </c>
      <c r="K63" s="11">
        <f t="shared" si="25"/>
        <v>0.26315789473684209</v>
      </c>
      <c r="L63" s="1" t="s">
        <v>8</v>
      </c>
      <c r="M63" s="1">
        <v>0</v>
      </c>
      <c r="N63" s="1" t="s">
        <v>10</v>
      </c>
      <c r="O63" s="7">
        <v>36216</v>
      </c>
      <c r="P63" s="8">
        <v>137137.5</v>
      </c>
    </row>
    <row r="64" spans="1:16">
      <c r="A64" s="1">
        <f t="shared" si="17"/>
        <v>63</v>
      </c>
      <c r="B64" s="1">
        <v>1</v>
      </c>
      <c r="C64" s="1">
        <v>2</v>
      </c>
      <c r="D64" s="1">
        <v>3</v>
      </c>
      <c r="E64" s="1">
        <v>1</v>
      </c>
      <c r="F64" s="3">
        <v>4</v>
      </c>
      <c r="G64" s="10">
        <v>11</v>
      </c>
      <c r="H64" s="27">
        <v>137137.5</v>
      </c>
      <c r="I64" s="1">
        <f t="shared" si="1"/>
        <v>101048.68421052632</v>
      </c>
      <c r="J64" s="1">
        <f t="shared" si="24"/>
        <v>36088.81578947368</v>
      </c>
      <c r="K64" s="11">
        <f t="shared" si="25"/>
        <v>0.26315789473684209</v>
      </c>
      <c r="L64" s="1" t="s">
        <v>8</v>
      </c>
      <c r="M64" s="1">
        <v>0</v>
      </c>
      <c r="N64" s="1" t="s">
        <v>10</v>
      </c>
      <c r="O64" s="7">
        <v>36216</v>
      </c>
      <c r="P64" s="8">
        <v>137137.5</v>
      </c>
    </row>
    <row r="65" spans="1:16">
      <c r="A65" s="1">
        <f t="shared" si="17"/>
        <v>64</v>
      </c>
      <c r="B65" s="1">
        <v>1</v>
      </c>
      <c r="C65" s="1">
        <v>2</v>
      </c>
      <c r="D65" s="1">
        <v>3</v>
      </c>
      <c r="E65" s="1">
        <v>1</v>
      </c>
      <c r="F65" s="3">
        <v>4</v>
      </c>
      <c r="G65" s="10">
        <v>11</v>
      </c>
      <c r="H65" s="27">
        <v>137137.5</v>
      </c>
      <c r="I65" s="1">
        <f t="shared" si="1"/>
        <v>101048.68421052632</v>
      </c>
      <c r="J65" s="1">
        <f t="shared" si="24"/>
        <v>36088.81578947368</v>
      </c>
      <c r="K65" s="11">
        <f t="shared" si="25"/>
        <v>0.26315789473684209</v>
      </c>
      <c r="L65" s="1" t="s">
        <v>8</v>
      </c>
      <c r="M65" s="1">
        <v>0</v>
      </c>
      <c r="N65" s="1" t="s">
        <v>10</v>
      </c>
      <c r="O65" s="7">
        <v>36216</v>
      </c>
      <c r="P65" s="8">
        <v>137137.5</v>
      </c>
    </row>
    <row r="66" spans="1:16">
      <c r="A66" s="1">
        <f t="shared" si="17"/>
        <v>65</v>
      </c>
      <c r="B66" s="1">
        <v>1</v>
      </c>
      <c r="C66" s="1">
        <v>2</v>
      </c>
      <c r="D66" s="1">
        <v>3</v>
      </c>
      <c r="E66" s="1">
        <v>1</v>
      </c>
      <c r="F66" s="3">
        <v>4</v>
      </c>
      <c r="G66" s="10">
        <v>11</v>
      </c>
      <c r="H66" s="27">
        <v>137137.5</v>
      </c>
      <c r="I66" s="1">
        <f t="shared" si="1"/>
        <v>101048.68421052632</v>
      </c>
      <c r="J66" s="1">
        <f t="shared" si="24"/>
        <v>36088.81578947368</v>
      </c>
      <c r="K66" s="11">
        <f t="shared" si="25"/>
        <v>0.26315789473684209</v>
      </c>
      <c r="L66" s="1" t="s">
        <v>8</v>
      </c>
      <c r="M66" s="1">
        <v>0</v>
      </c>
      <c r="N66" s="1" t="s">
        <v>10</v>
      </c>
      <c r="O66" s="7">
        <v>36216</v>
      </c>
      <c r="P66" s="8">
        <v>137137.5</v>
      </c>
    </row>
    <row r="67" spans="1:16">
      <c r="A67" s="1">
        <f t="shared" si="17"/>
        <v>66</v>
      </c>
      <c r="B67" s="1">
        <v>1</v>
      </c>
      <c r="C67" s="1">
        <v>2</v>
      </c>
      <c r="D67" s="1">
        <v>3</v>
      </c>
      <c r="E67" s="1">
        <v>1</v>
      </c>
      <c r="F67" s="3">
        <v>4</v>
      </c>
      <c r="G67" s="10">
        <v>11</v>
      </c>
      <c r="H67" s="27">
        <v>137137.5</v>
      </c>
      <c r="I67" s="1">
        <f t="shared" ref="I67:I131" si="26">H67-J67</f>
        <v>101048.68421052632</v>
      </c>
      <c r="J67" s="1">
        <f t="shared" si="24"/>
        <v>36088.81578947368</v>
      </c>
      <c r="K67" s="11">
        <f t="shared" si="25"/>
        <v>0.26315789473684209</v>
      </c>
      <c r="L67" s="1" t="s">
        <v>8</v>
      </c>
      <c r="M67" s="1">
        <v>1</v>
      </c>
      <c r="N67" s="1" t="s">
        <v>10</v>
      </c>
      <c r="O67" s="7">
        <v>36216</v>
      </c>
      <c r="P67" s="8">
        <v>137137.5</v>
      </c>
    </row>
    <row r="68" spans="1:16">
      <c r="A68" s="1">
        <f t="shared" si="17"/>
        <v>67</v>
      </c>
      <c r="B68" s="1">
        <v>1</v>
      </c>
      <c r="C68" s="1">
        <v>2</v>
      </c>
      <c r="D68" s="1">
        <v>3</v>
      </c>
      <c r="E68" s="1">
        <v>1</v>
      </c>
      <c r="F68" s="3">
        <v>4</v>
      </c>
      <c r="G68" s="10">
        <v>11</v>
      </c>
      <c r="H68" s="27">
        <v>137137.5</v>
      </c>
      <c r="I68" s="1">
        <f t="shared" si="26"/>
        <v>101048.68421052632</v>
      </c>
      <c r="J68" s="1">
        <f t="shared" si="24"/>
        <v>36088.81578947368</v>
      </c>
      <c r="K68" s="11">
        <f t="shared" si="25"/>
        <v>0.26315789473684209</v>
      </c>
      <c r="L68" s="1" t="s">
        <v>8</v>
      </c>
      <c r="M68" s="1">
        <v>0</v>
      </c>
      <c r="N68" s="1" t="s">
        <v>10</v>
      </c>
      <c r="O68" s="7">
        <v>36216</v>
      </c>
      <c r="P68" s="8">
        <v>137137.5</v>
      </c>
    </row>
    <row r="69" spans="1:16">
      <c r="A69" s="1">
        <f t="shared" si="17"/>
        <v>68</v>
      </c>
      <c r="B69" s="1">
        <v>1</v>
      </c>
      <c r="C69" s="1">
        <v>2</v>
      </c>
      <c r="D69" s="1">
        <v>3</v>
      </c>
      <c r="E69" s="1">
        <v>1</v>
      </c>
      <c r="F69" s="3">
        <v>4</v>
      </c>
      <c r="G69" s="10">
        <v>11</v>
      </c>
      <c r="H69" s="27">
        <v>137137.5</v>
      </c>
      <c r="I69" s="1">
        <f t="shared" si="26"/>
        <v>101048.68421052632</v>
      </c>
      <c r="J69" s="1">
        <f t="shared" si="24"/>
        <v>36088.81578947368</v>
      </c>
      <c r="K69" s="11">
        <f t="shared" si="25"/>
        <v>0.26315789473684209</v>
      </c>
      <c r="L69" s="1" t="s">
        <v>8</v>
      </c>
      <c r="M69" s="1">
        <v>0</v>
      </c>
      <c r="N69" s="1" t="s">
        <v>10</v>
      </c>
      <c r="O69" s="7">
        <v>36216</v>
      </c>
      <c r="P69" s="8">
        <v>137137.5</v>
      </c>
    </row>
    <row r="70" spans="1:16">
      <c r="A70" s="1">
        <f t="shared" si="17"/>
        <v>69</v>
      </c>
      <c r="B70" s="1">
        <v>1</v>
      </c>
      <c r="C70" s="1">
        <v>2</v>
      </c>
      <c r="D70" s="1">
        <v>3</v>
      </c>
      <c r="E70" s="1">
        <v>1</v>
      </c>
      <c r="F70" s="3">
        <v>4</v>
      </c>
      <c r="G70" s="10">
        <v>11</v>
      </c>
      <c r="H70" s="27">
        <v>137137.5</v>
      </c>
      <c r="I70" s="1">
        <f t="shared" si="26"/>
        <v>101048.68421052632</v>
      </c>
      <c r="J70" s="1">
        <f t="shared" si="24"/>
        <v>36088.81578947368</v>
      </c>
      <c r="K70" s="11">
        <f t="shared" si="25"/>
        <v>0.26315789473684209</v>
      </c>
      <c r="L70" s="1" t="s">
        <v>8</v>
      </c>
      <c r="M70" s="1">
        <v>1</v>
      </c>
      <c r="N70" s="1" t="s">
        <v>10</v>
      </c>
      <c r="O70" s="7">
        <v>36216</v>
      </c>
      <c r="P70" s="8">
        <v>137137.5</v>
      </c>
    </row>
    <row r="71" spans="1:16">
      <c r="A71" s="1">
        <f t="shared" si="17"/>
        <v>70</v>
      </c>
      <c r="B71" s="1">
        <v>1</v>
      </c>
      <c r="C71" s="1">
        <v>2</v>
      </c>
      <c r="D71" s="1">
        <v>3</v>
      </c>
      <c r="E71" s="1">
        <v>1</v>
      </c>
      <c r="F71" s="3">
        <v>4</v>
      </c>
      <c r="G71" s="10">
        <v>11</v>
      </c>
      <c r="H71" s="27">
        <v>137137.5</v>
      </c>
      <c r="I71" s="1">
        <f t="shared" si="26"/>
        <v>101048.68421052632</v>
      </c>
      <c r="J71" s="1">
        <f t="shared" si="24"/>
        <v>36088.81578947368</v>
      </c>
      <c r="K71" s="11">
        <f t="shared" si="25"/>
        <v>0.26315789473684209</v>
      </c>
      <c r="L71" s="1" t="s">
        <v>8</v>
      </c>
      <c r="M71" s="1">
        <v>0</v>
      </c>
      <c r="N71" s="1" t="s">
        <v>10</v>
      </c>
      <c r="O71" s="7">
        <v>36216</v>
      </c>
      <c r="P71" s="8">
        <v>137137.5</v>
      </c>
    </row>
    <row r="72" spans="1:16">
      <c r="A72" s="1">
        <f t="shared" si="17"/>
        <v>71</v>
      </c>
      <c r="B72" s="1">
        <v>1</v>
      </c>
      <c r="C72" s="1">
        <v>2</v>
      </c>
      <c r="D72" s="1">
        <v>3</v>
      </c>
      <c r="E72" s="1">
        <v>1</v>
      </c>
      <c r="F72" s="3">
        <v>4</v>
      </c>
      <c r="G72" s="10">
        <v>11</v>
      </c>
      <c r="H72" s="27">
        <v>137137.5</v>
      </c>
      <c r="I72" s="1">
        <f t="shared" si="26"/>
        <v>101048.68421052632</v>
      </c>
      <c r="J72" s="1">
        <f t="shared" si="24"/>
        <v>36088.81578947368</v>
      </c>
      <c r="K72" s="11">
        <f t="shared" si="25"/>
        <v>0.26315789473684209</v>
      </c>
      <c r="L72" s="1" t="s">
        <v>8</v>
      </c>
      <c r="M72" s="1">
        <v>0</v>
      </c>
      <c r="N72" s="1" t="s">
        <v>10</v>
      </c>
      <c r="O72" s="7">
        <v>36216</v>
      </c>
      <c r="P72" s="8">
        <v>137137.5</v>
      </c>
    </row>
    <row r="73" spans="1:16">
      <c r="A73" s="1">
        <f t="shared" si="17"/>
        <v>72</v>
      </c>
      <c r="B73" s="1">
        <v>1</v>
      </c>
      <c r="C73" s="1">
        <v>2</v>
      </c>
      <c r="D73" s="1">
        <v>3</v>
      </c>
      <c r="E73" s="1">
        <v>1</v>
      </c>
      <c r="F73" s="3">
        <v>4</v>
      </c>
      <c r="G73" s="10">
        <v>11</v>
      </c>
      <c r="H73" s="27">
        <v>137137.5</v>
      </c>
      <c r="I73" s="1">
        <f t="shared" si="26"/>
        <v>101048.68421052632</v>
      </c>
      <c r="J73" s="1">
        <f t="shared" si="24"/>
        <v>36088.81578947368</v>
      </c>
      <c r="K73" s="11">
        <f t="shared" si="25"/>
        <v>0.26315789473684209</v>
      </c>
      <c r="L73" s="1" t="s">
        <v>8</v>
      </c>
      <c r="M73" s="1">
        <v>0</v>
      </c>
      <c r="N73" s="1" t="s">
        <v>10</v>
      </c>
      <c r="O73" s="7">
        <v>36216</v>
      </c>
      <c r="P73" s="8">
        <v>137137.5</v>
      </c>
    </row>
    <row r="74" spans="1:16">
      <c r="A74" s="1">
        <f t="shared" si="17"/>
        <v>73</v>
      </c>
      <c r="B74" s="1">
        <v>1</v>
      </c>
      <c r="C74" s="1">
        <v>2</v>
      </c>
      <c r="D74" s="1">
        <v>3</v>
      </c>
      <c r="E74" s="1">
        <v>1</v>
      </c>
      <c r="F74" s="3">
        <v>4</v>
      </c>
      <c r="G74" s="10">
        <v>11</v>
      </c>
      <c r="H74" s="27">
        <v>137137.5</v>
      </c>
      <c r="I74" s="1">
        <f t="shared" si="26"/>
        <v>101048.68421052632</v>
      </c>
      <c r="J74" s="1">
        <f t="shared" si="24"/>
        <v>36088.81578947368</v>
      </c>
      <c r="K74" s="11">
        <f t="shared" si="25"/>
        <v>0.26315789473684209</v>
      </c>
      <c r="L74" s="1" t="s">
        <v>8</v>
      </c>
      <c r="M74" s="1">
        <v>0</v>
      </c>
      <c r="N74" s="1" t="s">
        <v>10</v>
      </c>
      <c r="O74" s="7">
        <v>36216</v>
      </c>
      <c r="P74" s="8">
        <v>137137.5</v>
      </c>
    </row>
    <row r="75" spans="1:16">
      <c r="A75" s="1">
        <f t="shared" si="17"/>
        <v>74</v>
      </c>
      <c r="B75" s="1">
        <v>1</v>
      </c>
      <c r="C75" s="1">
        <v>2</v>
      </c>
      <c r="D75" s="1">
        <v>3</v>
      </c>
      <c r="E75" s="1">
        <v>1</v>
      </c>
      <c r="F75" s="3">
        <v>4</v>
      </c>
      <c r="G75" s="10">
        <v>11</v>
      </c>
      <c r="H75" s="27">
        <v>137137.5</v>
      </c>
      <c r="I75" s="1">
        <f t="shared" si="26"/>
        <v>101048.68421052632</v>
      </c>
      <c r="J75" s="1">
        <f t="shared" si="24"/>
        <v>36088.81578947368</v>
      </c>
      <c r="K75" s="11">
        <f t="shared" si="25"/>
        <v>0.26315789473684209</v>
      </c>
      <c r="L75" s="1" t="s">
        <v>8</v>
      </c>
      <c r="M75" s="1">
        <v>0</v>
      </c>
      <c r="N75" s="1" t="s">
        <v>10</v>
      </c>
      <c r="O75" s="7">
        <v>36216</v>
      </c>
      <c r="P75" s="8">
        <v>137137.5</v>
      </c>
    </row>
    <row r="76" spans="1:16">
      <c r="A76" s="1">
        <f t="shared" si="17"/>
        <v>75</v>
      </c>
      <c r="B76" s="1">
        <v>1</v>
      </c>
      <c r="C76" s="1">
        <v>2</v>
      </c>
      <c r="D76" s="1">
        <v>3</v>
      </c>
      <c r="E76" s="1">
        <v>1</v>
      </c>
      <c r="F76" s="3">
        <v>4</v>
      </c>
      <c r="G76" s="10">
        <v>11</v>
      </c>
      <c r="H76" s="27">
        <v>137137.5</v>
      </c>
      <c r="I76" s="1">
        <f t="shared" si="26"/>
        <v>101048.68421052632</v>
      </c>
      <c r="J76" s="1">
        <f t="shared" si="24"/>
        <v>36088.81578947368</v>
      </c>
      <c r="K76" s="11">
        <f t="shared" si="25"/>
        <v>0.26315789473684209</v>
      </c>
      <c r="L76" s="1" t="s">
        <v>8</v>
      </c>
      <c r="M76" s="1">
        <v>1</v>
      </c>
      <c r="N76" s="1" t="s">
        <v>10</v>
      </c>
      <c r="O76" s="7">
        <v>36216</v>
      </c>
      <c r="P76" s="8">
        <v>137137.5</v>
      </c>
    </row>
    <row r="77" spans="1:16">
      <c r="A77" s="1">
        <f t="shared" si="17"/>
        <v>76</v>
      </c>
      <c r="B77" s="1">
        <v>1</v>
      </c>
      <c r="C77" s="1">
        <v>2</v>
      </c>
      <c r="D77" s="1">
        <v>3</v>
      </c>
      <c r="E77" s="1">
        <v>1</v>
      </c>
      <c r="F77" s="3">
        <v>4</v>
      </c>
      <c r="G77" s="10">
        <v>11</v>
      </c>
      <c r="H77" s="27">
        <v>137137.5</v>
      </c>
      <c r="I77" s="1">
        <f t="shared" si="26"/>
        <v>101048.68421052632</v>
      </c>
      <c r="J77" s="1">
        <f t="shared" si="24"/>
        <v>36088.81578947368</v>
      </c>
      <c r="K77" s="11">
        <f t="shared" si="25"/>
        <v>0.26315789473684209</v>
      </c>
      <c r="L77" s="1" t="s">
        <v>8</v>
      </c>
      <c r="M77" s="1">
        <v>0</v>
      </c>
      <c r="N77" s="1" t="s">
        <v>10</v>
      </c>
      <c r="O77" s="7">
        <v>36216</v>
      </c>
      <c r="P77" s="8">
        <v>137137.5</v>
      </c>
    </row>
    <row r="78" spans="1:16">
      <c r="A78" s="1">
        <f t="shared" si="17"/>
        <v>77</v>
      </c>
      <c r="B78" s="1">
        <v>1</v>
      </c>
      <c r="C78" s="1">
        <v>2</v>
      </c>
      <c r="D78" s="1">
        <v>3</v>
      </c>
      <c r="E78" s="1">
        <v>1</v>
      </c>
      <c r="F78" s="3">
        <v>5</v>
      </c>
      <c r="G78" s="5">
        <v>12</v>
      </c>
      <c r="H78" s="27">
        <v>11651.8</v>
      </c>
      <c r="I78" s="1">
        <f t="shared" si="26"/>
        <v>8585.5368421052626</v>
      </c>
      <c r="J78" s="1">
        <f t="shared" si="24"/>
        <v>3066.2631578947367</v>
      </c>
      <c r="K78" s="11">
        <f>5/19</f>
        <v>0.26315789473684209</v>
      </c>
      <c r="L78" s="1" t="s">
        <v>8</v>
      </c>
      <c r="M78" s="1">
        <v>0</v>
      </c>
      <c r="N78" s="1" t="s">
        <v>10</v>
      </c>
      <c r="O78" s="7">
        <v>5066</v>
      </c>
      <c r="P78" s="8">
        <v>11651.8</v>
      </c>
    </row>
    <row r="79" spans="1:16">
      <c r="A79" s="1">
        <f t="shared" si="17"/>
        <v>78</v>
      </c>
      <c r="B79" s="1">
        <v>1</v>
      </c>
      <c r="C79" s="1">
        <v>2</v>
      </c>
      <c r="D79" s="1">
        <v>3</v>
      </c>
      <c r="E79" s="1">
        <v>1</v>
      </c>
      <c r="F79" s="3">
        <v>5</v>
      </c>
      <c r="G79" s="5">
        <v>12</v>
      </c>
      <c r="H79" s="27">
        <v>11651.8</v>
      </c>
      <c r="I79" s="1">
        <f t="shared" si="26"/>
        <v>8585.5368421052626</v>
      </c>
      <c r="J79" s="1">
        <f t="shared" ref="J79:J97" si="27">K79*H79</f>
        <v>3066.2631578947367</v>
      </c>
      <c r="K79" s="11">
        <f t="shared" ref="K79:K96" si="28">5/19</f>
        <v>0.26315789473684209</v>
      </c>
      <c r="L79" s="1" t="s">
        <v>8</v>
      </c>
      <c r="M79" s="1">
        <v>0</v>
      </c>
      <c r="N79" s="1" t="s">
        <v>10</v>
      </c>
      <c r="O79" s="7">
        <v>5066</v>
      </c>
      <c r="P79" s="8">
        <v>11651.8</v>
      </c>
    </row>
    <row r="80" spans="1:16">
      <c r="A80" s="1">
        <f t="shared" si="17"/>
        <v>79</v>
      </c>
      <c r="B80" s="1">
        <v>1</v>
      </c>
      <c r="C80" s="1">
        <v>2</v>
      </c>
      <c r="D80" s="1">
        <v>3</v>
      </c>
      <c r="E80" s="1">
        <v>1</v>
      </c>
      <c r="F80" s="3">
        <v>5</v>
      </c>
      <c r="G80" s="5">
        <v>12</v>
      </c>
      <c r="H80" s="27">
        <v>11651.8</v>
      </c>
      <c r="I80" s="1">
        <f t="shared" si="26"/>
        <v>8585.5368421052626</v>
      </c>
      <c r="J80" s="1">
        <f t="shared" si="27"/>
        <v>3066.2631578947367</v>
      </c>
      <c r="K80" s="11">
        <f t="shared" si="28"/>
        <v>0.26315789473684209</v>
      </c>
      <c r="L80" s="1" t="s">
        <v>8</v>
      </c>
      <c r="M80" s="1">
        <v>0</v>
      </c>
      <c r="N80" s="1" t="s">
        <v>10</v>
      </c>
      <c r="O80" s="7">
        <v>5066</v>
      </c>
      <c r="P80" s="8">
        <v>11651.8</v>
      </c>
    </row>
    <row r="81" spans="1:16">
      <c r="A81" s="1">
        <f t="shared" si="17"/>
        <v>80</v>
      </c>
      <c r="B81" s="1">
        <v>1</v>
      </c>
      <c r="C81" s="1">
        <v>2</v>
      </c>
      <c r="D81" s="1">
        <v>3</v>
      </c>
      <c r="E81" s="1">
        <v>1</v>
      </c>
      <c r="F81" s="3">
        <v>5</v>
      </c>
      <c r="G81" s="5">
        <v>12</v>
      </c>
      <c r="H81" s="27">
        <v>11651.8</v>
      </c>
      <c r="I81" s="1">
        <f t="shared" si="26"/>
        <v>8585.5368421052626</v>
      </c>
      <c r="J81" s="1">
        <f t="shared" si="27"/>
        <v>3066.2631578947367</v>
      </c>
      <c r="K81" s="11">
        <f t="shared" si="28"/>
        <v>0.26315789473684209</v>
      </c>
      <c r="L81" s="1" t="s">
        <v>8</v>
      </c>
      <c r="M81" s="1">
        <v>0</v>
      </c>
      <c r="N81" s="1" t="s">
        <v>10</v>
      </c>
      <c r="O81" s="7">
        <v>5066</v>
      </c>
      <c r="P81" s="8">
        <v>11651.8</v>
      </c>
    </row>
    <row r="82" spans="1:16">
      <c r="A82" s="1">
        <f t="shared" si="17"/>
        <v>81</v>
      </c>
      <c r="B82" s="1">
        <v>1</v>
      </c>
      <c r="C82" s="1">
        <v>2</v>
      </c>
      <c r="D82" s="1">
        <v>3</v>
      </c>
      <c r="E82" s="1">
        <v>1</v>
      </c>
      <c r="F82" s="3">
        <v>5</v>
      </c>
      <c r="G82" s="5">
        <v>12</v>
      </c>
      <c r="H82" s="27">
        <v>11651.8</v>
      </c>
      <c r="I82" s="1">
        <f t="shared" si="26"/>
        <v>8585.5368421052626</v>
      </c>
      <c r="J82" s="1">
        <f t="shared" si="27"/>
        <v>3066.2631578947367</v>
      </c>
      <c r="K82" s="11">
        <f t="shared" si="28"/>
        <v>0.26315789473684209</v>
      </c>
      <c r="L82" s="1" t="s">
        <v>8</v>
      </c>
      <c r="M82" s="1">
        <v>0</v>
      </c>
      <c r="N82" s="1" t="s">
        <v>10</v>
      </c>
      <c r="O82" s="7">
        <v>5066</v>
      </c>
      <c r="P82" s="8">
        <v>11651.8</v>
      </c>
    </row>
    <row r="83" spans="1:16">
      <c r="A83" s="1">
        <f t="shared" si="17"/>
        <v>82</v>
      </c>
      <c r="B83" s="1">
        <v>1</v>
      </c>
      <c r="C83" s="1">
        <v>2</v>
      </c>
      <c r="D83" s="1">
        <v>3</v>
      </c>
      <c r="E83" s="1">
        <v>1</v>
      </c>
      <c r="F83" s="3">
        <v>5</v>
      </c>
      <c r="G83" s="5">
        <v>12</v>
      </c>
      <c r="H83" s="27">
        <v>11651.8</v>
      </c>
      <c r="I83" s="1">
        <f t="shared" si="26"/>
        <v>8585.5368421052626</v>
      </c>
      <c r="J83" s="1">
        <f t="shared" si="27"/>
        <v>3066.2631578947367</v>
      </c>
      <c r="K83" s="11">
        <f t="shared" si="28"/>
        <v>0.26315789473684209</v>
      </c>
      <c r="L83" s="1" t="s">
        <v>8</v>
      </c>
      <c r="M83" s="1">
        <v>1</v>
      </c>
      <c r="N83" s="1" t="s">
        <v>10</v>
      </c>
      <c r="O83" s="7">
        <v>5066</v>
      </c>
      <c r="P83" s="8">
        <v>11651.8</v>
      </c>
    </row>
    <row r="84" spans="1:16">
      <c r="A84" s="1">
        <f t="shared" si="17"/>
        <v>83</v>
      </c>
      <c r="B84" s="1">
        <v>1</v>
      </c>
      <c r="C84" s="1">
        <v>2</v>
      </c>
      <c r="D84" s="1">
        <v>3</v>
      </c>
      <c r="E84" s="1">
        <v>1</v>
      </c>
      <c r="F84" s="3">
        <v>5</v>
      </c>
      <c r="G84" s="5">
        <v>12</v>
      </c>
      <c r="H84" s="27">
        <v>11651.8</v>
      </c>
      <c r="I84" s="1">
        <f t="shared" si="26"/>
        <v>8585.5368421052626</v>
      </c>
      <c r="J84" s="1">
        <f t="shared" si="27"/>
        <v>3066.2631578947367</v>
      </c>
      <c r="K84" s="11">
        <f t="shared" si="28"/>
        <v>0.26315789473684209</v>
      </c>
      <c r="L84" s="1" t="s">
        <v>8</v>
      </c>
      <c r="M84" s="1">
        <v>0</v>
      </c>
      <c r="N84" s="1" t="s">
        <v>10</v>
      </c>
      <c r="O84" s="7">
        <v>5066</v>
      </c>
      <c r="P84" s="8">
        <v>11651.8</v>
      </c>
    </row>
    <row r="85" spans="1:16">
      <c r="A85" s="1">
        <f t="shared" si="17"/>
        <v>84</v>
      </c>
      <c r="B85" s="1">
        <v>1</v>
      </c>
      <c r="C85" s="1">
        <v>2</v>
      </c>
      <c r="D85" s="1">
        <v>3</v>
      </c>
      <c r="E85" s="1">
        <v>1</v>
      </c>
      <c r="F85" s="3">
        <v>5</v>
      </c>
      <c r="G85" s="5">
        <v>12</v>
      </c>
      <c r="H85" s="27">
        <v>11651.8</v>
      </c>
      <c r="I85" s="1">
        <f t="shared" si="26"/>
        <v>8585.5368421052626</v>
      </c>
      <c r="J85" s="1">
        <f t="shared" si="27"/>
        <v>3066.2631578947367</v>
      </c>
      <c r="K85" s="11">
        <f t="shared" si="28"/>
        <v>0.26315789473684209</v>
      </c>
      <c r="L85" s="1" t="s">
        <v>8</v>
      </c>
      <c r="M85" s="1">
        <v>0</v>
      </c>
      <c r="N85" s="1" t="s">
        <v>10</v>
      </c>
      <c r="O85" s="7">
        <v>5066</v>
      </c>
      <c r="P85" s="8">
        <v>11651.8</v>
      </c>
    </row>
    <row r="86" spans="1:16">
      <c r="A86" s="1">
        <f t="shared" si="17"/>
        <v>85</v>
      </c>
      <c r="B86" s="1">
        <v>1</v>
      </c>
      <c r="C86" s="1">
        <v>2</v>
      </c>
      <c r="D86" s="1">
        <v>3</v>
      </c>
      <c r="E86" s="1">
        <v>1</v>
      </c>
      <c r="F86" s="3">
        <v>5</v>
      </c>
      <c r="G86" s="5">
        <v>12</v>
      </c>
      <c r="H86" s="27">
        <v>11651.8</v>
      </c>
      <c r="I86" s="1">
        <f t="shared" si="26"/>
        <v>8585.5368421052626</v>
      </c>
      <c r="J86" s="1">
        <f t="shared" si="27"/>
        <v>3066.2631578947367</v>
      </c>
      <c r="K86" s="11">
        <f t="shared" si="28"/>
        <v>0.26315789473684209</v>
      </c>
      <c r="L86" s="1" t="s">
        <v>8</v>
      </c>
      <c r="M86" s="1">
        <v>0</v>
      </c>
      <c r="N86" s="1" t="s">
        <v>10</v>
      </c>
      <c r="O86" s="7">
        <v>5066</v>
      </c>
      <c r="P86" s="8">
        <v>11651.8</v>
      </c>
    </row>
    <row r="87" spans="1:16">
      <c r="A87" s="1">
        <f t="shared" si="17"/>
        <v>86</v>
      </c>
      <c r="B87" s="1">
        <v>1</v>
      </c>
      <c r="C87" s="1">
        <v>2</v>
      </c>
      <c r="D87" s="1">
        <v>3</v>
      </c>
      <c r="E87" s="1">
        <v>1</v>
      </c>
      <c r="F87" s="3">
        <v>5</v>
      </c>
      <c r="G87" s="5">
        <v>12</v>
      </c>
      <c r="H87" s="27">
        <v>11651.8</v>
      </c>
      <c r="I87" s="1">
        <f t="shared" si="26"/>
        <v>8585.5368421052626</v>
      </c>
      <c r="J87" s="1">
        <f t="shared" si="27"/>
        <v>3066.2631578947367</v>
      </c>
      <c r="K87" s="11">
        <f t="shared" si="28"/>
        <v>0.26315789473684209</v>
      </c>
      <c r="L87" s="1" t="s">
        <v>8</v>
      </c>
      <c r="M87" s="1">
        <v>1</v>
      </c>
      <c r="N87" s="1" t="s">
        <v>10</v>
      </c>
      <c r="O87" s="7">
        <v>5066</v>
      </c>
      <c r="P87" s="8">
        <v>11651.8</v>
      </c>
    </row>
    <row r="88" spans="1:16">
      <c r="A88" s="1">
        <f t="shared" si="17"/>
        <v>87</v>
      </c>
      <c r="B88" s="1">
        <v>1</v>
      </c>
      <c r="C88" s="1">
        <v>2</v>
      </c>
      <c r="D88" s="1">
        <v>3</v>
      </c>
      <c r="E88" s="1">
        <v>1</v>
      </c>
      <c r="F88" s="3">
        <v>5</v>
      </c>
      <c r="G88" s="5">
        <v>12</v>
      </c>
      <c r="H88" s="27">
        <v>11651.8</v>
      </c>
      <c r="I88" s="1">
        <f t="shared" si="26"/>
        <v>8585.5368421052626</v>
      </c>
      <c r="J88" s="1">
        <f t="shared" si="27"/>
        <v>3066.2631578947367</v>
      </c>
      <c r="K88" s="11">
        <f t="shared" si="28"/>
        <v>0.26315789473684209</v>
      </c>
      <c r="L88" s="1" t="s">
        <v>8</v>
      </c>
      <c r="M88" s="1">
        <v>1</v>
      </c>
      <c r="N88" s="1" t="s">
        <v>10</v>
      </c>
      <c r="O88" s="7">
        <v>5066</v>
      </c>
      <c r="P88" s="8">
        <v>11651.8</v>
      </c>
    </row>
    <row r="89" spans="1:16">
      <c r="A89" s="1">
        <f t="shared" si="17"/>
        <v>88</v>
      </c>
      <c r="B89" s="1">
        <v>1</v>
      </c>
      <c r="C89" s="1">
        <v>2</v>
      </c>
      <c r="D89" s="1">
        <v>3</v>
      </c>
      <c r="E89" s="1">
        <v>1</v>
      </c>
      <c r="F89" s="3">
        <v>5</v>
      </c>
      <c r="G89" s="5">
        <v>12</v>
      </c>
      <c r="H89" s="27">
        <v>11651.8</v>
      </c>
      <c r="I89" s="1">
        <f t="shared" si="26"/>
        <v>8585.5368421052626</v>
      </c>
      <c r="J89" s="1">
        <f t="shared" si="27"/>
        <v>3066.2631578947367</v>
      </c>
      <c r="K89" s="11">
        <f t="shared" si="28"/>
        <v>0.26315789473684209</v>
      </c>
      <c r="L89" s="1" t="s">
        <v>8</v>
      </c>
      <c r="M89" s="1">
        <v>1</v>
      </c>
      <c r="N89" s="1" t="s">
        <v>10</v>
      </c>
      <c r="O89" s="7">
        <v>5066</v>
      </c>
      <c r="P89" s="8">
        <v>11651.8</v>
      </c>
    </row>
    <row r="90" spans="1:16">
      <c r="A90" s="1">
        <f t="shared" si="17"/>
        <v>89</v>
      </c>
      <c r="B90" s="1">
        <v>1</v>
      </c>
      <c r="C90" s="1">
        <v>2</v>
      </c>
      <c r="D90" s="1">
        <v>3</v>
      </c>
      <c r="E90" s="1">
        <v>1</v>
      </c>
      <c r="F90" s="3">
        <v>5</v>
      </c>
      <c r="G90" s="5">
        <v>12</v>
      </c>
      <c r="H90" s="27">
        <v>11651.8</v>
      </c>
      <c r="I90" s="1">
        <f t="shared" si="26"/>
        <v>8585.5368421052626</v>
      </c>
      <c r="J90" s="1">
        <f t="shared" si="27"/>
        <v>3066.2631578947367</v>
      </c>
      <c r="K90" s="11">
        <f t="shared" si="28"/>
        <v>0.26315789473684209</v>
      </c>
      <c r="L90" s="1" t="s">
        <v>8</v>
      </c>
      <c r="M90" s="1">
        <v>0</v>
      </c>
      <c r="N90" s="1" t="s">
        <v>10</v>
      </c>
      <c r="O90" s="7">
        <v>5066</v>
      </c>
      <c r="P90" s="8">
        <v>11651.8</v>
      </c>
    </row>
    <row r="91" spans="1:16">
      <c r="A91" s="1">
        <f t="shared" si="17"/>
        <v>90</v>
      </c>
      <c r="B91" s="1">
        <v>1</v>
      </c>
      <c r="C91" s="1">
        <v>2</v>
      </c>
      <c r="D91" s="1">
        <v>3</v>
      </c>
      <c r="E91" s="1">
        <v>1</v>
      </c>
      <c r="F91" s="3">
        <v>5</v>
      </c>
      <c r="G91" s="5">
        <v>12</v>
      </c>
      <c r="H91" s="27">
        <v>11651.8</v>
      </c>
      <c r="I91" s="1">
        <f t="shared" si="26"/>
        <v>8585.5368421052626</v>
      </c>
      <c r="J91" s="1">
        <f t="shared" si="27"/>
        <v>3066.2631578947367</v>
      </c>
      <c r="K91" s="11">
        <f t="shared" si="28"/>
        <v>0.26315789473684209</v>
      </c>
      <c r="L91" s="1" t="s">
        <v>8</v>
      </c>
      <c r="M91" s="1">
        <v>0</v>
      </c>
      <c r="N91" s="1" t="s">
        <v>10</v>
      </c>
      <c r="O91" s="7">
        <v>5066</v>
      </c>
      <c r="P91" s="8">
        <v>11651.8</v>
      </c>
    </row>
    <row r="92" spans="1:16">
      <c r="A92" s="1">
        <f t="shared" si="17"/>
        <v>91</v>
      </c>
      <c r="B92" s="1">
        <v>1</v>
      </c>
      <c r="C92" s="1">
        <v>2</v>
      </c>
      <c r="D92" s="1">
        <v>3</v>
      </c>
      <c r="E92" s="1">
        <v>1</v>
      </c>
      <c r="F92" s="3">
        <v>5</v>
      </c>
      <c r="G92" s="5">
        <v>12</v>
      </c>
      <c r="H92" s="27">
        <v>11651.8</v>
      </c>
      <c r="I92" s="1">
        <f t="shared" si="26"/>
        <v>8585.5368421052626</v>
      </c>
      <c r="J92" s="1">
        <f t="shared" si="27"/>
        <v>3066.2631578947367</v>
      </c>
      <c r="K92" s="11">
        <f t="shared" si="28"/>
        <v>0.26315789473684209</v>
      </c>
      <c r="L92" s="1" t="s">
        <v>8</v>
      </c>
      <c r="M92" s="1">
        <v>0</v>
      </c>
      <c r="N92" s="1" t="s">
        <v>10</v>
      </c>
      <c r="O92" s="7">
        <v>5066</v>
      </c>
      <c r="P92" s="8">
        <v>11651.8</v>
      </c>
    </row>
    <row r="93" spans="1:16">
      <c r="A93" s="1">
        <f t="shared" si="17"/>
        <v>92</v>
      </c>
      <c r="B93" s="1">
        <v>1</v>
      </c>
      <c r="C93" s="1">
        <v>2</v>
      </c>
      <c r="D93" s="1">
        <v>3</v>
      </c>
      <c r="E93" s="1">
        <v>1</v>
      </c>
      <c r="F93" s="3">
        <v>5</v>
      </c>
      <c r="G93" s="5">
        <v>12</v>
      </c>
      <c r="H93" s="27">
        <v>11651.8</v>
      </c>
      <c r="I93" s="1">
        <f t="shared" si="26"/>
        <v>8585.5368421052626</v>
      </c>
      <c r="J93" s="1">
        <f t="shared" si="27"/>
        <v>3066.2631578947367</v>
      </c>
      <c r="K93" s="11">
        <f t="shared" si="28"/>
        <v>0.26315789473684209</v>
      </c>
      <c r="L93" s="1" t="s">
        <v>8</v>
      </c>
      <c r="M93" s="1">
        <v>0</v>
      </c>
      <c r="N93" s="1" t="s">
        <v>10</v>
      </c>
      <c r="O93" s="7">
        <v>5066</v>
      </c>
      <c r="P93" s="8">
        <v>11651.8</v>
      </c>
    </row>
    <row r="94" spans="1:16">
      <c r="A94" s="1">
        <f t="shared" si="17"/>
        <v>93</v>
      </c>
      <c r="B94" s="1">
        <v>1</v>
      </c>
      <c r="C94" s="1">
        <v>2</v>
      </c>
      <c r="D94" s="1">
        <v>3</v>
      </c>
      <c r="E94" s="1">
        <v>1</v>
      </c>
      <c r="F94" s="3">
        <v>5</v>
      </c>
      <c r="G94" s="5">
        <v>12</v>
      </c>
      <c r="H94" s="27">
        <v>11651.8</v>
      </c>
      <c r="I94" s="1">
        <f t="shared" si="26"/>
        <v>8585.5368421052626</v>
      </c>
      <c r="J94" s="1">
        <f t="shared" si="27"/>
        <v>3066.2631578947367</v>
      </c>
      <c r="K94" s="11">
        <f t="shared" si="28"/>
        <v>0.26315789473684209</v>
      </c>
      <c r="L94" s="1" t="s">
        <v>8</v>
      </c>
      <c r="M94" s="1">
        <v>1</v>
      </c>
      <c r="N94" s="1" t="s">
        <v>10</v>
      </c>
      <c r="O94" s="7">
        <v>5066</v>
      </c>
      <c r="P94" s="8">
        <v>11651.8</v>
      </c>
    </row>
    <row r="95" spans="1:16">
      <c r="A95" s="1">
        <f t="shared" si="17"/>
        <v>94</v>
      </c>
      <c r="B95" s="1">
        <v>1</v>
      </c>
      <c r="C95" s="1">
        <v>2</v>
      </c>
      <c r="D95" s="1">
        <v>3</v>
      </c>
      <c r="E95" s="1">
        <v>1</v>
      </c>
      <c r="F95" s="3">
        <v>5</v>
      </c>
      <c r="G95" s="5">
        <v>12</v>
      </c>
      <c r="H95" s="27">
        <v>11651.8</v>
      </c>
      <c r="I95" s="1">
        <f t="shared" si="26"/>
        <v>8585.5368421052626</v>
      </c>
      <c r="J95" s="1">
        <f t="shared" si="27"/>
        <v>3066.2631578947367</v>
      </c>
      <c r="K95" s="11">
        <f t="shared" si="28"/>
        <v>0.26315789473684209</v>
      </c>
      <c r="L95" s="1" t="s">
        <v>8</v>
      </c>
      <c r="M95" s="1">
        <v>0</v>
      </c>
      <c r="N95" s="1" t="s">
        <v>10</v>
      </c>
      <c r="O95" s="7">
        <v>5066</v>
      </c>
      <c r="P95" s="8">
        <v>11651.8</v>
      </c>
    </row>
    <row r="96" spans="1:16">
      <c r="A96" s="1">
        <f t="shared" si="17"/>
        <v>95</v>
      </c>
      <c r="B96" s="1">
        <v>1</v>
      </c>
      <c r="C96" s="1">
        <v>2</v>
      </c>
      <c r="D96" s="1">
        <v>3</v>
      </c>
      <c r="E96" s="1">
        <v>1</v>
      </c>
      <c r="F96" s="3">
        <v>5</v>
      </c>
      <c r="G96" s="5">
        <v>12</v>
      </c>
      <c r="H96" s="27">
        <v>11651.8</v>
      </c>
      <c r="I96" s="1">
        <f t="shared" si="26"/>
        <v>8585.5368421052626</v>
      </c>
      <c r="J96" s="1">
        <f t="shared" si="27"/>
        <v>3066.2631578947367</v>
      </c>
      <c r="K96" s="11">
        <f t="shared" si="28"/>
        <v>0.26315789473684209</v>
      </c>
      <c r="L96" s="1" t="s">
        <v>8</v>
      </c>
      <c r="M96" s="1">
        <v>0</v>
      </c>
      <c r="N96" s="1" t="s">
        <v>10</v>
      </c>
      <c r="O96" s="7">
        <v>5066</v>
      </c>
      <c r="P96" s="8">
        <v>11651.8</v>
      </c>
    </row>
    <row r="97" spans="1:16">
      <c r="A97" s="1">
        <f t="shared" si="17"/>
        <v>96</v>
      </c>
      <c r="B97" s="1">
        <v>1</v>
      </c>
      <c r="C97" s="1">
        <v>2</v>
      </c>
      <c r="D97" s="1">
        <v>3</v>
      </c>
      <c r="E97" s="1">
        <v>1</v>
      </c>
      <c r="F97" s="3">
        <v>6</v>
      </c>
      <c r="G97" s="10">
        <v>13</v>
      </c>
      <c r="H97" s="27">
        <v>35061.199999999997</v>
      </c>
      <c r="I97" s="1">
        <f t="shared" si="26"/>
        <v>26295.899999999998</v>
      </c>
      <c r="J97" s="1">
        <f t="shared" si="27"/>
        <v>8765.2999999999993</v>
      </c>
      <c r="K97" s="1">
        <f>1/4</f>
        <v>0.25</v>
      </c>
      <c r="L97" s="1" t="s">
        <v>8</v>
      </c>
      <c r="M97" s="1">
        <v>0</v>
      </c>
      <c r="N97" s="1" t="s">
        <v>10</v>
      </c>
      <c r="O97" s="7">
        <v>15244</v>
      </c>
      <c r="P97" s="8">
        <v>35061.199999999997</v>
      </c>
    </row>
    <row r="98" spans="1:16">
      <c r="A98" s="1">
        <f t="shared" si="17"/>
        <v>97</v>
      </c>
      <c r="B98" s="1">
        <v>1</v>
      </c>
      <c r="C98" s="1">
        <v>2</v>
      </c>
      <c r="D98" s="1">
        <v>3</v>
      </c>
      <c r="E98" s="1">
        <v>1</v>
      </c>
      <c r="F98" s="3">
        <v>6</v>
      </c>
      <c r="G98" s="10">
        <v>13</v>
      </c>
      <c r="H98" s="27">
        <v>35061.199999999997</v>
      </c>
      <c r="I98" s="1">
        <f t="shared" si="26"/>
        <v>26295.899999999998</v>
      </c>
      <c r="J98" s="1">
        <f t="shared" ref="J98:J101" si="29">K98*H98</f>
        <v>8765.2999999999993</v>
      </c>
      <c r="K98" s="1">
        <f t="shared" ref="K98:K100" si="30">1/4</f>
        <v>0.25</v>
      </c>
      <c r="L98" s="1" t="s">
        <v>8</v>
      </c>
      <c r="M98" s="1">
        <v>1</v>
      </c>
      <c r="N98" s="1" t="s">
        <v>10</v>
      </c>
      <c r="O98" s="7">
        <v>15244</v>
      </c>
      <c r="P98" s="8">
        <v>35061.199999999997</v>
      </c>
    </row>
    <row r="99" spans="1:16">
      <c r="A99" s="1">
        <f t="shared" si="17"/>
        <v>98</v>
      </c>
      <c r="B99" s="1">
        <v>1</v>
      </c>
      <c r="C99" s="1">
        <v>2</v>
      </c>
      <c r="D99" s="1">
        <v>3</v>
      </c>
      <c r="E99" s="1">
        <v>1</v>
      </c>
      <c r="F99" s="3">
        <v>6</v>
      </c>
      <c r="G99" s="10">
        <v>13</v>
      </c>
      <c r="H99" s="27">
        <v>35061.199999999997</v>
      </c>
      <c r="I99" s="1">
        <f t="shared" si="26"/>
        <v>26295.899999999998</v>
      </c>
      <c r="J99" s="1">
        <f t="shared" si="29"/>
        <v>8765.2999999999993</v>
      </c>
      <c r="K99" s="1">
        <f t="shared" si="30"/>
        <v>0.25</v>
      </c>
      <c r="L99" s="1" t="s">
        <v>8</v>
      </c>
      <c r="M99" s="1">
        <v>0</v>
      </c>
      <c r="N99" s="1" t="s">
        <v>10</v>
      </c>
      <c r="O99" s="7">
        <v>15244</v>
      </c>
      <c r="P99" s="8">
        <v>35061.199999999997</v>
      </c>
    </row>
    <row r="100" spans="1:16">
      <c r="A100" s="1">
        <f t="shared" si="17"/>
        <v>99</v>
      </c>
      <c r="B100" s="1">
        <v>1</v>
      </c>
      <c r="C100" s="1">
        <v>2</v>
      </c>
      <c r="D100" s="1">
        <v>3</v>
      </c>
      <c r="E100" s="1">
        <v>1</v>
      </c>
      <c r="F100" s="3">
        <v>6</v>
      </c>
      <c r="G100" s="10">
        <v>13</v>
      </c>
      <c r="H100" s="27">
        <v>35061.199999999997</v>
      </c>
      <c r="I100" s="1">
        <f t="shared" si="26"/>
        <v>26295.899999999998</v>
      </c>
      <c r="J100" s="1">
        <f t="shared" si="29"/>
        <v>8765.2999999999993</v>
      </c>
      <c r="K100" s="1">
        <f t="shared" si="30"/>
        <v>0.25</v>
      </c>
      <c r="L100" s="1" t="s">
        <v>8</v>
      </c>
      <c r="M100" s="1">
        <v>0</v>
      </c>
      <c r="N100" s="1" t="s">
        <v>10</v>
      </c>
      <c r="O100" s="7">
        <v>15244</v>
      </c>
      <c r="P100" s="8">
        <v>35061.199999999997</v>
      </c>
    </row>
    <row r="101" spans="1:16">
      <c r="A101" s="1">
        <f t="shared" si="17"/>
        <v>100</v>
      </c>
      <c r="B101" s="1">
        <v>1</v>
      </c>
      <c r="C101" s="1">
        <v>2</v>
      </c>
      <c r="D101" s="1">
        <v>3</v>
      </c>
      <c r="E101" s="1">
        <v>1</v>
      </c>
      <c r="F101" s="3">
        <v>6</v>
      </c>
      <c r="G101" s="10">
        <v>14</v>
      </c>
      <c r="H101" s="27">
        <v>54413.399999999994</v>
      </c>
      <c r="I101" s="1">
        <f t="shared" si="26"/>
        <v>43530.719999999994</v>
      </c>
      <c r="J101" s="1">
        <f t="shared" si="29"/>
        <v>10882.68</v>
      </c>
      <c r="K101" s="1">
        <f>1/5</f>
        <v>0.2</v>
      </c>
      <c r="L101" s="1" t="s">
        <v>8</v>
      </c>
      <c r="M101" s="1">
        <v>0</v>
      </c>
      <c r="N101" s="1" t="s">
        <v>10</v>
      </c>
      <c r="O101" s="7">
        <v>13686</v>
      </c>
      <c r="P101" s="8">
        <v>54413.399999999994</v>
      </c>
    </row>
    <row r="102" spans="1:16">
      <c r="A102" s="1">
        <f t="shared" si="17"/>
        <v>101</v>
      </c>
      <c r="B102" s="1">
        <v>1</v>
      </c>
      <c r="C102" s="1">
        <v>2</v>
      </c>
      <c r="D102" s="1">
        <v>3</v>
      </c>
      <c r="E102" s="1">
        <v>1</v>
      </c>
      <c r="F102" s="3">
        <v>6</v>
      </c>
      <c r="G102" s="10">
        <v>14</v>
      </c>
      <c r="H102" s="27">
        <v>54413.399999999994</v>
      </c>
      <c r="I102" s="1">
        <f t="shared" si="26"/>
        <v>43530.719999999994</v>
      </c>
      <c r="J102" s="1">
        <f t="shared" ref="J102:J106" si="31">K102*H102</f>
        <v>10882.68</v>
      </c>
      <c r="K102" s="1">
        <f t="shared" ref="K102:K105" si="32">1/5</f>
        <v>0.2</v>
      </c>
      <c r="L102" s="1" t="s">
        <v>8</v>
      </c>
      <c r="M102" s="1">
        <v>0</v>
      </c>
      <c r="N102" s="1" t="s">
        <v>10</v>
      </c>
      <c r="O102" s="7">
        <v>13686</v>
      </c>
      <c r="P102" s="8">
        <v>54413.399999999994</v>
      </c>
    </row>
    <row r="103" spans="1:16">
      <c r="A103" s="1">
        <f t="shared" si="17"/>
        <v>102</v>
      </c>
      <c r="B103" s="1">
        <v>1</v>
      </c>
      <c r="C103" s="1">
        <v>2</v>
      </c>
      <c r="D103" s="1">
        <v>3</v>
      </c>
      <c r="E103" s="1">
        <v>1</v>
      </c>
      <c r="F103" s="3">
        <v>6</v>
      </c>
      <c r="G103" s="10">
        <v>14</v>
      </c>
      <c r="H103" s="27">
        <v>54413.399999999994</v>
      </c>
      <c r="I103" s="1">
        <f t="shared" si="26"/>
        <v>43530.719999999994</v>
      </c>
      <c r="J103" s="1">
        <f t="shared" si="31"/>
        <v>10882.68</v>
      </c>
      <c r="K103" s="1">
        <f t="shared" si="32"/>
        <v>0.2</v>
      </c>
      <c r="L103" s="1" t="s">
        <v>8</v>
      </c>
      <c r="M103" s="1">
        <v>1</v>
      </c>
      <c r="N103" s="1" t="s">
        <v>10</v>
      </c>
      <c r="O103" s="7">
        <v>13686</v>
      </c>
      <c r="P103" s="8">
        <v>54413.399999999994</v>
      </c>
    </row>
    <row r="104" spans="1:16">
      <c r="A104" s="1">
        <f t="shared" si="17"/>
        <v>103</v>
      </c>
      <c r="B104" s="1">
        <v>1</v>
      </c>
      <c r="C104" s="1">
        <v>2</v>
      </c>
      <c r="D104" s="1">
        <v>3</v>
      </c>
      <c r="E104" s="1">
        <v>1</v>
      </c>
      <c r="F104" s="3">
        <v>6</v>
      </c>
      <c r="G104" s="10">
        <v>14</v>
      </c>
      <c r="H104" s="27">
        <v>54413.399999999994</v>
      </c>
      <c r="I104" s="1">
        <f t="shared" si="26"/>
        <v>43530.719999999994</v>
      </c>
      <c r="J104" s="1">
        <f t="shared" si="31"/>
        <v>10882.68</v>
      </c>
      <c r="K104" s="1">
        <f t="shared" si="32"/>
        <v>0.2</v>
      </c>
      <c r="L104" s="1" t="s">
        <v>8</v>
      </c>
      <c r="M104" s="1">
        <v>0</v>
      </c>
      <c r="N104" s="1" t="s">
        <v>10</v>
      </c>
      <c r="O104" s="7">
        <v>13686</v>
      </c>
      <c r="P104" s="8">
        <v>54413.399999999994</v>
      </c>
    </row>
    <row r="105" spans="1:16">
      <c r="A105" s="1">
        <f t="shared" si="17"/>
        <v>104</v>
      </c>
      <c r="B105" s="1">
        <v>1</v>
      </c>
      <c r="C105" s="1">
        <v>2</v>
      </c>
      <c r="D105" s="1">
        <v>3</v>
      </c>
      <c r="E105" s="1">
        <v>1</v>
      </c>
      <c r="F105" s="3">
        <v>6</v>
      </c>
      <c r="G105" s="10">
        <v>14</v>
      </c>
      <c r="H105" s="27">
        <v>54413.399999999994</v>
      </c>
      <c r="I105" s="1">
        <f t="shared" si="26"/>
        <v>43530.719999999994</v>
      </c>
      <c r="J105" s="1">
        <f t="shared" si="31"/>
        <v>10882.68</v>
      </c>
      <c r="K105" s="1">
        <f t="shared" si="32"/>
        <v>0.2</v>
      </c>
      <c r="L105" s="1" t="s">
        <v>8</v>
      </c>
      <c r="M105" s="1">
        <v>0</v>
      </c>
      <c r="N105" s="1" t="s">
        <v>10</v>
      </c>
      <c r="O105" s="7">
        <v>13686</v>
      </c>
      <c r="P105" s="8">
        <v>54413.399999999994</v>
      </c>
    </row>
    <row r="106" spans="1:16">
      <c r="A106" s="1">
        <f t="shared" si="17"/>
        <v>105</v>
      </c>
      <c r="B106" s="1">
        <v>1</v>
      </c>
      <c r="C106" s="1">
        <v>2</v>
      </c>
      <c r="D106" s="1">
        <v>3</v>
      </c>
      <c r="E106" s="1">
        <v>1</v>
      </c>
      <c r="F106" s="3">
        <v>6</v>
      </c>
      <c r="G106" s="5">
        <v>15</v>
      </c>
      <c r="H106" s="27">
        <v>32531.200000000001</v>
      </c>
      <c r="I106" s="1">
        <f t="shared" si="26"/>
        <v>26024.959999999999</v>
      </c>
      <c r="J106" s="1">
        <f t="shared" si="31"/>
        <v>6506.2400000000007</v>
      </c>
      <c r="K106" s="1">
        <f>1/5</f>
        <v>0.2</v>
      </c>
      <c r="L106" s="1" t="s">
        <v>8</v>
      </c>
      <c r="M106" s="1">
        <v>0</v>
      </c>
      <c r="N106" s="1" t="s">
        <v>10</v>
      </c>
      <c r="O106" s="7">
        <v>14144</v>
      </c>
      <c r="P106" s="8">
        <v>32531.200000000001</v>
      </c>
    </row>
    <row r="107" spans="1:16">
      <c r="A107" s="1">
        <f t="shared" si="17"/>
        <v>106</v>
      </c>
      <c r="B107" s="1">
        <v>1</v>
      </c>
      <c r="C107" s="1">
        <v>2</v>
      </c>
      <c r="D107" s="1">
        <v>3</v>
      </c>
      <c r="E107" s="1">
        <v>1</v>
      </c>
      <c r="F107" s="3">
        <v>6</v>
      </c>
      <c r="G107" s="5">
        <v>15</v>
      </c>
      <c r="H107" s="27">
        <v>32531.200000000001</v>
      </c>
      <c r="I107" s="1">
        <f t="shared" si="26"/>
        <v>26024.959999999999</v>
      </c>
      <c r="J107" s="1">
        <f t="shared" ref="J107:J111" si="33">K107*H107</f>
        <v>6506.2400000000007</v>
      </c>
      <c r="K107" s="1">
        <f t="shared" ref="K107:K110" si="34">1/5</f>
        <v>0.2</v>
      </c>
      <c r="L107" s="1" t="s">
        <v>8</v>
      </c>
      <c r="M107" s="1">
        <v>0</v>
      </c>
      <c r="N107" s="1" t="s">
        <v>10</v>
      </c>
      <c r="O107" s="7">
        <v>14144</v>
      </c>
      <c r="P107" s="8">
        <v>32531.200000000001</v>
      </c>
    </row>
    <row r="108" spans="1:16">
      <c r="A108" s="1">
        <f t="shared" si="17"/>
        <v>107</v>
      </c>
      <c r="B108" s="1">
        <v>1</v>
      </c>
      <c r="C108" s="1">
        <v>2</v>
      </c>
      <c r="D108" s="1">
        <v>3</v>
      </c>
      <c r="E108" s="1">
        <v>1</v>
      </c>
      <c r="F108" s="3">
        <v>6</v>
      </c>
      <c r="G108" s="5">
        <v>15</v>
      </c>
      <c r="H108" s="27">
        <v>32531.200000000001</v>
      </c>
      <c r="I108" s="1">
        <f t="shared" si="26"/>
        <v>26024.959999999999</v>
      </c>
      <c r="J108" s="1">
        <f t="shared" si="33"/>
        <v>6506.2400000000007</v>
      </c>
      <c r="K108" s="1">
        <f t="shared" si="34"/>
        <v>0.2</v>
      </c>
      <c r="L108" s="1" t="s">
        <v>8</v>
      </c>
      <c r="M108" s="1">
        <v>1</v>
      </c>
      <c r="N108" s="1" t="s">
        <v>10</v>
      </c>
      <c r="O108" s="7">
        <v>14144</v>
      </c>
      <c r="P108" s="8">
        <v>32531.200000000001</v>
      </c>
    </row>
    <row r="109" spans="1:16">
      <c r="A109" s="1">
        <f t="shared" si="17"/>
        <v>108</v>
      </c>
      <c r="B109" s="1">
        <v>1</v>
      </c>
      <c r="C109" s="1">
        <v>2</v>
      </c>
      <c r="D109" s="1">
        <v>3</v>
      </c>
      <c r="E109" s="1">
        <v>1</v>
      </c>
      <c r="F109" s="3">
        <v>6</v>
      </c>
      <c r="G109" s="5">
        <v>15</v>
      </c>
      <c r="H109" s="27">
        <v>32531.200000000001</v>
      </c>
      <c r="I109" s="1">
        <f t="shared" si="26"/>
        <v>26024.959999999999</v>
      </c>
      <c r="J109" s="1">
        <f t="shared" si="33"/>
        <v>6506.2400000000007</v>
      </c>
      <c r="K109" s="1">
        <f t="shared" si="34"/>
        <v>0.2</v>
      </c>
      <c r="L109" s="1" t="s">
        <v>8</v>
      </c>
      <c r="M109" s="1">
        <v>0</v>
      </c>
      <c r="N109" s="1" t="s">
        <v>10</v>
      </c>
      <c r="O109" s="7">
        <v>14144</v>
      </c>
      <c r="P109" s="8">
        <v>32531.200000000001</v>
      </c>
    </row>
    <row r="110" spans="1:16">
      <c r="A110" s="1">
        <f t="shared" ref="A110:A134" si="35">A109+1</f>
        <v>109</v>
      </c>
      <c r="B110" s="1">
        <v>1</v>
      </c>
      <c r="C110" s="1">
        <v>2</v>
      </c>
      <c r="D110" s="1">
        <v>3</v>
      </c>
      <c r="E110" s="1">
        <v>1</v>
      </c>
      <c r="F110" s="3">
        <v>6</v>
      </c>
      <c r="G110" s="5">
        <v>15</v>
      </c>
      <c r="H110" s="27">
        <v>32531.200000000001</v>
      </c>
      <c r="I110" s="1">
        <f t="shared" si="26"/>
        <v>26024.959999999999</v>
      </c>
      <c r="J110" s="1">
        <f t="shared" si="33"/>
        <v>6506.2400000000007</v>
      </c>
      <c r="K110" s="1">
        <f t="shared" si="34"/>
        <v>0.2</v>
      </c>
      <c r="L110" s="1" t="s">
        <v>8</v>
      </c>
      <c r="M110" s="1">
        <v>0</v>
      </c>
      <c r="N110" s="1" t="s">
        <v>10</v>
      </c>
      <c r="O110" s="7">
        <v>14144</v>
      </c>
      <c r="P110" s="8">
        <v>32531.200000000001</v>
      </c>
    </row>
    <row r="111" spans="1:16">
      <c r="A111" s="1">
        <f t="shared" si="35"/>
        <v>110</v>
      </c>
      <c r="B111" s="1">
        <v>1</v>
      </c>
      <c r="C111" s="1">
        <v>2</v>
      </c>
      <c r="D111" s="1">
        <v>3</v>
      </c>
      <c r="E111" s="1">
        <v>1</v>
      </c>
      <c r="F111" s="3">
        <v>6</v>
      </c>
      <c r="G111" s="10">
        <v>16</v>
      </c>
      <c r="H111" s="27">
        <v>25589.8</v>
      </c>
      <c r="I111" s="1">
        <f t="shared" si="26"/>
        <v>20471.84</v>
      </c>
      <c r="J111" s="1">
        <f t="shared" si="33"/>
        <v>5117.96</v>
      </c>
      <c r="K111" s="1">
        <f>1/5</f>
        <v>0.2</v>
      </c>
      <c r="L111" s="1" t="s">
        <v>8</v>
      </c>
      <c r="M111" s="1">
        <v>0</v>
      </c>
      <c r="N111" s="1" t="s">
        <v>10</v>
      </c>
      <c r="O111" s="7">
        <v>11126</v>
      </c>
      <c r="P111" s="8">
        <v>25589.8</v>
      </c>
    </row>
    <row r="112" spans="1:16">
      <c r="A112" s="1">
        <f t="shared" si="35"/>
        <v>111</v>
      </c>
      <c r="B112" s="1">
        <v>1</v>
      </c>
      <c r="C112" s="1">
        <v>2</v>
      </c>
      <c r="D112" s="1">
        <v>3</v>
      </c>
      <c r="E112" s="1">
        <v>1</v>
      </c>
      <c r="F112" s="3">
        <v>6</v>
      </c>
      <c r="G112" s="10">
        <v>16</v>
      </c>
      <c r="H112" s="27">
        <v>25589.8</v>
      </c>
      <c r="I112" s="1">
        <f t="shared" si="26"/>
        <v>20471.84</v>
      </c>
      <c r="J112" s="1">
        <f t="shared" ref="J112:J116" si="36">K112*H112</f>
        <v>5117.96</v>
      </c>
      <c r="K112" s="1">
        <f t="shared" ref="K112:K115" si="37">1/5</f>
        <v>0.2</v>
      </c>
      <c r="L112" s="1" t="s">
        <v>8</v>
      </c>
      <c r="M112" s="1">
        <v>0</v>
      </c>
      <c r="N112" s="1" t="s">
        <v>10</v>
      </c>
      <c r="O112" s="7">
        <v>11126</v>
      </c>
      <c r="P112" s="8">
        <v>25589.8</v>
      </c>
    </row>
    <row r="113" spans="1:16">
      <c r="A113" s="1">
        <f t="shared" si="35"/>
        <v>112</v>
      </c>
      <c r="B113" s="1">
        <v>1</v>
      </c>
      <c r="C113" s="1">
        <v>2</v>
      </c>
      <c r="D113" s="1">
        <v>3</v>
      </c>
      <c r="E113" s="1">
        <v>1</v>
      </c>
      <c r="F113" s="3">
        <v>6</v>
      </c>
      <c r="G113" s="10">
        <v>16</v>
      </c>
      <c r="H113" s="27">
        <v>25589.8</v>
      </c>
      <c r="I113" s="1">
        <f t="shared" si="26"/>
        <v>20471.84</v>
      </c>
      <c r="J113" s="1">
        <f t="shared" si="36"/>
        <v>5117.96</v>
      </c>
      <c r="K113" s="1">
        <f t="shared" si="37"/>
        <v>0.2</v>
      </c>
      <c r="L113" s="1" t="s">
        <v>8</v>
      </c>
      <c r="M113" s="1">
        <v>0</v>
      </c>
      <c r="N113" s="1" t="s">
        <v>10</v>
      </c>
      <c r="O113" s="7">
        <v>11126</v>
      </c>
      <c r="P113" s="8">
        <v>25589.8</v>
      </c>
    </row>
    <row r="114" spans="1:16">
      <c r="A114" s="1">
        <f t="shared" si="35"/>
        <v>113</v>
      </c>
      <c r="B114" s="1">
        <v>1</v>
      </c>
      <c r="C114" s="1">
        <v>2</v>
      </c>
      <c r="D114" s="1">
        <v>3</v>
      </c>
      <c r="E114" s="1">
        <v>1</v>
      </c>
      <c r="F114" s="3">
        <v>6</v>
      </c>
      <c r="G114" s="10">
        <v>16</v>
      </c>
      <c r="H114" s="27">
        <v>25589.8</v>
      </c>
      <c r="I114" s="1">
        <f t="shared" si="26"/>
        <v>20471.84</v>
      </c>
      <c r="J114" s="1">
        <f t="shared" si="36"/>
        <v>5117.96</v>
      </c>
      <c r="K114" s="1">
        <f t="shared" si="37"/>
        <v>0.2</v>
      </c>
      <c r="L114" s="1" t="s">
        <v>8</v>
      </c>
      <c r="M114" s="1">
        <v>1</v>
      </c>
      <c r="N114" s="1" t="s">
        <v>10</v>
      </c>
      <c r="O114" s="7">
        <v>11126</v>
      </c>
      <c r="P114" s="8">
        <v>25589.8</v>
      </c>
    </row>
    <row r="115" spans="1:16">
      <c r="A115" s="1">
        <f t="shared" si="35"/>
        <v>114</v>
      </c>
      <c r="B115" s="1">
        <v>1</v>
      </c>
      <c r="C115" s="1">
        <v>2</v>
      </c>
      <c r="D115" s="1">
        <v>3</v>
      </c>
      <c r="E115" s="1">
        <v>1</v>
      </c>
      <c r="F115" s="3">
        <v>6</v>
      </c>
      <c r="G115" s="10">
        <v>16</v>
      </c>
      <c r="H115" s="27">
        <v>25589.8</v>
      </c>
      <c r="I115" s="1">
        <f t="shared" si="26"/>
        <v>20471.84</v>
      </c>
      <c r="J115" s="1">
        <f t="shared" si="36"/>
        <v>5117.96</v>
      </c>
      <c r="K115" s="1">
        <f t="shared" si="37"/>
        <v>0.2</v>
      </c>
      <c r="L115" s="1" t="s">
        <v>8</v>
      </c>
      <c r="M115" s="1">
        <v>0</v>
      </c>
      <c r="N115" s="1" t="s">
        <v>10</v>
      </c>
      <c r="O115" s="7">
        <v>11126</v>
      </c>
      <c r="P115" s="8">
        <v>25589.8</v>
      </c>
    </row>
    <row r="116" spans="1:16">
      <c r="A116" s="1">
        <f t="shared" si="35"/>
        <v>115</v>
      </c>
      <c r="B116" s="1">
        <v>1</v>
      </c>
      <c r="C116" s="1">
        <v>2</v>
      </c>
      <c r="D116" s="1">
        <v>3</v>
      </c>
      <c r="E116" s="1">
        <v>1</v>
      </c>
      <c r="F116" s="3">
        <v>7</v>
      </c>
      <c r="G116" s="10">
        <v>17</v>
      </c>
      <c r="H116" s="27">
        <v>81884.600000000006</v>
      </c>
      <c r="I116" s="1">
        <f t="shared" si="26"/>
        <v>58489.000000000007</v>
      </c>
      <c r="J116" s="1">
        <f t="shared" si="36"/>
        <v>23395.599999999999</v>
      </c>
      <c r="K116" s="11">
        <f>2/7</f>
        <v>0.2857142857142857</v>
      </c>
      <c r="L116" s="1" t="s">
        <v>8</v>
      </c>
      <c r="M116" s="1">
        <v>0</v>
      </c>
      <c r="N116" s="1" t="s">
        <v>10</v>
      </c>
      <c r="O116" s="7">
        <v>16900</v>
      </c>
      <c r="P116" s="8">
        <v>81884.600000000006</v>
      </c>
    </row>
    <row r="117" spans="1:16">
      <c r="A117" s="1">
        <f t="shared" si="35"/>
        <v>116</v>
      </c>
      <c r="B117" s="1">
        <v>1</v>
      </c>
      <c r="C117" s="1">
        <v>2</v>
      </c>
      <c r="D117" s="1">
        <v>3</v>
      </c>
      <c r="E117" s="1">
        <v>1</v>
      </c>
      <c r="F117" s="3">
        <v>7</v>
      </c>
      <c r="G117" s="10">
        <v>17</v>
      </c>
      <c r="H117" s="27">
        <v>81884.600000000006</v>
      </c>
      <c r="I117" s="1">
        <f t="shared" si="26"/>
        <v>58489.000000000007</v>
      </c>
      <c r="J117" s="1">
        <f t="shared" ref="J117:J123" si="38">K117*H117</f>
        <v>23395.599999999999</v>
      </c>
      <c r="K117" s="11">
        <f t="shared" ref="K117:K122" si="39">2/7</f>
        <v>0.2857142857142857</v>
      </c>
      <c r="L117" s="1" t="s">
        <v>8</v>
      </c>
      <c r="M117" s="1">
        <v>1</v>
      </c>
      <c r="N117" s="1" t="s">
        <v>10</v>
      </c>
      <c r="O117" s="7">
        <v>16900</v>
      </c>
      <c r="P117" s="8">
        <v>81884.600000000006</v>
      </c>
    </row>
    <row r="118" spans="1:16">
      <c r="A118" s="1">
        <f t="shared" si="35"/>
        <v>117</v>
      </c>
      <c r="B118" s="1">
        <v>1</v>
      </c>
      <c r="C118" s="1">
        <v>2</v>
      </c>
      <c r="D118" s="1">
        <v>3</v>
      </c>
      <c r="E118" s="1">
        <v>1</v>
      </c>
      <c r="F118" s="3">
        <v>7</v>
      </c>
      <c r="G118" s="10">
        <v>17</v>
      </c>
      <c r="H118" s="27">
        <v>81884.600000000006</v>
      </c>
      <c r="I118" s="1">
        <f t="shared" si="26"/>
        <v>58489.000000000007</v>
      </c>
      <c r="J118" s="1">
        <f t="shared" si="38"/>
        <v>23395.599999999999</v>
      </c>
      <c r="K118" s="11">
        <f t="shared" si="39"/>
        <v>0.2857142857142857</v>
      </c>
      <c r="L118" s="1" t="s">
        <v>8</v>
      </c>
      <c r="M118" s="1">
        <v>0</v>
      </c>
      <c r="N118" s="1" t="s">
        <v>10</v>
      </c>
      <c r="O118" s="7">
        <v>16900</v>
      </c>
      <c r="P118" s="8">
        <v>81884.600000000006</v>
      </c>
    </row>
    <row r="119" spans="1:16">
      <c r="A119" s="1">
        <f t="shared" si="35"/>
        <v>118</v>
      </c>
      <c r="B119" s="1">
        <v>1</v>
      </c>
      <c r="C119" s="1">
        <v>2</v>
      </c>
      <c r="D119" s="1">
        <v>3</v>
      </c>
      <c r="E119" s="1">
        <v>1</v>
      </c>
      <c r="F119" s="3">
        <v>7</v>
      </c>
      <c r="G119" s="10">
        <v>17</v>
      </c>
      <c r="H119" s="27">
        <v>81884.600000000006</v>
      </c>
      <c r="I119" s="1">
        <f t="shared" si="26"/>
        <v>58489.000000000007</v>
      </c>
      <c r="J119" s="1">
        <f t="shared" si="38"/>
        <v>23395.599999999999</v>
      </c>
      <c r="K119" s="11">
        <f t="shared" si="39"/>
        <v>0.2857142857142857</v>
      </c>
      <c r="L119" s="1" t="s">
        <v>8</v>
      </c>
      <c r="M119" s="1">
        <v>1</v>
      </c>
      <c r="N119" s="1" t="s">
        <v>10</v>
      </c>
      <c r="O119" s="7">
        <v>16900</v>
      </c>
      <c r="P119" s="8">
        <v>81884.600000000006</v>
      </c>
    </row>
    <row r="120" spans="1:16">
      <c r="A120" s="1">
        <f t="shared" si="35"/>
        <v>119</v>
      </c>
      <c r="B120" s="1">
        <v>1</v>
      </c>
      <c r="C120" s="1">
        <v>2</v>
      </c>
      <c r="D120" s="1">
        <v>3</v>
      </c>
      <c r="E120" s="1">
        <v>1</v>
      </c>
      <c r="F120" s="3">
        <v>7</v>
      </c>
      <c r="G120" s="10">
        <v>17</v>
      </c>
      <c r="H120" s="27">
        <v>81884.600000000006</v>
      </c>
      <c r="I120" s="1">
        <f t="shared" si="26"/>
        <v>58489.000000000007</v>
      </c>
      <c r="J120" s="1">
        <f t="shared" si="38"/>
        <v>23395.599999999999</v>
      </c>
      <c r="K120" s="11">
        <f t="shared" si="39"/>
        <v>0.2857142857142857</v>
      </c>
      <c r="L120" s="1" t="s">
        <v>8</v>
      </c>
      <c r="M120" s="1">
        <v>0</v>
      </c>
      <c r="N120" s="1" t="s">
        <v>10</v>
      </c>
      <c r="O120" s="7">
        <v>16900</v>
      </c>
      <c r="P120" s="8">
        <v>81884.600000000006</v>
      </c>
    </row>
    <row r="121" spans="1:16">
      <c r="A121" s="1">
        <f t="shared" si="35"/>
        <v>120</v>
      </c>
      <c r="B121" s="1">
        <v>1</v>
      </c>
      <c r="C121" s="1">
        <v>2</v>
      </c>
      <c r="D121" s="1">
        <v>3</v>
      </c>
      <c r="E121" s="1">
        <v>1</v>
      </c>
      <c r="F121" s="3">
        <v>7</v>
      </c>
      <c r="G121" s="10">
        <v>17</v>
      </c>
      <c r="H121" s="27">
        <v>81884.600000000006</v>
      </c>
      <c r="I121" s="1">
        <f t="shared" si="26"/>
        <v>58489.000000000007</v>
      </c>
      <c r="J121" s="1">
        <f t="shared" si="38"/>
        <v>23395.599999999999</v>
      </c>
      <c r="K121" s="11">
        <f t="shared" si="39"/>
        <v>0.2857142857142857</v>
      </c>
      <c r="L121" s="1" t="s">
        <v>8</v>
      </c>
      <c r="M121" s="1">
        <v>0</v>
      </c>
      <c r="N121" s="1" t="s">
        <v>10</v>
      </c>
      <c r="O121" s="7">
        <v>16900</v>
      </c>
      <c r="P121" s="8">
        <v>81884.600000000006</v>
      </c>
    </row>
    <row r="122" spans="1:16">
      <c r="A122" s="1">
        <f t="shared" si="35"/>
        <v>121</v>
      </c>
      <c r="B122" s="1">
        <v>1</v>
      </c>
      <c r="C122" s="1">
        <v>2</v>
      </c>
      <c r="D122" s="1">
        <v>3</v>
      </c>
      <c r="E122" s="1">
        <v>1</v>
      </c>
      <c r="F122" s="3">
        <v>7</v>
      </c>
      <c r="G122" s="10">
        <v>17</v>
      </c>
      <c r="H122" s="27">
        <v>81884.600000000006</v>
      </c>
      <c r="I122" s="1">
        <f t="shared" si="26"/>
        <v>58489.000000000007</v>
      </c>
      <c r="J122" s="1">
        <f t="shared" si="38"/>
        <v>23395.599999999999</v>
      </c>
      <c r="K122" s="11">
        <f t="shared" si="39"/>
        <v>0.2857142857142857</v>
      </c>
      <c r="L122" s="1" t="s">
        <v>8</v>
      </c>
      <c r="M122" s="1">
        <v>0</v>
      </c>
      <c r="N122" s="1" t="s">
        <v>10</v>
      </c>
      <c r="O122" s="7">
        <v>16900</v>
      </c>
      <c r="P122" s="8">
        <v>81884.600000000006</v>
      </c>
    </row>
    <row r="123" spans="1:16">
      <c r="A123" s="1">
        <f t="shared" si="35"/>
        <v>122</v>
      </c>
      <c r="B123" s="1">
        <v>1</v>
      </c>
      <c r="C123" s="1">
        <v>2</v>
      </c>
      <c r="D123" s="1">
        <v>3</v>
      </c>
      <c r="E123" s="1">
        <v>1</v>
      </c>
      <c r="F123" s="3">
        <v>7</v>
      </c>
      <c r="G123" s="10">
        <v>18</v>
      </c>
      <c r="H123" s="7">
        <v>68126</v>
      </c>
      <c r="I123" s="1">
        <f t="shared" si="26"/>
        <v>68126</v>
      </c>
      <c r="J123" s="1">
        <f t="shared" si="38"/>
        <v>0</v>
      </c>
      <c r="K123" s="1">
        <f>0/7</f>
        <v>0</v>
      </c>
      <c r="L123" s="1" t="s">
        <v>8</v>
      </c>
      <c r="M123" s="1">
        <v>0</v>
      </c>
      <c r="N123" s="1" t="s">
        <v>10</v>
      </c>
      <c r="O123" s="7">
        <v>14941</v>
      </c>
      <c r="P123" s="7">
        <v>68126</v>
      </c>
    </row>
    <row r="124" spans="1:16">
      <c r="A124" s="1">
        <f t="shared" si="35"/>
        <v>123</v>
      </c>
      <c r="B124" s="1">
        <v>1</v>
      </c>
      <c r="C124" s="1">
        <v>2</v>
      </c>
      <c r="D124" s="1">
        <v>3</v>
      </c>
      <c r="E124" s="1">
        <v>1</v>
      </c>
      <c r="F124" s="3">
        <v>7</v>
      </c>
      <c r="G124" s="10">
        <v>18</v>
      </c>
      <c r="H124" s="7">
        <v>68126</v>
      </c>
      <c r="I124" s="1">
        <f t="shared" si="26"/>
        <v>68126</v>
      </c>
      <c r="J124" s="1">
        <f t="shared" ref="J124:J130" si="40">K124*H124</f>
        <v>0</v>
      </c>
      <c r="K124" s="1">
        <f t="shared" ref="K124:K129" si="41">0/7</f>
        <v>0</v>
      </c>
      <c r="L124" s="1" t="s">
        <v>8</v>
      </c>
      <c r="M124" s="1">
        <v>0</v>
      </c>
      <c r="N124" s="1" t="s">
        <v>10</v>
      </c>
      <c r="O124" s="7">
        <v>14941</v>
      </c>
      <c r="P124" s="7">
        <v>68126</v>
      </c>
    </row>
    <row r="125" spans="1:16">
      <c r="A125" s="1">
        <f t="shared" si="35"/>
        <v>124</v>
      </c>
      <c r="B125" s="1">
        <v>1</v>
      </c>
      <c r="C125" s="1">
        <v>2</v>
      </c>
      <c r="D125" s="1">
        <v>3</v>
      </c>
      <c r="E125" s="1">
        <v>1</v>
      </c>
      <c r="F125" s="3">
        <v>7</v>
      </c>
      <c r="G125" s="10">
        <v>18</v>
      </c>
      <c r="H125" s="7">
        <v>68126</v>
      </c>
      <c r="I125" s="1">
        <f t="shared" si="26"/>
        <v>68126</v>
      </c>
      <c r="J125" s="1">
        <f t="shared" si="40"/>
        <v>0</v>
      </c>
      <c r="K125" s="1">
        <f t="shared" si="41"/>
        <v>0</v>
      </c>
      <c r="L125" s="1" t="s">
        <v>8</v>
      </c>
      <c r="M125" s="1">
        <v>0</v>
      </c>
      <c r="N125" s="1" t="s">
        <v>10</v>
      </c>
      <c r="O125" s="7">
        <v>14941</v>
      </c>
      <c r="P125" s="7">
        <v>68126</v>
      </c>
    </row>
    <row r="126" spans="1:16">
      <c r="A126" s="1">
        <f t="shared" si="35"/>
        <v>125</v>
      </c>
      <c r="B126" s="1">
        <v>1</v>
      </c>
      <c r="C126" s="1">
        <v>2</v>
      </c>
      <c r="D126" s="1">
        <v>3</v>
      </c>
      <c r="E126" s="1">
        <v>1</v>
      </c>
      <c r="F126" s="3">
        <v>7</v>
      </c>
      <c r="G126" s="10">
        <v>18</v>
      </c>
      <c r="H126" s="7">
        <v>68126</v>
      </c>
      <c r="I126" s="1">
        <f t="shared" si="26"/>
        <v>68126</v>
      </c>
      <c r="J126" s="1">
        <f t="shared" si="40"/>
        <v>0</v>
      </c>
      <c r="K126" s="1">
        <f t="shared" si="41"/>
        <v>0</v>
      </c>
      <c r="L126" s="1" t="s">
        <v>8</v>
      </c>
      <c r="M126" s="1">
        <v>0</v>
      </c>
      <c r="N126" s="1" t="s">
        <v>10</v>
      </c>
      <c r="O126" s="7">
        <v>14941</v>
      </c>
      <c r="P126" s="7">
        <v>68126</v>
      </c>
    </row>
    <row r="127" spans="1:16">
      <c r="A127" s="1">
        <f t="shared" si="35"/>
        <v>126</v>
      </c>
      <c r="B127" s="1">
        <v>1</v>
      </c>
      <c r="C127" s="1">
        <v>2</v>
      </c>
      <c r="D127" s="1">
        <v>3</v>
      </c>
      <c r="E127" s="1">
        <v>1</v>
      </c>
      <c r="F127" s="3">
        <v>7</v>
      </c>
      <c r="G127" s="10">
        <v>18</v>
      </c>
      <c r="H127" s="7">
        <v>68126</v>
      </c>
      <c r="I127" s="1">
        <f t="shared" si="26"/>
        <v>68126</v>
      </c>
      <c r="J127" s="1">
        <f t="shared" si="40"/>
        <v>0</v>
      </c>
      <c r="K127" s="1">
        <f t="shared" si="41"/>
        <v>0</v>
      </c>
      <c r="L127" s="1" t="s">
        <v>8</v>
      </c>
      <c r="M127" s="1">
        <v>0</v>
      </c>
      <c r="N127" s="1" t="s">
        <v>10</v>
      </c>
      <c r="O127" s="7">
        <v>14941</v>
      </c>
      <c r="P127" s="7">
        <v>68126</v>
      </c>
    </row>
    <row r="128" spans="1:16">
      <c r="A128" s="1">
        <f t="shared" si="35"/>
        <v>127</v>
      </c>
      <c r="B128" s="1">
        <v>1</v>
      </c>
      <c r="C128" s="1">
        <v>2</v>
      </c>
      <c r="D128" s="1">
        <v>3</v>
      </c>
      <c r="E128" s="1">
        <v>1</v>
      </c>
      <c r="F128" s="3">
        <v>7</v>
      </c>
      <c r="G128" s="10">
        <v>18</v>
      </c>
      <c r="H128" s="7">
        <v>68126</v>
      </c>
      <c r="I128" s="1">
        <f t="shared" si="26"/>
        <v>68126</v>
      </c>
      <c r="J128" s="1">
        <f t="shared" si="40"/>
        <v>0</v>
      </c>
      <c r="K128" s="1">
        <f t="shared" si="41"/>
        <v>0</v>
      </c>
      <c r="L128" s="1" t="s">
        <v>8</v>
      </c>
      <c r="M128" s="1">
        <v>0</v>
      </c>
      <c r="N128" s="1" t="s">
        <v>10</v>
      </c>
      <c r="O128" s="7">
        <v>14941</v>
      </c>
      <c r="P128" s="7">
        <v>68126</v>
      </c>
    </row>
    <row r="129" spans="1:16">
      <c r="A129" s="1">
        <f t="shared" si="35"/>
        <v>128</v>
      </c>
      <c r="B129" s="1">
        <v>1</v>
      </c>
      <c r="C129" s="1">
        <v>2</v>
      </c>
      <c r="D129" s="1">
        <v>3</v>
      </c>
      <c r="E129" s="1">
        <v>1</v>
      </c>
      <c r="F129" s="3">
        <v>7</v>
      </c>
      <c r="G129" s="10">
        <v>18</v>
      </c>
      <c r="H129" s="7">
        <v>68126</v>
      </c>
      <c r="I129" s="1">
        <f t="shared" si="26"/>
        <v>68126</v>
      </c>
      <c r="J129" s="1">
        <f t="shared" si="40"/>
        <v>0</v>
      </c>
      <c r="K129" s="1">
        <f t="shared" si="41"/>
        <v>0</v>
      </c>
      <c r="L129" s="1" t="s">
        <v>8</v>
      </c>
      <c r="M129" s="1">
        <v>0</v>
      </c>
      <c r="N129" s="1" t="s">
        <v>10</v>
      </c>
      <c r="O129" s="7">
        <v>14941</v>
      </c>
      <c r="P129" s="7">
        <v>68126</v>
      </c>
    </row>
    <row r="130" spans="1:16">
      <c r="A130" s="1">
        <f t="shared" si="35"/>
        <v>129</v>
      </c>
      <c r="B130" s="1">
        <v>1</v>
      </c>
      <c r="C130" s="1">
        <v>2</v>
      </c>
      <c r="D130" s="1">
        <v>3</v>
      </c>
      <c r="E130" s="1">
        <v>1</v>
      </c>
      <c r="F130" s="3">
        <v>7</v>
      </c>
      <c r="G130" s="5">
        <v>19</v>
      </c>
      <c r="H130" s="27">
        <v>76123.100000000006</v>
      </c>
      <c r="I130" s="1">
        <f t="shared" si="26"/>
        <v>60898.48</v>
      </c>
      <c r="J130" s="1">
        <f t="shared" si="40"/>
        <v>15224.620000000003</v>
      </c>
      <c r="K130" s="1">
        <f>1/5</f>
        <v>0.2</v>
      </c>
      <c r="L130" s="1" t="s">
        <v>8</v>
      </c>
      <c r="M130" s="1">
        <v>1</v>
      </c>
      <c r="N130" s="1" t="s">
        <v>10</v>
      </c>
      <c r="O130" s="7">
        <v>16996</v>
      </c>
      <c r="P130" s="8">
        <v>76123.100000000006</v>
      </c>
    </row>
    <row r="131" spans="1:16">
      <c r="A131" s="1">
        <f t="shared" si="35"/>
        <v>130</v>
      </c>
      <c r="B131" s="1">
        <v>1</v>
      </c>
      <c r="C131" s="1">
        <v>2</v>
      </c>
      <c r="D131" s="1">
        <v>3</v>
      </c>
      <c r="E131" s="1">
        <v>1</v>
      </c>
      <c r="F131" s="3">
        <v>7</v>
      </c>
      <c r="G131" s="5">
        <v>19</v>
      </c>
      <c r="H131" s="27">
        <v>76123.100000000006</v>
      </c>
      <c r="I131" s="1">
        <f t="shared" si="26"/>
        <v>60898.48</v>
      </c>
      <c r="J131" s="1">
        <f t="shared" ref="J131:J134" si="42">K131*H131</f>
        <v>15224.620000000003</v>
      </c>
      <c r="K131" s="1">
        <f t="shared" ref="K131:K134" si="43">1/5</f>
        <v>0.2</v>
      </c>
      <c r="L131" s="1" t="s">
        <v>8</v>
      </c>
      <c r="M131" s="1">
        <v>0</v>
      </c>
      <c r="N131" s="1" t="s">
        <v>10</v>
      </c>
      <c r="O131" s="7">
        <v>16996</v>
      </c>
      <c r="P131" s="8">
        <v>76123.100000000006</v>
      </c>
    </row>
    <row r="132" spans="1:16">
      <c r="A132" s="1">
        <f t="shared" si="35"/>
        <v>131</v>
      </c>
      <c r="B132" s="1">
        <v>1</v>
      </c>
      <c r="C132" s="1">
        <v>2</v>
      </c>
      <c r="D132" s="1">
        <v>3</v>
      </c>
      <c r="E132" s="1">
        <v>1</v>
      </c>
      <c r="F132" s="3">
        <v>7</v>
      </c>
      <c r="G132" s="5">
        <v>19</v>
      </c>
      <c r="H132" s="27">
        <v>76123.100000000006</v>
      </c>
      <c r="I132" s="1">
        <f t="shared" ref="I132:I134" si="44">H132-J132</f>
        <v>60898.48</v>
      </c>
      <c r="J132" s="1">
        <f t="shared" si="42"/>
        <v>15224.620000000003</v>
      </c>
      <c r="K132" s="1">
        <f t="shared" si="43"/>
        <v>0.2</v>
      </c>
      <c r="L132" s="1" t="s">
        <v>8</v>
      </c>
      <c r="M132" s="1">
        <v>0</v>
      </c>
      <c r="N132" s="1" t="s">
        <v>10</v>
      </c>
      <c r="O132" s="7">
        <v>16996</v>
      </c>
      <c r="P132" s="8">
        <v>76123.100000000006</v>
      </c>
    </row>
    <row r="133" spans="1:16">
      <c r="A133" s="1">
        <f t="shared" si="35"/>
        <v>132</v>
      </c>
      <c r="B133" s="1">
        <v>1</v>
      </c>
      <c r="C133" s="1">
        <v>2</v>
      </c>
      <c r="D133" s="1">
        <v>3</v>
      </c>
      <c r="E133" s="1">
        <v>1</v>
      </c>
      <c r="F133" s="3">
        <v>7</v>
      </c>
      <c r="G133" s="5">
        <v>19</v>
      </c>
      <c r="H133" s="27">
        <v>76123.100000000006</v>
      </c>
      <c r="I133" s="1">
        <f t="shared" si="44"/>
        <v>60898.48</v>
      </c>
      <c r="J133" s="1">
        <f t="shared" si="42"/>
        <v>15224.620000000003</v>
      </c>
      <c r="K133" s="1">
        <f t="shared" si="43"/>
        <v>0.2</v>
      </c>
      <c r="L133" s="1" t="s">
        <v>8</v>
      </c>
      <c r="M133" s="1">
        <v>0</v>
      </c>
      <c r="N133" s="1" t="s">
        <v>10</v>
      </c>
      <c r="O133" s="7">
        <v>16996</v>
      </c>
      <c r="P133" s="8">
        <v>76123.100000000006</v>
      </c>
    </row>
    <row r="134" spans="1:16">
      <c r="A134" s="1">
        <f t="shared" si="35"/>
        <v>133</v>
      </c>
      <c r="B134" s="1">
        <v>1</v>
      </c>
      <c r="C134" s="1">
        <v>2</v>
      </c>
      <c r="D134" s="1">
        <v>3</v>
      </c>
      <c r="E134" s="1">
        <v>1</v>
      </c>
      <c r="F134" s="3">
        <v>7</v>
      </c>
      <c r="G134" s="5">
        <v>19</v>
      </c>
      <c r="H134" s="27">
        <v>76123.100000000006</v>
      </c>
      <c r="I134" s="1">
        <f t="shared" si="44"/>
        <v>60898.48</v>
      </c>
      <c r="J134" s="1">
        <f t="shared" si="42"/>
        <v>15224.620000000003</v>
      </c>
      <c r="K134" s="1">
        <f t="shared" si="43"/>
        <v>0.2</v>
      </c>
      <c r="L134" s="1" t="s">
        <v>8</v>
      </c>
      <c r="M134" s="1">
        <v>0</v>
      </c>
      <c r="N134" s="1" t="s">
        <v>10</v>
      </c>
      <c r="O134" s="7">
        <v>16996</v>
      </c>
      <c r="P134" s="8">
        <v>76123.100000000006</v>
      </c>
    </row>
  </sheetData>
  <pageMargins left="0.7" right="0.7" top="0.75" bottom="0.75" header="0.3" footer="0.3"/>
  <pageSetup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71"/>
  <sheetViews>
    <sheetView workbookViewId="0">
      <selection activeCell="K8" sqref="K8"/>
    </sheetView>
  </sheetViews>
  <sheetFormatPr defaultRowHeight="11.25"/>
  <cols>
    <col min="1" max="1" width="10" style="1" customWidth="1"/>
    <col min="2" max="2" width="18" style="1" customWidth="1"/>
    <col min="3" max="3" width="9.7109375" style="1" customWidth="1"/>
    <col min="4" max="5" width="8.140625" style="1" customWidth="1"/>
    <col min="6" max="6" width="11.5703125" style="1" customWidth="1"/>
    <col min="7" max="7" width="11.7109375" style="1" customWidth="1"/>
    <col min="8" max="10" width="8.28515625" style="1" customWidth="1"/>
    <col min="11" max="11" width="13.28515625" style="1" customWidth="1"/>
    <col min="12" max="12" width="7.85546875" style="1" customWidth="1"/>
    <col min="13" max="13" width="7.7109375" style="1" customWidth="1"/>
    <col min="14" max="14" width="7.28515625" style="1" customWidth="1"/>
    <col min="15" max="16384" width="9.140625" style="1"/>
  </cols>
  <sheetData>
    <row r="1" spans="1:16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49</v>
      </c>
      <c r="I1" s="2" t="s">
        <v>52</v>
      </c>
      <c r="J1" s="2" t="s">
        <v>50</v>
      </c>
      <c r="K1" s="2" t="s">
        <v>53</v>
      </c>
      <c r="L1" s="2" t="s">
        <v>30</v>
      </c>
      <c r="M1" s="2" t="s">
        <v>1</v>
      </c>
      <c r="N1" s="2" t="s">
        <v>33</v>
      </c>
      <c r="O1" s="2" t="s">
        <v>54</v>
      </c>
      <c r="P1" s="2" t="s">
        <v>55</v>
      </c>
    </row>
    <row r="2" spans="1:16">
      <c r="A2" s="1">
        <v>1</v>
      </c>
      <c r="B2" s="1">
        <v>1</v>
      </c>
      <c r="C2" s="1">
        <v>2</v>
      </c>
      <c r="D2" s="1">
        <v>3</v>
      </c>
      <c r="E2" s="1">
        <v>2</v>
      </c>
      <c r="F2" s="25">
        <v>1</v>
      </c>
      <c r="G2" s="10">
        <v>1</v>
      </c>
      <c r="H2" s="14">
        <v>12100.3</v>
      </c>
      <c r="I2" s="14">
        <f>H2-J2</f>
        <v>12100.3</v>
      </c>
      <c r="J2" s="1">
        <f>K2*H2</f>
        <v>0</v>
      </c>
      <c r="K2" s="1">
        <f>0/5</f>
        <v>0</v>
      </c>
      <c r="L2" s="1" t="s">
        <v>8</v>
      </c>
      <c r="M2" s="1">
        <v>0</v>
      </c>
      <c r="N2" s="1">
        <v>1</v>
      </c>
      <c r="O2" s="15">
        <v>5261</v>
      </c>
      <c r="P2" s="28">
        <v>12100.3</v>
      </c>
    </row>
    <row r="3" spans="1:16">
      <c r="A3" s="1">
        <f>A2+1</f>
        <v>2</v>
      </c>
      <c r="B3" s="1">
        <v>1</v>
      </c>
      <c r="C3" s="1">
        <v>2</v>
      </c>
      <c r="D3" s="1">
        <v>3</v>
      </c>
      <c r="E3" s="1">
        <v>2</v>
      </c>
      <c r="F3" s="25">
        <v>1</v>
      </c>
      <c r="G3" s="10">
        <v>1</v>
      </c>
      <c r="H3" s="14">
        <v>12100.3</v>
      </c>
      <c r="I3" s="14">
        <f t="shared" ref="I3:I66" si="0">H3-J3</f>
        <v>12100.3</v>
      </c>
      <c r="J3" s="1">
        <f t="shared" ref="J3:J6" si="1">K3*H3</f>
        <v>0</v>
      </c>
      <c r="K3" s="1">
        <f t="shared" ref="K3:K11" si="2">0/5</f>
        <v>0</v>
      </c>
      <c r="L3" s="1" t="s">
        <v>8</v>
      </c>
      <c r="M3" s="1">
        <v>0</v>
      </c>
      <c r="N3" s="1">
        <v>1</v>
      </c>
      <c r="O3" s="15">
        <v>5261</v>
      </c>
      <c r="P3" s="28">
        <v>12100.3</v>
      </c>
    </row>
    <row r="4" spans="1:16">
      <c r="A4" s="1">
        <f t="shared" ref="A4:A67" si="3">A3+1</f>
        <v>3</v>
      </c>
      <c r="B4" s="1">
        <v>1</v>
      </c>
      <c r="C4" s="1">
        <v>2</v>
      </c>
      <c r="D4" s="1">
        <v>3</v>
      </c>
      <c r="E4" s="1">
        <v>2</v>
      </c>
      <c r="F4" s="25">
        <v>1</v>
      </c>
      <c r="G4" s="10">
        <v>1</v>
      </c>
      <c r="H4" s="14">
        <v>12100.3</v>
      </c>
      <c r="I4" s="14">
        <f t="shared" si="0"/>
        <v>12100.3</v>
      </c>
      <c r="J4" s="1">
        <f t="shared" si="1"/>
        <v>0</v>
      </c>
      <c r="K4" s="1">
        <f t="shared" si="2"/>
        <v>0</v>
      </c>
      <c r="L4" s="1" t="s">
        <v>8</v>
      </c>
      <c r="M4" s="1">
        <v>0</v>
      </c>
      <c r="N4" s="1">
        <v>1</v>
      </c>
      <c r="O4" s="15">
        <v>5261</v>
      </c>
      <c r="P4" s="28">
        <v>12100.3</v>
      </c>
    </row>
    <row r="5" spans="1:16">
      <c r="A5" s="1">
        <f t="shared" si="3"/>
        <v>4</v>
      </c>
      <c r="B5" s="1">
        <v>1</v>
      </c>
      <c r="C5" s="1">
        <v>2</v>
      </c>
      <c r="D5" s="1">
        <v>3</v>
      </c>
      <c r="E5" s="1">
        <v>2</v>
      </c>
      <c r="F5" s="25">
        <v>1</v>
      </c>
      <c r="G5" s="10">
        <v>1</v>
      </c>
      <c r="H5" s="14">
        <v>12100.3</v>
      </c>
      <c r="I5" s="14">
        <f t="shared" si="0"/>
        <v>12100.3</v>
      </c>
      <c r="J5" s="1">
        <f t="shared" si="1"/>
        <v>0</v>
      </c>
      <c r="K5" s="1">
        <f t="shared" si="2"/>
        <v>0</v>
      </c>
      <c r="L5" s="1" t="s">
        <v>8</v>
      </c>
      <c r="M5" s="1">
        <v>0</v>
      </c>
      <c r="N5" s="1">
        <v>1</v>
      </c>
      <c r="O5" s="15">
        <v>5261</v>
      </c>
      <c r="P5" s="28">
        <v>12100.3</v>
      </c>
    </row>
    <row r="6" spans="1:16">
      <c r="A6" s="1">
        <f t="shared" si="3"/>
        <v>5</v>
      </c>
      <c r="B6" s="1">
        <v>1</v>
      </c>
      <c r="C6" s="1">
        <v>2</v>
      </c>
      <c r="D6" s="1">
        <v>3</v>
      </c>
      <c r="E6" s="1">
        <v>2</v>
      </c>
      <c r="F6" s="25">
        <v>1</v>
      </c>
      <c r="G6" s="10">
        <v>1</v>
      </c>
      <c r="H6" s="14">
        <v>12100.3</v>
      </c>
      <c r="I6" s="14">
        <f t="shared" si="0"/>
        <v>12100.3</v>
      </c>
      <c r="J6" s="1">
        <f t="shared" si="1"/>
        <v>0</v>
      </c>
      <c r="K6" s="1">
        <f t="shared" si="2"/>
        <v>0</v>
      </c>
      <c r="L6" s="1" t="s">
        <v>8</v>
      </c>
      <c r="M6" s="1">
        <v>0</v>
      </c>
      <c r="N6" s="1">
        <v>1</v>
      </c>
      <c r="O6" s="15">
        <v>5261</v>
      </c>
      <c r="P6" s="28">
        <v>12100.3</v>
      </c>
    </row>
    <row r="7" spans="1:16">
      <c r="A7" s="1">
        <f t="shared" si="3"/>
        <v>6</v>
      </c>
      <c r="B7" s="1">
        <v>1</v>
      </c>
      <c r="C7" s="1">
        <v>2</v>
      </c>
      <c r="D7" s="1">
        <v>3</v>
      </c>
      <c r="E7" s="1">
        <v>2</v>
      </c>
      <c r="F7" s="25">
        <v>1</v>
      </c>
      <c r="G7" s="1">
        <v>2</v>
      </c>
      <c r="H7" s="14">
        <v>31236.3</v>
      </c>
      <c r="I7" s="14">
        <f t="shared" si="0"/>
        <v>31236.3</v>
      </c>
      <c r="J7" s="1">
        <f t="shared" ref="J7:J12" si="4">K7*H7</f>
        <v>0</v>
      </c>
      <c r="K7" s="1">
        <f t="shared" si="2"/>
        <v>0</v>
      </c>
      <c r="L7" s="1" t="s">
        <v>8</v>
      </c>
      <c r="M7" s="1">
        <v>0</v>
      </c>
      <c r="N7" s="1">
        <v>1</v>
      </c>
      <c r="O7" s="15">
        <v>13581</v>
      </c>
      <c r="P7" s="28">
        <v>31236.3</v>
      </c>
    </row>
    <row r="8" spans="1:16">
      <c r="A8" s="1">
        <f t="shared" si="3"/>
        <v>7</v>
      </c>
      <c r="B8" s="1">
        <v>1</v>
      </c>
      <c r="C8" s="1">
        <v>2</v>
      </c>
      <c r="D8" s="1">
        <v>3</v>
      </c>
      <c r="E8" s="1">
        <v>2</v>
      </c>
      <c r="F8" s="25">
        <v>1</v>
      </c>
      <c r="G8" s="1">
        <v>2</v>
      </c>
      <c r="H8" s="14">
        <v>31236.3</v>
      </c>
      <c r="I8" s="14">
        <f t="shared" si="0"/>
        <v>31236.3</v>
      </c>
      <c r="J8" s="1">
        <f t="shared" si="4"/>
        <v>0</v>
      </c>
      <c r="K8" s="1">
        <f t="shared" si="2"/>
        <v>0</v>
      </c>
      <c r="L8" s="1" t="s">
        <v>8</v>
      </c>
      <c r="M8" s="1">
        <v>0</v>
      </c>
      <c r="N8" s="1">
        <v>1</v>
      </c>
      <c r="O8" s="15">
        <v>13581</v>
      </c>
      <c r="P8" s="28">
        <v>31236.3</v>
      </c>
    </row>
    <row r="9" spans="1:16">
      <c r="A9" s="1">
        <f t="shared" si="3"/>
        <v>8</v>
      </c>
      <c r="B9" s="1">
        <v>1</v>
      </c>
      <c r="C9" s="1">
        <v>2</v>
      </c>
      <c r="D9" s="1">
        <v>3</v>
      </c>
      <c r="E9" s="1">
        <v>2</v>
      </c>
      <c r="F9" s="25">
        <v>1</v>
      </c>
      <c r="G9" s="1">
        <v>2</v>
      </c>
      <c r="H9" s="14">
        <v>31236.3</v>
      </c>
      <c r="I9" s="14">
        <f t="shared" si="0"/>
        <v>31236.3</v>
      </c>
      <c r="J9" s="1">
        <f t="shared" si="4"/>
        <v>0</v>
      </c>
      <c r="K9" s="1">
        <f t="shared" si="2"/>
        <v>0</v>
      </c>
      <c r="L9" s="1" t="s">
        <v>8</v>
      </c>
      <c r="M9" s="1">
        <v>0</v>
      </c>
      <c r="N9" s="1">
        <v>1</v>
      </c>
      <c r="O9" s="15">
        <v>13581</v>
      </c>
      <c r="P9" s="28">
        <v>31236.3</v>
      </c>
    </row>
    <row r="10" spans="1:16">
      <c r="A10" s="1">
        <f t="shared" si="3"/>
        <v>9</v>
      </c>
      <c r="B10" s="1">
        <v>1</v>
      </c>
      <c r="C10" s="1">
        <v>2</v>
      </c>
      <c r="D10" s="1">
        <v>3</v>
      </c>
      <c r="E10" s="1">
        <v>2</v>
      </c>
      <c r="F10" s="25">
        <v>1</v>
      </c>
      <c r="G10" s="1">
        <v>2</v>
      </c>
      <c r="H10" s="14">
        <v>31236.3</v>
      </c>
      <c r="I10" s="14">
        <f t="shared" si="0"/>
        <v>31236.3</v>
      </c>
      <c r="J10" s="1">
        <f t="shared" si="4"/>
        <v>0</v>
      </c>
      <c r="K10" s="1">
        <f t="shared" si="2"/>
        <v>0</v>
      </c>
      <c r="L10" s="1" t="s">
        <v>8</v>
      </c>
      <c r="M10" s="1">
        <v>0</v>
      </c>
      <c r="N10" s="1">
        <v>1</v>
      </c>
      <c r="O10" s="15">
        <v>13581</v>
      </c>
      <c r="P10" s="28">
        <v>31236.3</v>
      </c>
    </row>
    <row r="11" spans="1:16">
      <c r="A11" s="1">
        <f t="shared" si="3"/>
        <v>10</v>
      </c>
      <c r="B11" s="1">
        <v>1</v>
      </c>
      <c r="C11" s="1">
        <v>2</v>
      </c>
      <c r="D11" s="1">
        <v>3</v>
      </c>
      <c r="E11" s="1">
        <v>2</v>
      </c>
      <c r="F11" s="25">
        <v>1</v>
      </c>
      <c r="G11" s="1">
        <v>2</v>
      </c>
      <c r="H11" s="14">
        <v>31236.3</v>
      </c>
      <c r="I11" s="14">
        <f t="shared" si="0"/>
        <v>31236.3</v>
      </c>
      <c r="J11" s="1">
        <f t="shared" si="4"/>
        <v>0</v>
      </c>
      <c r="K11" s="1">
        <f t="shared" si="2"/>
        <v>0</v>
      </c>
      <c r="L11" s="1" t="s">
        <v>8</v>
      </c>
      <c r="M11" s="1">
        <v>0</v>
      </c>
      <c r="N11" s="1">
        <v>1</v>
      </c>
      <c r="O11" s="15">
        <v>13581</v>
      </c>
      <c r="P11" s="28">
        <v>31236.3</v>
      </c>
    </row>
    <row r="12" spans="1:16">
      <c r="A12" s="1">
        <f t="shared" si="3"/>
        <v>11</v>
      </c>
      <c r="B12" s="1">
        <v>1</v>
      </c>
      <c r="C12" s="1">
        <v>2</v>
      </c>
      <c r="D12" s="1">
        <v>3</v>
      </c>
      <c r="E12" s="1">
        <v>2</v>
      </c>
      <c r="F12" s="1">
        <v>2</v>
      </c>
      <c r="G12" s="1">
        <v>3</v>
      </c>
      <c r="H12" s="14">
        <v>83165.699999999983</v>
      </c>
      <c r="I12" s="1">
        <f t="shared" si="0"/>
        <v>74849.12999999999</v>
      </c>
      <c r="J12" s="1">
        <f t="shared" si="4"/>
        <v>8316.5699999999979</v>
      </c>
      <c r="K12" s="1">
        <f>1/10</f>
        <v>0.1</v>
      </c>
      <c r="L12" s="1" t="s">
        <v>8</v>
      </c>
      <c r="M12" s="1">
        <v>0</v>
      </c>
      <c r="N12" s="1">
        <v>1</v>
      </c>
      <c r="O12" s="15">
        <v>36159</v>
      </c>
      <c r="P12" s="28">
        <v>83165.699999999983</v>
      </c>
    </row>
    <row r="13" spans="1:16">
      <c r="A13" s="1">
        <f t="shared" si="3"/>
        <v>12</v>
      </c>
      <c r="B13" s="1">
        <v>1</v>
      </c>
      <c r="C13" s="1">
        <v>2</v>
      </c>
      <c r="D13" s="1">
        <v>3</v>
      </c>
      <c r="E13" s="1">
        <v>2</v>
      </c>
      <c r="F13" s="1">
        <v>2</v>
      </c>
      <c r="G13" s="1">
        <v>3</v>
      </c>
      <c r="H13" s="14">
        <v>83165.699999999983</v>
      </c>
      <c r="I13" s="1">
        <f t="shared" si="0"/>
        <v>74849.12999999999</v>
      </c>
      <c r="J13" s="1">
        <f t="shared" ref="J13:J22" si="5">K13*H13</f>
        <v>8316.5699999999979</v>
      </c>
      <c r="K13" s="1">
        <f t="shared" ref="K13:K21" si="6">1/10</f>
        <v>0.1</v>
      </c>
      <c r="L13" s="1" t="s">
        <v>8</v>
      </c>
      <c r="M13" s="1">
        <v>0</v>
      </c>
      <c r="N13" s="1">
        <v>1</v>
      </c>
      <c r="O13" s="15">
        <v>36159</v>
      </c>
      <c r="P13" s="28">
        <v>83165.699999999983</v>
      </c>
    </row>
    <row r="14" spans="1:16">
      <c r="A14" s="1">
        <f t="shared" si="3"/>
        <v>13</v>
      </c>
      <c r="B14" s="1">
        <v>1</v>
      </c>
      <c r="C14" s="1">
        <v>2</v>
      </c>
      <c r="D14" s="1">
        <v>3</v>
      </c>
      <c r="E14" s="1">
        <v>2</v>
      </c>
      <c r="F14" s="1">
        <v>2</v>
      </c>
      <c r="G14" s="1">
        <v>3</v>
      </c>
      <c r="H14" s="14">
        <v>83165.699999999983</v>
      </c>
      <c r="I14" s="1">
        <f t="shared" si="0"/>
        <v>74849.12999999999</v>
      </c>
      <c r="J14" s="1">
        <f t="shared" si="5"/>
        <v>8316.5699999999979</v>
      </c>
      <c r="K14" s="1">
        <f t="shared" si="6"/>
        <v>0.1</v>
      </c>
      <c r="L14" s="1" t="s">
        <v>8</v>
      </c>
      <c r="M14" s="1">
        <v>1</v>
      </c>
      <c r="N14" s="1">
        <v>1</v>
      </c>
      <c r="O14" s="15">
        <v>36159</v>
      </c>
      <c r="P14" s="28">
        <v>83165.699999999983</v>
      </c>
    </row>
    <row r="15" spans="1:16">
      <c r="A15" s="1">
        <f t="shared" si="3"/>
        <v>14</v>
      </c>
      <c r="B15" s="1">
        <v>1</v>
      </c>
      <c r="C15" s="1">
        <v>2</v>
      </c>
      <c r="D15" s="1">
        <v>3</v>
      </c>
      <c r="E15" s="1">
        <v>2</v>
      </c>
      <c r="F15" s="1">
        <v>2</v>
      </c>
      <c r="G15" s="1">
        <v>3</v>
      </c>
      <c r="H15" s="14">
        <v>83165.699999999983</v>
      </c>
      <c r="I15" s="1">
        <f t="shared" si="0"/>
        <v>74849.12999999999</v>
      </c>
      <c r="J15" s="1">
        <f t="shared" si="5"/>
        <v>8316.5699999999979</v>
      </c>
      <c r="K15" s="1">
        <f t="shared" si="6"/>
        <v>0.1</v>
      </c>
      <c r="L15" s="1" t="s">
        <v>8</v>
      </c>
      <c r="M15" s="1">
        <v>0</v>
      </c>
      <c r="N15" s="1">
        <v>1</v>
      </c>
      <c r="O15" s="15">
        <v>36159</v>
      </c>
      <c r="P15" s="28">
        <v>83165.699999999983</v>
      </c>
    </row>
    <row r="16" spans="1:16">
      <c r="A16" s="1">
        <f t="shared" si="3"/>
        <v>15</v>
      </c>
      <c r="B16" s="1">
        <v>1</v>
      </c>
      <c r="C16" s="1">
        <v>2</v>
      </c>
      <c r="D16" s="1">
        <v>3</v>
      </c>
      <c r="E16" s="1">
        <v>2</v>
      </c>
      <c r="F16" s="1">
        <v>2</v>
      </c>
      <c r="G16" s="1">
        <v>3</v>
      </c>
      <c r="H16" s="14">
        <v>83165.699999999983</v>
      </c>
      <c r="I16" s="1">
        <f t="shared" si="0"/>
        <v>74849.12999999999</v>
      </c>
      <c r="J16" s="1">
        <f t="shared" si="5"/>
        <v>8316.5699999999979</v>
      </c>
      <c r="K16" s="1">
        <f t="shared" si="6"/>
        <v>0.1</v>
      </c>
      <c r="L16" s="1" t="s">
        <v>8</v>
      </c>
      <c r="M16" s="1">
        <v>0</v>
      </c>
      <c r="N16" s="1">
        <v>1</v>
      </c>
      <c r="O16" s="15">
        <v>36159</v>
      </c>
      <c r="P16" s="28">
        <v>83165.699999999983</v>
      </c>
    </row>
    <row r="17" spans="1:16">
      <c r="A17" s="1">
        <f t="shared" si="3"/>
        <v>16</v>
      </c>
      <c r="B17" s="1">
        <v>1</v>
      </c>
      <c r="C17" s="1">
        <v>2</v>
      </c>
      <c r="D17" s="1">
        <v>3</v>
      </c>
      <c r="E17" s="1">
        <v>2</v>
      </c>
      <c r="F17" s="1">
        <v>2</v>
      </c>
      <c r="G17" s="1">
        <v>3</v>
      </c>
      <c r="H17" s="14">
        <v>83165.7</v>
      </c>
      <c r="I17" s="1">
        <f t="shared" si="0"/>
        <v>74849.13</v>
      </c>
      <c r="J17" s="1">
        <f t="shared" si="5"/>
        <v>8316.57</v>
      </c>
      <c r="K17" s="1">
        <f t="shared" si="6"/>
        <v>0.1</v>
      </c>
      <c r="L17" s="1" t="s">
        <v>8</v>
      </c>
      <c r="M17" s="1">
        <v>0</v>
      </c>
      <c r="N17" s="1">
        <v>1</v>
      </c>
      <c r="O17" s="15">
        <v>36159</v>
      </c>
      <c r="P17" s="28">
        <v>83165.7</v>
      </c>
    </row>
    <row r="18" spans="1:16">
      <c r="A18" s="1">
        <f t="shared" si="3"/>
        <v>17</v>
      </c>
      <c r="B18" s="1">
        <v>1</v>
      </c>
      <c r="C18" s="1">
        <v>2</v>
      </c>
      <c r="D18" s="1">
        <v>3</v>
      </c>
      <c r="E18" s="1">
        <v>2</v>
      </c>
      <c r="F18" s="1">
        <v>2</v>
      </c>
      <c r="G18" s="1">
        <v>3</v>
      </c>
      <c r="H18" s="14">
        <v>83165.7</v>
      </c>
      <c r="I18" s="1">
        <f t="shared" si="0"/>
        <v>74849.13</v>
      </c>
      <c r="J18" s="1">
        <f t="shared" si="5"/>
        <v>8316.57</v>
      </c>
      <c r="K18" s="1">
        <f t="shared" si="6"/>
        <v>0.1</v>
      </c>
      <c r="L18" s="1" t="s">
        <v>8</v>
      </c>
      <c r="M18" s="1">
        <v>0</v>
      </c>
      <c r="N18" s="1">
        <v>1</v>
      </c>
      <c r="O18" s="15">
        <v>36159</v>
      </c>
      <c r="P18" s="28">
        <v>83165.7</v>
      </c>
    </row>
    <row r="19" spans="1:16">
      <c r="A19" s="1">
        <f t="shared" si="3"/>
        <v>18</v>
      </c>
      <c r="B19" s="1">
        <v>1</v>
      </c>
      <c r="C19" s="1">
        <v>2</v>
      </c>
      <c r="D19" s="1">
        <v>3</v>
      </c>
      <c r="E19" s="1">
        <v>2</v>
      </c>
      <c r="F19" s="1">
        <v>2</v>
      </c>
      <c r="G19" s="1">
        <v>3</v>
      </c>
      <c r="H19" s="14">
        <v>83165.7</v>
      </c>
      <c r="I19" s="1">
        <f t="shared" si="0"/>
        <v>74849.13</v>
      </c>
      <c r="J19" s="1">
        <f t="shared" si="5"/>
        <v>8316.57</v>
      </c>
      <c r="K19" s="1">
        <f t="shared" si="6"/>
        <v>0.1</v>
      </c>
      <c r="L19" s="1" t="s">
        <v>8</v>
      </c>
      <c r="M19" s="1">
        <v>0</v>
      </c>
      <c r="N19" s="1">
        <v>1</v>
      </c>
      <c r="O19" s="15">
        <v>36159</v>
      </c>
      <c r="P19" s="28">
        <v>83165.7</v>
      </c>
    </row>
    <row r="20" spans="1:16">
      <c r="A20" s="1">
        <f t="shared" si="3"/>
        <v>19</v>
      </c>
      <c r="B20" s="1">
        <v>1</v>
      </c>
      <c r="C20" s="1">
        <v>2</v>
      </c>
      <c r="D20" s="1">
        <v>3</v>
      </c>
      <c r="E20" s="1">
        <v>2</v>
      </c>
      <c r="F20" s="1">
        <v>2</v>
      </c>
      <c r="G20" s="1">
        <v>3</v>
      </c>
      <c r="H20" s="14">
        <v>83165.7</v>
      </c>
      <c r="I20" s="1">
        <f t="shared" si="0"/>
        <v>74849.13</v>
      </c>
      <c r="J20" s="1">
        <f t="shared" si="5"/>
        <v>8316.57</v>
      </c>
      <c r="K20" s="1">
        <f t="shared" si="6"/>
        <v>0.1</v>
      </c>
      <c r="L20" s="1" t="s">
        <v>8</v>
      </c>
      <c r="M20" s="1">
        <v>0</v>
      </c>
      <c r="N20" s="1">
        <v>1</v>
      </c>
      <c r="O20" s="15">
        <v>36159</v>
      </c>
      <c r="P20" s="28">
        <v>83165.7</v>
      </c>
    </row>
    <row r="21" spans="1:16">
      <c r="A21" s="1">
        <f t="shared" si="3"/>
        <v>20</v>
      </c>
      <c r="B21" s="1">
        <v>1</v>
      </c>
      <c r="C21" s="1">
        <v>2</v>
      </c>
      <c r="D21" s="1">
        <v>3</v>
      </c>
      <c r="E21" s="1">
        <v>2</v>
      </c>
      <c r="F21" s="1">
        <v>2</v>
      </c>
      <c r="G21" s="1">
        <v>3</v>
      </c>
      <c r="H21" s="14">
        <v>83165.7</v>
      </c>
      <c r="I21" s="1">
        <f t="shared" si="0"/>
        <v>74849.13</v>
      </c>
      <c r="J21" s="1">
        <f t="shared" si="5"/>
        <v>8316.57</v>
      </c>
      <c r="K21" s="1">
        <f t="shared" si="6"/>
        <v>0.1</v>
      </c>
      <c r="L21" s="1" t="s">
        <v>8</v>
      </c>
      <c r="M21" s="1">
        <v>0</v>
      </c>
      <c r="N21" s="1">
        <v>1</v>
      </c>
      <c r="O21" s="15">
        <v>36159</v>
      </c>
      <c r="P21" s="28">
        <v>83165.7</v>
      </c>
    </row>
    <row r="22" spans="1:16">
      <c r="A22" s="1">
        <f t="shared" si="3"/>
        <v>21</v>
      </c>
      <c r="B22" s="1">
        <v>1</v>
      </c>
      <c r="C22" s="1">
        <v>2</v>
      </c>
      <c r="D22" s="1">
        <v>3</v>
      </c>
      <c r="E22" s="1">
        <v>2</v>
      </c>
      <c r="F22" s="1">
        <v>3</v>
      </c>
      <c r="G22" s="10">
        <v>4</v>
      </c>
      <c r="H22" s="14">
        <v>77677.899999999994</v>
      </c>
      <c r="I22" s="1">
        <f t="shared" si="0"/>
        <v>77677.899999999994</v>
      </c>
      <c r="J22" s="1">
        <f t="shared" si="5"/>
        <v>0</v>
      </c>
      <c r="K22" s="1">
        <f>0/10</f>
        <v>0</v>
      </c>
      <c r="L22" s="1" t="s">
        <v>8</v>
      </c>
      <c r="M22" s="1">
        <v>0</v>
      </c>
      <c r="N22" s="1">
        <v>1</v>
      </c>
      <c r="O22" s="15">
        <v>33773</v>
      </c>
      <c r="P22" s="28">
        <v>77677.899999999994</v>
      </c>
    </row>
    <row r="23" spans="1:16">
      <c r="A23" s="1">
        <f t="shared" si="3"/>
        <v>22</v>
      </c>
      <c r="B23" s="1">
        <v>1</v>
      </c>
      <c r="C23" s="1">
        <v>2</v>
      </c>
      <c r="D23" s="1">
        <v>3</v>
      </c>
      <c r="E23" s="1">
        <v>2</v>
      </c>
      <c r="F23" s="1">
        <v>3</v>
      </c>
      <c r="G23" s="10">
        <v>4</v>
      </c>
      <c r="H23" s="14">
        <v>77677.899999999994</v>
      </c>
      <c r="I23" s="1">
        <f t="shared" si="0"/>
        <v>77677.899999999994</v>
      </c>
      <c r="J23" s="1">
        <f t="shared" ref="J23:J31" si="7">K23*H23</f>
        <v>0</v>
      </c>
      <c r="K23" s="1">
        <f t="shared" ref="K23:K31" si="8">0/10</f>
        <v>0</v>
      </c>
      <c r="L23" s="1" t="s">
        <v>8</v>
      </c>
      <c r="M23" s="1">
        <v>0</v>
      </c>
      <c r="N23" s="1">
        <v>1</v>
      </c>
      <c r="O23" s="15">
        <v>33773</v>
      </c>
      <c r="P23" s="28">
        <v>77677.899999999994</v>
      </c>
    </row>
    <row r="24" spans="1:16">
      <c r="A24" s="1">
        <f t="shared" si="3"/>
        <v>23</v>
      </c>
      <c r="B24" s="1">
        <v>1</v>
      </c>
      <c r="C24" s="1">
        <v>2</v>
      </c>
      <c r="D24" s="1">
        <v>3</v>
      </c>
      <c r="E24" s="1">
        <v>2</v>
      </c>
      <c r="F24" s="1">
        <v>3</v>
      </c>
      <c r="G24" s="10">
        <v>4</v>
      </c>
      <c r="H24" s="14">
        <v>77677.899999999994</v>
      </c>
      <c r="I24" s="1">
        <f t="shared" si="0"/>
        <v>77677.899999999994</v>
      </c>
      <c r="J24" s="1">
        <f t="shared" si="7"/>
        <v>0</v>
      </c>
      <c r="K24" s="1">
        <f t="shared" si="8"/>
        <v>0</v>
      </c>
      <c r="L24" s="1" t="s">
        <v>8</v>
      </c>
      <c r="M24" s="1">
        <v>0</v>
      </c>
      <c r="N24" s="1">
        <v>1</v>
      </c>
      <c r="O24" s="15">
        <v>33773</v>
      </c>
      <c r="P24" s="28">
        <v>77677.899999999994</v>
      </c>
    </row>
    <row r="25" spans="1:16">
      <c r="A25" s="1">
        <f t="shared" si="3"/>
        <v>24</v>
      </c>
      <c r="B25" s="1">
        <v>1</v>
      </c>
      <c r="C25" s="1">
        <v>2</v>
      </c>
      <c r="D25" s="1">
        <v>3</v>
      </c>
      <c r="E25" s="1">
        <v>2</v>
      </c>
      <c r="F25" s="1">
        <v>3</v>
      </c>
      <c r="G25" s="10">
        <v>4</v>
      </c>
      <c r="H25" s="14">
        <v>77677.899999999994</v>
      </c>
      <c r="I25" s="1">
        <f t="shared" si="0"/>
        <v>77677.899999999994</v>
      </c>
      <c r="J25" s="1">
        <f t="shared" si="7"/>
        <v>0</v>
      </c>
      <c r="K25" s="1">
        <f t="shared" si="8"/>
        <v>0</v>
      </c>
      <c r="L25" s="1" t="s">
        <v>8</v>
      </c>
      <c r="M25" s="1">
        <v>0</v>
      </c>
      <c r="N25" s="1">
        <v>1</v>
      </c>
      <c r="O25" s="15">
        <v>33773</v>
      </c>
      <c r="P25" s="28">
        <v>77677.899999999994</v>
      </c>
    </row>
    <row r="26" spans="1:16">
      <c r="A26" s="1">
        <f t="shared" si="3"/>
        <v>25</v>
      </c>
      <c r="B26" s="1">
        <v>1</v>
      </c>
      <c r="C26" s="1">
        <v>2</v>
      </c>
      <c r="D26" s="1">
        <v>3</v>
      </c>
      <c r="E26" s="1">
        <v>2</v>
      </c>
      <c r="F26" s="1">
        <v>3</v>
      </c>
      <c r="G26" s="10">
        <v>4</v>
      </c>
      <c r="H26" s="14">
        <v>77677.899999999994</v>
      </c>
      <c r="I26" s="1">
        <f t="shared" si="0"/>
        <v>77677.899999999994</v>
      </c>
      <c r="J26" s="1">
        <f t="shared" si="7"/>
        <v>0</v>
      </c>
      <c r="K26" s="1">
        <f t="shared" si="8"/>
        <v>0</v>
      </c>
      <c r="L26" s="1" t="s">
        <v>8</v>
      </c>
      <c r="M26" s="1">
        <v>0</v>
      </c>
      <c r="N26" s="1">
        <v>1</v>
      </c>
      <c r="O26" s="15">
        <v>33773</v>
      </c>
      <c r="P26" s="28">
        <v>77677.899999999994</v>
      </c>
    </row>
    <row r="27" spans="1:16">
      <c r="A27" s="1">
        <f t="shared" si="3"/>
        <v>26</v>
      </c>
      <c r="B27" s="1">
        <v>1</v>
      </c>
      <c r="C27" s="1">
        <v>2</v>
      </c>
      <c r="D27" s="1">
        <v>3</v>
      </c>
      <c r="E27" s="1">
        <v>2</v>
      </c>
      <c r="F27" s="1">
        <v>3</v>
      </c>
      <c r="G27" s="10">
        <v>4</v>
      </c>
      <c r="H27" s="14">
        <v>77677.899999999994</v>
      </c>
      <c r="I27" s="1">
        <f t="shared" si="0"/>
        <v>77677.899999999994</v>
      </c>
      <c r="J27" s="1">
        <f t="shared" si="7"/>
        <v>0</v>
      </c>
      <c r="K27" s="1">
        <f t="shared" si="8"/>
        <v>0</v>
      </c>
      <c r="L27" s="1" t="s">
        <v>8</v>
      </c>
      <c r="M27" s="1">
        <v>0</v>
      </c>
      <c r="N27" s="1">
        <v>1</v>
      </c>
      <c r="O27" s="15">
        <v>33773</v>
      </c>
      <c r="P27" s="28">
        <v>77677.899999999994</v>
      </c>
    </row>
    <row r="28" spans="1:16">
      <c r="A28" s="1">
        <f t="shared" si="3"/>
        <v>27</v>
      </c>
      <c r="B28" s="1">
        <v>1</v>
      </c>
      <c r="C28" s="1">
        <v>2</v>
      </c>
      <c r="D28" s="1">
        <v>3</v>
      </c>
      <c r="E28" s="1">
        <v>2</v>
      </c>
      <c r="F28" s="1">
        <v>3</v>
      </c>
      <c r="G28" s="10">
        <v>4</v>
      </c>
      <c r="H28" s="14">
        <v>77677.899999999994</v>
      </c>
      <c r="I28" s="1">
        <f t="shared" si="0"/>
        <v>77677.899999999994</v>
      </c>
      <c r="J28" s="1">
        <f t="shared" si="7"/>
        <v>0</v>
      </c>
      <c r="K28" s="1">
        <f t="shared" si="8"/>
        <v>0</v>
      </c>
      <c r="L28" s="1" t="s">
        <v>8</v>
      </c>
      <c r="M28" s="1">
        <v>0</v>
      </c>
      <c r="N28" s="1">
        <v>1</v>
      </c>
      <c r="O28" s="15">
        <v>33773</v>
      </c>
      <c r="P28" s="28">
        <v>77677.899999999994</v>
      </c>
    </row>
    <row r="29" spans="1:16">
      <c r="A29" s="1">
        <f t="shared" si="3"/>
        <v>28</v>
      </c>
      <c r="B29" s="1">
        <v>1</v>
      </c>
      <c r="C29" s="1">
        <v>2</v>
      </c>
      <c r="D29" s="1">
        <v>3</v>
      </c>
      <c r="E29" s="1">
        <v>2</v>
      </c>
      <c r="F29" s="1">
        <v>3</v>
      </c>
      <c r="G29" s="10">
        <v>4</v>
      </c>
      <c r="H29" s="14">
        <v>77677.899999999994</v>
      </c>
      <c r="I29" s="1">
        <f t="shared" si="0"/>
        <v>77677.899999999994</v>
      </c>
      <c r="J29" s="1">
        <f t="shared" si="7"/>
        <v>0</v>
      </c>
      <c r="K29" s="1">
        <f t="shared" si="8"/>
        <v>0</v>
      </c>
      <c r="L29" s="1" t="s">
        <v>8</v>
      </c>
      <c r="M29" s="1">
        <v>0</v>
      </c>
      <c r="N29" s="1">
        <v>1</v>
      </c>
      <c r="O29" s="15">
        <v>33773</v>
      </c>
      <c r="P29" s="28">
        <v>77677.899999999994</v>
      </c>
    </row>
    <row r="30" spans="1:16">
      <c r="A30" s="1">
        <f t="shared" si="3"/>
        <v>29</v>
      </c>
      <c r="B30" s="1">
        <v>1</v>
      </c>
      <c r="C30" s="1">
        <v>2</v>
      </c>
      <c r="D30" s="1">
        <v>3</v>
      </c>
      <c r="E30" s="1">
        <v>2</v>
      </c>
      <c r="F30" s="1">
        <v>3</v>
      </c>
      <c r="G30" s="10">
        <v>4</v>
      </c>
      <c r="H30" s="14">
        <v>77677.899999999994</v>
      </c>
      <c r="I30" s="1">
        <f t="shared" si="0"/>
        <v>77677.899999999994</v>
      </c>
      <c r="J30" s="1">
        <f t="shared" si="7"/>
        <v>0</v>
      </c>
      <c r="K30" s="1">
        <f t="shared" si="8"/>
        <v>0</v>
      </c>
      <c r="L30" s="1" t="s">
        <v>8</v>
      </c>
      <c r="M30" s="1">
        <v>0</v>
      </c>
      <c r="N30" s="1">
        <v>1</v>
      </c>
      <c r="O30" s="15">
        <v>33773</v>
      </c>
      <c r="P30" s="28">
        <v>77677.899999999994</v>
      </c>
    </row>
    <row r="31" spans="1:16">
      <c r="A31" s="1">
        <f t="shared" si="3"/>
        <v>30</v>
      </c>
      <c r="B31" s="1">
        <v>1</v>
      </c>
      <c r="C31" s="1">
        <v>2</v>
      </c>
      <c r="D31" s="1">
        <v>3</v>
      </c>
      <c r="E31" s="1">
        <v>2</v>
      </c>
      <c r="F31" s="1">
        <v>3</v>
      </c>
      <c r="G31" s="10">
        <v>4</v>
      </c>
      <c r="H31" s="14">
        <v>77677.899999999994</v>
      </c>
      <c r="I31" s="1">
        <f t="shared" si="0"/>
        <v>77677.899999999994</v>
      </c>
      <c r="J31" s="1">
        <f t="shared" si="7"/>
        <v>0</v>
      </c>
      <c r="K31" s="1">
        <f t="shared" si="8"/>
        <v>0</v>
      </c>
      <c r="L31" s="1" t="s">
        <v>8</v>
      </c>
      <c r="M31" s="1">
        <v>0</v>
      </c>
      <c r="N31" s="1">
        <v>1</v>
      </c>
      <c r="O31" s="15">
        <v>33773</v>
      </c>
      <c r="P31" s="28">
        <v>77677.899999999994</v>
      </c>
    </row>
    <row r="32" spans="1:16">
      <c r="A32" s="1">
        <f t="shared" si="3"/>
        <v>31</v>
      </c>
      <c r="B32" s="1">
        <v>1</v>
      </c>
      <c r="C32" s="1">
        <v>2</v>
      </c>
      <c r="D32" s="1">
        <v>3</v>
      </c>
      <c r="E32" s="1">
        <v>2</v>
      </c>
      <c r="F32" s="1">
        <v>4</v>
      </c>
      <c r="G32" s="5">
        <v>5</v>
      </c>
      <c r="H32" s="14">
        <v>37876.400000000001</v>
      </c>
      <c r="I32" s="1">
        <f t="shared" si="0"/>
        <v>37876.400000000001</v>
      </c>
      <c r="J32" s="1">
        <f t="shared" ref="J32" si="9">K32*H32</f>
        <v>0</v>
      </c>
      <c r="K32" s="1">
        <f>0/4</f>
        <v>0</v>
      </c>
      <c r="L32" s="1" t="s">
        <v>8</v>
      </c>
      <c r="M32" s="1">
        <v>0</v>
      </c>
      <c r="N32" s="1">
        <v>1</v>
      </c>
      <c r="O32" s="15">
        <v>16468</v>
      </c>
      <c r="P32" s="28">
        <v>37876.400000000001</v>
      </c>
    </row>
    <row r="33" spans="1:16">
      <c r="A33" s="1">
        <f t="shared" si="3"/>
        <v>32</v>
      </c>
      <c r="B33" s="1">
        <v>1</v>
      </c>
      <c r="C33" s="1">
        <v>2</v>
      </c>
      <c r="D33" s="1">
        <v>3</v>
      </c>
      <c r="E33" s="1">
        <v>2</v>
      </c>
      <c r="F33" s="1">
        <v>4</v>
      </c>
      <c r="G33" s="5">
        <v>5</v>
      </c>
      <c r="H33" s="14">
        <v>37876.400000000001</v>
      </c>
      <c r="I33" s="1">
        <f t="shared" si="0"/>
        <v>37876.400000000001</v>
      </c>
      <c r="J33" s="1">
        <f t="shared" ref="J33:J36" si="10">K33*H33</f>
        <v>0</v>
      </c>
      <c r="K33" s="1">
        <f t="shared" ref="K33:K35" si="11">0/4</f>
        <v>0</v>
      </c>
      <c r="L33" s="1" t="s">
        <v>8</v>
      </c>
      <c r="M33" s="1">
        <v>0</v>
      </c>
      <c r="N33" s="1">
        <v>1</v>
      </c>
      <c r="O33" s="15">
        <v>16468</v>
      </c>
      <c r="P33" s="28">
        <v>37876.400000000001</v>
      </c>
    </row>
    <row r="34" spans="1:16">
      <c r="A34" s="1">
        <f>A33+1</f>
        <v>33</v>
      </c>
      <c r="B34" s="1">
        <v>1</v>
      </c>
      <c r="C34" s="1">
        <v>2</v>
      </c>
      <c r="D34" s="1">
        <v>3</v>
      </c>
      <c r="E34" s="1">
        <v>2</v>
      </c>
      <c r="F34" s="1">
        <v>4</v>
      </c>
      <c r="G34" s="5">
        <v>5</v>
      </c>
      <c r="H34" s="14">
        <v>37876.400000000001</v>
      </c>
      <c r="I34" s="1">
        <f t="shared" si="0"/>
        <v>37876.400000000001</v>
      </c>
      <c r="J34" s="1">
        <f t="shared" si="10"/>
        <v>0</v>
      </c>
      <c r="K34" s="1">
        <f t="shared" si="11"/>
        <v>0</v>
      </c>
      <c r="L34" s="1" t="s">
        <v>8</v>
      </c>
      <c r="M34" s="1">
        <v>0</v>
      </c>
      <c r="N34" s="1">
        <v>1</v>
      </c>
      <c r="O34" s="15">
        <v>16468</v>
      </c>
      <c r="P34" s="28">
        <v>37876.400000000001</v>
      </c>
    </row>
    <row r="35" spans="1:16">
      <c r="A35" s="1">
        <f t="shared" si="3"/>
        <v>34</v>
      </c>
      <c r="B35" s="1">
        <v>1</v>
      </c>
      <c r="C35" s="1">
        <v>2</v>
      </c>
      <c r="D35" s="1">
        <v>3</v>
      </c>
      <c r="E35" s="1">
        <v>2</v>
      </c>
      <c r="F35" s="1">
        <v>4</v>
      </c>
      <c r="G35" s="5">
        <v>5</v>
      </c>
      <c r="H35" s="14">
        <v>37876.400000000001</v>
      </c>
      <c r="I35" s="1">
        <f t="shared" si="0"/>
        <v>37876.400000000001</v>
      </c>
      <c r="J35" s="1">
        <f t="shared" si="10"/>
        <v>0</v>
      </c>
      <c r="K35" s="1">
        <f t="shared" si="11"/>
        <v>0</v>
      </c>
      <c r="L35" s="1" t="s">
        <v>8</v>
      </c>
      <c r="M35" s="1">
        <v>0</v>
      </c>
      <c r="N35" s="1">
        <v>1</v>
      </c>
      <c r="O35" s="15">
        <v>16468</v>
      </c>
      <c r="P35" s="28">
        <v>37876.400000000001</v>
      </c>
    </row>
    <row r="36" spans="1:16">
      <c r="A36" s="1">
        <f t="shared" si="3"/>
        <v>35</v>
      </c>
      <c r="B36" s="1">
        <v>1</v>
      </c>
      <c r="C36" s="1">
        <v>2</v>
      </c>
      <c r="D36" s="1">
        <v>3</v>
      </c>
      <c r="E36" s="1">
        <v>2</v>
      </c>
      <c r="F36" s="1">
        <v>4</v>
      </c>
      <c r="G36" s="1">
        <v>6</v>
      </c>
      <c r="H36" s="14">
        <v>21548.7</v>
      </c>
      <c r="I36" s="1">
        <f t="shared" si="0"/>
        <v>21548.7</v>
      </c>
      <c r="J36" s="1">
        <f t="shared" si="10"/>
        <v>0</v>
      </c>
      <c r="K36" s="1">
        <f>0/3</f>
        <v>0</v>
      </c>
      <c r="L36" s="1" t="s">
        <v>8</v>
      </c>
      <c r="M36" s="1">
        <v>0</v>
      </c>
      <c r="N36" s="1">
        <v>1</v>
      </c>
      <c r="O36" s="15">
        <v>9369</v>
      </c>
      <c r="P36" s="28">
        <v>21548.7</v>
      </c>
    </row>
    <row r="37" spans="1:16">
      <c r="A37" s="1">
        <f t="shared" si="3"/>
        <v>36</v>
      </c>
      <c r="B37" s="1">
        <v>1</v>
      </c>
      <c r="C37" s="1">
        <v>2</v>
      </c>
      <c r="D37" s="1">
        <v>3</v>
      </c>
      <c r="E37" s="1">
        <v>2</v>
      </c>
      <c r="F37" s="1">
        <v>4</v>
      </c>
      <c r="G37" s="1">
        <v>6</v>
      </c>
      <c r="H37" s="14">
        <v>21548.7</v>
      </c>
      <c r="I37" s="1">
        <f t="shared" si="0"/>
        <v>21548.7</v>
      </c>
      <c r="J37" s="1">
        <f t="shared" ref="J37:J38" si="12">K37*H37</f>
        <v>0</v>
      </c>
      <c r="K37" s="1">
        <f t="shared" ref="K37:K41" si="13">0/3</f>
        <v>0</v>
      </c>
      <c r="L37" s="1" t="s">
        <v>8</v>
      </c>
      <c r="M37" s="1">
        <v>0</v>
      </c>
      <c r="N37" s="1">
        <v>1</v>
      </c>
      <c r="O37" s="15">
        <v>9369</v>
      </c>
      <c r="P37" s="28">
        <v>21548.7</v>
      </c>
    </row>
    <row r="38" spans="1:16">
      <c r="A38" s="1">
        <f t="shared" si="3"/>
        <v>37</v>
      </c>
      <c r="B38" s="1">
        <v>1</v>
      </c>
      <c r="C38" s="1">
        <v>2</v>
      </c>
      <c r="D38" s="1">
        <v>3</v>
      </c>
      <c r="E38" s="1">
        <v>2</v>
      </c>
      <c r="F38" s="1">
        <v>4</v>
      </c>
      <c r="G38" s="1">
        <v>6</v>
      </c>
      <c r="H38" s="14">
        <v>21548.7</v>
      </c>
      <c r="I38" s="1">
        <f t="shared" si="0"/>
        <v>21548.7</v>
      </c>
      <c r="J38" s="1">
        <f t="shared" si="12"/>
        <v>0</v>
      </c>
      <c r="K38" s="1">
        <f t="shared" si="13"/>
        <v>0</v>
      </c>
      <c r="L38" s="1" t="s">
        <v>8</v>
      </c>
      <c r="M38" s="1">
        <v>0</v>
      </c>
      <c r="N38" s="1">
        <v>1</v>
      </c>
      <c r="O38" s="15">
        <v>9369</v>
      </c>
      <c r="P38" s="28">
        <v>21548.7</v>
      </c>
    </row>
    <row r="39" spans="1:16">
      <c r="A39" s="1">
        <f t="shared" si="3"/>
        <v>38</v>
      </c>
      <c r="B39" s="1">
        <v>1</v>
      </c>
      <c r="C39" s="1">
        <v>2</v>
      </c>
      <c r="D39" s="1">
        <v>3</v>
      </c>
      <c r="E39" s="1">
        <v>2</v>
      </c>
      <c r="F39" s="1">
        <v>4</v>
      </c>
      <c r="G39" s="1">
        <v>7</v>
      </c>
      <c r="H39" s="14">
        <v>21923.599999999999</v>
      </c>
      <c r="I39" s="1">
        <f t="shared" si="0"/>
        <v>21923.599999999999</v>
      </c>
      <c r="J39" s="1">
        <f t="shared" ref="J39:J41" si="14">K39*H39</f>
        <v>0</v>
      </c>
      <c r="K39" s="1">
        <f t="shared" si="13"/>
        <v>0</v>
      </c>
      <c r="L39" s="1" t="s">
        <v>8</v>
      </c>
      <c r="M39" s="1">
        <v>0</v>
      </c>
      <c r="N39" s="1">
        <v>1</v>
      </c>
      <c r="O39" s="15">
        <v>9532</v>
      </c>
      <c r="P39" s="28">
        <v>21923.599999999999</v>
      </c>
    </row>
    <row r="40" spans="1:16">
      <c r="A40" s="1">
        <f t="shared" si="3"/>
        <v>39</v>
      </c>
      <c r="B40" s="1">
        <v>1</v>
      </c>
      <c r="C40" s="1">
        <v>2</v>
      </c>
      <c r="D40" s="1">
        <v>3</v>
      </c>
      <c r="E40" s="1">
        <v>2</v>
      </c>
      <c r="F40" s="1">
        <v>4</v>
      </c>
      <c r="G40" s="1">
        <v>7</v>
      </c>
      <c r="H40" s="14">
        <v>21923.599999999999</v>
      </c>
      <c r="I40" s="1">
        <f t="shared" si="0"/>
        <v>21923.599999999999</v>
      </c>
      <c r="J40" s="1">
        <f t="shared" si="14"/>
        <v>0</v>
      </c>
      <c r="K40" s="1">
        <f t="shared" si="13"/>
        <v>0</v>
      </c>
      <c r="L40" s="1" t="s">
        <v>8</v>
      </c>
      <c r="M40" s="1">
        <v>0</v>
      </c>
      <c r="N40" s="1">
        <v>1</v>
      </c>
      <c r="O40" s="15">
        <v>9532</v>
      </c>
      <c r="P40" s="28">
        <v>21923.599999999999</v>
      </c>
    </row>
    <row r="41" spans="1:16">
      <c r="A41" s="1">
        <f t="shared" si="3"/>
        <v>40</v>
      </c>
      <c r="B41" s="1">
        <v>1</v>
      </c>
      <c r="C41" s="1">
        <v>2</v>
      </c>
      <c r="D41" s="1">
        <v>3</v>
      </c>
      <c r="E41" s="1">
        <v>2</v>
      </c>
      <c r="F41" s="1">
        <v>4</v>
      </c>
      <c r="G41" s="1">
        <v>7</v>
      </c>
      <c r="H41" s="14">
        <v>21923.599999999999</v>
      </c>
      <c r="I41" s="1">
        <f t="shared" si="0"/>
        <v>21923.599999999999</v>
      </c>
      <c r="J41" s="1">
        <f t="shared" si="14"/>
        <v>0</v>
      </c>
      <c r="K41" s="1">
        <f t="shared" si="13"/>
        <v>0</v>
      </c>
      <c r="L41" s="1" t="s">
        <v>8</v>
      </c>
      <c r="M41" s="1">
        <v>0</v>
      </c>
      <c r="N41" s="1">
        <v>1</v>
      </c>
      <c r="O41" s="15">
        <v>9532</v>
      </c>
      <c r="P41" s="28">
        <v>21923.599999999999</v>
      </c>
    </row>
    <row r="42" spans="1:16">
      <c r="A42" s="1">
        <f t="shared" si="3"/>
        <v>41</v>
      </c>
      <c r="B42" s="1">
        <v>1</v>
      </c>
      <c r="C42" s="1">
        <v>2</v>
      </c>
      <c r="D42" s="1">
        <v>3</v>
      </c>
      <c r="E42" s="1">
        <v>2</v>
      </c>
      <c r="F42" s="1">
        <v>5</v>
      </c>
      <c r="G42" s="1">
        <v>8</v>
      </c>
      <c r="H42" s="14">
        <v>21924.6</v>
      </c>
      <c r="I42" s="1">
        <f t="shared" si="0"/>
        <v>21924.6</v>
      </c>
      <c r="J42" s="1">
        <f t="shared" ref="J42:J46" si="15">K42*H42</f>
        <v>0</v>
      </c>
      <c r="K42" s="1">
        <f>0/5</f>
        <v>0</v>
      </c>
      <c r="L42" s="1" t="s">
        <v>8</v>
      </c>
      <c r="M42" s="1">
        <v>0</v>
      </c>
      <c r="N42" s="1">
        <v>1</v>
      </c>
      <c r="O42" s="15">
        <v>12979</v>
      </c>
      <c r="P42" s="28">
        <v>29851.7</v>
      </c>
    </row>
    <row r="43" spans="1:16">
      <c r="A43" s="1">
        <f t="shared" si="3"/>
        <v>42</v>
      </c>
      <c r="B43" s="1">
        <v>1</v>
      </c>
      <c r="C43" s="1">
        <v>2</v>
      </c>
      <c r="D43" s="1">
        <v>3</v>
      </c>
      <c r="E43" s="1">
        <v>2</v>
      </c>
      <c r="F43" s="1">
        <v>5</v>
      </c>
      <c r="G43" s="1">
        <v>8</v>
      </c>
      <c r="H43" s="14">
        <v>21925.599999999999</v>
      </c>
      <c r="I43" s="1">
        <f t="shared" si="0"/>
        <v>21925.599999999999</v>
      </c>
      <c r="J43" s="1">
        <f t="shared" si="15"/>
        <v>0</v>
      </c>
      <c r="K43" s="1">
        <f t="shared" ref="K43:K51" si="16">0/5</f>
        <v>0</v>
      </c>
      <c r="L43" s="1" t="s">
        <v>8</v>
      </c>
      <c r="M43" s="1">
        <v>0</v>
      </c>
      <c r="N43" s="1">
        <v>1</v>
      </c>
      <c r="O43" s="15">
        <v>12979</v>
      </c>
      <c r="P43" s="28">
        <v>29851.7</v>
      </c>
    </row>
    <row r="44" spans="1:16">
      <c r="A44" s="1">
        <f t="shared" si="3"/>
        <v>43</v>
      </c>
      <c r="B44" s="1">
        <v>1</v>
      </c>
      <c r="C44" s="1">
        <v>2</v>
      </c>
      <c r="D44" s="1">
        <v>3</v>
      </c>
      <c r="E44" s="1">
        <v>2</v>
      </c>
      <c r="F44" s="1">
        <v>5</v>
      </c>
      <c r="G44" s="1">
        <v>8</v>
      </c>
      <c r="H44" s="14">
        <v>21926.6</v>
      </c>
      <c r="I44" s="1">
        <f t="shared" si="0"/>
        <v>21926.6</v>
      </c>
      <c r="J44" s="1">
        <f t="shared" si="15"/>
        <v>0</v>
      </c>
      <c r="K44" s="1">
        <f t="shared" si="16"/>
        <v>0</v>
      </c>
      <c r="L44" s="1" t="s">
        <v>8</v>
      </c>
      <c r="M44" s="1">
        <v>0</v>
      </c>
      <c r="N44" s="1">
        <v>1</v>
      </c>
      <c r="O44" s="15">
        <v>12979</v>
      </c>
      <c r="P44" s="28">
        <v>29851.7</v>
      </c>
    </row>
    <row r="45" spans="1:16">
      <c r="A45" s="1">
        <f t="shared" si="3"/>
        <v>44</v>
      </c>
      <c r="B45" s="1">
        <v>1</v>
      </c>
      <c r="C45" s="1">
        <v>2</v>
      </c>
      <c r="D45" s="1">
        <v>3</v>
      </c>
      <c r="E45" s="1">
        <v>2</v>
      </c>
      <c r="F45" s="1">
        <v>5</v>
      </c>
      <c r="G45" s="1">
        <v>8</v>
      </c>
      <c r="H45" s="14">
        <v>21927.599999999999</v>
      </c>
      <c r="I45" s="1">
        <f t="shared" si="0"/>
        <v>21927.599999999999</v>
      </c>
      <c r="J45" s="1">
        <f t="shared" si="15"/>
        <v>0</v>
      </c>
      <c r="K45" s="1">
        <f t="shared" si="16"/>
        <v>0</v>
      </c>
      <c r="L45" s="1" t="s">
        <v>8</v>
      </c>
      <c r="M45" s="1">
        <v>0</v>
      </c>
      <c r="N45" s="1">
        <v>1</v>
      </c>
      <c r="O45" s="15">
        <v>12979</v>
      </c>
      <c r="P45" s="28">
        <v>29851.7</v>
      </c>
    </row>
    <row r="46" spans="1:16">
      <c r="A46" s="1">
        <f t="shared" si="3"/>
        <v>45</v>
      </c>
      <c r="B46" s="1">
        <v>1</v>
      </c>
      <c r="C46" s="1">
        <v>2</v>
      </c>
      <c r="D46" s="1">
        <v>3</v>
      </c>
      <c r="E46" s="1">
        <v>2</v>
      </c>
      <c r="F46" s="1">
        <v>5</v>
      </c>
      <c r="G46" s="1">
        <v>8</v>
      </c>
      <c r="H46" s="14">
        <v>21928.6</v>
      </c>
      <c r="I46" s="1">
        <f t="shared" si="0"/>
        <v>21928.6</v>
      </c>
      <c r="J46" s="1">
        <f t="shared" si="15"/>
        <v>0</v>
      </c>
      <c r="K46" s="1">
        <f t="shared" si="16"/>
        <v>0</v>
      </c>
      <c r="L46" s="1" t="s">
        <v>8</v>
      </c>
      <c r="M46" s="1">
        <v>0</v>
      </c>
      <c r="N46" s="1">
        <v>1</v>
      </c>
      <c r="O46" s="15">
        <v>12979</v>
      </c>
      <c r="P46" s="28">
        <v>29851.7</v>
      </c>
    </row>
    <row r="47" spans="1:16">
      <c r="A47" s="1">
        <f t="shared" si="3"/>
        <v>46</v>
      </c>
      <c r="B47" s="1">
        <v>1</v>
      </c>
      <c r="C47" s="1">
        <v>2</v>
      </c>
      <c r="D47" s="1">
        <v>3</v>
      </c>
      <c r="E47" s="1">
        <v>2</v>
      </c>
      <c r="F47" s="1">
        <v>5</v>
      </c>
      <c r="G47" s="1">
        <v>9</v>
      </c>
      <c r="H47" s="14">
        <v>22204.2</v>
      </c>
      <c r="I47" s="1">
        <f t="shared" si="0"/>
        <v>22204.2</v>
      </c>
      <c r="J47" s="1">
        <f t="shared" ref="J47:J52" si="17">K47*H47</f>
        <v>0</v>
      </c>
      <c r="K47" s="1">
        <f t="shared" si="16"/>
        <v>0</v>
      </c>
      <c r="L47" s="1" t="s">
        <v>8</v>
      </c>
      <c r="M47" s="1">
        <v>0</v>
      </c>
      <c r="N47" s="1">
        <v>1</v>
      </c>
      <c r="O47" s="15">
        <v>9654</v>
      </c>
      <c r="P47" s="28">
        <v>22204.2</v>
      </c>
    </row>
    <row r="48" spans="1:16">
      <c r="A48" s="1">
        <f t="shared" si="3"/>
        <v>47</v>
      </c>
      <c r="B48" s="1">
        <v>1</v>
      </c>
      <c r="C48" s="1">
        <v>2</v>
      </c>
      <c r="D48" s="1">
        <v>3</v>
      </c>
      <c r="E48" s="1">
        <v>2</v>
      </c>
      <c r="F48" s="1">
        <v>5</v>
      </c>
      <c r="G48" s="1">
        <v>9</v>
      </c>
      <c r="H48" s="14">
        <v>22204.2</v>
      </c>
      <c r="I48" s="1">
        <f t="shared" si="0"/>
        <v>22204.2</v>
      </c>
      <c r="J48" s="1">
        <f t="shared" si="17"/>
        <v>0</v>
      </c>
      <c r="K48" s="1">
        <f t="shared" si="16"/>
        <v>0</v>
      </c>
      <c r="L48" s="1" t="s">
        <v>8</v>
      </c>
      <c r="M48" s="1">
        <v>0</v>
      </c>
      <c r="N48" s="1">
        <v>1</v>
      </c>
      <c r="O48" s="15">
        <v>9654</v>
      </c>
      <c r="P48" s="28">
        <v>22204.2</v>
      </c>
    </row>
    <row r="49" spans="1:16">
      <c r="A49" s="1">
        <f t="shared" si="3"/>
        <v>48</v>
      </c>
      <c r="B49" s="1">
        <v>1</v>
      </c>
      <c r="C49" s="1">
        <v>2</v>
      </c>
      <c r="D49" s="1">
        <v>3</v>
      </c>
      <c r="E49" s="1">
        <v>2</v>
      </c>
      <c r="F49" s="1">
        <v>5</v>
      </c>
      <c r="G49" s="1">
        <v>9</v>
      </c>
      <c r="H49" s="14">
        <v>22204.2</v>
      </c>
      <c r="I49" s="1">
        <f t="shared" si="0"/>
        <v>22204.2</v>
      </c>
      <c r="J49" s="1">
        <f t="shared" si="17"/>
        <v>0</v>
      </c>
      <c r="K49" s="1">
        <f t="shared" si="16"/>
        <v>0</v>
      </c>
      <c r="L49" s="1" t="s">
        <v>8</v>
      </c>
      <c r="M49" s="1">
        <v>0</v>
      </c>
      <c r="N49" s="1">
        <v>1</v>
      </c>
      <c r="O49" s="15">
        <v>9654</v>
      </c>
      <c r="P49" s="28">
        <v>22204.2</v>
      </c>
    </row>
    <row r="50" spans="1:16">
      <c r="A50" s="1">
        <f t="shared" si="3"/>
        <v>49</v>
      </c>
      <c r="B50" s="1">
        <v>1</v>
      </c>
      <c r="C50" s="1">
        <v>2</v>
      </c>
      <c r="D50" s="1">
        <v>3</v>
      </c>
      <c r="E50" s="1">
        <v>2</v>
      </c>
      <c r="F50" s="1">
        <v>5</v>
      </c>
      <c r="G50" s="1">
        <v>9</v>
      </c>
      <c r="H50" s="14">
        <v>22204.2</v>
      </c>
      <c r="I50" s="1">
        <f t="shared" si="0"/>
        <v>22204.2</v>
      </c>
      <c r="J50" s="1">
        <f t="shared" si="17"/>
        <v>0</v>
      </c>
      <c r="K50" s="1">
        <f t="shared" si="16"/>
        <v>0</v>
      </c>
      <c r="L50" s="1" t="s">
        <v>8</v>
      </c>
      <c r="M50" s="1">
        <v>0</v>
      </c>
      <c r="N50" s="1">
        <v>1</v>
      </c>
      <c r="O50" s="15">
        <v>9654</v>
      </c>
      <c r="P50" s="28">
        <v>22204.2</v>
      </c>
    </row>
    <row r="51" spans="1:16">
      <c r="A51" s="1">
        <f>A50+1</f>
        <v>50</v>
      </c>
      <c r="B51" s="1">
        <v>1</v>
      </c>
      <c r="C51" s="1">
        <v>2</v>
      </c>
      <c r="D51" s="1">
        <v>3</v>
      </c>
      <c r="E51" s="1">
        <v>2</v>
      </c>
      <c r="F51" s="1">
        <v>5</v>
      </c>
      <c r="G51" s="1">
        <v>9</v>
      </c>
      <c r="H51" s="14">
        <v>22204.2</v>
      </c>
      <c r="I51" s="1">
        <f t="shared" si="0"/>
        <v>22204.2</v>
      </c>
      <c r="J51" s="1">
        <f t="shared" si="17"/>
        <v>0</v>
      </c>
      <c r="K51" s="1">
        <f t="shared" si="16"/>
        <v>0</v>
      </c>
      <c r="L51" s="1" t="s">
        <v>8</v>
      </c>
      <c r="M51" s="1">
        <v>0</v>
      </c>
      <c r="N51" s="1">
        <v>1</v>
      </c>
      <c r="O51" s="15">
        <v>9654</v>
      </c>
      <c r="P51" s="28">
        <v>22204.2</v>
      </c>
    </row>
    <row r="52" spans="1:16">
      <c r="A52" s="1">
        <f t="shared" si="3"/>
        <v>51</v>
      </c>
      <c r="B52" s="1">
        <v>1</v>
      </c>
      <c r="C52" s="1">
        <v>2</v>
      </c>
      <c r="D52" s="1">
        <v>3</v>
      </c>
      <c r="E52" s="1">
        <v>2</v>
      </c>
      <c r="F52" s="1">
        <v>6</v>
      </c>
      <c r="G52" s="10">
        <v>10</v>
      </c>
      <c r="H52" s="14">
        <v>17606.5</v>
      </c>
      <c r="I52" s="1">
        <f t="shared" si="0"/>
        <v>17606.5</v>
      </c>
      <c r="J52" s="1">
        <f t="shared" si="17"/>
        <v>0</v>
      </c>
      <c r="K52" s="1">
        <f>0/3</f>
        <v>0</v>
      </c>
      <c r="L52" s="1" t="s">
        <v>8</v>
      </c>
      <c r="M52" s="1">
        <v>0</v>
      </c>
      <c r="N52" s="1">
        <v>1</v>
      </c>
      <c r="O52" s="15">
        <v>7655</v>
      </c>
      <c r="P52" s="28">
        <v>17606.5</v>
      </c>
    </row>
    <row r="53" spans="1:16">
      <c r="A53" s="1">
        <f t="shared" si="3"/>
        <v>52</v>
      </c>
      <c r="B53" s="1">
        <v>1</v>
      </c>
      <c r="C53" s="1">
        <v>2</v>
      </c>
      <c r="D53" s="1">
        <v>3</v>
      </c>
      <c r="E53" s="1">
        <v>2</v>
      </c>
      <c r="F53" s="1">
        <v>6</v>
      </c>
      <c r="G53" s="10">
        <v>10</v>
      </c>
      <c r="H53" s="14">
        <v>17606.5</v>
      </c>
      <c r="I53" s="1">
        <f t="shared" si="0"/>
        <v>17606.5</v>
      </c>
      <c r="J53" s="1">
        <f t="shared" ref="J53:J54" si="18">K53*H53</f>
        <v>0</v>
      </c>
      <c r="K53" s="1">
        <f t="shared" ref="K53:K57" si="19">0/3</f>
        <v>0</v>
      </c>
      <c r="L53" s="1" t="s">
        <v>8</v>
      </c>
      <c r="M53" s="1">
        <v>0</v>
      </c>
      <c r="N53" s="1">
        <v>1</v>
      </c>
      <c r="O53" s="15">
        <v>7655</v>
      </c>
      <c r="P53" s="28">
        <v>17606.5</v>
      </c>
    </row>
    <row r="54" spans="1:16">
      <c r="A54" s="1">
        <f t="shared" si="3"/>
        <v>53</v>
      </c>
      <c r="B54" s="1">
        <v>1</v>
      </c>
      <c r="C54" s="1">
        <v>2</v>
      </c>
      <c r="D54" s="1">
        <v>3</v>
      </c>
      <c r="E54" s="1">
        <v>2</v>
      </c>
      <c r="F54" s="1">
        <v>6</v>
      </c>
      <c r="G54" s="10">
        <v>10</v>
      </c>
      <c r="H54" s="14">
        <v>17606.5</v>
      </c>
      <c r="I54" s="1">
        <f t="shared" si="0"/>
        <v>17606.5</v>
      </c>
      <c r="J54" s="1">
        <f t="shared" si="18"/>
        <v>0</v>
      </c>
      <c r="K54" s="1">
        <f t="shared" si="19"/>
        <v>0</v>
      </c>
      <c r="L54" s="1" t="s">
        <v>8</v>
      </c>
      <c r="M54" s="1">
        <v>0</v>
      </c>
      <c r="N54" s="1">
        <v>1</v>
      </c>
      <c r="O54" s="15">
        <v>7655</v>
      </c>
      <c r="P54" s="28">
        <v>17606.5</v>
      </c>
    </row>
    <row r="55" spans="1:16">
      <c r="A55" s="1">
        <f t="shared" si="3"/>
        <v>54</v>
      </c>
      <c r="B55" s="1">
        <v>1</v>
      </c>
      <c r="C55" s="1">
        <v>2</v>
      </c>
      <c r="D55" s="1">
        <v>3</v>
      </c>
      <c r="E55" s="1">
        <v>2</v>
      </c>
      <c r="F55" s="1">
        <v>6</v>
      </c>
      <c r="G55" s="1">
        <v>11</v>
      </c>
      <c r="H55" s="14">
        <v>8142</v>
      </c>
      <c r="I55" s="1">
        <f t="shared" si="0"/>
        <v>8142</v>
      </c>
      <c r="J55" s="1">
        <f t="shared" ref="J55:J58" si="20">K55*H55</f>
        <v>0</v>
      </c>
      <c r="K55" s="1">
        <f t="shared" si="19"/>
        <v>0</v>
      </c>
      <c r="L55" s="1" t="s">
        <v>8</v>
      </c>
      <c r="M55" s="1">
        <v>0</v>
      </c>
      <c r="N55" s="1">
        <v>1</v>
      </c>
      <c r="O55" s="15">
        <v>3540</v>
      </c>
      <c r="P55" s="28">
        <v>8142</v>
      </c>
    </row>
    <row r="56" spans="1:16">
      <c r="A56" s="1">
        <f t="shared" si="3"/>
        <v>55</v>
      </c>
      <c r="B56" s="1">
        <v>1</v>
      </c>
      <c r="C56" s="1">
        <v>2</v>
      </c>
      <c r="D56" s="1">
        <v>3</v>
      </c>
      <c r="E56" s="1">
        <v>2</v>
      </c>
      <c r="F56" s="1">
        <v>6</v>
      </c>
      <c r="G56" s="1">
        <v>11</v>
      </c>
      <c r="H56" s="14">
        <v>8142</v>
      </c>
      <c r="I56" s="1">
        <f t="shared" si="0"/>
        <v>8142</v>
      </c>
      <c r="J56" s="1">
        <f t="shared" si="20"/>
        <v>0</v>
      </c>
      <c r="K56" s="1">
        <f t="shared" si="19"/>
        <v>0</v>
      </c>
      <c r="L56" s="1" t="s">
        <v>8</v>
      </c>
      <c r="M56" s="1">
        <v>0</v>
      </c>
      <c r="N56" s="1">
        <v>1</v>
      </c>
      <c r="O56" s="15">
        <v>3540</v>
      </c>
      <c r="P56" s="28">
        <v>8142</v>
      </c>
    </row>
    <row r="57" spans="1:16">
      <c r="A57" s="1">
        <f t="shared" si="3"/>
        <v>56</v>
      </c>
      <c r="B57" s="1">
        <v>1</v>
      </c>
      <c r="C57" s="1">
        <v>2</v>
      </c>
      <c r="D57" s="1">
        <v>3</v>
      </c>
      <c r="E57" s="1">
        <v>2</v>
      </c>
      <c r="F57" s="1">
        <v>6</v>
      </c>
      <c r="G57" s="1">
        <v>11</v>
      </c>
      <c r="H57" s="14">
        <v>8142</v>
      </c>
      <c r="I57" s="1">
        <f t="shared" si="0"/>
        <v>8142</v>
      </c>
      <c r="J57" s="1">
        <f t="shared" si="20"/>
        <v>0</v>
      </c>
      <c r="K57" s="1">
        <f t="shared" si="19"/>
        <v>0</v>
      </c>
      <c r="L57" s="1" t="s">
        <v>8</v>
      </c>
      <c r="M57" s="1">
        <v>0</v>
      </c>
      <c r="N57" s="1">
        <v>1</v>
      </c>
      <c r="O57" s="15">
        <v>3540</v>
      </c>
      <c r="P57" s="28">
        <v>8142</v>
      </c>
    </row>
    <row r="58" spans="1:16">
      <c r="A58" s="1">
        <f t="shared" si="3"/>
        <v>57</v>
      </c>
      <c r="B58" s="1">
        <v>1</v>
      </c>
      <c r="C58" s="1">
        <v>2</v>
      </c>
      <c r="D58" s="1">
        <v>3</v>
      </c>
      <c r="E58" s="1">
        <v>2</v>
      </c>
      <c r="F58" s="1">
        <v>6</v>
      </c>
      <c r="G58" s="10">
        <v>12</v>
      </c>
      <c r="H58" s="14">
        <v>24350.1</v>
      </c>
      <c r="I58" s="1">
        <f t="shared" si="0"/>
        <v>24350.1</v>
      </c>
      <c r="J58" s="1">
        <f t="shared" si="20"/>
        <v>0</v>
      </c>
      <c r="K58" s="1">
        <f>0/4</f>
        <v>0</v>
      </c>
      <c r="L58" s="1" t="s">
        <v>8</v>
      </c>
      <c r="M58" s="1">
        <v>0</v>
      </c>
      <c r="N58" s="1">
        <v>1</v>
      </c>
      <c r="O58" s="15">
        <v>10587</v>
      </c>
      <c r="P58" s="28">
        <v>24350.1</v>
      </c>
    </row>
    <row r="59" spans="1:16">
      <c r="A59" s="1">
        <f t="shared" si="3"/>
        <v>58</v>
      </c>
      <c r="B59" s="1">
        <v>1</v>
      </c>
      <c r="C59" s="1">
        <v>2</v>
      </c>
      <c r="D59" s="1">
        <v>3</v>
      </c>
      <c r="E59" s="1">
        <v>2</v>
      </c>
      <c r="F59" s="1">
        <v>6</v>
      </c>
      <c r="G59" s="10">
        <v>12</v>
      </c>
      <c r="H59" s="14">
        <v>24350.1</v>
      </c>
      <c r="I59" s="1">
        <f t="shared" si="0"/>
        <v>24350.1</v>
      </c>
      <c r="J59" s="1">
        <f t="shared" ref="J59:J62" si="21">K59*H59</f>
        <v>0</v>
      </c>
      <c r="K59" s="1">
        <f t="shared" ref="K59:K61" si="22">0/4</f>
        <v>0</v>
      </c>
      <c r="L59" s="1" t="s">
        <v>8</v>
      </c>
      <c r="M59" s="1">
        <v>0</v>
      </c>
      <c r="N59" s="1">
        <v>1</v>
      </c>
      <c r="O59" s="15">
        <v>10587</v>
      </c>
      <c r="P59" s="28">
        <v>24350.1</v>
      </c>
    </row>
    <row r="60" spans="1:16">
      <c r="A60" s="1">
        <f t="shared" si="3"/>
        <v>59</v>
      </c>
      <c r="B60" s="1">
        <v>1</v>
      </c>
      <c r="C60" s="1">
        <v>2</v>
      </c>
      <c r="D60" s="1">
        <v>3</v>
      </c>
      <c r="E60" s="1">
        <v>2</v>
      </c>
      <c r="F60" s="1">
        <v>6</v>
      </c>
      <c r="G60" s="10">
        <v>12</v>
      </c>
      <c r="H60" s="14">
        <v>24350.1</v>
      </c>
      <c r="I60" s="1">
        <f t="shared" si="0"/>
        <v>24350.1</v>
      </c>
      <c r="J60" s="1">
        <f t="shared" si="21"/>
        <v>0</v>
      </c>
      <c r="K60" s="1">
        <f t="shared" si="22"/>
        <v>0</v>
      </c>
      <c r="L60" s="1" t="s">
        <v>8</v>
      </c>
      <c r="M60" s="1">
        <v>0</v>
      </c>
      <c r="N60" s="1">
        <v>1</v>
      </c>
      <c r="O60" s="15">
        <v>10587</v>
      </c>
      <c r="P60" s="28">
        <v>24350.1</v>
      </c>
    </row>
    <row r="61" spans="1:16">
      <c r="A61" s="1">
        <f t="shared" si="3"/>
        <v>60</v>
      </c>
      <c r="B61" s="1">
        <v>1</v>
      </c>
      <c r="C61" s="1">
        <v>2</v>
      </c>
      <c r="D61" s="1">
        <v>3</v>
      </c>
      <c r="E61" s="1">
        <v>2</v>
      </c>
      <c r="F61" s="1">
        <v>6</v>
      </c>
      <c r="G61" s="10">
        <v>12</v>
      </c>
      <c r="H61" s="14">
        <v>24350.1</v>
      </c>
      <c r="I61" s="1">
        <f t="shared" si="0"/>
        <v>24350.1</v>
      </c>
      <c r="J61" s="1">
        <f t="shared" si="21"/>
        <v>0</v>
      </c>
      <c r="K61" s="1">
        <f t="shared" si="22"/>
        <v>0</v>
      </c>
      <c r="L61" s="1" t="s">
        <v>8</v>
      </c>
      <c r="M61" s="1">
        <v>0</v>
      </c>
      <c r="N61" s="1">
        <v>1</v>
      </c>
      <c r="O61" s="15">
        <v>10587</v>
      </c>
      <c r="P61" s="28">
        <v>24350.1</v>
      </c>
    </row>
    <row r="62" spans="1:16">
      <c r="A62" s="1">
        <f>A61+1</f>
        <v>61</v>
      </c>
      <c r="B62" s="1">
        <v>1</v>
      </c>
      <c r="C62" s="1">
        <v>2</v>
      </c>
      <c r="D62" s="1">
        <v>3</v>
      </c>
      <c r="E62" s="1">
        <v>2</v>
      </c>
      <c r="F62" s="1">
        <v>7</v>
      </c>
      <c r="G62" s="10">
        <v>13</v>
      </c>
      <c r="H62" s="14">
        <v>10467.299999999999</v>
      </c>
      <c r="I62" s="1">
        <f t="shared" si="0"/>
        <v>10467.299999999999</v>
      </c>
      <c r="J62" s="1">
        <f t="shared" si="21"/>
        <v>0</v>
      </c>
      <c r="K62" s="1">
        <f>0/10</f>
        <v>0</v>
      </c>
      <c r="L62" s="1" t="s">
        <v>8</v>
      </c>
      <c r="M62" s="1">
        <v>0</v>
      </c>
      <c r="N62" s="1">
        <v>1</v>
      </c>
      <c r="O62" s="15">
        <v>4551</v>
      </c>
      <c r="P62" s="28">
        <v>10467.299999999999</v>
      </c>
    </row>
    <row r="63" spans="1:16">
      <c r="A63" s="1">
        <f t="shared" si="3"/>
        <v>62</v>
      </c>
      <c r="B63" s="1">
        <v>1</v>
      </c>
      <c r="C63" s="1">
        <v>2</v>
      </c>
      <c r="D63" s="1">
        <v>3</v>
      </c>
      <c r="E63" s="1">
        <v>2</v>
      </c>
      <c r="F63" s="1">
        <v>7</v>
      </c>
      <c r="G63" s="10">
        <v>13</v>
      </c>
      <c r="H63" s="14">
        <v>10467.299999999999</v>
      </c>
      <c r="I63" s="1">
        <f t="shared" si="0"/>
        <v>10467.299999999999</v>
      </c>
      <c r="J63" s="1">
        <f t="shared" ref="J63:J71" si="23">K63*H63</f>
        <v>0</v>
      </c>
      <c r="K63" s="1">
        <f t="shared" ref="K63:K71" si="24">0/10</f>
        <v>0</v>
      </c>
      <c r="L63" s="1" t="s">
        <v>8</v>
      </c>
      <c r="M63" s="1">
        <v>0</v>
      </c>
      <c r="N63" s="1">
        <v>1</v>
      </c>
      <c r="O63" s="15">
        <v>4551</v>
      </c>
      <c r="P63" s="28">
        <v>10467.299999999999</v>
      </c>
    </row>
    <row r="64" spans="1:16">
      <c r="A64" s="1">
        <f t="shared" si="3"/>
        <v>63</v>
      </c>
      <c r="B64" s="1">
        <v>1</v>
      </c>
      <c r="C64" s="1">
        <v>2</v>
      </c>
      <c r="D64" s="1">
        <v>3</v>
      </c>
      <c r="E64" s="1">
        <v>2</v>
      </c>
      <c r="F64" s="1">
        <v>7</v>
      </c>
      <c r="G64" s="10">
        <v>13</v>
      </c>
      <c r="H64" s="14">
        <v>10467.299999999999</v>
      </c>
      <c r="I64" s="1">
        <f t="shared" si="0"/>
        <v>10467.299999999999</v>
      </c>
      <c r="J64" s="1">
        <f t="shared" si="23"/>
        <v>0</v>
      </c>
      <c r="K64" s="1">
        <f t="shared" si="24"/>
        <v>0</v>
      </c>
      <c r="L64" s="1" t="s">
        <v>8</v>
      </c>
      <c r="M64" s="1">
        <v>0</v>
      </c>
      <c r="N64" s="1">
        <v>1</v>
      </c>
      <c r="O64" s="15">
        <v>4551</v>
      </c>
      <c r="P64" s="28">
        <v>10467.299999999999</v>
      </c>
    </row>
    <row r="65" spans="1:16">
      <c r="A65" s="1">
        <f t="shared" si="3"/>
        <v>64</v>
      </c>
      <c r="B65" s="1">
        <v>1</v>
      </c>
      <c r="C65" s="1">
        <v>2</v>
      </c>
      <c r="D65" s="1">
        <v>3</v>
      </c>
      <c r="E65" s="1">
        <v>2</v>
      </c>
      <c r="F65" s="1">
        <v>7</v>
      </c>
      <c r="G65" s="10">
        <v>13</v>
      </c>
      <c r="H65" s="14">
        <v>10467.299999999999</v>
      </c>
      <c r="I65" s="1">
        <f t="shared" si="0"/>
        <v>10467.299999999999</v>
      </c>
      <c r="J65" s="1">
        <f t="shared" si="23"/>
        <v>0</v>
      </c>
      <c r="K65" s="1">
        <f t="shared" si="24"/>
        <v>0</v>
      </c>
      <c r="L65" s="1" t="s">
        <v>8</v>
      </c>
      <c r="M65" s="1">
        <v>0</v>
      </c>
      <c r="N65" s="1">
        <v>1</v>
      </c>
      <c r="O65" s="15">
        <v>4551</v>
      </c>
      <c r="P65" s="28">
        <v>10467.299999999999</v>
      </c>
    </row>
    <row r="66" spans="1:16">
      <c r="A66" s="1">
        <f t="shared" si="3"/>
        <v>65</v>
      </c>
      <c r="B66" s="1">
        <v>1</v>
      </c>
      <c r="C66" s="1">
        <v>2</v>
      </c>
      <c r="D66" s="1">
        <v>3</v>
      </c>
      <c r="E66" s="1">
        <v>2</v>
      </c>
      <c r="F66" s="1">
        <v>7</v>
      </c>
      <c r="G66" s="10">
        <v>13</v>
      </c>
      <c r="H66" s="14">
        <v>10467.299999999999</v>
      </c>
      <c r="I66" s="1">
        <f t="shared" si="0"/>
        <v>10467.299999999999</v>
      </c>
      <c r="J66" s="1">
        <f t="shared" si="23"/>
        <v>0</v>
      </c>
      <c r="K66" s="1">
        <f t="shared" si="24"/>
        <v>0</v>
      </c>
      <c r="L66" s="1" t="s">
        <v>8</v>
      </c>
      <c r="M66" s="1">
        <v>0</v>
      </c>
      <c r="N66" s="1">
        <v>1</v>
      </c>
      <c r="O66" s="15">
        <v>4551</v>
      </c>
      <c r="P66" s="28">
        <v>10467.299999999999</v>
      </c>
    </row>
    <row r="67" spans="1:16">
      <c r="A67" s="1">
        <f t="shared" si="3"/>
        <v>66</v>
      </c>
      <c r="B67" s="1">
        <v>1</v>
      </c>
      <c r="C67" s="1">
        <v>2</v>
      </c>
      <c r="D67" s="1">
        <v>3</v>
      </c>
      <c r="E67" s="1">
        <v>2</v>
      </c>
      <c r="F67" s="1">
        <v>7</v>
      </c>
      <c r="G67" s="10">
        <v>13</v>
      </c>
      <c r="H67" s="14">
        <v>10467.299999999999</v>
      </c>
      <c r="I67" s="1">
        <f t="shared" ref="I67:I71" si="25">H67-J67</f>
        <v>10467.299999999999</v>
      </c>
      <c r="J67" s="1">
        <f t="shared" si="23"/>
        <v>0</v>
      </c>
      <c r="K67" s="1">
        <f t="shared" si="24"/>
        <v>0</v>
      </c>
      <c r="L67" s="1" t="s">
        <v>8</v>
      </c>
      <c r="M67" s="1">
        <v>0</v>
      </c>
      <c r="N67" s="1">
        <v>1</v>
      </c>
      <c r="O67" s="15">
        <v>4551</v>
      </c>
      <c r="P67" s="28">
        <v>10467.299999999999</v>
      </c>
    </row>
    <row r="68" spans="1:16">
      <c r="A68" s="1">
        <f>A67+1</f>
        <v>67</v>
      </c>
      <c r="B68" s="1">
        <v>1</v>
      </c>
      <c r="C68" s="1">
        <v>2</v>
      </c>
      <c r="D68" s="1">
        <v>3</v>
      </c>
      <c r="E68" s="1">
        <v>2</v>
      </c>
      <c r="F68" s="1">
        <v>7</v>
      </c>
      <c r="G68" s="10">
        <v>13</v>
      </c>
      <c r="H68" s="14">
        <v>10467.299999999999</v>
      </c>
      <c r="I68" s="1">
        <f t="shared" si="25"/>
        <v>10467.299999999999</v>
      </c>
      <c r="J68" s="1">
        <f t="shared" si="23"/>
        <v>0</v>
      </c>
      <c r="K68" s="1">
        <f t="shared" si="24"/>
        <v>0</v>
      </c>
      <c r="L68" s="1" t="s">
        <v>8</v>
      </c>
      <c r="M68" s="1">
        <v>0</v>
      </c>
      <c r="N68" s="1">
        <v>1</v>
      </c>
      <c r="O68" s="15">
        <v>4551</v>
      </c>
      <c r="P68" s="28">
        <v>10467.299999999999</v>
      </c>
    </row>
    <row r="69" spans="1:16">
      <c r="A69" s="1">
        <f>A68+1</f>
        <v>68</v>
      </c>
      <c r="B69" s="1">
        <v>1</v>
      </c>
      <c r="C69" s="1">
        <v>2</v>
      </c>
      <c r="D69" s="1">
        <v>3</v>
      </c>
      <c r="E69" s="1">
        <v>2</v>
      </c>
      <c r="F69" s="1">
        <v>7</v>
      </c>
      <c r="G69" s="10">
        <v>13</v>
      </c>
      <c r="H69" s="14">
        <v>10467.299999999999</v>
      </c>
      <c r="I69" s="1">
        <f t="shared" si="25"/>
        <v>10467.299999999999</v>
      </c>
      <c r="J69" s="1">
        <f t="shared" si="23"/>
        <v>0</v>
      </c>
      <c r="K69" s="1">
        <f t="shared" si="24"/>
        <v>0</v>
      </c>
      <c r="L69" s="1" t="s">
        <v>8</v>
      </c>
      <c r="M69" s="1">
        <v>0</v>
      </c>
      <c r="N69" s="1">
        <v>1</v>
      </c>
      <c r="O69" s="15">
        <v>4551</v>
      </c>
      <c r="P69" s="28">
        <v>10467.299999999999</v>
      </c>
    </row>
    <row r="70" spans="1:16">
      <c r="A70" s="1">
        <f>A69+1</f>
        <v>69</v>
      </c>
      <c r="B70" s="1">
        <v>1</v>
      </c>
      <c r="C70" s="1">
        <v>2</v>
      </c>
      <c r="D70" s="1">
        <v>3</v>
      </c>
      <c r="E70" s="1">
        <v>2</v>
      </c>
      <c r="F70" s="1">
        <v>7</v>
      </c>
      <c r="G70" s="10">
        <v>13</v>
      </c>
      <c r="H70" s="14">
        <v>10467.299999999999</v>
      </c>
      <c r="I70" s="1">
        <f t="shared" si="25"/>
        <v>10467.299999999999</v>
      </c>
      <c r="J70" s="1">
        <f t="shared" si="23"/>
        <v>0</v>
      </c>
      <c r="K70" s="1">
        <f t="shared" si="24"/>
        <v>0</v>
      </c>
      <c r="L70" s="1" t="s">
        <v>8</v>
      </c>
      <c r="M70" s="1">
        <v>0</v>
      </c>
      <c r="N70" s="1">
        <v>1</v>
      </c>
      <c r="O70" s="15">
        <v>4551</v>
      </c>
      <c r="P70" s="28">
        <v>10467.299999999999</v>
      </c>
    </row>
    <row r="71" spans="1:16">
      <c r="A71" s="1">
        <f>A70+1</f>
        <v>70</v>
      </c>
      <c r="B71" s="1">
        <v>1</v>
      </c>
      <c r="C71" s="1">
        <v>2</v>
      </c>
      <c r="D71" s="1">
        <v>3</v>
      </c>
      <c r="E71" s="1">
        <v>2</v>
      </c>
      <c r="F71" s="1">
        <v>7</v>
      </c>
      <c r="G71" s="10">
        <v>13</v>
      </c>
      <c r="H71" s="14">
        <v>10467.299999999999</v>
      </c>
      <c r="I71" s="1">
        <f t="shared" si="25"/>
        <v>10467.299999999999</v>
      </c>
      <c r="J71" s="1">
        <f t="shared" si="23"/>
        <v>0</v>
      </c>
      <c r="K71" s="1">
        <f t="shared" si="24"/>
        <v>0</v>
      </c>
      <c r="L71" s="1" t="s">
        <v>8</v>
      </c>
      <c r="M71" s="1">
        <v>0</v>
      </c>
      <c r="N71" s="1">
        <v>1</v>
      </c>
      <c r="O71" s="15">
        <v>4551</v>
      </c>
      <c r="P71" s="28">
        <v>10467.299999999999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73"/>
  <sheetViews>
    <sheetView topLeftCell="A140" workbookViewId="0">
      <selection activeCell="B32" sqref="B32:B173"/>
    </sheetView>
  </sheetViews>
  <sheetFormatPr defaultRowHeight="11.25"/>
  <cols>
    <col min="1" max="1" width="7.7109375" style="1" customWidth="1"/>
    <col min="2" max="2" width="18.85546875" style="1" customWidth="1"/>
    <col min="3" max="3" width="9.140625" style="1" customWidth="1"/>
    <col min="4" max="4" width="8.28515625" style="1" customWidth="1"/>
    <col min="5" max="5" width="9.5703125" style="1" customWidth="1"/>
    <col min="6" max="6" width="9.42578125" style="1" customWidth="1"/>
    <col min="7" max="7" width="13.42578125" style="1" customWidth="1"/>
    <col min="8" max="12" width="8.140625" style="1" customWidth="1"/>
    <col min="13" max="13" width="13.42578125" style="1" customWidth="1"/>
    <col min="14" max="14" width="7.7109375" style="1" customWidth="1"/>
    <col min="15" max="15" width="7" style="1" customWidth="1"/>
    <col min="16" max="16" width="7.5703125" style="1" customWidth="1"/>
    <col min="17" max="16384" width="9.140625" style="1"/>
  </cols>
  <sheetData>
    <row r="1" spans="1:18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53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55</v>
      </c>
    </row>
    <row r="2" spans="1:18">
      <c r="A2" s="1">
        <v>1</v>
      </c>
      <c r="B2" s="1" t="s">
        <v>51</v>
      </c>
      <c r="C2" s="1" t="s">
        <v>14</v>
      </c>
      <c r="D2" s="1" t="s">
        <v>22</v>
      </c>
      <c r="E2" s="1" t="s">
        <v>39</v>
      </c>
      <c r="F2" s="13" t="s">
        <v>59</v>
      </c>
      <c r="G2" s="10" t="s">
        <v>67</v>
      </c>
      <c r="I2" s="5"/>
      <c r="J2" s="1">
        <v>21339.4</v>
      </c>
      <c r="K2" s="1">
        <f>J2-L2</f>
        <v>14226.266666666668</v>
      </c>
      <c r="L2" s="1">
        <f>M2*J2</f>
        <v>7113.1333333333332</v>
      </c>
      <c r="M2" s="11">
        <f>2/6</f>
        <v>0.33333333333333331</v>
      </c>
      <c r="N2" s="1" t="s">
        <v>43</v>
      </c>
      <c r="O2" s="1">
        <v>0</v>
      </c>
      <c r="P2" s="1" t="s">
        <v>32</v>
      </c>
      <c r="Q2" s="1">
        <v>9278</v>
      </c>
      <c r="R2" s="1">
        <v>21339.4</v>
      </c>
    </row>
    <row r="3" spans="1:18">
      <c r="A3" s="1">
        <f>A2+1</f>
        <v>2</v>
      </c>
      <c r="B3" s="1" t="s">
        <v>51</v>
      </c>
      <c r="C3" s="1" t="s">
        <v>14</v>
      </c>
      <c r="D3" s="1" t="s">
        <v>22</v>
      </c>
      <c r="E3" s="1" t="s">
        <v>39</v>
      </c>
      <c r="F3" s="13" t="s">
        <v>59</v>
      </c>
      <c r="G3" s="10" t="s">
        <v>67</v>
      </c>
      <c r="I3" s="5"/>
      <c r="J3" s="1">
        <v>21339.4</v>
      </c>
      <c r="K3" s="1">
        <f t="shared" ref="K3:K66" si="0">J3-L3</f>
        <v>14226.266666666668</v>
      </c>
      <c r="L3" s="1">
        <f t="shared" ref="L3:L8" si="1">M3*J3</f>
        <v>7113.1333333333332</v>
      </c>
      <c r="M3" s="11">
        <f t="shared" ref="M3:M7" si="2">2/6</f>
        <v>0.33333333333333331</v>
      </c>
      <c r="N3" s="1" t="s">
        <v>43</v>
      </c>
      <c r="O3" s="1">
        <v>1</v>
      </c>
      <c r="P3" s="1" t="s">
        <v>32</v>
      </c>
      <c r="Q3" s="1">
        <v>9278</v>
      </c>
      <c r="R3" s="1">
        <v>21339.4</v>
      </c>
    </row>
    <row r="4" spans="1:18">
      <c r="A4" s="1">
        <f t="shared" ref="A4:A67" si="3">A3+1</f>
        <v>3</v>
      </c>
      <c r="B4" s="1" t="s">
        <v>51</v>
      </c>
      <c r="C4" s="1" t="s">
        <v>14</v>
      </c>
      <c r="D4" s="1" t="s">
        <v>22</v>
      </c>
      <c r="E4" s="1" t="s">
        <v>39</v>
      </c>
      <c r="F4" s="13" t="s">
        <v>59</v>
      </c>
      <c r="G4" s="10" t="s">
        <v>67</v>
      </c>
      <c r="I4" s="5"/>
      <c r="J4" s="1">
        <v>21339.4</v>
      </c>
      <c r="K4" s="1">
        <f t="shared" si="0"/>
        <v>14226.266666666668</v>
      </c>
      <c r="L4" s="1">
        <f t="shared" si="1"/>
        <v>7113.1333333333332</v>
      </c>
      <c r="M4" s="11">
        <f t="shared" si="2"/>
        <v>0.33333333333333331</v>
      </c>
      <c r="N4" s="1" t="s">
        <v>43</v>
      </c>
      <c r="O4" s="1">
        <v>0</v>
      </c>
      <c r="P4" s="1" t="s">
        <v>32</v>
      </c>
      <c r="Q4" s="1">
        <v>9278</v>
      </c>
      <c r="R4" s="1">
        <v>21339.4</v>
      </c>
    </row>
    <row r="5" spans="1:18">
      <c r="A5" s="1">
        <f t="shared" si="3"/>
        <v>4</v>
      </c>
      <c r="B5" s="1" t="s">
        <v>51</v>
      </c>
      <c r="C5" s="1" t="s">
        <v>14</v>
      </c>
      <c r="D5" s="1" t="s">
        <v>22</v>
      </c>
      <c r="E5" s="1" t="s">
        <v>39</v>
      </c>
      <c r="F5" s="13" t="s">
        <v>59</v>
      </c>
      <c r="G5" s="10" t="s">
        <v>67</v>
      </c>
      <c r="I5" s="5"/>
      <c r="J5" s="1">
        <v>21339.4</v>
      </c>
      <c r="K5" s="1">
        <f t="shared" si="0"/>
        <v>14226.266666666668</v>
      </c>
      <c r="L5" s="1">
        <f t="shared" si="1"/>
        <v>7113.1333333333332</v>
      </c>
      <c r="M5" s="11">
        <f t="shared" si="2"/>
        <v>0.33333333333333331</v>
      </c>
      <c r="N5" s="1" t="s">
        <v>43</v>
      </c>
      <c r="O5" s="1">
        <v>0</v>
      </c>
      <c r="P5" s="1" t="s">
        <v>32</v>
      </c>
      <c r="Q5" s="1">
        <v>9278</v>
      </c>
      <c r="R5" s="1">
        <v>21339.4</v>
      </c>
    </row>
    <row r="6" spans="1:18">
      <c r="A6" s="1">
        <f t="shared" si="3"/>
        <v>5</v>
      </c>
      <c r="B6" s="1" t="s">
        <v>51</v>
      </c>
      <c r="C6" s="1" t="s">
        <v>14</v>
      </c>
      <c r="D6" s="1" t="s">
        <v>22</v>
      </c>
      <c r="E6" s="1" t="s">
        <v>39</v>
      </c>
      <c r="F6" s="13" t="s">
        <v>59</v>
      </c>
      <c r="G6" s="10" t="s">
        <v>67</v>
      </c>
      <c r="I6" s="5"/>
      <c r="J6" s="1">
        <v>21339.4</v>
      </c>
      <c r="K6" s="1">
        <f t="shared" si="0"/>
        <v>14226.266666666668</v>
      </c>
      <c r="L6" s="1">
        <f t="shared" si="1"/>
        <v>7113.1333333333332</v>
      </c>
      <c r="M6" s="11">
        <f t="shared" si="2"/>
        <v>0.33333333333333331</v>
      </c>
      <c r="N6" s="1" t="s">
        <v>43</v>
      </c>
      <c r="O6" s="1">
        <v>1</v>
      </c>
      <c r="P6" s="1" t="s">
        <v>32</v>
      </c>
      <c r="Q6" s="1">
        <v>9278</v>
      </c>
      <c r="R6" s="1">
        <v>21339.4</v>
      </c>
    </row>
    <row r="7" spans="1:18">
      <c r="A7" s="1">
        <f t="shared" si="3"/>
        <v>6</v>
      </c>
      <c r="B7" s="1" t="s">
        <v>51</v>
      </c>
      <c r="C7" s="1" t="s">
        <v>14</v>
      </c>
      <c r="D7" s="1" t="s">
        <v>22</v>
      </c>
      <c r="E7" s="1" t="s">
        <v>39</v>
      </c>
      <c r="F7" s="13" t="s">
        <v>59</v>
      </c>
      <c r="G7" s="10" t="s">
        <v>67</v>
      </c>
      <c r="I7" s="5"/>
      <c r="J7" s="1">
        <v>21339.4</v>
      </c>
      <c r="K7" s="1">
        <f t="shared" si="0"/>
        <v>14226.266666666668</v>
      </c>
      <c r="L7" s="1">
        <f t="shared" si="1"/>
        <v>7113.1333333333332</v>
      </c>
      <c r="M7" s="11">
        <f t="shared" si="2"/>
        <v>0.33333333333333331</v>
      </c>
      <c r="N7" s="1" t="s">
        <v>43</v>
      </c>
      <c r="O7" s="1">
        <v>0</v>
      </c>
      <c r="P7" s="1" t="s">
        <v>32</v>
      </c>
      <c r="Q7" s="1">
        <v>9278</v>
      </c>
      <c r="R7" s="1">
        <v>21339.4</v>
      </c>
    </row>
    <row r="8" spans="1:18">
      <c r="A8" s="1">
        <f t="shared" si="3"/>
        <v>7</v>
      </c>
      <c r="B8" s="1" t="s">
        <v>51</v>
      </c>
      <c r="C8" s="1" t="s">
        <v>14</v>
      </c>
      <c r="D8" s="1" t="s">
        <v>22</v>
      </c>
      <c r="E8" s="1" t="s">
        <v>39</v>
      </c>
      <c r="F8" s="13" t="s">
        <v>59</v>
      </c>
      <c r="G8" s="10" t="s">
        <v>68</v>
      </c>
      <c r="I8" s="5"/>
      <c r="J8" s="1">
        <v>37177.199999999997</v>
      </c>
      <c r="K8" s="1">
        <f t="shared" si="0"/>
        <v>33046.399999999994</v>
      </c>
      <c r="L8" s="1">
        <f t="shared" si="1"/>
        <v>4130.7999999999993</v>
      </c>
      <c r="M8" s="11">
        <f>1/9</f>
        <v>0.1111111111111111</v>
      </c>
      <c r="N8" s="1" t="s">
        <v>43</v>
      </c>
      <c r="O8" s="1">
        <v>0</v>
      </c>
      <c r="P8" s="1" t="s">
        <v>32</v>
      </c>
      <c r="Q8" s="1">
        <v>16164</v>
      </c>
      <c r="R8" s="1">
        <v>37177.199999999997</v>
      </c>
    </row>
    <row r="9" spans="1:18">
      <c r="A9" s="1">
        <f t="shared" si="3"/>
        <v>8</v>
      </c>
      <c r="B9" s="1" t="s">
        <v>51</v>
      </c>
      <c r="C9" s="1" t="s">
        <v>14</v>
      </c>
      <c r="D9" s="1" t="s">
        <v>22</v>
      </c>
      <c r="E9" s="1" t="s">
        <v>39</v>
      </c>
      <c r="F9" s="13" t="s">
        <v>59</v>
      </c>
      <c r="G9" s="10" t="s">
        <v>68</v>
      </c>
      <c r="I9" s="5"/>
      <c r="J9" s="1">
        <v>37177.199999999997</v>
      </c>
      <c r="K9" s="1">
        <f t="shared" si="0"/>
        <v>33046.399999999994</v>
      </c>
      <c r="L9" s="1">
        <f t="shared" ref="L9:L17" si="4">M9*J9</f>
        <v>4130.7999999999993</v>
      </c>
      <c r="M9" s="11">
        <f t="shared" ref="M9:M16" si="5">1/9</f>
        <v>0.1111111111111111</v>
      </c>
      <c r="N9" s="1" t="s">
        <v>43</v>
      </c>
      <c r="O9" s="1">
        <v>1</v>
      </c>
      <c r="P9" s="1" t="s">
        <v>32</v>
      </c>
      <c r="Q9" s="1">
        <v>16164</v>
      </c>
      <c r="R9" s="1">
        <v>37177.199999999997</v>
      </c>
    </row>
    <row r="10" spans="1:18">
      <c r="A10" s="1">
        <f t="shared" si="3"/>
        <v>9</v>
      </c>
      <c r="B10" s="1" t="s">
        <v>51</v>
      </c>
      <c r="C10" s="1" t="s">
        <v>14</v>
      </c>
      <c r="D10" s="1" t="s">
        <v>22</v>
      </c>
      <c r="E10" s="1" t="s">
        <v>39</v>
      </c>
      <c r="F10" s="13" t="s">
        <v>59</v>
      </c>
      <c r="G10" s="10" t="s">
        <v>68</v>
      </c>
      <c r="I10" s="5"/>
      <c r="J10" s="1">
        <v>37177.199999999997</v>
      </c>
      <c r="K10" s="1">
        <f t="shared" si="0"/>
        <v>33046.399999999994</v>
      </c>
      <c r="L10" s="1">
        <f t="shared" si="4"/>
        <v>4130.7999999999993</v>
      </c>
      <c r="M10" s="11">
        <f t="shared" si="5"/>
        <v>0.1111111111111111</v>
      </c>
      <c r="N10" s="1" t="s">
        <v>43</v>
      </c>
      <c r="O10" s="1">
        <v>0</v>
      </c>
      <c r="P10" s="1" t="s">
        <v>32</v>
      </c>
      <c r="Q10" s="1">
        <v>16164</v>
      </c>
      <c r="R10" s="1">
        <v>37177.199999999997</v>
      </c>
    </row>
    <row r="11" spans="1:18">
      <c r="A11" s="1">
        <f t="shared" si="3"/>
        <v>10</v>
      </c>
      <c r="B11" s="1" t="s">
        <v>51</v>
      </c>
      <c r="C11" s="1" t="s">
        <v>14</v>
      </c>
      <c r="D11" s="1" t="s">
        <v>22</v>
      </c>
      <c r="E11" s="1" t="s">
        <v>39</v>
      </c>
      <c r="F11" s="13" t="s">
        <v>59</v>
      </c>
      <c r="G11" s="10" t="s">
        <v>68</v>
      </c>
      <c r="I11" s="5"/>
      <c r="J11" s="1">
        <v>37177.199999999997</v>
      </c>
      <c r="K11" s="1">
        <f t="shared" si="0"/>
        <v>33046.399999999994</v>
      </c>
      <c r="L11" s="1">
        <f t="shared" si="4"/>
        <v>4130.7999999999993</v>
      </c>
      <c r="M11" s="11">
        <f t="shared" si="5"/>
        <v>0.1111111111111111</v>
      </c>
      <c r="N11" s="1" t="s">
        <v>43</v>
      </c>
      <c r="O11" s="1">
        <v>0</v>
      </c>
      <c r="P11" s="1" t="s">
        <v>32</v>
      </c>
      <c r="Q11" s="1">
        <v>16164</v>
      </c>
      <c r="R11" s="1">
        <v>37177.199999999997</v>
      </c>
    </row>
    <row r="12" spans="1:18">
      <c r="A12" s="1">
        <f t="shared" si="3"/>
        <v>11</v>
      </c>
      <c r="B12" s="1" t="s">
        <v>51</v>
      </c>
      <c r="C12" s="1" t="s">
        <v>14</v>
      </c>
      <c r="D12" s="1" t="s">
        <v>22</v>
      </c>
      <c r="E12" s="1" t="s">
        <v>39</v>
      </c>
      <c r="F12" s="13" t="s">
        <v>59</v>
      </c>
      <c r="G12" s="10" t="s">
        <v>68</v>
      </c>
      <c r="I12" s="5"/>
      <c r="J12" s="1">
        <v>37177.199999999997</v>
      </c>
      <c r="K12" s="1">
        <f t="shared" si="0"/>
        <v>33046.399999999994</v>
      </c>
      <c r="L12" s="1">
        <f t="shared" si="4"/>
        <v>4130.7999999999993</v>
      </c>
      <c r="M12" s="11">
        <f t="shared" si="5"/>
        <v>0.1111111111111111</v>
      </c>
      <c r="N12" s="1" t="s">
        <v>43</v>
      </c>
      <c r="O12" s="1">
        <v>0</v>
      </c>
      <c r="P12" s="1" t="s">
        <v>32</v>
      </c>
      <c r="Q12" s="1">
        <v>16164</v>
      </c>
      <c r="R12" s="1">
        <v>37177.199999999997</v>
      </c>
    </row>
    <row r="13" spans="1:18">
      <c r="A13" s="1">
        <f t="shared" si="3"/>
        <v>12</v>
      </c>
      <c r="B13" s="1" t="s">
        <v>51</v>
      </c>
      <c r="C13" s="1" t="s">
        <v>14</v>
      </c>
      <c r="D13" s="1" t="s">
        <v>22</v>
      </c>
      <c r="E13" s="1" t="s">
        <v>39</v>
      </c>
      <c r="F13" s="13" t="s">
        <v>59</v>
      </c>
      <c r="G13" s="10" t="s">
        <v>68</v>
      </c>
      <c r="I13" s="5"/>
      <c r="J13" s="1">
        <v>37177.199999999997</v>
      </c>
      <c r="K13" s="1">
        <f t="shared" si="0"/>
        <v>33046.399999999994</v>
      </c>
      <c r="L13" s="1">
        <f t="shared" si="4"/>
        <v>4130.7999999999993</v>
      </c>
      <c r="M13" s="11">
        <f t="shared" si="5"/>
        <v>0.1111111111111111</v>
      </c>
      <c r="N13" s="1" t="s">
        <v>43</v>
      </c>
      <c r="O13" s="1">
        <v>0</v>
      </c>
      <c r="P13" s="1" t="s">
        <v>32</v>
      </c>
      <c r="Q13" s="1">
        <v>16164</v>
      </c>
      <c r="R13" s="1">
        <v>37177.199999999997</v>
      </c>
    </row>
    <row r="14" spans="1:18">
      <c r="A14" s="1">
        <f t="shared" si="3"/>
        <v>13</v>
      </c>
      <c r="B14" s="1" t="s">
        <v>51</v>
      </c>
      <c r="C14" s="1" t="s">
        <v>14</v>
      </c>
      <c r="D14" s="1" t="s">
        <v>22</v>
      </c>
      <c r="E14" s="1" t="s">
        <v>39</v>
      </c>
      <c r="F14" s="13" t="s">
        <v>59</v>
      </c>
      <c r="G14" s="10" t="s">
        <v>68</v>
      </c>
      <c r="I14" s="5"/>
      <c r="J14" s="1">
        <v>37177.199999999997</v>
      </c>
      <c r="K14" s="1">
        <f t="shared" si="0"/>
        <v>33046.399999999994</v>
      </c>
      <c r="L14" s="1">
        <f t="shared" si="4"/>
        <v>4130.7999999999993</v>
      </c>
      <c r="M14" s="11">
        <f t="shared" si="5"/>
        <v>0.1111111111111111</v>
      </c>
      <c r="N14" s="1" t="s">
        <v>43</v>
      </c>
      <c r="O14" s="1">
        <v>0</v>
      </c>
      <c r="P14" s="1" t="s">
        <v>32</v>
      </c>
      <c r="Q14" s="1">
        <v>16164</v>
      </c>
      <c r="R14" s="1">
        <v>37177.199999999997</v>
      </c>
    </row>
    <row r="15" spans="1:18">
      <c r="A15" s="1">
        <f t="shared" si="3"/>
        <v>14</v>
      </c>
      <c r="B15" s="1" t="s">
        <v>51</v>
      </c>
      <c r="C15" s="1" t="s">
        <v>14</v>
      </c>
      <c r="D15" s="1" t="s">
        <v>22</v>
      </c>
      <c r="E15" s="1" t="s">
        <v>39</v>
      </c>
      <c r="F15" s="13" t="s">
        <v>59</v>
      </c>
      <c r="G15" s="10" t="s">
        <v>68</v>
      </c>
      <c r="I15" s="5"/>
      <c r="J15" s="1">
        <v>37177.199999999997</v>
      </c>
      <c r="K15" s="1">
        <f t="shared" si="0"/>
        <v>33046.399999999994</v>
      </c>
      <c r="L15" s="1">
        <f t="shared" si="4"/>
        <v>4130.7999999999993</v>
      </c>
      <c r="M15" s="11">
        <f t="shared" si="5"/>
        <v>0.1111111111111111</v>
      </c>
      <c r="N15" s="1" t="s">
        <v>43</v>
      </c>
      <c r="O15" s="1">
        <v>0</v>
      </c>
      <c r="P15" s="1" t="s">
        <v>32</v>
      </c>
      <c r="Q15" s="1">
        <v>16164</v>
      </c>
      <c r="R15" s="1">
        <v>37177.199999999997</v>
      </c>
    </row>
    <row r="16" spans="1:18">
      <c r="A16" s="1">
        <f t="shared" si="3"/>
        <v>15</v>
      </c>
      <c r="B16" s="1" t="s">
        <v>51</v>
      </c>
      <c r="C16" s="1" t="s">
        <v>14</v>
      </c>
      <c r="D16" s="1" t="s">
        <v>22</v>
      </c>
      <c r="E16" s="1" t="s">
        <v>39</v>
      </c>
      <c r="F16" s="13" t="s">
        <v>59</v>
      </c>
      <c r="G16" s="10" t="s">
        <v>68</v>
      </c>
      <c r="I16" s="5"/>
      <c r="J16" s="1">
        <v>37177.199999999997</v>
      </c>
      <c r="K16" s="1">
        <f t="shared" si="0"/>
        <v>33046.399999999994</v>
      </c>
      <c r="L16" s="1">
        <f t="shared" si="4"/>
        <v>4130.7999999999993</v>
      </c>
      <c r="M16" s="11">
        <f t="shared" si="5"/>
        <v>0.1111111111111111</v>
      </c>
      <c r="N16" s="1" t="s">
        <v>43</v>
      </c>
      <c r="O16" s="1">
        <v>0</v>
      </c>
      <c r="P16" s="1" t="s">
        <v>32</v>
      </c>
      <c r="Q16" s="1">
        <v>16164</v>
      </c>
      <c r="R16" s="1">
        <v>37177.199999999997</v>
      </c>
    </row>
    <row r="17" spans="1:18">
      <c r="A17" s="1">
        <f t="shared" si="3"/>
        <v>16</v>
      </c>
      <c r="B17" s="1" t="s">
        <v>51</v>
      </c>
      <c r="C17" s="1" t="s">
        <v>14</v>
      </c>
      <c r="D17" s="1" t="s">
        <v>22</v>
      </c>
      <c r="E17" s="1" t="s">
        <v>39</v>
      </c>
      <c r="F17" s="13" t="s">
        <v>59</v>
      </c>
      <c r="G17" s="1" t="s">
        <v>69</v>
      </c>
      <c r="H17" s="1">
        <v>13.749447999999999</v>
      </c>
      <c r="I17" s="5">
        <v>324973778</v>
      </c>
      <c r="J17" s="1">
        <v>29982.799999999996</v>
      </c>
      <c r="K17" s="1">
        <f t="shared" si="0"/>
        <v>19988.533333333333</v>
      </c>
      <c r="L17" s="1">
        <f t="shared" si="4"/>
        <v>9994.2666666666646</v>
      </c>
      <c r="M17" s="11">
        <f>2/6</f>
        <v>0.33333333333333331</v>
      </c>
      <c r="N17" s="1" t="s">
        <v>43</v>
      </c>
      <c r="O17" s="1">
        <v>0</v>
      </c>
      <c r="P17" s="1" t="s">
        <v>32</v>
      </c>
      <c r="Q17" s="1">
        <v>13036</v>
      </c>
      <c r="R17" s="1">
        <v>29982.799999999996</v>
      </c>
    </row>
    <row r="18" spans="1:18">
      <c r="A18" s="1">
        <f t="shared" si="3"/>
        <v>17</v>
      </c>
      <c r="B18" s="1" t="s">
        <v>51</v>
      </c>
      <c r="C18" s="1" t="s">
        <v>14</v>
      </c>
      <c r="D18" s="1" t="s">
        <v>22</v>
      </c>
      <c r="E18" s="1" t="s">
        <v>39</v>
      </c>
      <c r="F18" s="13" t="s">
        <v>59</v>
      </c>
      <c r="G18" s="1" t="s">
        <v>69</v>
      </c>
      <c r="H18" s="1">
        <v>13.749447999999999</v>
      </c>
      <c r="I18" s="5">
        <v>324973778</v>
      </c>
      <c r="J18" s="1">
        <v>29982.799999999996</v>
      </c>
      <c r="K18" s="1">
        <f t="shared" si="0"/>
        <v>19988.533333333333</v>
      </c>
      <c r="L18" s="1">
        <f t="shared" ref="L18:L23" si="6">M18*J18</f>
        <v>9994.2666666666646</v>
      </c>
      <c r="M18" s="11">
        <f t="shared" ref="M18:M22" si="7">2/6</f>
        <v>0.33333333333333331</v>
      </c>
      <c r="N18" s="1" t="s">
        <v>43</v>
      </c>
      <c r="O18" s="1">
        <v>1</v>
      </c>
      <c r="P18" s="1" t="s">
        <v>32</v>
      </c>
      <c r="Q18" s="1">
        <v>13036</v>
      </c>
      <c r="R18" s="1">
        <v>29982.799999999996</v>
      </c>
    </row>
    <row r="19" spans="1:18">
      <c r="A19" s="1">
        <f t="shared" si="3"/>
        <v>18</v>
      </c>
      <c r="B19" s="1" t="s">
        <v>51</v>
      </c>
      <c r="C19" s="1" t="s">
        <v>14</v>
      </c>
      <c r="D19" s="1" t="s">
        <v>22</v>
      </c>
      <c r="E19" s="1" t="s">
        <v>39</v>
      </c>
      <c r="F19" s="13" t="s">
        <v>59</v>
      </c>
      <c r="G19" s="1" t="s">
        <v>69</v>
      </c>
      <c r="H19" s="1">
        <v>13.749447999999999</v>
      </c>
      <c r="I19" s="5">
        <v>324973778</v>
      </c>
      <c r="J19" s="1">
        <v>29982.799999999996</v>
      </c>
      <c r="K19" s="1">
        <f t="shared" si="0"/>
        <v>19988.533333333333</v>
      </c>
      <c r="L19" s="1">
        <f t="shared" si="6"/>
        <v>9994.2666666666646</v>
      </c>
      <c r="M19" s="11">
        <f t="shared" si="7"/>
        <v>0.33333333333333331</v>
      </c>
      <c r="N19" s="1" t="s">
        <v>43</v>
      </c>
      <c r="O19" s="1">
        <v>0</v>
      </c>
      <c r="P19" s="1" t="s">
        <v>32</v>
      </c>
      <c r="Q19" s="1">
        <v>13036</v>
      </c>
      <c r="R19" s="1">
        <v>29982.799999999996</v>
      </c>
    </row>
    <row r="20" spans="1:18">
      <c r="A20" s="1">
        <f t="shared" si="3"/>
        <v>19</v>
      </c>
      <c r="B20" s="1" t="s">
        <v>51</v>
      </c>
      <c r="C20" s="1" t="s">
        <v>14</v>
      </c>
      <c r="D20" s="1" t="s">
        <v>22</v>
      </c>
      <c r="E20" s="1" t="s">
        <v>39</v>
      </c>
      <c r="F20" s="13" t="s">
        <v>59</v>
      </c>
      <c r="G20" s="1" t="s">
        <v>69</v>
      </c>
      <c r="H20" s="1">
        <v>13.749447999999999</v>
      </c>
      <c r="I20" s="5">
        <v>324973778</v>
      </c>
      <c r="J20" s="1">
        <v>29982.799999999996</v>
      </c>
      <c r="K20" s="1">
        <f t="shared" si="0"/>
        <v>19988.533333333333</v>
      </c>
      <c r="L20" s="1">
        <f t="shared" si="6"/>
        <v>9994.2666666666646</v>
      </c>
      <c r="M20" s="11">
        <f t="shared" si="7"/>
        <v>0.33333333333333331</v>
      </c>
      <c r="N20" s="1" t="s">
        <v>43</v>
      </c>
      <c r="O20" s="1">
        <v>1</v>
      </c>
      <c r="P20" s="1" t="s">
        <v>32</v>
      </c>
      <c r="Q20" s="1">
        <v>13036</v>
      </c>
      <c r="R20" s="1">
        <v>29982.799999999996</v>
      </c>
    </row>
    <row r="21" spans="1:18">
      <c r="A21" s="1">
        <f t="shared" si="3"/>
        <v>20</v>
      </c>
      <c r="B21" s="1" t="s">
        <v>51</v>
      </c>
      <c r="C21" s="1" t="s">
        <v>14</v>
      </c>
      <c r="D21" s="1" t="s">
        <v>22</v>
      </c>
      <c r="E21" s="1" t="s">
        <v>39</v>
      </c>
      <c r="F21" s="13" t="s">
        <v>59</v>
      </c>
      <c r="G21" s="1" t="s">
        <v>69</v>
      </c>
      <c r="H21" s="1">
        <v>13.749447999999999</v>
      </c>
      <c r="I21" s="5">
        <v>324973778</v>
      </c>
      <c r="J21" s="1">
        <v>29982.799999999996</v>
      </c>
      <c r="K21" s="1">
        <f t="shared" si="0"/>
        <v>19988.533333333333</v>
      </c>
      <c r="L21" s="1">
        <f t="shared" si="6"/>
        <v>9994.2666666666646</v>
      </c>
      <c r="M21" s="11">
        <f t="shared" si="7"/>
        <v>0.33333333333333331</v>
      </c>
      <c r="N21" s="1" t="s">
        <v>43</v>
      </c>
      <c r="O21" s="1">
        <v>0</v>
      </c>
      <c r="P21" s="1" t="s">
        <v>32</v>
      </c>
      <c r="Q21" s="1">
        <v>13036</v>
      </c>
      <c r="R21" s="1">
        <v>29982.799999999996</v>
      </c>
    </row>
    <row r="22" spans="1:18">
      <c r="A22" s="1">
        <f t="shared" si="3"/>
        <v>21</v>
      </c>
      <c r="B22" s="1" t="s">
        <v>51</v>
      </c>
      <c r="C22" s="1" t="s">
        <v>14</v>
      </c>
      <c r="D22" s="1" t="s">
        <v>22</v>
      </c>
      <c r="E22" s="1" t="s">
        <v>39</v>
      </c>
      <c r="F22" s="13" t="s">
        <v>59</v>
      </c>
      <c r="G22" s="1" t="s">
        <v>69</v>
      </c>
      <c r="H22" s="1">
        <v>13.749447999999999</v>
      </c>
      <c r="I22" s="5">
        <v>324973778</v>
      </c>
      <c r="J22" s="1">
        <v>29982.799999999996</v>
      </c>
      <c r="K22" s="1">
        <f t="shared" si="0"/>
        <v>19988.533333333333</v>
      </c>
      <c r="L22" s="1">
        <f t="shared" si="6"/>
        <v>9994.2666666666646</v>
      </c>
      <c r="M22" s="11">
        <f t="shared" si="7"/>
        <v>0.33333333333333331</v>
      </c>
      <c r="N22" s="1" t="s">
        <v>43</v>
      </c>
      <c r="O22" s="1">
        <v>0</v>
      </c>
      <c r="P22" s="1" t="s">
        <v>32</v>
      </c>
      <c r="Q22" s="1">
        <v>13036</v>
      </c>
      <c r="R22" s="1">
        <v>29982.799999999996</v>
      </c>
    </row>
    <row r="23" spans="1:18">
      <c r="A23" s="1">
        <f t="shared" si="3"/>
        <v>22</v>
      </c>
      <c r="B23" s="1" t="s">
        <v>51</v>
      </c>
      <c r="C23" s="1" t="s">
        <v>14</v>
      </c>
      <c r="D23" s="1" t="s">
        <v>22</v>
      </c>
      <c r="E23" s="1" t="s">
        <v>39</v>
      </c>
      <c r="F23" s="13" t="s">
        <v>60</v>
      </c>
      <c r="G23" s="10" t="s">
        <v>70</v>
      </c>
      <c r="I23" s="5"/>
      <c r="J23" s="1">
        <v>53557.799999999988</v>
      </c>
      <c r="K23" s="1">
        <f t="shared" si="0"/>
        <v>48457.057142857135</v>
      </c>
      <c r="L23" s="1">
        <f t="shared" si="6"/>
        <v>5100.7428571428554</v>
      </c>
      <c r="M23" s="11">
        <f>2/21</f>
        <v>9.5238095238095233E-2</v>
      </c>
      <c r="N23" s="1" t="s">
        <v>43</v>
      </c>
      <c r="O23" s="1">
        <v>0</v>
      </c>
      <c r="P23" s="1" t="s">
        <v>32</v>
      </c>
      <c r="Q23" s="1">
        <v>23286</v>
      </c>
      <c r="R23" s="1">
        <v>53557.799999999988</v>
      </c>
    </row>
    <row r="24" spans="1:18">
      <c r="A24" s="1">
        <f t="shared" si="3"/>
        <v>23</v>
      </c>
      <c r="B24" s="1" t="s">
        <v>51</v>
      </c>
      <c r="C24" s="1" t="s">
        <v>14</v>
      </c>
      <c r="D24" s="1" t="s">
        <v>22</v>
      </c>
      <c r="E24" s="1" t="s">
        <v>39</v>
      </c>
      <c r="F24" s="13" t="s">
        <v>60</v>
      </c>
      <c r="G24" s="10" t="s">
        <v>70</v>
      </c>
      <c r="I24" s="5"/>
      <c r="J24" s="1">
        <v>53557.799999999988</v>
      </c>
      <c r="K24" s="1">
        <f t="shared" si="0"/>
        <v>48457.057142857135</v>
      </c>
      <c r="L24" s="1">
        <f t="shared" ref="L24:L44" si="8">M24*J24</f>
        <v>5100.7428571428554</v>
      </c>
      <c r="M24" s="11">
        <f t="shared" ref="M24:M43" si="9">2/21</f>
        <v>9.5238095238095233E-2</v>
      </c>
      <c r="N24" s="1" t="s">
        <v>43</v>
      </c>
      <c r="O24" s="1">
        <v>0</v>
      </c>
      <c r="P24" s="1" t="s">
        <v>32</v>
      </c>
      <c r="Q24" s="1">
        <v>23286</v>
      </c>
      <c r="R24" s="1">
        <v>53557.799999999988</v>
      </c>
    </row>
    <row r="25" spans="1:18">
      <c r="A25" s="1">
        <f t="shared" si="3"/>
        <v>24</v>
      </c>
      <c r="B25" s="1" t="s">
        <v>51</v>
      </c>
      <c r="C25" s="1" t="s">
        <v>14</v>
      </c>
      <c r="D25" s="1" t="s">
        <v>22</v>
      </c>
      <c r="E25" s="1" t="s">
        <v>39</v>
      </c>
      <c r="F25" s="13" t="s">
        <v>60</v>
      </c>
      <c r="G25" s="10" t="s">
        <v>70</v>
      </c>
      <c r="I25" s="5"/>
      <c r="J25" s="1">
        <v>53557.799999999988</v>
      </c>
      <c r="K25" s="1">
        <f t="shared" si="0"/>
        <v>48457.057142857135</v>
      </c>
      <c r="L25" s="1">
        <f t="shared" si="8"/>
        <v>5100.7428571428554</v>
      </c>
      <c r="M25" s="11">
        <f t="shared" si="9"/>
        <v>9.5238095238095233E-2</v>
      </c>
      <c r="N25" s="1" t="s">
        <v>43</v>
      </c>
      <c r="O25" s="1">
        <v>1</v>
      </c>
      <c r="P25" s="1" t="s">
        <v>32</v>
      </c>
      <c r="Q25" s="1">
        <v>23286</v>
      </c>
      <c r="R25" s="1">
        <v>53557.799999999988</v>
      </c>
    </row>
    <row r="26" spans="1:18">
      <c r="A26" s="1">
        <f t="shared" si="3"/>
        <v>25</v>
      </c>
      <c r="B26" s="1" t="s">
        <v>51</v>
      </c>
      <c r="C26" s="1" t="s">
        <v>14</v>
      </c>
      <c r="D26" s="1" t="s">
        <v>22</v>
      </c>
      <c r="E26" s="1" t="s">
        <v>39</v>
      </c>
      <c r="F26" s="13" t="s">
        <v>60</v>
      </c>
      <c r="G26" s="10" t="s">
        <v>70</v>
      </c>
      <c r="I26" s="5"/>
      <c r="J26" s="1">
        <v>53557.799999999988</v>
      </c>
      <c r="K26" s="1">
        <f t="shared" si="0"/>
        <v>48457.057142857135</v>
      </c>
      <c r="L26" s="1">
        <f t="shared" si="8"/>
        <v>5100.7428571428554</v>
      </c>
      <c r="M26" s="11">
        <f t="shared" si="9"/>
        <v>9.5238095238095233E-2</v>
      </c>
      <c r="N26" s="1" t="s">
        <v>43</v>
      </c>
      <c r="O26" s="1">
        <v>0</v>
      </c>
      <c r="P26" s="1" t="s">
        <v>32</v>
      </c>
      <c r="Q26" s="1">
        <v>23286</v>
      </c>
      <c r="R26" s="1">
        <v>53557.799999999988</v>
      </c>
    </row>
    <row r="27" spans="1:18">
      <c r="A27" s="1">
        <f t="shared" si="3"/>
        <v>26</v>
      </c>
      <c r="B27" s="1" t="s">
        <v>51</v>
      </c>
      <c r="C27" s="1" t="s">
        <v>14</v>
      </c>
      <c r="D27" s="1" t="s">
        <v>22</v>
      </c>
      <c r="E27" s="1" t="s">
        <v>39</v>
      </c>
      <c r="F27" s="13" t="s">
        <v>60</v>
      </c>
      <c r="G27" s="10" t="s">
        <v>70</v>
      </c>
      <c r="I27" s="5"/>
      <c r="J27" s="1">
        <v>53557.799999999988</v>
      </c>
      <c r="K27" s="1">
        <f t="shared" si="0"/>
        <v>48457.057142857135</v>
      </c>
      <c r="L27" s="1">
        <f t="shared" si="8"/>
        <v>5100.7428571428554</v>
      </c>
      <c r="M27" s="11">
        <f t="shared" si="9"/>
        <v>9.5238095238095233E-2</v>
      </c>
      <c r="N27" s="1" t="s">
        <v>43</v>
      </c>
      <c r="O27" s="1">
        <v>0</v>
      </c>
      <c r="P27" s="1" t="s">
        <v>32</v>
      </c>
      <c r="Q27" s="1">
        <v>23286</v>
      </c>
      <c r="R27" s="1">
        <v>53557.799999999988</v>
      </c>
    </row>
    <row r="28" spans="1:18">
      <c r="A28" s="1">
        <f t="shared" si="3"/>
        <v>27</v>
      </c>
      <c r="B28" s="1" t="s">
        <v>51</v>
      </c>
      <c r="C28" s="1" t="s">
        <v>14</v>
      </c>
      <c r="D28" s="1" t="s">
        <v>22</v>
      </c>
      <c r="E28" s="1" t="s">
        <v>39</v>
      </c>
      <c r="F28" s="13" t="s">
        <v>60</v>
      </c>
      <c r="G28" s="10" t="s">
        <v>70</v>
      </c>
      <c r="I28" s="5"/>
      <c r="J28" s="1">
        <v>53557.799999999988</v>
      </c>
      <c r="K28" s="1">
        <f t="shared" si="0"/>
        <v>48457.057142857135</v>
      </c>
      <c r="L28" s="1">
        <f t="shared" si="8"/>
        <v>5100.7428571428554</v>
      </c>
      <c r="M28" s="11">
        <f t="shared" si="9"/>
        <v>9.5238095238095233E-2</v>
      </c>
      <c r="N28" s="1" t="s">
        <v>43</v>
      </c>
      <c r="O28" s="1">
        <v>0</v>
      </c>
      <c r="P28" s="1" t="s">
        <v>32</v>
      </c>
      <c r="Q28" s="1">
        <v>23286</v>
      </c>
      <c r="R28" s="1">
        <v>53557.799999999988</v>
      </c>
    </row>
    <row r="29" spans="1:18">
      <c r="A29" s="1">
        <f t="shared" si="3"/>
        <v>28</v>
      </c>
      <c r="B29" s="1" t="s">
        <v>51</v>
      </c>
      <c r="C29" s="1" t="s">
        <v>14</v>
      </c>
      <c r="D29" s="1" t="s">
        <v>22</v>
      </c>
      <c r="E29" s="1" t="s">
        <v>39</v>
      </c>
      <c r="F29" s="13" t="s">
        <v>60</v>
      </c>
      <c r="G29" s="10" t="s">
        <v>70</v>
      </c>
      <c r="I29" s="5"/>
      <c r="J29" s="1">
        <v>53557.799999999988</v>
      </c>
      <c r="K29" s="1">
        <f t="shared" si="0"/>
        <v>48457.057142857135</v>
      </c>
      <c r="L29" s="1">
        <f t="shared" si="8"/>
        <v>5100.7428571428554</v>
      </c>
      <c r="M29" s="11">
        <f t="shared" si="9"/>
        <v>9.5238095238095233E-2</v>
      </c>
      <c r="N29" s="1" t="s">
        <v>43</v>
      </c>
      <c r="O29" s="1">
        <v>0</v>
      </c>
      <c r="P29" s="1" t="s">
        <v>32</v>
      </c>
      <c r="Q29" s="1">
        <v>23286</v>
      </c>
      <c r="R29" s="1">
        <v>53557.799999999988</v>
      </c>
    </row>
    <row r="30" spans="1:18">
      <c r="A30" s="1">
        <f t="shared" si="3"/>
        <v>29</v>
      </c>
      <c r="B30" s="1" t="s">
        <v>51</v>
      </c>
      <c r="C30" s="1" t="s">
        <v>14</v>
      </c>
      <c r="D30" s="1" t="s">
        <v>22</v>
      </c>
      <c r="E30" s="1" t="s">
        <v>39</v>
      </c>
      <c r="F30" s="13" t="s">
        <v>60</v>
      </c>
      <c r="G30" s="10" t="s">
        <v>70</v>
      </c>
      <c r="I30" s="5"/>
      <c r="J30" s="1">
        <v>53557.799999999988</v>
      </c>
      <c r="K30" s="1">
        <f t="shared" si="0"/>
        <v>48457.057142857135</v>
      </c>
      <c r="L30" s="1">
        <f t="shared" si="8"/>
        <v>5100.7428571428554</v>
      </c>
      <c r="M30" s="11">
        <f t="shared" si="9"/>
        <v>9.5238095238095233E-2</v>
      </c>
      <c r="N30" s="1" t="s">
        <v>43</v>
      </c>
      <c r="O30" s="1">
        <v>0</v>
      </c>
      <c r="P30" s="1" t="s">
        <v>32</v>
      </c>
      <c r="Q30" s="1">
        <v>23286</v>
      </c>
      <c r="R30" s="1">
        <v>53557.799999999988</v>
      </c>
    </row>
    <row r="31" spans="1:18">
      <c r="A31" s="1">
        <f t="shared" si="3"/>
        <v>30</v>
      </c>
      <c r="B31" s="1" t="s">
        <v>51</v>
      </c>
      <c r="C31" s="1" t="s">
        <v>14</v>
      </c>
      <c r="D31" s="1" t="s">
        <v>22</v>
      </c>
      <c r="E31" s="1" t="s">
        <v>39</v>
      </c>
      <c r="F31" s="13" t="s">
        <v>60</v>
      </c>
      <c r="G31" s="10" t="s">
        <v>70</v>
      </c>
      <c r="I31" s="5"/>
      <c r="J31" s="1">
        <v>53557.799999999988</v>
      </c>
      <c r="K31" s="1">
        <f t="shared" si="0"/>
        <v>48457.057142857135</v>
      </c>
      <c r="L31" s="1">
        <f t="shared" si="8"/>
        <v>5100.7428571428554</v>
      </c>
      <c r="M31" s="11">
        <f t="shared" si="9"/>
        <v>9.5238095238095233E-2</v>
      </c>
      <c r="N31" s="1" t="s">
        <v>43</v>
      </c>
      <c r="O31" s="1">
        <v>0</v>
      </c>
      <c r="P31" s="1" t="s">
        <v>32</v>
      </c>
      <c r="Q31" s="1">
        <v>23286</v>
      </c>
      <c r="R31" s="1">
        <v>53557.799999999988</v>
      </c>
    </row>
    <row r="32" spans="1:18">
      <c r="A32" s="1">
        <f t="shared" si="3"/>
        <v>31</v>
      </c>
      <c r="B32" s="1" t="s">
        <v>262</v>
      </c>
      <c r="C32" s="1" t="s">
        <v>14</v>
      </c>
      <c r="D32" s="1" t="s">
        <v>22</v>
      </c>
      <c r="E32" s="1" t="s">
        <v>39</v>
      </c>
      <c r="F32" s="13" t="s">
        <v>60</v>
      </c>
      <c r="G32" s="10" t="s">
        <v>70</v>
      </c>
      <c r="I32" s="5"/>
      <c r="J32" s="1">
        <v>53557.799999999988</v>
      </c>
      <c r="K32" s="1">
        <f t="shared" si="0"/>
        <v>48457.057142857135</v>
      </c>
      <c r="L32" s="1">
        <f t="shared" si="8"/>
        <v>5100.7428571428554</v>
      </c>
      <c r="M32" s="11">
        <f t="shared" si="9"/>
        <v>9.5238095238095233E-2</v>
      </c>
      <c r="N32" s="1" t="s">
        <v>43</v>
      </c>
      <c r="O32" s="1">
        <v>0</v>
      </c>
      <c r="P32" s="1" t="s">
        <v>32</v>
      </c>
      <c r="Q32" s="1">
        <v>23286</v>
      </c>
      <c r="R32" s="1">
        <v>53557.799999999988</v>
      </c>
    </row>
    <row r="33" spans="1:18">
      <c r="A33" s="1">
        <f t="shared" si="3"/>
        <v>32</v>
      </c>
      <c r="B33" s="1" t="s">
        <v>262</v>
      </c>
      <c r="C33" s="1" t="s">
        <v>14</v>
      </c>
      <c r="D33" s="1" t="s">
        <v>22</v>
      </c>
      <c r="E33" s="1" t="s">
        <v>39</v>
      </c>
      <c r="F33" s="13" t="s">
        <v>60</v>
      </c>
      <c r="G33" s="10" t="s">
        <v>70</v>
      </c>
      <c r="I33" s="5"/>
      <c r="J33" s="1">
        <v>53557.799999999988</v>
      </c>
      <c r="K33" s="1">
        <f t="shared" si="0"/>
        <v>48457.057142857135</v>
      </c>
      <c r="L33" s="1">
        <f t="shared" si="8"/>
        <v>5100.7428571428554</v>
      </c>
      <c r="M33" s="11">
        <f t="shared" si="9"/>
        <v>9.5238095238095233E-2</v>
      </c>
      <c r="N33" s="1" t="s">
        <v>43</v>
      </c>
      <c r="O33" s="1">
        <v>0</v>
      </c>
      <c r="P33" s="1" t="s">
        <v>32</v>
      </c>
      <c r="Q33" s="1">
        <v>23286</v>
      </c>
      <c r="R33" s="1">
        <v>53557.799999999988</v>
      </c>
    </row>
    <row r="34" spans="1:18">
      <c r="A34" s="1">
        <f t="shared" si="3"/>
        <v>33</v>
      </c>
      <c r="B34" s="1" t="s">
        <v>262</v>
      </c>
      <c r="C34" s="1" t="s">
        <v>14</v>
      </c>
      <c r="D34" s="1" t="s">
        <v>22</v>
      </c>
      <c r="E34" s="1" t="s">
        <v>39</v>
      </c>
      <c r="F34" s="13" t="s">
        <v>60</v>
      </c>
      <c r="G34" s="10" t="s">
        <v>70</v>
      </c>
      <c r="I34" s="5"/>
      <c r="J34" s="1">
        <v>53557.799999999988</v>
      </c>
      <c r="K34" s="1">
        <f t="shared" si="0"/>
        <v>48457.057142857135</v>
      </c>
      <c r="L34" s="1">
        <f t="shared" si="8"/>
        <v>5100.7428571428554</v>
      </c>
      <c r="M34" s="11">
        <f t="shared" si="9"/>
        <v>9.5238095238095233E-2</v>
      </c>
      <c r="N34" s="1" t="s">
        <v>43</v>
      </c>
      <c r="O34" s="1">
        <v>0</v>
      </c>
      <c r="P34" s="1" t="s">
        <v>32</v>
      </c>
      <c r="Q34" s="1">
        <v>23286</v>
      </c>
      <c r="R34" s="1">
        <v>53557.799999999988</v>
      </c>
    </row>
    <row r="35" spans="1:18">
      <c r="A35" s="1">
        <f t="shared" si="3"/>
        <v>34</v>
      </c>
      <c r="B35" s="1" t="s">
        <v>262</v>
      </c>
      <c r="C35" s="1" t="s">
        <v>14</v>
      </c>
      <c r="D35" s="1" t="s">
        <v>22</v>
      </c>
      <c r="E35" s="1" t="s">
        <v>39</v>
      </c>
      <c r="F35" s="13" t="s">
        <v>60</v>
      </c>
      <c r="G35" s="10" t="s">
        <v>70</v>
      </c>
      <c r="I35" s="5"/>
      <c r="J35" s="1">
        <v>53557.799999999988</v>
      </c>
      <c r="K35" s="1">
        <f t="shared" si="0"/>
        <v>48457.057142857135</v>
      </c>
      <c r="L35" s="1">
        <f t="shared" si="8"/>
        <v>5100.7428571428554</v>
      </c>
      <c r="M35" s="11">
        <f t="shared" si="9"/>
        <v>9.5238095238095233E-2</v>
      </c>
      <c r="N35" s="1" t="s">
        <v>43</v>
      </c>
      <c r="O35" s="1">
        <v>0</v>
      </c>
      <c r="P35" s="1" t="s">
        <v>32</v>
      </c>
      <c r="Q35" s="1">
        <v>23286</v>
      </c>
      <c r="R35" s="1">
        <v>53557.799999999988</v>
      </c>
    </row>
    <row r="36" spans="1:18">
      <c r="A36" s="1">
        <f t="shared" si="3"/>
        <v>35</v>
      </c>
      <c r="B36" s="1" t="s">
        <v>262</v>
      </c>
      <c r="C36" s="1" t="s">
        <v>14</v>
      </c>
      <c r="D36" s="1" t="s">
        <v>22</v>
      </c>
      <c r="E36" s="1" t="s">
        <v>39</v>
      </c>
      <c r="F36" s="13" t="s">
        <v>60</v>
      </c>
      <c r="G36" s="10" t="s">
        <v>70</v>
      </c>
      <c r="I36" s="5"/>
      <c r="J36" s="1">
        <v>53557.799999999988</v>
      </c>
      <c r="K36" s="1">
        <f t="shared" si="0"/>
        <v>48457.057142857135</v>
      </c>
      <c r="L36" s="1">
        <f t="shared" si="8"/>
        <v>5100.7428571428554</v>
      </c>
      <c r="M36" s="11">
        <f t="shared" si="9"/>
        <v>9.5238095238095233E-2</v>
      </c>
      <c r="N36" s="1" t="s">
        <v>43</v>
      </c>
      <c r="O36" s="1">
        <v>1</v>
      </c>
      <c r="P36" s="1" t="s">
        <v>32</v>
      </c>
      <c r="Q36" s="1">
        <v>23286</v>
      </c>
      <c r="R36" s="1">
        <v>53557.799999999988</v>
      </c>
    </row>
    <row r="37" spans="1:18">
      <c r="A37" s="1">
        <f t="shared" si="3"/>
        <v>36</v>
      </c>
      <c r="B37" s="1" t="s">
        <v>262</v>
      </c>
      <c r="C37" s="1" t="s">
        <v>14</v>
      </c>
      <c r="D37" s="1" t="s">
        <v>22</v>
      </c>
      <c r="E37" s="1" t="s">
        <v>39</v>
      </c>
      <c r="F37" s="13" t="s">
        <v>60</v>
      </c>
      <c r="G37" s="10" t="s">
        <v>70</v>
      </c>
      <c r="I37" s="5"/>
      <c r="J37" s="1">
        <v>53557.799999999988</v>
      </c>
      <c r="K37" s="1">
        <f t="shared" si="0"/>
        <v>48457.057142857135</v>
      </c>
      <c r="L37" s="1">
        <f t="shared" si="8"/>
        <v>5100.7428571428554</v>
      </c>
      <c r="M37" s="11">
        <f t="shared" si="9"/>
        <v>9.5238095238095233E-2</v>
      </c>
      <c r="N37" s="1" t="s">
        <v>43</v>
      </c>
      <c r="O37" s="1">
        <v>0</v>
      </c>
      <c r="P37" s="1" t="s">
        <v>32</v>
      </c>
      <c r="Q37" s="1">
        <v>23286</v>
      </c>
      <c r="R37" s="1">
        <v>53557.799999999988</v>
      </c>
    </row>
    <row r="38" spans="1:18">
      <c r="A38" s="1">
        <f t="shared" si="3"/>
        <v>37</v>
      </c>
      <c r="B38" s="1" t="s">
        <v>262</v>
      </c>
      <c r="C38" s="1" t="s">
        <v>14</v>
      </c>
      <c r="D38" s="1" t="s">
        <v>22</v>
      </c>
      <c r="E38" s="1" t="s">
        <v>39</v>
      </c>
      <c r="F38" s="13" t="s">
        <v>60</v>
      </c>
      <c r="G38" s="10" t="s">
        <v>70</v>
      </c>
      <c r="I38" s="5"/>
      <c r="J38" s="1">
        <v>53557.799999999988</v>
      </c>
      <c r="K38" s="1">
        <f t="shared" si="0"/>
        <v>48457.057142857135</v>
      </c>
      <c r="L38" s="1">
        <f t="shared" si="8"/>
        <v>5100.7428571428554</v>
      </c>
      <c r="M38" s="11">
        <f t="shared" si="9"/>
        <v>9.5238095238095233E-2</v>
      </c>
      <c r="N38" s="1" t="s">
        <v>43</v>
      </c>
      <c r="O38" s="1">
        <v>0</v>
      </c>
      <c r="P38" s="1" t="s">
        <v>32</v>
      </c>
      <c r="Q38" s="1">
        <v>23286</v>
      </c>
      <c r="R38" s="1">
        <v>53557.799999999988</v>
      </c>
    </row>
    <row r="39" spans="1:18">
      <c r="A39" s="1">
        <f t="shared" si="3"/>
        <v>38</v>
      </c>
      <c r="B39" s="1" t="s">
        <v>262</v>
      </c>
      <c r="C39" s="1" t="s">
        <v>14</v>
      </c>
      <c r="D39" s="1" t="s">
        <v>22</v>
      </c>
      <c r="E39" s="1" t="s">
        <v>39</v>
      </c>
      <c r="F39" s="13" t="s">
        <v>60</v>
      </c>
      <c r="G39" s="10" t="s">
        <v>70</v>
      </c>
      <c r="I39" s="5"/>
      <c r="J39" s="1">
        <v>53557.799999999988</v>
      </c>
      <c r="K39" s="1">
        <f t="shared" si="0"/>
        <v>48457.057142857135</v>
      </c>
      <c r="L39" s="1">
        <f t="shared" si="8"/>
        <v>5100.7428571428554</v>
      </c>
      <c r="M39" s="11">
        <f t="shared" si="9"/>
        <v>9.5238095238095233E-2</v>
      </c>
      <c r="N39" s="1" t="s">
        <v>43</v>
      </c>
      <c r="O39" s="1">
        <v>0</v>
      </c>
      <c r="P39" s="1" t="s">
        <v>32</v>
      </c>
      <c r="Q39" s="1">
        <v>23286</v>
      </c>
      <c r="R39" s="1">
        <v>53557.799999999988</v>
      </c>
    </row>
    <row r="40" spans="1:18">
      <c r="A40" s="1">
        <f t="shared" si="3"/>
        <v>39</v>
      </c>
      <c r="B40" s="1" t="s">
        <v>262</v>
      </c>
      <c r="C40" s="1" t="s">
        <v>14</v>
      </c>
      <c r="D40" s="1" t="s">
        <v>22</v>
      </c>
      <c r="E40" s="1" t="s">
        <v>39</v>
      </c>
      <c r="F40" s="13" t="s">
        <v>60</v>
      </c>
      <c r="G40" s="10" t="s">
        <v>70</v>
      </c>
      <c r="I40" s="5"/>
      <c r="J40" s="1">
        <v>53557.799999999988</v>
      </c>
      <c r="K40" s="1">
        <f t="shared" si="0"/>
        <v>48457.057142857135</v>
      </c>
      <c r="L40" s="1">
        <f t="shared" si="8"/>
        <v>5100.7428571428554</v>
      </c>
      <c r="M40" s="11">
        <f t="shared" si="9"/>
        <v>9.5238095238095233E-2</v>
      </c>
      <c r="N40" s="1" t="s">
        <v>43</v>
      </c>
      <c r="O40" s="1">
        <v>0</v>
      </c>
      <c r="P40" s="1" t="s">
        <v>32</v>
      </c>
      <c r="Q40" s="1">
        <v>23286</v>
      </c>
      <c r="R40" s="1">
        <v>53557.799999999988</v>
      </c>
    </row>
    <row r="41" spans="1:18">
      <c r="A41" s="1">
        <f t="shared" si="3"/>
        <v>40</v>
      </c>
      <c r="B41" s="1" t="s">
        <v>262</v>
      </c>
      <c r="C41" s="1" t="s">
        <v>14</v>
      </c>
      <c r="D41" s="1" t="s">
        <v>22</v>
      </c>
      <c r="E41" s="1" t="s">
        <v>39</v>
      </c>
      <c r="F41" s="13" t="s">
        <v>60</v>
      </c>
      <c r="G41" s="10" t="s">
        <v>70</v>
      </c>
      <c r="I41" s="5"/>
      <c r="J41" s="1">
        <v>53557.8</v>
      </c>
      <c r="K41" s="1">
        <f t="shared" si="0"/>
        <v>48457.057142857142</v>
      </c>
      <c r="L41" s="1">
        <f t="shared" si="8"/>
        <v>5100.7428571428572</v>
      </c>
      <c r="M41" s="11">
        <f t="shared" si="9"/>
        <v>9.5238095238095233E-2</v>
      </c>
      <c r="N41" s="1" t="s">
        <v>43</v>
      </c>
      <c r="O41" s="1">
        <v>0</v>
      </c>
      <c r="P41" s="1" t="s">
        <v>32</v>
      </c>
      <c r="Q41" s="1">
        <v>23286</v>
      </c>
      <c r="R41" s="1">
        <v>53557.8</v>
      </c>
    </row>
    <row r="42" spans="1:18">
      <c r="A42" s="1">
        <f t="shared" si="3"/>
        <v>41</v>
      </c>
      <c r="B42" s="1" t="s">
        <v>262</v>
      </c>
      <c r="C42" s="1" t="s">
        <v>14</v>
      </c>
      <c r="D42" s="1" t="s">
        <v>22</v>
      </c>
      <c r="E42" s="1" t="s">
        <v>39</v>
      </c>
      <c r="F42" s="13" t="s">
        <v>60</v>
      </c>
      <c r="G42" s="10" t="s">
        <v>70</v>
      </c>
      <c r="I42" s="5"/>
      <c r="J42" s="1">
        <v>53557.8</v>
      </c>
      <c r="K42" s="1">
        <f t="shared" si="0"/>
        <v>48457.057142857142</v>
      </c>
      <c r="L42" s="1">
        <f t="shared" si="8"/>
        <v>5100.7428571428572</v>
      </c>
      <c r="M42" s="11">
        <f t="shared" si="9"/>
        <v>9.5238095238095233E-2</v>
      </c>
      <c r="N42" s="1" t="s">
        <v>43</v>
      </c>
      <c r="O42" s="1">
        <v>0</v>
      </c>
      <c r="P42" s="1" t="s">
        <v>32</v>
      </c>
      <c r="Q42" s="1">
        <v>23286</v>
      </c>
      <c r="R42" s="1">
        <v>53557.8</v>
      </c>
    </row>
    <row r="43" spans="1:18">
      <c r="A43" s="1">
        <f t="shared" si="3"/>
        <v>42</v>
      </c>
      <c r="B43" s="1" t="s">
        <v>262</v>
      </c>
      <c r="C43" s="1" t="s">
        <v>14</v>
      </c>
      <c r="D43" s="1" t="s">
        <v>22</v>
      </c>
      <c r="E43" s="1" t="s">
        <v>39</v>
      </c>
      <c r="F43" s="13" t="s">
        <v>60</v>
      </c>
      <c r="G43" s="10" t="s">
        <v>70</v>
      </c>
      <c r="I43" s="5"/>
      <c r="J43" s="1">
        <v>53557.8</v>
      </c>
      <c r="K43" s="1">
        <f t="shared" si="0"/>
        <v>48457.057142857142</v>
      </c>
      <c r="L43" s="1">
        <f t="shared" si="8"/>
        <v>5100.7428571428572</v>
      </c>
      <c r="M43" s="11">
        <f t="shared" si="9"/>
        <v>9.5238095238095233E-2</v>
      </c>
      <c r="N43" s="1" t="s">
        <v>43</v>
      </c>
      <c r="O43" s="1">
        <v>0</v>
      </c>
      <c r="P43" s="1" t="s">
        <v>32</v>
      </c>
      <c r="Q43" s="1">
        <v>23286</v>
      </c>
      <c r="R43" s="1">
        <v>53557.8</v>
      </c>
    </row>
    <row r="44" spans="1:18">
      <c r="A44" s="1">
        <f t="shared" si="3"/>
        <v>43</v>
      </c>
      <c r="B44" s="1" t="s">
        <v>262</v>
      </c>
      <c r="C44" s="1" t="s">
        <v>14</v>
      </c>
      <c r="D44" s="1" t="s">
        <v>22</v>
      </c>
      <c r="E44" s="1" t="s">
        <v>39</v>
      </c>
      <c r="F44" s="13" t="s">
        <v>61</v>
      </c>
      <c r="G44" s="10" t="s">
        <v>71</v>
      </c>
      <c r="I44" s="5"/>
      <c r="J44" s="1">
        <v>39470.299999999996</v>
      </c>
      <c r="K44" s="1">
        <f t="shared" si="0"/>
        <v>17941.045454545456</v>
      </c>
      <c r="L44" s="1">
        <f t="shared" si="8"/>
        <v>21529.25454545454</v>
      </c>
      <c r="M44" s="16">
        <f>6/11</f>
        <v>0.54545454545454541</v>
      </c>
      <c r="N44" s="1" t="s">
        <v>43</v>
      </c>
      <c r="O44" s="1">
        <v>0</v>
      </c>
      <c r="P44" s="1" t="s">
        <v>32</v>
      </c>
      <c r="Q44" s="1">
        <v>17161</v>
      </c>
      <c r="R44" s="1">
        <v>39470.299999999996</v>
      </c>
    </row>
    <row r="45" spans="1:18">
      <c r="A45" s="1">
        <f t="shared" si="3"/>
        <v>44</v>
      </c>
      <c r="B45" s="1" t="s">
        <v>262</v>
      </c>
      <c r="C45" s="1" t="s">
        <v>14</v>
      </c>
      <c r="D45" s="1" t="s">
        <v>22</v>
      </c>
      <c r="E45" s="1" t="s">
        <v>39</v>
      </c>
      <c r="F45" s="13" t="s">
        <v>61</v>
      </c>
      <c r="G45" s="10" t="s">
        <v>71</v>
      </c>
      <c r="I45" s="5"/>
      <c r="J45" s="1">
        <v>39470.299999999996</v>
      </c>
      <c r="K45" s="1">
        <f t="shared" si="0"/>
        <v>17941.045454545456</v>
      </c>
      <c r="L45" s="1">
        <f t="shared" ref="L45:L55" si="10">M45*J45</f>
        <v>21529.25454545454</v>
      </c>
      <c r="M45" s="16">
        <f t="shared" ref="M45:M54" si="11">6/11</f>
        <v>0.54545454545454541</v>
      </c>
      <c r="N45" s="1" t="s">
        <v>43</v>
      </c>
      <c r="O45" s="1">
        <v>1</v>
      </c>
      <c r="P45" s="1" t="s">
        <v>32</v>
      </c>
      <c r="Q45" s="1">
        <v>17161</v>
      </c>
      <c r="R45" s="1">
        <v>39470.299999999996</v>
      </c>
    </row>
    <row r="46" spans="1:18">
      <c r="A46" s="1">
        <f t="shared" si="3"/>
        <v>45</v>
      </c>
      <c r="B46" s="1" t="s">
        <v>262</v>
      </c>
      <c r="C46" s="1" t="s">
        <v>14</v>
      </c>
      <c r="D46" s="1" t="s">
        <v>22</v>
      </c>
      <c r="E46" s="1" t="s">
        <v>39</v>
      </c>
      <c r="F46" s="13" t="s">
        <v>61</v>
      </c>
      <c r="G46" s="10" t="s">
        <v>71</v>
      </c>
      <c r="I46" s="5"/>
      <c r="J46" s="1">
        <v>39470.299999999996</v>
      </c>
      <c r="K46" s="1">
        <f t="shared" si="0"/>
        <v>17941.045454545456</v>
      </c>
      <c r="L46" s="1">
        <f t="shared" si="10"/>
        <v>21529.25454545454</v>
      </c>
      <c r="M46" s="16">
        <f t="shared" si="11"/>
        <v>0.54545454545454541</v>
      </c>
      <c r="N46" s="1" t="s">
        <v>43</v>
      </c>
      <c r="O46" s="1">
        <v>1</v>
      </c>
      <c r="P46" s="1" t="s">
        <v>32</v>
      </c>
      <c r="Q46" s="1">
        <v>17161</v>
      </c>
      <c r="R46" s="1">
        <v>39470.299999999996</v>
      </c>
    </row>
    <row r="47" spans="1:18">
      <c r="A47" s="1">
        <f t="shared" si="3"/>
        <v>46</v>
      </c>
      <c r="B47" s="1" t="s">
        <v>262</v>
      </c>
      <c r="C47" s="1" t="s">
        <v>14</v>
      </c>
      <c r="D47" s="1" t="s">
        <v>22</v>
      </c>
      <c r="E47" s="1" t="s">
        <v>39</v>
      </c>
      <c r="F47" s="13" t="s">
        <v>61</v>
      </c>
      <c r="G47" s="10" t="s">
        <v>71</v>
      </c>
      <c r="I47" s="5"/>
      <c r="J47" s="1">
        <v>39470.299999999996</v>
      </c>
      <c r="K47" s="1">
        <f t="shared" si="0"/>
        <v>17941.045454545456</v>
      </c>
      <c r="L47" s="1">
        <f t="shared" si="10"/>
        <v>21529.25454545454</v>
      </c>
      <c r="M47" s="16">
        <f t="shared" si="11"/>
        <v>0.54545454545454541</v>
      </c>
      <c r="N47" s="1" t="s">
        <v>43</v>
      </c>
      <c r="O47" s="1">
        <v>0</v>
      </c>
      <c r="P47" s="1" t="s">
        <v>32</v>
      </c>
      <c r="Q47" s="1">
        <v>17161</v>
      </c>
      <c r="R47" s="1">
        <v>39470.299999999996</v>
      </c>
    </row>
    <row r="48" spans="1:18">
      <c r="A48" s="1">
        <f t="shared" si="3"/>
        <v>47</v>
      </c>
      <c r="B48" s="1" t="s">
        <v>262</v>
      </c>
      <c r="C48" s="1" t="s">
        <v>14</v>
      </c>
      <c r="D48" s="1" t="s">
        <v>22</v>
      </c>
      <c r="E48" s="1" t="s">
        <v>39</v>
      </c>
      <c r="F48" s="13" t="s">
        <v>61</v>
      </c>
      <c r="G48" s="10" t="s">
        <v>71</v>
      </c>
      <c r="I48" s="5"/>
      <c r="J48" s="1">
        <v>39470.299999999996</v>
      </c>
      <c r="K48" s="1">
        <f t="shared" si="0"/>
        <v>17941.045454545456</v>
      </c>
      <c r="L48" s="1">
        <f t="shared" si="10"/>
        <v>21529.25454545454</v>
      </c>
      <c r="M48" s="16">
        <f t="shared" si="11"/>
        <v>0.54545454545454541</v>
      </c>
      <c r="N48" s="1" t="s">
        <v>43</v>
      </c>
      <c r="O48" s="1">
        <v>0</v>
      </c>
      <c r="P48" s="1" t="s">
        <v>32</v>
      </c>
      <c r="Q48" s="1">
        <v>17161</v>
      </c>
      <c r="R48" s="1">
        <v>39470.299999999996</v>
      </c>
    </row>
    <row r="49" spans="1:18">
      <c r="A49" s="1">
        <f t="shared" si="3"/>
        <v>48</v>
      </c>
      <c r="B49" s="1" t="s">
        <v>262</v>
      </c>
      <c r="C49" s="1" t="s">
        <v>14</v>
      </c>
      <c r="D49" s="1" t="s">
        <v>22</v>
      </c>
      <c r="E49" s="1" t="s">
        <v>39</v>
      </c>
      <c r="F49" s="13" t="s">
        <v>61</v>
      </c>
      <c r="G49" s="10" t="s">
        <v>71</v>
      </c>
      <c r="I49" s="5"/>
      <c r="J49" s="1">
        <v>39470.299999999996</v>
      </c>
      <c r="K49" s="1">
        <f t="shared" si="0"/>
        <v>17941.045454545456</v>
      </c>
      <c r="L49" s="1">
        <f t="shared" si="10"/>
        <v>21529.25454545454</v>
      </c>
      <c r="M49" s="16">
        <f t="shared" si="11"/>
        <v>0.54545454545454541</v>
      </c>
      <c r="N49" s="1" t="s">
        <v>43</v>
      </c>
      <c r="O49" s="1">
        <v>0</v>
      </c>
      <c r="P49" s="1" t="s">
        <v>32</v>
      </c>
      <c r="Q49" s="1">
        <v>17161</v>
      </c>
      <c r="R49" s="1">
        <v>39470.299999999996</v>
      </c>
    </row>
    <row r="50" spans="1:18">
      <c r="A50" s="1">
        <f t="shared" si="3"/>
        <v>49</v>
      </c>
      <c r="B50" s="1" t="s">
        <v>262</v>
      </c>
      <c r="C50" s="1" t="s">
        <v>14</v>
      </c>
      <c r="D50" s="1" t="s">
        <v>22</v>
      </c>
      <c r="E50" s="1" t="s">
        <v>39</v>
      </c>
      <c r="F50" s="13" t="s">
        <v>61</v>
      </c>
      <c r="G50" s="10" t="s">
        <v>71</v>
      </c>
      <c r="I50" s="5"/>
      <c r="J50" s="1">
        <v>39470.299999999996</v>
      </c>
      <c r="K50" s="1">
        <f t="shared" si="0"/>
        <v>17941.045454545456</v>
      </c>
      <c r="L50" s="1">
        <f t="shared" si="10"/>
        <v>21529.25454545454</v>
      </c>
      <c r="M50" s="16">
        <f t="shared" si="11"/>
        <v>0.54545454545454541</v>
      </c>
      <c r="N50" s="1" t="s">
        <v>43</v>
      </c>
      <c r="O50" s="1">
        <v>1</v>
      </c>
      <c r="P50" s="1" t="s">
        <v>32</v>
      </c>
      <c r="Q50" s="1">
        <v>17161</v>
      </c>
      <c r="R50" s="1">
        <v>39470.299999999996</v>
      </c>
    </row>
    <row r="51" spans="1:18">
      <c r="A51" s="1">
        <f t="shared" si="3"/>
        <v>50</v>
      </c>
      <c r="B51" s="1" t="s">
        <v>262</v>
      </c>
      <c r="C51" s="1" t="s">
        <v>14</v>
      </c>
      <c r="D51" s="1" t="s">
        <v>22</v>
      </c>
      <c r="E51" s="1" t="s">
        <v>39</v>
      </c>
      <c r="F51" s="13" t="s">
        <v>61</v>
      </c>
      <c r="G51" s="10" t="s">
        <v>71</v>
      </c>
      <c r="I51" s="5"/>
      <c r="J51" s="1">
        <v>39470.299999999996</v>
      </c>
      <c r="K51" s="1">
        <f t="shared" si="0"/>
        <v>17941.045454545456</v>
      </c>
      <c r="L51" s="1">
        <f t="shared" si="10"/>
        <v>21529.25454545454</v>
      </c>
      <c r="M51" s="16">
        <f t="shared" si="11"/>
        <v>0.54545454545454541</v>
      </c>
      <c r="N51" s="1" t="s">
        <v>43</v>
      </c>
      <c r="O51" s="1">
        <v>1</v>
      </c>
      <c r="P51" s="1" t="s">
        <v>32</v>
      </c>
      <c r="Q51" s="1">
        <v>17161</v>
      </c>
      <c r="R51" s="1">
        <v>39470.299999999996</v>
      </c>
    </row>
    <row r="52" spans="1:18">
      <c r="A52" s="1">
        <f t="shared" si="3"/>
        <v>51</v>
      </c>
      <c r="B52" s="1" t="s">
        <v>262</v>
      </c>
      <c r="C52" s="1" t="s">
        <v>14</v>
      </c>
      <c r="D52" s="1" t="s">
        <v>22</v>
      </c>
      <c r="E52" s="1" t="s">
        <v>39</v>
      </c>
      <c r="F52" s="13" t="s">
        <v>61</v>
      </c>
      <c r="G52" s="10" t="s">
        <v>71</v>
      </c>
      <c r="I52" s="5"/>
      <c r="J52" s="1">
        <v>39470.299999999996</v>
      </c>
      <c r="K52" s="1">
        <f t="shared" si="0"/>
        <v>17941.045454545456</v>
      </c>
      <c r="L52" s="1">
        <f t="shared" si="10"/>
        <v>21529.25454545454</v>
      </c>
      <c r="M52" s="16">
        <f t="shared" si="11"/>
        <v>0.54545454545454541</v>
      </c>
      <c r="N52" s="1" t="s">
        <v>43</v>
      </c>
      <c r="O52" s="1">
        <v>0</v>
      </c>
      <c r="P52" s="1" t="s">
        <v>32</v>
      </c>
      <c r="Q52" s="1">
        <v>17161</v>
      </c>
      <c r="R52" s="1">
        <v>39470.299999999996</v>
      </c>
    </row>
    <row r="53" spans="1:18">
      <c r="A53" s="1">
        <f t="shared" si="3"/>
        <v>52</v>
      </c>
      <c r="B53" s="1" t="s">
        <v>262</v>
      </c>
      <c r="C53" s="1" t="s">
        <v>14</v>
      </c>
      <c r="D53" s="1" t="s">
        <v>22</v>
      </c>
      <c r="E53" s="1" t="s">
        <v>39</v>
      </c>
      <c r="F53" s="13" t="s">
        <v>61</v>
      </c>
      <c r="G53" s="10" t="s">
        <v>71</v>
      </c>
      <c r="I53" s="5"/>
      <c r="J53" s="1">
        <v>39471.300000000003</v>
      </c>
      <c r="K53" s="1">
        <f t="shared" si="0"/>
        <v>17941.500000000004</v>
      </c>
      <c r="L53" s="1">
        <f t="shared" si="10"/>
        <v>21529.8</v>
      </c>
      <c r="M53" s="16">
        <f t="shared" si="11"/>
        <v>0.54545454545454541</v>
      </c>
      <c r="N53" s="1" t="s">
        <v>43</v>
      </c>
      <c r="O53" s="1">
        <v>1</v>
      </c>
      <c r="P53" s="1" t="s">
        <v>32</v>
      </c>
      <c r="Q53" s="1">
        <v>17161</v>
      </c>
      <c r="R53" s="1">
        <v>39470.300000000003</v>
      </c>
    </row>
    <row r="54" spans="1:18">
      <c r="A54" s="1">
        <f t="shared" si="3"/>
        <v>53</v>
      </c>
      <c r="B54" s="1" t="s">
        <v>262</v>
      </c>
      <c r="C54" s="1" t="s">
        <v>14</v>
      </c>
      <c r="D54" s="1" t="s">
        <v>22</v>
      </c>
      <c r="E54" s="1" t="s">
        <v>39</v>
      </c>
      <c r="F54" s="13" t="s">
        <v>61</v>
      </c>
      <c r="G54" s="10" t="s">
        <v>71</v>
      </c>
      <c r="I54" s="5"/>
      <c r="J54" s="1">
        <v>39472.300000000003</v>
      </c>
      <c r="K54" s="1">
        <f t="shared" si="0"/>
        <v>17941.954545454548</v>
      </c>
      <c r="L54" s="1">
        <f t="shared" si="10"/>
        <v>21530.345454545455</v>
      </c>
      <c r="M54" s="16">
        <f t="shared" si="11"/>
        <v>0.54545454545454541</v>
      </c>
      <c r="N54" s="1" t="s">
        <v>43</v>
      </c>
      <c r="O54" s="1">
        <v>1</v>
      </c>
      <c r="P54" s="1" t="s">
        <v>32</v>
      </c>
      <c r="Q54" s="1">
        <v>17161</v>
      </c>
      <c r="R54" s="1">
        <v>39470.300000000003</v>
      </c>
    </row>
    <row r="55" spans="1:18">
      <c r="A55" s="1">
        <f t="shared" si="3"/>
        <v>54</v>
      </c>
      <c r="B55" s="1" t="s">
        <v>262</v>
      </c>
      <c r="C55" s="1" t="s">
        <v>14</v>
      </c>
      <c r="D55" s="1" t="s">
        <v>22</v>
      </c>
      <c r="E55" s="1" t="s">
        <v>39</v>
      </c>
      <c r="F55" s="13" t="s">
        <v>61</v>
      </c>
      <c r="G55" s="1" t="s">
        <v>72</v>
      </c>
      <c r="H55" s="1">
        <v>18.510380000000001</v>
      </c>
      <c r="I55" s="5">
        <v>31.852909</v>
      </c>
      <c r="J55" s="1">
        <v>25490.899999999998</v>
      </c>
      <c r="K55" s="1">
        <f t="shared" si="0"/>
        <v>15294.539999999997</v>
      </c>
      <c r="L55" s="1">
        <f t="shared" si="10"/>
        <v>10196.36</v>
      </c>
      <c r="M55" s="1">
        <f>4/10</f>
        <v>0.4</v>
      </c>
      <c r="N55" s="1" t="s">
        <v>43</v>
      </c>
      <c r="O55" s="1">
        <v>1</v>
      </c>
      <c r="P55" s="1" t="s">
        <v>32</v>
      </c>
      <c r="Q55" s="1">
        <v>11083</v>
      </c>
      <c r="R55" s="1">
        <v>25490.899999999998</v>
      </c>
    </row>
    <row r="56" spans="1:18">
      <c r="A56" s="1">
        <f t="shared" si="3"/>
        <v>55</v>
      </c>
      <c r="B56" s="1" t="s">
        <v>262</v>
      </c>
      <c r="C56" s="1" t="s">
        <v>14</v>
      </c>
      <c r="D56" s="1" t="s">
        <v>22</v>
      </c>
      <c r="E56" s="1" t="s">
        <v>39</v>
      </c>
      <c r="F56" s="13" t="s">
        <v>61</v>
      </c>
      <c r="G56" s="1" t="s">
        <v>72</v>
      </c>
      <c r="H56" s="1">
        <v>18.510380000000001</v>
      </c>
      <c r="I56" s="5">
        <v>31.852909</v>
      </c>
      <c r="J56" s="1">
        <v>25490.899999999998</v>
      </c>
      <c r="K56" s="1">
        <f t="shared" si="0"/>
        <v>15294.539999999997</v>
      </c>
      <c r="L56" s="1">
        <f t="shared" ref="L56:L65" si="12">M56*J56</f>
        <v>10196.36</v>
      </c>
      <c r="M56" s="1">
        <f t="shared" ref="M56:M64" si="13">4/10</f>
        <v>0.4</v>
      </c>
      <c r="N56" s="1" t="s">
        <v>43</v>
      </c>
      <c r="O56" s="1">
        <v>0</v>
      </c>
      <c r="P56" s="1" t="s">
        <v>32</v>
      </c>
      <c r="Q56" s="1">
        <v>11083</v>
      </c>
      <c r="R56" s="1">
        <v>25490.899999999998</v>
      </c>
    </row>
    <row r="57" spans="1:18">
      <c r="A57" s="1">
        <f t="shared" si="3"/>
        <v>56</v>
      </c>
      <c r="B57" s="1" t="s">
        <v>262</v>
      </c>
      <c r="C57" s="1" t="s">
        <v>14</v>
      </c>
      <c r="D57" s="1" t="s">
        <v>22</v>
      </c>
      <c r="E57" s="1" t="s">
        <v>39</v>
      </c>
      <c r="F57" s="13" t="s">
        <v>61</v>
      </c>
      <c r="G57" s="1" t="s">
        <v>72</v>
      </c>
      <c r="H57" s="1">
        <v>18.510380000000001</v>
      </c>
      <c r="I57" s="5">
        <v>31.852909</v>
      </c>
      <c r="J57" s="1">
        <v>25490.899999999998</v>
      </c>
      <c r="K57" s="1">
        <f t="shared" si="0"/>
        <v>15294.539999999997</v>
      </c>
      <c r="L57" s="1">
        <f t="shared" si="12"/>
        <v>10196.36</v>
      </c>
      <c r="M57" s="1">
        <f t="shared" si="13"/>
        <v>0.4</v>
      </c>
      <c r="N57" s="1" t="s">
        <v>43</v>
      </c>
      <c r="O57" s="1">
        <v>1</v>
      </c>
      <c r="P57" s="1" t="s">
        <v>32</v>
      </c>
      <c r="Q57" s="1">
        <v>11083</v>
      </c>
      <c r="R57" s="1">
        <v>25490.899999999998</v>
      </c>
    </row>
    <row r="58" spans="1:18">
      <c r="A58" s="1">
        <f t="shared" si="3"/>
        <v>57</v>
      </c>
      <c r="B58" s="1" t="s">
        <v>262</v>
      </c>
      <c r="C58" s="1" t="s">
        <v>14</v>
      </c>
      <c r="D58" s="1" t="s">
        <v>22</v>
      </c>
      <c r="E58" s="1" t="s">
        <v>39</v>
      </c>
      <c r="F58" s="13" t="s">
        <v>61</v>
      </c>
      <c r="G58" s="1" t="s">
        <v>72</v>
      </c>
      <c r="H58" s="1">
        <v>18.510380000000001</v>
      </c>
      <c r="I58" s="5">
        <v>31.852909</v>
      </c>
      <c r="J58" s="1">
        <v>25490.899999999998</v>
      </c>
      <c r="K58" s="1">
        <f t="shared" si="0"/>
        <v>15294.539999999997</v>
      </c>
      <c r="L58" s="1">
        <f t="shared" si="12"/>
        <v>10196.36</v>
      </c>
      <c r="M58" s="1">
        <f t="shared" si="13"/>
        <v>0.4</v>
      </c>
      <c r="N58" s="1" t="s">
        <v>43</v>
      </c>
      <c r="O58" s="1">
        <v>1</v>
      </c>
      <c r="P58" s="1" t="s">
        <v>32</v>
      </c>
      <c r="Q58" s="1">
        <v>11083</v>
      </c>
      <c r="R58" s="1">
        <v>25490.899999999998</v>
      </c>
    </row>
    <row r="59" spans="1:18">
      <c r="A59" s="1">
        <f t="shared" si="3"/>
        <v>58</v>
      </c>
      <c r="B59" s="1" t="s">
        <v>262</v>
      </c>
      <c r="C59" s="1" t="s">
        <v>14</v>
      </c>
      <c r="D59" s="1" t="s">
        <v>22</v>
      </c>
      <c r="E59" s="1" t="s">
        <v>39</v>
      </c>
      <c r="F59" s="13" t="s">
        <v>61</v>
      </c>
      <c r="G59" s="1" t="s">
        <v>72</v>
      </c>
      <c r="H59" s="1">
        <v>18.510380000000001</v>
      </c>
      <c r="I59" s="5">
        <v>31.852909</v>
      </c>
      <c r="J59" s="1">
        <v>25490.899999999998</v>
      </c>
      <c r="K59" s="1">
        <f t="shared" si="0"/>
        <v>15294.539999999997</v>
      </c>
      <c r="L59" s="1">
        <f t="shared" si="12"/>
        <v>10196.36</v>
      </c>
      <c r="M59" s="1">
        <f t="shared" si="13"/>
        <v>0.4</v>
      </c>
      <c r="N59" s="1" t="s">
        <v>43</v>
      </c>
      <c r="O59" s="1">
        <v>0</v>
      </c>
      <c r="P59" s="1" t="s">
        <v>32</v>
      </c>
      <c r="Q59" s="1">
        <v>11083</v>
      </c>
      <c r="R59" s="1">
        <v>25490.899999999998</v>
      </c>
    </row>
    <row r="60" spans="1:18">
      <c r="A60" s="1">
        <f t="shared" si="3"/>
        <v>59</v>
      </c>
      <c r="B60" s="1" t="s">
        <v>262</v>
      </c>
      <c r="C60" s="1" t="s">
        <v>14</v>
      </c>
      <c r="D60" s="1" t="s">
        <v>22</v>
      </c>
      <c r="E60" s="1" t="s">
        <v>39</v>
      </c>
      <c r="F60" s="13" t="s">
        <v>61</v>
      </c>
      <c r="G60" s="1" t="s">
        <v>72</v>
      </c>
      <c r="H60" s="1">
        <v>18.510380000000001</v>
      </c>
      <c r="I60" s="5">
        <v>31.852909</v>
      </c>
      <c r="J60" s="1">
        <v>25490.899999999998</v>
      </c>
      <c r="K60" s="1">
        <f t="shared" si="0"/>
        <v>15294.539999999997</v>
      </c>
      <c r="L60" s="1">
        <f t="shared" si="12"/>
        <v>10196.36</v>
      </c>
      <c r="M60" s="1">
        <f t="shared" si="13"/>
        <v>0.4</v>
      </c>
      <c r="N60" s="1" t="s">
        <v>43</v>
      </c>
      <c r="O60" s="1">
        <v>1</v>
      </c>
      <c r="P60" s="1" t="s">
        <v>32</v>
      </c>
      <c r="Q60" s="1">
        <v>11083</v>
      </c>
      <c r="R60" s="1">
        <v>25490.899999999998</v>
      </c>
    </row>
    <row r="61" spans="1:18">
      <c r="A61" s="1">
        <f t="shared" si="3"/>
        <v>60</v>
      </c>
      <c r="B61" s="1" t="s">
        <v>262</v>
      </c>
      <c r="C61" s="1" t="s">
        <v>14</v>
      </c>
      <c r="D61" s="1" t="s">
        <v>22</v>
      </c>
      <c r="E61" s="1" t="s">
        <v>39</v>
      </c>
      <c r="F61" s="13" t="s">
        <v>61</v>
      </c>
      <c r="G61" s="1" t="s">
        <v>72</v>
      </c>
      <c r="H61" s="1">
        <v>18.510380000000001</v>
      </c>
      <c r="I61" s="5">
        <v>31.852909</v>
      </c>
      <c r="J61" s="1">
        <v>25490.899999999998</v>
      </c>
      <c r="K61" s="1">
        <f t="shared" si="0"/>
        <v>15294.539999999997</v>
      </c>
      <c r="L61" s="1">
        <f t="shared" si="12"/>
        <v>10196.36</v>
      </c>
      <c r="M61" s="1">
        <f t="shared" si="13"/>
        <v>0.4</v>
      </c>
      <c r="N61" s="1" t="s">
        <v>43</v>
      </c>
      <c r="O61" s="1">
        <v>0</v>
      </c>
      <c r="P61" s="1" t="s">
        <v>32</v>
      </c>
      <c r="Q61" s="1">
        <v>11083</v>
      </c>
      <c r="R61" s="1">
        <v>25490.899999999998</v>
      </c>
    </row>
    <row r="62" spans="1:18">
      <c r="A62" s="1">
        <f t="shared" si="3"/>
        <v>61</v>
      </c>
      <c r="B62" s="1" t="s">
        <v>262</v>
      </c>
      <c r="C62" s="1" t="s">
        <v>14</v>
      </c>
      <c r="D62" s="1" t="s">
        <v>22</v>
      </c>
      <c r="E62" s="1" t="s">
        <v>39</v>
      </c>
      <c r="F62" s="13" t="s">
        <v>61</v>
      </c>
      <c r="G62" s="1" t="s">
        <v>72</v>
      </c>
      <c r="H62" s="1">
        <v>18.510380000000001</v>
      </c>
      <c r="I62" s="5">
        <v>31.852909</v>
      </c>
      <c r="J62" s="1">
        <v>25490.899999999998</v>
      </c>
      <c r="K62" s="1">
        <f t="shared" si="0"/>
        <v>15294.539999999997</v>
      </c>
      <c r="L62" s="1">
        <f t="shared" si="12"/>
        <v>10196.36</v>
      </c>
      <c r="M62" s="1">
        <f t="shared" si="13"/>
        <v>0.4</v>
      </c>
      <c r="N62" s="1" t="s">
        <v>43</v>
      </c>
      <c r="O62" s="1">
        <v>0</v>
      </c>
      <c r="P62" s="1" t="s">
        <v>32</v>
      </c>
      <c r="Q62" s="1">
        <v>11083</v>
      </c>
      <c r="R62" s="1">
        <v>25490.899999999998</v>
      </c>
    </row>
    <row r="63" spans="1:18">
      <c r="A63" s="1">
        <f t="shared" si="3"/>
        <v>62</v>
      </c>
      <c r="B63" s="1" t="s">
        <v>262</v>
      </c>
      <c r="C63" s="1" t="s">
        <v>14</v>
      </c>
      <c r="D63" s="1" t="s">
        <v>22</v>
      </c>
      <c r="E63" s="1" t="s">
        <v>39</v>
      </c>
      <c r="F63" s="13" t="s">
        <v>61</v>
      </c>
      <c r="G63" s="1" t="s">
        <v>72</v>
      </c>
      <c r="H63" s="1">
        <v>18.510380000000001</v>
      </c>
      <c r="I63" s="5">
        <v>31.852909</v>
      </c>
      <c r="J63" s="1">
        <v>25490.899999999998</v>
      </c>
      <c r="K63" s="1">
        <f t="shared" si="0"/>
        <v>15294.539999999997</v>
      </c>
      <c r="L63" s="1">
        <f t="shared" si="12"/>
        <v>10196.36</v>
      </c>
      <c r="M63" s="1">
        <f t="shared" si="13"/>
        <v>0.4</v>
      </c>
      <c r="N63" s="1" t="s">
        <v>43</v>
      </c>
      <c r="O63" s="1">
        <v>0</v>
      </c>
      <c r="P63" s="1" t="s">
        <v>32</v>
      </c>
      <c r="Q63" s="1">
        <v>11083</v>
      </c>
      <c r="R63" s="1">
        <v>25490.899999999998</v>
      </c>
    </row>
    <row r="64" spans="1:18">
      <c r="A64" s="1">
        <f t="shared" si="3"/>
        <v>63</v>
      </c>
      <c r="B64" s="1" t="s">
        <v>262</v>
      </c>
      <c r="C64" s="1" t="s">
        <v>14</v>
      </c>
      <c r="D64" s="1" t="s">
        <v>22</v>
      </c>
      <c r="E64" s="1" t="s">
        <v>39</v>
      </c>
      <c r="F64" s="13" t="s">
        <v>61</v>
      </c>
      <c r="G64" s="1" t="s">
        <v>72</v>
      </c>
      <c r="H64" s="1">
        <v>18.510380000000001</v>
      </c>
      <c r="I64" s="5">
        <v>31.852909</v>
      </c>
      <c r="J64" s="1">
        <v>25490.9</v>
      </c>
      <c r="K64" s="1">
        <f t="shared" si="0"/>
        <v>15294.54</v>
      </c>
      <c r="L64" s="1">
        <f t="shared" si="12"/>
        <v>10196.36</v>
      </c>
      <c r="M64" s="1">
        <f t="shared" si="13"/>
        <v>0.4</v>
      </c>
      <c r="N64" s="1" t="s">
        <v>43</v>
      </c>
      <c r="O64" s="1">
        <v>0</v>
      </c>
      <c r="P64" s="1" t="s">
        <v>32</v>
      </c>
      <c r="Q64" s="1">
        <v>11083</v>
      </c>
      <c r="R64" s="1">
        <v>25490.9</v>
      </c>
    </row>
    <row r="65" spans="1:18">
      <c r="A65" s="1">
        <f t="shared" si="3"/>
        <v>64</v>
      </c>
      <c r="B65" s="1" t="s">
        <v>262</v>
      </c>
      <c r="C65" s="1" t="s">
        <v>14</v>
      </c>
      <c r="D65" s="1" t="s">
        <v>22</v>
      </c>
      <c r="E65" s="1" t="s">
        <v>39</v>
      </c>
      <c r="F65" s="13" t="s">
        <v>62</v>
      </c>
      <c r="G65" s="1" t="s">
        <v>73</v>
      </c>
      <c r="H65" s="1">
        <v>13.3333333</v>
      </c>
      <c r="I65" s="5">
        <v>32.616666700000003</v>
      </c>
      <c r="J65" s="1">
        <v>14018.499999999998</v>
      </c>
      <c r="K65" s="1">
        <f t="shared" si="0"/>
        <v>12616.649999999998</v>
      </c>
      <c r="L65" s="1">
        <f t="shared" si="12"/>
        <v>1401.85</v>
      </c>
      <c r="M65" s="1">
        <f>1/10</f>
        <v>0.1</v>
      </c>
      <c r="N65" s="1" t="s">
        <v>43</v>
      </c>
      <c r="O65" s="1">
        <v>0</v>
      </c>
      <c r="P65" s="1" t="s">
        <v>32</v>
      </c>
      <c r="Q65" s="1">
        <v>6095</v>
      </c>
      <c r="R65" s="1">
        <v>14018.499999999998</v>
      </c>
    </row>
    <row r="66" spans="1:18">
      <c r="A66" s="1">
        <f t="shared" si="3"/>
        <v>65</v>
      </c>
      <c r="B66" s="1" t="s">
        <v>262</v>
      </c>
      <c r="C66" s="1" t="s">
        <v>14</v>
      </c>
      <c r="D66" s="1" t="s">
        <v>22</v>
      </c>
      <c r="E66" s="1" t="s">
        <v>39</v>
      </c>
      <c r="F66" s="13" t="s">
        <v>62</v>
      </c>
      <c r="G66" s="1" t="s">
        <v>73</v>
      </c>
      <c r="H66" s="1">
        <v>13.3333333</v>
      </c>
      <c r="I66" s="5">
        <v>32.616666700000003</v>
      </c>
      <c r="J66" s="1">
        <v>14018.499999999998</v>
      </c>
      <c r="K66" s="1">
        <f t="shared" si="0"/>
        <v>12616.649999999998</v>
      </c>
      <c r="L66" s="1">
        <f t="shared" ref="L66:L75" si="14">M66*J66</f>
        <v>1401.85</v>
      </c>
      <c r="M66" s="1">
        <f t="shared" ref="M66:M74" si="15">1/10</f>
        <v>0.1</v>
      </c>
      <c r="N66" s="1" t="s">
        <v>43</v>
      </c>
      <c r="O66" s="1">
        <v>0</v>
      </c>
      <c r="P66" s="1" t="s">
        <v>32</v>
      </c>
      <c r="Q66" s="1">
        <v>6095</v>
      </c>
      <c r="R66" s="1">
        <v>14018.499999999998</v>
      </c>
    </row>
    <row r="67" spans="1:18">
      <c r="A67" s="1">
        <f t="shared" si="3"/>
        <v>66</v>
      </c>
      <c r="B67" s="1" t="s">
        <v>262</v>
      </c>
      <c r="C67" s="1" t="s">
        <v>14</v>
      </c>
      <c r="D67" s="1" t="s">
        <v>22</v>
      </c>
      <c r="E67" s="1" t="s">
        <v>39</v>
      </c>
      <c r="F67" s="13" t="s">
        <v>62</v>
      </c>
      <c r="G67" s="1" t="s">
        <v>73</v>
      </c>
      <c r="H67" s="1">
        <v>13.3333333</v>
      </c>
      <c r="I67" s="5">
        <v>32.616666700000003</v>
      </c>
      <c r="J67" s="1">
        <v>14018.499999999998</v>
      </c>
      <c r="K67" s="1">
        <f t="shared" ref="K67:K132" si="16">J67-L67</f>
        <v>12616.649999999998</v>
      </c>
      <c r="L67" s="1">
        <f t="shared" si="14"/>
        <v>1401.85</v>
      </c>
      <c r="M67" s="1">
        <f t="shared" si="15"/>
        <v>0.1</v>
      </c>
      <c r="N67" s="1" t="s">
        <v>43</v>
      </c>
      <c r="O67" s="1">
        <v>1</v>
      </c>
      <c r="P67" s="1" t="s">
        <v>32</v>
      </c>
      <c r="Q67" s="1">
        <v>6095</v>
      </c>
      <c r="R67" s="1">
        <v>14018.499999999998</v>
      </c>
    </row>
    <row r="68" spans="1:18">
      <c r="A68" s="1">
        <f t="shared" ref="A68:A131" si="17">A67+1</f>
        <v>67</v>
      </c>
      <c r="B68" s="1" t="s">
        <v>262</v>
      </c>
      <c r="C68" s="1" t="s">
        <v>14</v>
      </c>
      <c r="D68" s="1" t="s">
        <v>22</v>
      </c>
      <c r="E68" s="1" t="s">
        <v>39</v>
      </c>
      <c r="F68" s="13" t="s">
        <v>62</v>
      </c>
      <c r="G68" s="1" t="s">
        <v>73</v>
      </c>
      <c r="H68" s="1">
        <v>13.3333333</v>
      </c>
      <c r="I68" s="5">
        <v>32.616666700000003</v>
      </c>
      <c r="J68" s="1">
        <v>14018.499999999998</v>
      </c>
      <c r="K68" s="1">
        <f t="shared" si="16"/>
        <v>12616.649999999998</v>
      </c>
      <c r="L68" s="1">
        <f t="shared" si="14"/>
        <v>1401.85</v>
      </c>
      <c r="M68" s="1">
        <f t="shared" si="15"/>
        <v>0.1</v>
      </c>
      <c r="N68" s="1" t="s">
        <v>43</v>
      </c>
      <c r="O68" s="1">
        <v>0</v>
      </c>
      <c r="P68" s="1" t="s">
        <v>32</v>
      </c>
      <c r="Q68" s="1">
        <v>6095</v>
      </c>
      <c r="R68" s="1">
        <v>14018.499999999998</v>
      </c>
    </row>
    <row r="69" spans="1:18">
      <c r="A69" s="1">
        <f t="shared" si="17"/>
        <v>68</v>
      </c>
      <c r="B69" s="1" t="s">
        <v>262</v>
      </c>
      <c r="C69" s="1" t="s">
        <v>14</v>
      </c>
      <c r="D69" s="1" t="s">
        <v>22</v>
      </c>
      <c r="E69" s="1" t="s">
        <v>39</v>
      </c>
      <c r="F69" s="13" t="s">
        <v>62</v>
      </c>
      <c r="G69" s="1" t="s">
        <v>73</v>
      </c>
      <c r="H69" s="1">
        <v>13.3333333</v>
      </c>
      <c r="I69" s="5">
        <v>32.616666700000003</v>
      </c>
      <c r="J69" s="1">
        <v>14018.499999999998</v>
      </c>
      <c r="K69" s="1">
        <f t="shared" si="16"/>
        <v>12616.649999999998</v>
      </c>
      <c r="L69" s="1">
        <f t="shared" si="14"/>
        <v>1401.85</v>
      </c>
      <c r="M69" s="1">
        <f t="shared" si="15"/>
        <v>0.1</v>
      </c>
      <c r="N69" s="1" t="s">
        <v>43</v>
      </c>
      <c r="O69" s="1">
        <v>0</v>
      </c>
      <c r="P69" s="1" t="s">
        <v>32</v>
      </c>
      <c r="Q69" s="1">
        <v>6095</v>
      </c>
      <c r="R69" s="1">
        <v>14018.499999999998</v>
      </c>
    </row>
    <row r="70" spans="1:18">
      <c r="A70" s="1">
        <f t="shared" si="17"/>
        <v>69</v>
      </c>
      <c r="B70" s="1" t="s">
        <v>262</v>
      </c>
      <c r="C70" s="1" t="s">
        <v>14</v>
      </c>
      <c r="D70" s="1" t="s">
        <v>22</v>
      </c>
      <c r="E70" s="1" t="s">
        <v>39</v>
      </c>
      <c r="F70" s="13" t="s">
        <v>62</v>
      </c>
      <c r="G70" s="1" t="s">
        <v>73</v>
      </c>
      <c r="H70" s="1">
        <v>13.3333333</v>
      </c>
      <c r="I70" s="5">
        <v>32.616666700000003</v>
      </c>
      <c r="J70" s="1">
        <v>14018.499999999998</v>
      </c>
      <c r="K70" s="1">
        <f t="shared" si="16"/>
        <v>12616.649999999998</v>
      </c>
      <c r="L70" s="1">
        <f t="shared" si="14"/>
        <v>1401.85</v>
      </c>
      <c r="M70" s="1">
        <f t="shared" si="15"/>
        <v>0.1</v>
      </c>
      <c r="N70" s="1" t="s">
        <v>43</v>
      </c>
      <c r="O70" s="1">
        <v>0</v>
      </c>
      <c r="P70" s="1" t="s">
        <v>32</v>
      </c>
      <c r="Q70" s="1">
        <v>6095</v>
      </c>
      <c r="R70" s="1">
        <v>14018.499999999998</v>
      </c>
    </row>
    <row r="71" spans="1:18">
      <c r="A71" s="1">
        <f t="shared" si="17"/>
        <v>70</v>
      </c>
      <c r="B71" s="1" t="s">
        <v>262</v>
      </c>
      <c r="C71" s="1" t="s">
        <v>14</v>
      </c>
      <c r="D71" s="1" t="s">
        <v>22</v>
      </c>
      <c r="E71" s="1" t="s">
        <v>39</v>
      </c>
      <c r="F71" s="13" t="s">
        <v>62</v>
      </c>
      <c r="G71" s="1" t="s">
        <v>73</v>
      </c>
      <c r="H71" s="1">
        <v>13.3333333</v>
      </c>
      <c r="I71" s="5">
        <v>32.616666700000003</v>
      </c>
      <c r="J71" s="1">
        <v>14018.499999999998</v>
      </c>
      <c r="K71" s="1">
        <f t="shared" si="16"/>
        <v>12616.649999999998</v>
      </c>
      <c r="L71" s="1">
        <f t="shared" si="14"/>
        <v>1401.85</v>
      </c>
      <c r="M71" s="1">
        <f t="shared" si="15"/>
        <v>0.1</v>
      </c>
      <c r="N71" s="1" t="s">
        <v>43</v>
      </c>
      <c r="O71" s="1">
        <v>0</v>
      </c>
      <c r="P71" s="1" t="s">
        <v>32</v>
      </c>
      <c r="Q71" s="1">
        <v>6095</v>
      </c>
      <c r="R71" s="1">
        <v>14018.499999999998</v>
      </c>
    </row>
    <row r="72" spans="1:18">
      <c r="A72" s="1">
        <f t="shared" si="17"/>
        <v>71</v>
      </c>
      <c r="B72" s="1" t="s">
        <v>262</v>
      </c>
      <c r="C72" s="1" t="s">
        <v>14</v>
      </c>
      <c r="D72" s="1" t="s">
        <v>22</v>
      </c>
      <c r="E72" s="1" t="s">
        <v>39</v>
      </c>
      <c r="F72" s="13" t="s">
        <v>62</v>
      </c>
      <c r="G72" s="1" t="s">
        <v>73</v>
      </c>
      <c r="H72" s="1">
        <v>13.3333333</v>
      </c>
      <c r="I72" s="5">
        <v>32.616666700000003</v>
      </c>
      <c r="J72" s="1">
        <v>14018.499999999998</v>
      </c>
      <c r="K72" s="1">
        <f t="shared" si="16"/>
        <v>12616.649999999998</v>
      </c>
      <c r="L72" s="1">
        <f t="shared" si="14"/>
        <v>1401.85</v>
      </c>
      <c r="M72" s="1">
        <f t="shared" si="15"/>
        <v>0.1</v>
      </c>
      <c r="N72" s="1" t="s">
        <v>43</v>
      </c>
      <c r="O72" s="1">
        <v>0</v>
      </c>
      <c r="P72" s="1" t="s">
        <v>32</v>
      </c>
      <c r="Q72" s="1">
        <v>6095</v>
      </c>
      <c r="R72" s="1">
        <v>14018.499999999998</v>
      </c>
    </row>
    <row r="73" spans="1:18">
      <c r="A73" s="1">
        <f t="shared" si="17"/>
        <v>72</v>
      </c>
      <c r="B73" s="1" t="s">
        <v>262</v>
      </c>
      <c r="C73" s="1" t="s">
        <v>14</v>
      </c>
      <c r="D73" s="1" t="s">
        <v>22</v>
      </c>
      <c r="E73" s="1" t="s">
        <v>39</v>
      </c>
      <c r="F73" s="13" t="s">
        <v>62</v>
      </c>
      <c r="G73" s="1" t="s">
        <v>73</v>
      </c>
      <c r="H73" s="1">
        <v>13.3333333</v>
      </c>
      <c r="I73" s="5">
        <v>32.616666700000003</v>
      </c>
      <c r="J73" s="1">
        <v>14018.499999999998</v>
      </c>
      <c r="K73" s="1">
        <f t="shared" si="16"/>
        <v>12616.649999999998</v>
      </c>
      <c r="L73" s="1">
        <f t="shared" si="14"/>
        <v>1401.85</v>
      </c>
      <c r="M73" s="1">
        <f t="shared" si="15"/>
        <v>0.1</v>
      </c>
      <c r="N73" s="1" t="s">
        <v>43</v>
      </c>
      <c r="O73" s="1">
        <v>0</v>
      </c>
      <c r="P73" s="1" t="s">
        <v>32</v>
      </c>
      <c r="Q73" s="1">
        <v>6095</v>
      </c>
      <c r="R73" s="1">
        <v>14018.499999999998</v>
      </c>
    </row>
    <row r="74" spans="1:18">
      <c r="A74" s="1">
        <f t="shared" si="17"/>
        <v>73</v>
      </c>
      <c r="B74" s="1" t="s">
        <v>262</v>
      </c>
      <c r="C74" s="1" t="s">
        <v>14</v>
      </c>
      <c r="D74" s="1" t="s">
        <v>22</v>
      </c>
      <c r="E74" s="1" t="s">
        <v>39</v>
      </c>
      <c r="F74" s="13" t="s">
        <v>62</v>
      </c>
      <c r="G74" s="1" t="s">
        <v>73</v>
      </c>
      <c r="H74" s="1">
        <v>13.3333333</v>
      </c>
      <c r="I74" s="5">
        <v>32.616666700000003</v>
      </c>
      <c r="J74" s="1">
        <v>14018.499999999998</v>
      </c>
      <c r="K74" s="1">
        <f t="shared" si="16"/>
        <v>12616.649999999998</v>
      </c>
      <c r="L74" s="1">
        <f t="shared" si="14"/>
        <v>1401.85</v>
      </c>
      <c r="M74" s="1">
        <f t="shared" si="15"/>
        <v>0.1</v>
      </c>
      <c r="N74" s="1" t="s">
        <v>43</v>
      </c>
      <c r="O74" s="1">
        <v>0</v>
      </c>
      <c r="P74" s="1" t="s">
        <v>32</v>
      </c>
      <c r="Q74" s="1">
        <v>6095</v>
      </c>
      <c r="R74" s="1">
        <v>14018.5</v>
      </c>
    </row>
    <row r="75" spans="1:18">
      <c r="A75" s="1">
        <f t="shared" si="17"/>
        <v>74</v>
      </c>
      <c r="B75" s="1" t="s">
        <v>262</v>
      </c>
      <c r="C75" s="1" t="s">
        <v>14</v>
      </c>
      <c r="D75" s="1" t="s">
        <v>22</v>
      </c>
      <c r="E75" s="1" t="s">
        <v>39</v>
      </c>
      <c r="F75" s="13" t="s">
        <v>62</v>
      </c>
      <c r="G75" s="1" t="s">
        <v>74</v>
      </c>
      <c r="H75" s="1">
        <v>13.179527800000001</v>
      </c>
      <c r="I75" s="5">
        <v>32.752013900000001</v>
      </c>
      <c r="J75" s="1">
        <v>52858.6</v>
      </c>
      <c r="K75" s="1">
        <f t="shared" si="16"/>
        <v>33637.290909090909</v>
      </c>
      <c r="L75" s="1">
        <f t="shared" si="14"/>
        <v>19221.30909090909</v>
      </c>
      <c r="M75" s="11">
        <f>4/11</f>
        <v>0.36363636363636365</v>
      </c>
      <c r="N75" s="1" t="s">
        <v>43</v>
      </c>
      <c r="O75" s="1">
        <v>1</v>
      </c>
      <c r="P75" s="1" t="s">
        <v>32</v>
      </c>
      <c r="Q75" s="1">
        <v>22982</v>
      </c>
      <c r="R75" s="1">
        <v>52858.6</v>
      </c>
    </row>
    <row r="76" spans="1:18">
      <c r="A76" s="1">
        <f t="shared" si="17"/>
        <v>75</v>
      </c>
      <c r="B76" s="1" t="s">
        <v>262</v>
      </c>
      <c r="C76" s="1" t="s">
        <v>14</v>
      </c>
      <c r="D76" s="1" t="s">
        <v>22</v>
      </c>
      <c r="E76" s="1" t="s">
        <v>39</v>
      </c>
      <c r="F76" s="13" t="s">
        <v>62</v>
      </c>
      <c r="G76" s="1" t="s">
        <v>74</v>
      </c>
      <c r="H76" s="1">
        <v>13.179527800000001</v>
      </c>
      <c r="I76" s="5">
        <v>32.752013900000001</v>
      </c>
      <c r="J76" s="1">
        <v>52858.6</v>
      </c>
      <c r="K76" s="1">
        <f t="shared" si="16"/>
        <v>33637.290909090909</v>
      </c>
      <c r="L76" s="1">
        <f t="shared" ref="L76:L86" si="18">M76*J76</f>
        <v>19221.30909090909</v>
      </c>
      <c r="M76" s="11">
        <f t="shared" ref="M76:M85" si="19">4/11</f>
        <v>0.36363636363636365</v>
      </c>
      <c r="N76" s="1" t="s">
        <v>43</v>
      </c>
      <c r="O76" s="1">
        <v>0</v>
      </c>
      <c r="P76" s="1" t="s">
        <v>32</v>
      </c>
      <c r="Q76" s="1">
        <v>22982</v>
      </c>
      <c r="R76" s="1">
        <v>52858.6</v>
      </c>
    </row>
    <row r="77" spans="1:18">
      <c r="A77" s="1">
        <f t="shared" si="17"/>
        <v>76</v>
      </c>
      <c r="B77" s="1" t="s">
        <v>262</v>
      </c>
      <c r="C77" s="1" t="s">
        <v>14</v>
      </c>
      <c r="D77" s="1" t="s">
        <v>22</v>
      </c>
      <c r="E77" s="1" t="s">
        <v>39</v>
      </c>
      <c r="F77" s="13" t="s">
        <v>62</v>
      </c>
      <c r="G77" s="1" t="s">
        <v>74</v>
      </c>
      <c r="H77" s="1">
        <v>13.179527800000001</v>
      </c>
      <c r="I77" s="5">
        <v>32.752013900000001</v>
      </c>
      <c r="J77" s="1">
        <v>52858.6</v>
      </c>
      <c r="K77" s="1">
        <f t="shared" si="16"/>
        <v>33637.290909090909</v>
      </c>
      <c r="L77" s="1">
        <f t="shared" si="18"/>
        <v>19221.30909090909</v>
      </c>
      <c r="M77" s="11">
        <f t="shared" si="19"/>
        <v>0.36363636363636365</v>
      </c>
      <c r="N77" s="1" t="s">
        <v>43</v>
      </c>
      <c r="O77" s="1">
        <v>0</v>
      </c>
      <c r="P77" s="1" t="s">
        <v>32</v>
      </c>
      <c r="Q77" s="1">
        <v>22982</v>
      </c>
      <c r="R77" s="1">
        <v>52858.6</v>
      </c>
    </row>
    <row r="78" spans="1:18">
      <c r="A78" s="1">
        <f t="shared" si="17"/>
        <v>77</v>
      </c>
      <c r="B78" s="1" t="s">
        <v>262</v>
      </c>
      <c r="C78" s="1" t="s">
        <v>14</v>
      </c>
      <c r="D78" s="1" t="s">
        <v>22</v>
      </c>
      <c r="E78" s="1" t="s">
        <v>39</v>
      </c>
      <c r="F78" s="13" t="s">
        <v>62</v>
      </c>
      <c r="G78" s="1" t="s">
        <v>74</v>
      </c>
      <c r="H78" s="1">
        <v>13.179527800000001</v>
      </c>
      <c r="I78" s="5">
        <v>32.752013900000001</v>
      </c>
      <c r="J78" s="1">
        <v>52858.6</v>
      </c>
      <c r="K78" s="1">
        <f t="shared" si="16"/>
        <v>33637.290909090909</v>
      </c>
      <c r="L78" s="1">
        <f t="shared" si="18"/>
        <v>19221.30909090909</v>
      </c>
      <c r="M78" s="11">
        <f t="shared" si="19"/>
        <v>0.36363636363636365</v>
      </c>
      <c r="N78" s="1" t="s">
        <v>43</v>
      </c>
      <c r="O78" s="1">
        <v>0</v>
      </c>
      <c r="P78" s="1" t="s">
        <v>32</v>
      </c>
      <c r="Q78" s="1">
        <v>22982</v>
      </c>
      <c r="R78" s="1">
        <v>52858.6</v>
      </c>
    </row>
    <row r="79" spans="1:18">
      <c r="A79" s="1">
        <f t="shared" si="17"/>
        <v>78</v>
      </c>
      <c r="B79" s="1" t="s">
        <v>262</v>
      </c>
      <c r="C79" s="1" t="s">
        <v>14</v>
      </c>
      <c r="D79" s="1" t="s">
        <v>22</v>
      </c>
      <c r="E79" s="1" t="s">
        <v>39</v>
      </c>
      <c r="F79" s="13" t="s">
        <v>62</v>
      </c>
      <c r="G79" s="1" t="s">
        <v>74</v>
      </c>
      <c r="H79" s="1">
        <v>13.179527800000001</v>
      </c>
      <c r="I79" s="5">
        <v>32.752013900000001</v>
      </c>
      <c r="J79" s="1">
        <v>52858.6</v>
      </c>
      <c r="K79" s="1">
        <f t="shared" si="16"/>
        <v>33637.290909090909</v>
      </c>
      <c r="L79" s="1">
        <f t="shared" si="18"/>
        <v>19221.30909090909</v>
      </c>
      <c r="M79" s="11">
        <f t="shared" si="19"/>
        <v>0.36363636363636365</v>
      </c>
      <c r="N79" s="1" t="s">
        <v>43</v>
      </c>
      <c r="O79" s="1">
        <v>1</v>
      </c>
      <c r="P79" s="1" t="s">
        <v>32</v>
      </c>
      <c r="Q79" s="1">
        <v>22982</v>
      </c>
      <c r="R79" s="1">
        <v>52858.6</v>
      </c>
    </row>
    <row r="80" spans="1:18">
      <c r="A80" s="1">
        <f t="shared" si="17"/>
        <v>79</v>
      </c>
      <c r="B80" s="1" t="s">
        <v>262</v>
      </c>
      <c r="C80" s="1" t="s">
        <v>14</v>
      </c>
      <c r="D80" s="1" t="s">
        <v>22</v>
      </c>
      <c r="E80" s="1" t="s">
        <v>39</v>
      </c>
      <c r="F80" s="13" t="s">
        <v>62</v>
      </c>
      <c r="G80" s="1" t="s">
        <v>74</v>
      </c>
      <c r="H80" s="1">
        <v>13.179527800000001</v>
      </c>
      <c r="I80" s="5">
        <v>32.752013900000001</v>
      </c>
      <c r="J80" s="1">
        <v>52858.6</v>
      </c>
      <c r="K80" s="1">
        <f t="shared" si="16"/>
        <v>33637.290909090909</v>
      </c>
      <c r="L80" s="1">
        <f t="shared" si="18"/>
        <v>19221.30909090909</v>
      </c>
      <c r="M80" s="11">
        <f t="shared" si="19"/>
        <v>0.36363636363636365</v>
      </c>
      <c r="N80" s="1" t="s">
        <v>43</v>
      </c>
      <c r="O80" s="1">
        <v>0</v>
      </c>
      <c r="P80" s="1" t="s">
        <v>32</v>
      </c>
      <c r="Q80" s="1">
        <v>22982</v>
      </c>
      <c r="R80" s="1">
        <v>52858.6</v>
      </c>
    </row>
    <row r="81" spans="1:18">
      <c r="A81" s="1">
        <f t="shared" si="17"/>
        <v>80</v>
      </c>
      <c r="B81" s="1" t="s">
        <v>262</v>
      </c>
      <c r="C81" s="1" t="s">
        <v>14</v>
      </c>
      <c r="D81" s="1" t="s">
        <v>22</v>
      </c>
      <c r="E81" s="1" t="s">
        <v>39</v>
      </c>
      <c r="F81" s="13" t="s">
        <v>62</v>
      </c>
      <c r="G81" s="1" t="s">
        <v>74</v>
      </c>
      <c r="H81" s="1">
        <v>13.179527800000001</v>
      </c>
      <c r="I81" s="5">
        <v>32.752013900000001</v>
      </c>
      <c r="J81" s="1">
        <v>52858.6</v>
      </c>
      <c r="K81" s="1">
        <f t="shared" si="16"/>
        <v>33637.290909090909</v>
      </c>
      <c r="L81" s="1">
        <f t="shared" si="18"/>
        <v>19221.30909090909</v>
      </c>
      <c r="M81" s="11">
        <f t="shared" si="19"/>
        <v>0.36363636363636365</v>
      </c>
      <c r="N81" s="1" t="s">
        <v>43</v>
      </c>
      <c r="O81" s="1">
        <v>0</v>
      </c>
      <c r="P81" s="1" t="s">
        <v>32</v>
      </c>
      <c r="Q81" s="1">
        <v>22982</v>
      </c>
      <c r="R81" s="1">
        <v>52858.6</v>
      </c>
    </row>
    <row r="82" spans="1:18">
      <c r="A82" s="1">
        <f t="shared" si="17"/>
        <v>81</v>
      </c>
      <c r="B82" s="1" t="s">
        <v>262</v>
      </c>
      <c r="C82" s="1" t="s">
        <v>14</v>
      </c>
      <c r="D82" s="1" t="s">
        <v>22</v>
      </c>
      <c r="E82" s="1" t="s">
        <v>39</v>
      </c>
      <c r="F82" s="13" t="s">
        <v>62</v>
      </c>
      <c r="G82" s="1" t="s">
        <v>74</v>
      </c>
      <c r="H82" s="1">
        <v>13.179527800000001</v>
      </c>
      <c r="I82" s="5">
        <v>32.752013900000001</v>
      </c>
      <c r="J82" s="1">
        <v>52858.6</v>
      </c>
      <c r="K82" s="1">
        <f t="shared" si="16"/>
        <v>33637.290909090909</v>
      </c>
      <c r="L82" s="1">
        <f t="shared" si="18"/>
        <v>19221.30909090909</v>
      </c>
      <c r="M82" s="11">
        <f t="shared" si="19"/>
        <v>0.36363636363636365</v>
      </c>
      <c r="N82" s="1" t="s">
        <v>43</v>
      </c>
      <c r="O82" s="1">
        <v>1</v>
      </c>
      <c r="P82" s="1" t="s">
        <v>32</v>
      </c>
      <c r="Q82" s="1">
        <v>22982</v>
      </c>
      <c r="R82" s="1">
        <v>52858.6</v>
      </c>
    </row>
    <row r="83" spans="1:18">
      <c r="A83" s="1">
        <f t="shared" si="17"/>
        <v>82</v>
      </c>
      <c r="B83" s="1" t="s">
        <v>262</v>
      </c>
      <c r="C83" s="1" t="s">
        <v>14</v>
      </c>
      <c r="D83" s="1" t="s">
        <v>22</v>
      </c>
      <c r="E83" s="1" t="s">
        <v>39</v>
      </c>
      <c r="F83" s="13" t="s">
        <v>62</v>
      </c>
      <c r="G83" s="1" t="s">
        <v>74</v>
      </c>
      <c r="H83" s="1">
        <v>13.179527800000001</v>
      </c>
      <c r="I83" s="5">
        <v>32.752013900000001</v>
      </c>
      <c r="J83" s="1">
        <v>52858.6</v>
      </c>
      <c r="K83" s="1">
        <f t="shared" si="16"/>
        <v>33637.290909090909</v>
      </c>
      <c r="L83" s="1">
        <f t="shared" si="18"/>
        <v>19221.30909090909</v>
      </c>
      <c r="M83" s="11">
        <f t="shared" si="19"/>
        <v>0.36363636363636365</v>
      </c>
      <c r="N83" s="1" t="s">
        <v>43</v>
      </c>
      <c r="O83" s="1">
        <v>1</v>
      </c>
      <c r="P83" s="1" t="s">
        <v>32</v>
      </c>
      <c r="Q83" s="1">
        <v>22982</v>
      </c>
      <c r="R83" s="1">
        <v>52858.6</v>
      </c>
    </row>
    <row r="84" spans="1:18">
      <c r="A84" s="1">
        <f t="shared" si="17"/>
        <v>83</v>
      </c>
      <c r="B84" s="1" t="s">
        <v>262</v>
      </c>
      <c r="C84" s="1" t="s">
        <v>14</v>
      </c>
      <c r="D84" s="1" t="s">
        <v>22</v>
      </c>
      <c r="E84" s="1" t="s">
        <v>39</v>
      </c>
      <c r="F84" s="13" t="s">
        <v>62</v>
      </c>
      <c r="G84" s="1" t="s">
        <v>74</v>
      </c>
      <c r="H84" s="1">
        <v>13.179527800000001</v>
      </c>
      <c r="I84" s="5">
        <v>32.752013900000001</v>
      </c>
      <c r="J84" s="1">
        <v>52858.6</v>
      </c>
      <c r="K84" s="1">
        <f t="shared" si="16"/>
        <v>33637.290909090909</v>
      </c>
      <c r="L84" s="1">
        <f t="shared" si="18"/>
        <v>19221.30909090909</v>
      </c>
      <c r="M84" s="11">
        <f t="shared" si="19"/>
        <v>0.36363636363636365</v>
      </c>
      <c r="N84" s="1" t="s">
        <v>43</v>
      </c>
      <c r="O84" s="1">
        <v>0</v>
      </c>
      <c r="P84" s="1" t="s">
        <v>32</v>
      </c>
      <c r="Q84" s="1">
        <v>22982</v>
      </c>
      <c r="R84" s="1">
        <v>52858.6</v>
      </c>
    </row>
    <row r="85" spans="1:18">
      <c r="A85" s="1">
        <f t="shared" si="17"/>
        <v>84</v>
      </c>
      <c r="B85" s="1" t="s">
        <v>262</v>
      </c>
      <c r="C85" s="1" t="s">
        <v>14</v>
      </c>
      <c r="D85" s="1" t="s">
        <v>22</v>
      </c>
      <c r="E85" s="1" t="s">
        <v>39</v>
      </c>
      <c r="F85" s="13" t="s">
        <v>62</v>
      </c>
      <c r="G85" s="1" t="s">
        <v>74</v>
      </c>
      <c r="H85" s="1">
        <v>13.179527800000001</v>
      </c>
      <c r="I85" s="5">
        <v>32.752013900000001</v>
      </c>
      <c r="J85" s="1">
        <v>52858.6</v>
      </c>
      <c r="K85" s="1">
        <f t="shared" si="16"/>
        <v>33637.290909090909</v>
      </c>
      <c r="L85" s="1">
        <f t="shared" si="18"/>
        <v>19221.30909090909</v>
      </c>
      <c r="M85" s="11">
        <f t="shared" si="19"/>
        <v>0.36363636363636365</v>
      </c>
      <c r="N85" s="1" t="s">
        <v>43</v>
      </c>
      <c r="O85" s="1">
        <v>0</v>
      </c>
      <c r="P85" s="1" t="s">
        <v>32</v>
      </c>
      <c r="Q85" s="1">
        <v>22982</v>
      </c>
      <c r="R85" s="1">
        <v>52858.6</v>
      </c>
    </row>
    <row r="86" spans="1:18">
      <c r="A86" s="1">
        <f t="shared" si="17"/>
        <v>85</v>
      </c>
      <c r="B86" s="1" t="s">
        <v>262</v>
      </c>
      <c r="C86" s="1" t="s">
        <v>14</v>
      </c>
      <c r="D86" s="1" t="s">
        <v>22</v>
      </c>
      <c r="E86" s="1" t="s">
        <v>39</v>
      </c>
      <c r="F86" s="13" t="s">
        <v>63</v>
      </c>
      <c r="G86" s="1" t="s">
        <v>75</v>
      </c>
      <c r="H86" s="1">
        <v>12.58253</v>
      </c>
      <c r="I86" s="5">
        <v>32.799641000000001</v>
      </c>
      <c r="J86" s="1">
        <v>23324.3</v>
      </c>
      <c r="K86" s="1">
        <f t="shared" si="16"/>
        <v>17770.89523809524</v>
      </c>
      <c r="L86" s="1">
        <f t="shared" si="18"/>
        <v>5553.4047619047615</v>
      </c>
      <c r="M86" s="11">
        <f>5/21</f>
        <v>0.23809523809523808</v>
      </c>
      <c r="N86" s="1" t="s">
        <v>43</v>
      </c>
      <c r="O86" s="1">
        <v>0</v>
      </c>
      <c r="P86" s="1" t="s">
        <v>32</v>
      </c>
      <c r="Q86" s="1">
        <v>10141</v>
      </c>
      <c r="R86" s="1">
        <v>23324.3</v>
      </c>
    </row>
    <row r="87" spans="1:18">
      <c r="A87" s="1">
        <f t="shared" si="17"/>
        <v>86</v>
      </c>
      <c r="B87" s="1" t="s">
        <v>262</v>
      </c>
      <c r="C87" s="1" t="s">
        <v>14</v>
      </c>
      <c r="D87" s="1" t="s">
        <v>22</v>
      </c>
      <c r="E87" s="1" t="s">
        <v>39</v>
      </c>
      <c r="F87" s="13" t="s">
        <v>63</v>
      </c>
      <c r="G87" s="1" t="s">
        <v>75</v>
      </c>
      <c r="H87" s="1">
        <v>12.58253</v>
      </c>
      <c r="I87" s="5">
        <v>32.799641000000001</v>
      </c>
      <c r="J87" s="1">
        <v>23324.3</v>
      </c>
      <c r="K87" s="1">
        <f t="shared" si="16"/>
        <v>17770.89523809524</v>
      </c>
      <c r="L87" s="1">
        <f t="shared" ref="L87:L107" si="20">M87*J87</f>
        <v>5553.4047619047615</v>
      </c>
      <c r="M87" s="11">
        <f t="shared" ref="M87:M106" si="21">5/21</f>
        <v>0.23809523809523808</v>
      </c>
      <c r="N87" s="1" t="s">
        <v>43</v>
      </c>
      <c r="O87" s="1">
        <v>0</v>
      </c>
      <c r="P87" s="1" t="s">
        <v>32</v>
      </c>
      <c r="Q87" s="1">
        <v>10141</v>
      </c>
      <c r="R87" s="1">
        <v>23324.3</v>
      </c>
    </row>
    <row r="88" spans="1:18">
      <c r="A88" s="1">
        <f t="shared" si="17"/>
        <v>87</v>
      </c>
      <c r="B88" s="1" t="s">
        <v>262</v>
      </c>
      <c r="C88" s="1" t="s">
        <v>14</v>
      </c>
      <c r="D88" s="1" t="s">
        <v>22</v>
      </c>
      <c r="E88" s="1" t="s">
        <v>39</v>
      </c>
      <c r="F88" s="13" t="s">
        <v>63</v>
      </c>
      <c r="G88" s="1" t="s">
        <v>75</v>
      </c>
      <c r="H88" s="1">
        <v>12.58253</v>
      </c>
      <c r="I88" s="5">
        <v>32.799641000000001</v>
      </c>
      <c r="J88" s="1">
        <v>23324.3</v>
      </c>
      <c r="K88" s="1">
        <f t="shared" si="16"/>
        <v>17770.89523809524</v>
      </c>
      <c r="L88" s="1">
        <f t="shared" si="20"/>
        <v>5553.4047619047615</v>
      </c>
      <c r="M88" s="11">
        <f t="shared" si="21"/>
        <v>0.23809523809523808</v>
      </c>
      <c r="N88" s="1" t="s">
        <v>43</v>
      </c>
      <c r="O88" s="1">
        <v>1</v>
      </c>
      <c r="P88" s="1" t="s">
        <v>32</v>
      </c>
      <c r="Q88" s="1">
        <v>10141</v>
      </c>
      <c r="R88" s="1">
        <v>23324.3</v>
      </c>
    </row>
    <row r="89" spans="1:18">
      <c r="A89" s="1">
        <f t="shared" si="17"/>
        <v>88</v>
      </c>
      <c r="B89" s="1" t="s">
        <v>262</v>
      </c>
      <c r="C89" s="1" t="s">
        <v>14</v>
      </c>
      <c r="D89" s="1" t="s">
        <v>22</v>
      </c>
      <c r="E89" s="1" t="s">
        <v>39</v>
      </c>
      <c r="F89" s="13" t="s">
        <v>63</v>
      </c>
      <c r="G89" s="1" t="s">
        <v>75</v>
      </c>
      <c r="H89" s="1">
        <v>12.58253</v>
      </c>
      <c r="I89" s="5">
        <v>32.799641000000001</v>
      </c>
      <c r="J89" s="1">
        <v>23324.3</v>
      </c>
      <c r="K89" s="1">
        <f t="shared" si="16"/>
        <v>17770.89523809524</v>
      </c>
      <c r="L89" s="1">
        <f t="shared" si="20"/>
        <v>5553.4047619047615</v>
      </c>
      <c r="M89" s="11">
        <f t="shared" si="21"/>
        <v>0.23809523809523808</v>
      </c>
      <c r="N89" s="1" t="s">
        <v>43</v>
      </c>
      <c r="O89" s="1">
        <v>1</v>
      </c>
      <c r="P89" s="1" t="s">
        <v>32</v>
      </c>
      <c r="Q89" s="1">
        <v>10141</v>
      </c>
      <c r="R89" s="1">
        <v>23324.3</v>
      </c>
    </row>
    <row r="90" spans="1:18">
      <c r="A90" s="1">
        <f t="shared" si="17"/>
        <v>89</v>
      </c>
      <c r="B90" s="1" t="s">
        <v>262</v>
      </c>
      <c r="C90" s="1" t="s">
        <v>14</v>
      </c>
      <c r="D90" s="1" t="s">
        <v>22</v>
      </c>
      <c r="E90" s="1" t="s">
        <v>39</v>
      </c>
      <c r="F90" s="13" t="s">
        <v>63</v>
      </c>
      <c r="G90" s="1" t="s">
        <v>75</v>
      </c>
      <c r="H90" s="1">
        <v>12.58253</v>
      </c>
      <c r="I90" s="5">
        <v>32.799641000000001</v>
      </c>
      <c r="J90" s="1">
        <v>23324.3</v>
      </c>
      <c r="K90" s="1">
        <f t="shared" si="16"/>
        <v>17770.89523809524</v>
      </c>
      <c r="L90" s="1">
        <f t="shared" si="20"/>
        <v>5553.4047619047615</v>
      </c>
      <c r="M90" s="11">
        <f t="shared" si="21"/>
        <v>0.23809523809523808</v>
      </c>
      <c r="N90" s="1" t="s">
        <v>43</v>
      </c>
      <c r="O90" s="1">
        <v>1</v>
      </c>
      <c r="P90" s="1" t="s">
        <v>32</v>
      </c>
      <c r="Q90" s="1">
        <v>10141</v>
      </c>
      <c r="R90" s="1">
        <v>23324.3</v>
      </c>
    </row>
    <row r="91" spans="1:18">
      <c r="A91" s="1">
        <f t="shared" si="17"/>
        <v>90</v>
      </c>
      <c r="B91" s="1" t="s">
        <v>262</v>
      </c>
      <c r="C91" s="1" t="s">
        <v>14</v>
      </c>
      <c r="D91" s="1" t="s">
        <v>22</v>
      </c>
      <c r="E91" s="1" t="s">
        <v>39</v>
      </c>
      <c r="F91" s="13" t="s">
        <v>63</v>
      </c>
      <c r="G91" s="1" t="s">
        <v>75</v>
      </c>
      <c r="H91" s="1">
        <v>12.58253</v>
      </c>
      <c r="I91" s="5">
        <v>32.799641000000001</v>
      </c>
      <c r="J91" s="1">
        <v>23324.3</v>
      </c>
      <c r="K91" s="1">
        <f t="shared" si="16"/>
        <v>17770.89523809524</v>
      </c>
      <c r="L91" s="1">
        <f t="shared" si="20"/>
        <v>5553.4047619047615</v>
      </c>
      <c r="M91" s="11">
        <f t="shared" si="21"/>
        <v>0.23809523809523808</v>
      </c>
      <c r="N91" s="1" t="s">
        <v>43</v>
      </c>
      <c r="O91" s="1">
        <v>0</v>
      </c>
      <c r="P91" s="1" t="s">
        <v>32</v>
      </c>
      <c r="Q91" s="1">
        <v>10141</v>
      </c>
      <c r="R91" s="1">
        <v>23324.3</v>
      </c>
    </row>
    <row r="92" spans="1:18">
      <c r="A92" s="1">
        <f t="shared" si="17"/>
        <v>91</v>
      </c>
      <c r="B92" s="1" t="s">
        <v>262</v>
      </c>
      <c r="C92" s="1" t="s">
        <v>14</v>
      </c>
      <c r="D92" s="1" t="s">
        <v>22</v>
      </c>
      <c r="E92" s="1" t="s">
        <v>39</v>
      </c>
      <c r="F92" s="13" t="s">
        <v>63</v>
      </c>
      <c r="G92" s="1" t="s">
        <v>75</v>
      </c>
      <c r="H92" s="1">
        <v>12.58253</v>
      </c>
      <c r="I92" s="5">
        <v>32.799641000000001</v>
      </c>
      <c r="J92" s="1">
        <v>23324.3</v>
      </c>
      <c r="K92" s="1">
        <f t="shared" si="16"/>
        <v>17770.89523809524</v>
      </c>
      <c r="L92" s="1">
        <f t="shared" si="20"/>
        <v>5553.4047619047615</v>
      </c>
      <c r="M92" s="11">
        <f t="shared" si="21"/>
        <v>0.23809523809523808</v>
      </c>
      <c r="N92" s="1" t="s">
        <v>43</v>
      </c>
      <c r="O92" s="1">
        <v>1</v>
      </c>
      <c r="P92" s="1" t="s">
        <v>32</v>
      </c>
      <c r="Q92" s="1">
        <v>10141</v>
      </c>
      <c r="R92" s="1">
        <v>23324.3</v>
      </c>
    </row>
    <row r="93" spans="1:18">
      <c r="A93" s="1">
        <f t="shared" si="17"/>
        <v>92</v>
      </c>
      <c r="B93" s="1" t="s">
        <v>262</v>
      </c>
      <c r="C93" s="1" t="s">
        <v>14</v>
      </c>
      <c r="D93" s="1" t="s">
        <v>22</v>
      </c>
      <c r="E93" s="1" t="s">
        <v>39</v>
      </c>
      <c r="F93" s="13" t="s">
        <v>63</v>
      </c>
      <c r="G93" s="1" t="s">
        <v>75</v>
      </c>
      <c r="H93" s="1">
        <v>12.58253</v>
      </c>
      <c r="I93" s="5">
        <v>32.799641000000001</v>
      </c>
      <c r="J93" s="1">
        <v>23324.3</v>
      </c>
      <c r="K93" s="1">
        <f t="shared" si="16"/>
        <v>17770.89523809524</v>
      </c>
      <c r="L93" s="1">
        <f t="shared" si="20"/>
        <v>5553.4047619047615</v>
      </c>
      <c r="M93" s="11">
        <f t="shared" si="21"/>
        <v>0.23809523809523808</v>
      </c>
      <c r="N93" s="1" t="s">
        <v>43</v>
      </c>
      <c r="O93" s="1">
        <v>0</v>
      </c>
      <c r="P93" s="1" t="s">
        <v>32</v>
      </c>
      <c r="Q93" s="1">
        <v>10141</v>
      </c>
      <c r="R93" s="1">
        <v>23324.3</v>
      </c>
    </row>
    <row r="94" spans="1:18">
      <c r="A94" s="1">
        <f t="shared" si="17"/>
        <v>93</v>
      </c>
      <c r="B94" s="1" t="s">
        <v>262</v>
      </c>
      <c r="C94" s="1" t="s">
        <v>14</v>
      </c>
      <c r="D94" s="1" t="s">
        <v>22</v>
      </c>
      <c r="E94" s="1" t="s">
        <v>39</v>
      </c>
      <c r="F94" s="13" t="s">
        <v>63</v>
      </c>
      <c r="G94" s="1" t="s">
        <v>75</v>
      </c>
      <c r="H94" s="1">
        <v>12.58253</v>
      </c>
      <c r="I94" s="5">
        <v>32.799641000000001</v>
      </c>
      <c r="J94" s="1">
        <v>23324.3</v>
      </c>
      <c r="K94" s="1">
        <f t="shared" si="16"/>
        <v>17770.89523809524</v>
      </c>
      <c r="L94" s="1">
        <f t="shared" si="20"/>
        <v>5553.4047619047615</v>
      </c>
      <c r="M94" s="11">
        <f t="shared" si="21"/>
        <v>0.23809523809523808</v>
      </c>
      <c r="N94" s="1" t="s">
        <v>43</v>
      </c>
      <c r="O94" s="1">
        <v>0</v>
      </c>
      <c r="P94" s="1" t="s">
        <v>32</v>
      </c>
      <c r="Q94" s="1">
        <v>10141</v>
      </c>
      <c r="R94" s="1">
        <v>23324.3</v>
      </c>
    </row>
    <row r="95" spans="1:18">
      <c r="A95" s="1">
        <f t="shared" si="17"/>
        <v>94</v>
      </c>
      <c r="B95" s="1" t="s">
        <v>262</v>
      </c>
      <c r="C95" s="1" t="s">
        <v>14</v>
      </c>
      <c r="D95" s="1" t="s">
        <v>22</v>
      </c>
      <c r="E95" s="1" t="s">
        <v>39</v>
      </c>
      <c r="F95" s="13" t="s">
        <v>63</v>
      </c>
      <c r="G95" s="1" t="s">
        <v>75</v>
      </c>
      <c r="H95" s="1">
        <v>12.58253</v>
      </c>
      <c r="I95" s="5">
        <v>32.799641000000001</v>
      </c>
      <c r="J95" s="1">
        <v>23324.3</v>
      </c>
      <c r="K95" s="1">
        <f t="shared" si="16"/>
        <v>17770.89523809524</v>
      </c>
      <c r="L95" s="1">
        <f t="shared" si="20"/>
        <v>5553.4047619047615</v>
      </c>
      <c r="M95" s="11">
        <f t="shared" si="21"/>
        <v>0.23809523809523808</v>
      </c>
      <c r="N95" s="1" t="s">
        <v>43</v>
      </c>
      <c r="O95" s="1">
        <v>0</v>
      </c>
      <c r="P95" s="1" t="s">
        <v>32</v>
      </c>
      <c r="Q95" s="1">
        <v>10141</v>
      </c>
      <c r="R95" s="1">
        <v>23324.3</v>
      </c>
    </row>
    <row r="96" spans="1:18">
      <c r="A96" s="1">
        <f t="shared" si="17"/>
        <v>95</v>
      </c>
      <c r="B96" s="1" t="s">
        <v>262</v>
      </c>
      <c r="C96" s="1" t="s">
        <v>14</v>
      </c>
      <c r="D96" s="1" t="s">
        <v>22</v>
      </c>
      <c r="E96" s="1" t="s">
        <v>39</v>
      </c>
      <c r="F96" s="13" t="s">
        <v>63</v>
      </c>
      <c r="G96" s="1" t="s">
        <v>75</v>
      </c>
      <c r="H96" s="1">
        <v>12.58253</v>
      </c>
      <c r="I96" s="5">
        <v>32.799641000000001</v>
      </c>
      <c r="J96" s="1">
        <v>23324.3</v>
      </c>
      <c r="K96" s="1">
        <f t="shared" si="16"/>
        <v>17770.89523809524</v>
      </c>
      <c r="L96" s="1">
        <f t="shared" si="20"/>
        <v>5553.4047619047615</v>
      </c>
      <c r="M96" s="11">
        <f t="shared" si="21"/>
        <v>0.23809523809523808</v>
      </c>
      <c r="N96" s="1" t="s">
        <v>43</v>
      </c>
      <c r="O96" s="1">
        <v>0</v>
      </c>
      <c r="P96" s="1" t="s">
        <v>32</v>
      </c>
      <c r="Q96" s="1">
        <v>10141</v>
      </c>
      <c r="R96" s="1">
        <v>23324.3</v>
      </c>
    </row>
    <row r="97" spans="1:18">
      <c r="A97" s="1">
        <f t="shared" si="17"/>
        <v>96</v>
      </c>
      <c r="B97" s="1" t="s">
        <v>262</v>
      </c>
      <c r="C97" s="1" t="s">
        <v>14</v>
      </c>
      <c r="D97" s="1" t="s">
        <v>22</v>
      </c>
      <c r="E97" s="1" t="s">
        <v>39</v>
      </c>
      <c r="F97" s="13" t="s">
        <v>63</v>
      </c>
      <c r="G97" s="1" t="s">
        <v>75</v>
      </c>
      <c r="H97" s="1">
        <v>12.58253</v>
      </c>
      <c r="I97" s="5">
        <v>32.799641000000001</v>
      </c>
      <c r="J97" s="1">
        <v>23324.3</v>
      </c>
      <c r="K97" s="1">
        <f t="shared" si="16"/>
        <v>17770.89523809524</v>
      </c>
      <c r="L97" s="1">
        <f t="shared" si="20"/>
        <v>5553.4047619047615</v>
      </c>
      <c r="M97" s="11">
        <f t="shared" si="21"/>
        <v>0.23809523809523808</v>
      </c>
      <c r="N97" s="1" t="s">
        <v>43</v>
      </c>
      <c r="O97" s="1">
        <v>0</v>
      </c>
      <c r="P97" s="1" t="s">
        <v>32</v>
      </c>
      <c r="Q97" s="1">
        <v>10141</v>
      </c>
      <c r="R97" s="1">
        <v>23324.3</v>
      </c>
    </row>
    <row r="98" spans="1:18">
      <c r="A98" s="1">
        <f t="shared" si="17"/>
        <v>97</v>
      </c>
      <c r="B98" s="1" t="s">
        <v>262</v>
      </c>
      <c r="C98" s="1" t="s">
        <v>14</v>
      </c>
      <c r="D98" s="1" t="s">
        <v>22</v>
      </c>
      <c r="E98" s="1" t="s">
        <v>39</v>
      </c>
      <c r="F98" s="13" t="s">
        <v>63</v>
      </c>
      <c r="G98" s="1" t="s">
        <v>75</v>
      </c>
      <c r="H98" s="1">
        <v>12.58253</v>
      </c>
      <c r="I98" s="5">
        <v>32.799641000000001</v>
      </c>
      <c r="J98" s="1">
        <v>23324.3</v>
      </c>
      <c r="K98" s="1">
        <f t="shared" si="16"/>
        <v>17770.89523809524</v>
      </c>
      <c r="L98" s="1">
        <f t="shared" si="20"/>
        <v>5553.4047619047615</v>
      </c>
      <c r="M98" s="11">
        <f t="shared" si="21"/>
        <v>0.23809523809523808</v>
      </c>
      <c r="N98" s="1" t="s">
        <v>43</v>
      </c>
      <c r="O98" s="1">
        <v>0</v>
      </c>
      <c r="P98" s="1" t="s">
        <v>32</v>
      </c>
      <c r="Q98" s="1">
        <v>10141</v>
      </c>
      <c r="R98" s="1">
        <v>23324.3</v>
      </c>
    </row>
    <row r="99" spans="1:18">
      <c r="A99" s="1">
        <f t="shared" si="17"/>
        <v>98</v>
      </c>
      <c r="B99" s="1" t="s">
        <v>262</v>
      </c>
      <c r="C99" s="1" t="s">
        <v>14</v>
      </c>
      <c r="D99" s="1" t="s">
        <v>22</v>
      </c>
      <c r="E99" s="1" t="s">
        <v>39</v>
      </c>
      <c r="F99" s="13" t="s">
        <v>63</v>
      </c>
      <c r="G99" s="1" t="s">
        <v>75</v>
      </c>
      <c r="H99" s="1">
        <v>12.58253</v>
      </c>
      <c r="I99" s="5">
        <v>32.799641000000001</v>
      </c>
      <c r="J99" s="1">
        <v>23324.3</v>
      </c>
      <c r="K99" s="1">
        <f t="shared" si="16"/>
        <v>17770.89523809524</v>
      </c>
      <c r="L99" s="1">
        <f t="shared" si="20"/>
        <v>5553.4047619047615</v>
      </c>
      <c r="M99" s="11">
        <f t="shared" si="21"/>
        <v>0.23809523809523808</v>
      </c>
      <c r="N99" s="1" t="s">
        <v>43</v>
      </c>
      <c r="O99" s="1">
        <v>0</v>
      </c>
      <c r="P99" s="1" t="s">
        <v>32</v>
      </c>
      <c r="Q99" s="1">
        <v>10141</v>
      </c>
      <c r="R99" s="1">
        <v>23324.3</v>
      </c>
    </row>
    <row r="100" spans="1:18">
      <c r="A100" s="1">
        <f t="shared" si="17"/>
        <v>99</v>
      </c>
      <c r="B100" s="1" t="s">
        <v>262</v>
      </c>
      <c r="C100" s="1" t="s">
        <v>14</v>
      </c>
      <c r="D100" s="1" t="s">
        <v>22</v>
      </c>
      <c r="E100" s="1" t="s">
        <v>39</v>
      </c>
      <c r="F100" s="13" t="s">
        <v>63</v>
      </c>
      <c r="G100" s="1" t="s">
        <v>75</v>
      </c>
      <c r="H100" s="1">
        <v>12.58253</v>
      </c>
      <c r="I100" s="5">
        <v>32.799641000000001</v>
      </c>
      <c r="J100" s="1">
        <v>23324.3</v>
      </c>
      <c r="K100" s="1">
        <f t="shared" si="16"/>
        <v>17770.89523809524</v>
      </c>
      <c r="L100" s="1">
        <f t="shared" si="20"/>
        <v>5553.4047619047615</v>
      </c>
      <c r="M100" s="11">
        <f t="shared" si="21"/>
        <v>0.23809523809523808</v>
      </c>
      <c r="N100" s="1" t="s">
        <v>43</v>
      </c>
      <c r="O100" s="1">
        <v>0</v>
      </c>
      <c r="P100" s="1" t="s">
        <v>32</v>
      </c>
      <c r="Q100" s="1">
        <v>10141</v>
      </c>
      <c r="R100" s="1">
        <v>23324.3</v>
      </c>
    </row>
    <row r="101" spans="1:18">
      <c r="A101" s="1">
        <f t="shared" si="17"/>
        <v>100</v>
      </c>
      <c r="B101" s="1" t="s">
        <v>262</v>
      </c>
      <c r="C101" s="1" t="s">
        <v>14</v>
      </c>
      <c r="D101" s="1" t="s">
        <v>22</v>
      </c>
      <c r="E101" s="1" t="s">
        <v>39</v>
      </c>
      <c r="F101" s="13" t="s">
        <v>63</v>
      </c>
      <c r="G101" s="1" t="s">
        <v>75</v>
      </c>
      <c r="H101" s="1">
        <v>12.58253</v>
      </c>
      <c r="I101" s="5">
        <v>32.799641000000001</v>
      </c>
      <c r="J101" s="1">
        <v>23324.3</v>
      </c>
      <c r="K101" s="1">
        <f t="shared" si="16"/>
        <v>17770.89523809524</v>
      </c>
      <c r="L101" s="1">
        <f t="shared" si="20"/>
        <v>5553.4047619047615</v>
      </c>
      <c r="M101" s="11">
        <f t="shared" si="21"/>
        <v>0.23809523809523808</v>
      </c>
      <c r="N101" s="1" t="s">
        <v>43</v>
      </c>
      <c r="O101" s="1">
        <v>0</v>
      </c>
      <c r="P101" s="1" t="s">
        <v>32</v>
      </c>
      <c r="Q101" s="1">
        <v>10141</v>
      </c>
      <c r="R101" s="1">
        <v>23324.3</v>
      </c>
    </row>
    <row r="102" spans="1:18">
      <c r="A102" s="1">
        <f t="shared" si="17"/>
        <v>101</v>
      </c>
      <c r="B102" s="1" t="s">
        <v>262</v>
      </c>
      <c r="C102" s="1" t="s">
        <v>14</v>
      </c>
      <c r="D102" s="1" t="s">
        <v>22</v>
      </c>
      <c r="E102" s="1" t="s">
        <v>39</v>
      </c>
      <c r="F102" s="13" t="s">
        <v>63</v>
      </c>
      <c r="G102" s="1" t="s">
        <v>75</v>
      </c>
      <c r="H102" s="1">
        <v>12.58253</v>
      </c>
      <c r="I102" s="5">
        <v>32.799641000000001</v>
      </c>
      <c r="J102" s="1">
        <v>23324.3</v>
      </c>
      <c r="K102" s="1">
        <f t="shared" si="16"/>
        <v>17770.89523809524</v>
      </c>
      <c r="L102" s="1">
        <f t="shared" si="20"/>
        <v>5553.4047619047615</v>
      </c>
      <c r="M102" s="11">
        <f t="shared" si="21"/>
        <v>0.23809523809523808</v>
      </c>
      <c r="N102" s="1" t="s">
        <v>43</v>
      </c>
      <c r="O102" s="1">
        <v>0</v>
      </c>
      <c r="P102" s="1" t="s">
        <v>32</v>
      </c>
      <c r="Q102" s="1">
        <v>10141</v>
      </c>
      <c r="R102" s="1">
        <v>23324.3</v>
      </c>
    </row>
    <row r="103" spans="1:18">
      <c r="A103" s="1">
        <f t="shared" si="17"/>
        <v>102</v>
      </c>
      <c r="B103" s="1" t="s">
        <v>262</v>
      </c>
      <c r="C103" s="1" t="s">
        <v>14</v>
      </c>
      <c r="D103" s="1" t="s">
        <v>22</v>
      </c>
      <c r="E103" s="1" t="s">
        <v>39</v>
      </c>
      <c r="F103" s="13" t="s">
        <v>63</v>
      </c>
      <c r="G103" s="1" t="s">
        <v>75</v>
      </c>
      <c r="H103" s="1">
        <v>12.58253</v>
      </c>
      <c r="I103" s="5">
        <v>32.799641000000001</v>
      </c>
      <c r="J103" s="1">
        <v>23324.3</v>
      </c>
      <c r="K103" s="1">
        <f t="shared" si="16"/>
        <v>17770.89523809524</v>
      </c>
      <c r="L103" s="1">
        <f t="shared" si="20"/>
        <v>5553.4047619047615</v>
      </c>
      <c r="M103" s="11">
        <f t="shared" si="21"/>
        <v>0.23809523809523808</v>
      </c>
      <c r="N103" s="1" t="s">
        <v>43</v>
      </c>
      <c r="O103" s="1">
        <v>0</v>
      </c>
      <c r="P103" s="1" t="s">
        <v>32</v>
      </c>
      <c r="Q103" s="1">
        <v>10141</v>
      </c>
      <c r="R103" s="1">
        <v>23324.3</v>
      </c>
    </row>
    <row r="104" spans="1:18">
      <c r="A104" s="1">
        <f t="shared" si="17"/>
        <v>103</v>
      </c>
      <c r="B104" s="1" t="s">
        <v>262</v>
      </c>
      <c r="C104" s="1" t="s">
        <v>14</v>
      </c>
      <c r="D104" s="1" t="s">
        <v>22</v>
      </c>
      <c r="E104" s="1" t="s">
        <v>39</v>
      </c>
      <c r="F104" s="13" t="s">
        <v>63</v>
      </c>
      <c r="G104" s="1" t="s">
        <v>75</v>
      </c>
      <c r="H104" s="1">
        <v>12.58253</v>
      </c>
      <c r="I104" s="5">
        <v>32.799641000000001</v>
      </c>
      <c r="J104" s="1">
        <v>23324.3</v>
      </c>
      <c r="K104" s="1">
        <f t="shared" si="16"/>
        <v>17770.89523809524</v>
      </c>
      <c r="L104" s="1">
        <f t="shared" si="20"/>
        <v>5553.4047619047615</v>
      </c>
      <c r="M104" s="11">
        <f t="shared" si="21"/>
        <v>0.23809523809523808</v>
      </c>
      <c r="N104" s="1" t="s">
        <v>43</v>
      </c>
      <c r="O104" s="1">
        <v>0</v>
      </c>
      <c r="P104" s="1" t="s">
        <v>32</v>
      </c>
      <c r="Q104" s="1">
        <v>10141</v>
      </c>
      <c r="R104" s="1">
        <v>23324.3</v>
      </c>
    </row>
    <row r="105" spans="1:18">
      <c r="A105" s="1">
        <f t="shared" si="17"/>
        <v>104</v>
      </c>
      <c r="B105" s="1" t="s">
        <v>262</v>
      </c>
      <c r="C105" s="1" t="s">
        <v>14</v>
      </c>
      <c r="D105" s="1" t="s">
        <v>22</v>
      </c>
      <c r="E105" s="1" t="s">
        <v>39</v>
      </c>
      <c r="F105" s="13" t="s">
        <v>63</v>
      </c>
      <c r="G105" s="1" t="s">
        <v>75</v>
      </c>
      <c r="H105" s="1">
        <v>12.58253</v>
      </c>
      <c r="I105" s="5">
        <v>32.799641000000001</v>
      </c>
      <c r="J105" s="1">
        <v>23324.3</v>
      </c>
      <c r="K105" s="1">
        <f t="shared" si="16"/>
        <v>17770.89523809524</v>
      </c>
      <c r="L105" s="1">
        <f t="shared" si="20"/>
        <v>5553.4047619047615</v>
      </c>
      <c r="M105" s="11">
        <f t="shared" si="21"/>
        <v>0.23809523809523808</v>
      </c>
      <c r="N105" s="1" t="s">
        <v>43</v>
      </c>
      <c r="O105" s="1">
        <v>0</v>
      </c>
      <c r="P105" s="1" t="s">
        <v>32</v>
      </c>
      <c r="Q105" s="1">
        <v>10141</v>
      </c>
      <c r="R105" s="1">
        <v>23324.3</v>
      </c>
    </row>
    <row r="106" spans="1:18">
      <c r="A106" s="1">
        <f t="shared" si="17"/>
        <v>105</v>
      </c>
      <c r="B106" s="1" t="s">
        <v>262</v>
      </c>
      <c r="C106" s="1" t="s">
        <v>14</v>
      </c>
      <c r="D106" s="1" t="s">
        <v>22</v>
      </c>
      <c r="E106" s="1" t="s">
        <v>39</v>
      </c>
      <c r="F106" s="13" t="s">
        <v>63</v>
      </c>
      <c r="G106" s="1" t="s">
        <v>75</v>
      </c>
      <c r="H106" s="1">
        <v>12.58253</v>
      </c>
      <c r="I106" s="5">
        <v>32.799641000000001</v>
      </c>
      <c r="J106" s="1">
        <v>23324.3</v>
      </c>
      <c r="K106" s="1">
        <f t="shared" si="16"/>
        <v>17770.89523809524</v>
      </c>
      <c r="L106" s="1">
        <f t="shared" si="20"/>
        <v>5553.4047619047615</v>
      </c>
      <c r="M106" s="11">
        <f t="shared" si="21"/>
        <v>0.23809523809523808</v>
      </c>
      <c r="N106" s="1" t="s">
        <v>43</v>
      </c>
      <c r="O106" s="1">
        <v>1</v>
      </c>
      <c r="P106" s="1" t="s">
        <v>32</v>
      </c>
      <c r="Q106" s="1">
        <v>10141</v>
      </c>
      <c r="R106" s="1">
        <v>23324.3</v>
      </c>
    </row>
    <row r="107" spans="1:18">
      <c r="A107" s="1">
        <f t="shared" si="17"/>
        <v>106</v>
      </c>
      <c r="B107" s="1" t="s">
        <v>262</v>
      </c>
      <c r="C107" s="1" t="s">
        <v>14</v>
      </c>
      <c r="D107" s="1" t="s">
        <v>22</v>
      </c>
      <c r="E107" s="1" t="s">
        <v>39</v>
      </c>
      <c r="F107" s="13" t="s">
        <v>64</v>
      </c>
      <c r="G107" s="1" t="s">
        <v>76</v>
      </c>
      <c r="H107" s="1">
        <v>12.1234679</v>
      </c>
      <c r="I107" s="5">
        <v>32.650351000000001</v>
      </c>
      <c r="J107" s="14">
        <v>79869.8</v>
      </c>
      <c r="K107" s="1">
        <f t="shared" si="16"/>
        <v>66558.166666666672</v>
      </c>
      <c r="L107" s="1">
        <f t="shared" si="20"/>
        <v>13311.633333333333</v>
      </c>
      <c r="M107" s="11">
        <f>4/24</f>
        <v>0.16666666666666666</v>
      </c>
      <c r="N107" s="1" t="s">
        <v>43</v>
      </c>
      <c r="O107" s="1">
        <v>0</v>
      </c>
      <c r="P107" s="1" t="s">
        <v>32</v>
      </c>
      <c r="Q107" s="1">
        <v>34726</v>
      </c>
      <c r="R107" s="14">
        <v>79869.8</v>
      </c>
    </row>
    <row r="108" spans="1:18">
      <c r="A108" s="1">
        <f t="shared" si="17"/>
        <v>107</v>
      </c>
      <c r="B108" s="1" t="s">
        <v>262</v>
      </c>
      <c r="C108" s="1" t="s">
        <v>14</v>
      </c>
      <c r="D108" s="1" t="s">
        <v>22</v>
      </c>
      <c r="E108" s="1" t="s">
        <v>39</v>
      </c>
      <c r="F108" s="13" t="s">
        <v>64</v>
      </c>
      <c r="G108" s="1" t="s">
        <v>76</v>
      </c>
      <c r="H108" s="1">
        <v>12.1234679</v>
      </c>
      <c r="I108" s="5">
        <v>32.650351000000001</v>
      </c>
      <c r="J108" s="14">
        <v>79869.8</v>
      </c>
      <c r="K108" s="1">
        <f t="shared" si="16"/>
        <v>66558.166666666672</v>
      </c>
      <c r="L108" s="1">
        <f t="shared" ref="L108:L131" si="22">M108*J108</f>
        <v>13311.633333333333</v>
      </c>
      <c r="M108" s="11">
        <f t="shared" ref="M108:M130" si="23">4/24</f>
        <v>0.16666666666666666</v>
      </c>
      <c r="N108" s="1" t="s">
        <v>43</v>
      </c>
      <c r="O108" s="1">
        <v>0</v>
      </c>
      <c r="P108" s="1" t="s">
        <v>32</v>
      </c>
      <c r="Q108" s="1">
        <v>34726</v>
      </c>
      <c r="R108" s="14">
        <v>79869.8</v>
      </c>
    </row>
    <row r="109" spans="1:18">
      <c r="A109" s="1">
        <f t="shared" si="17"/>
        <v>108</v>
      </c>
      <c r="B109" s="1" t="s">
        <v>262</v>
      </c>
      <c r="C109" s="1" t="s">
        <v>14</v>
      </c>
      <c r="D109" s="1" t="s">
        <v>22</v>
      </c>
      <c r="E109" s="1" t="s">
        <v>39</v>
      </c>
      <c r="F109" s="13" t="s">
        <v>64</v>
      </c>
      <c r="G109" s="1" t="s">
        <v>76</v>
      </c>
      <c r="H109" s="1">
        <v>12.1234679</v>
      </c>
      <c r="I109" s="5">
        <v>32.650351000000001</v>
      </c>
      <c r="J109" s="14">
        <v>79869.8</v>
      </c>
      <c r="K109" s="1">
        <f t="shared" si="16"/>
        <v>66558.166666666672</v>
      </c>
      <c r="L109" s="1">
        <f t="shared" si="22"/>
        <v>13311.633333333333</v>
      </c>
      <c r="M109" s="11">
        <f t="shared" si="23"/>
        <v>0.16666666666666666</v>
      </c>
      <c r="N109" s="1" t="s">
        <v>43</v>
      </c>
      <c r="O109" s="1">
        <v>0</v>
      </c>
      <c r="P109" s="1" t="s">
        <v>32</v>
      </c>
      <c r="Q109" s="1">
        <v>34726</v>
      </c>
      <c r="R109" s="14">
        <v>79869.8</v>
      </c>
    </row>
    <row r="110" spans="1:18">
      <c r="A110" s="1">
        <f t="shared" si="17"/>
        <v>109</v>
      </c>
      <c r="B110" s="1" t="s">
        <v>262</v>
      </c>
      <c r="C110" s="1" t="s">
        <v>14</v>
      </c>
      <c r="D110" s="1" t="s">
        <v>22</v>
      </c>
      <c r="E110" s="1" t="s">
        <v>39</v>
      </c>
      <c r="F110" s="13" t="s">
        <v>64</v>
      </c>
      <c r="G110" s="1" t="s">
        <v>76</v>
      </c>
      <c r="H110" s="1">
        <v>12.1234679</v>
      </c>
      <c r="I110" s="5">
        <v>32.650351000000001</v>
      </c>
      <c r="J110" s="14">
        <v>79869.8</v>
      </c>
      <c r="K110" s="1">
        <f t="shared" si="16"/>
        <v>66558.166666666672</v>
      </c>
      <c r="L110" s="1">
        <f t="shared" si="22"/>
        <v>13311.633333333333</v>
      </c>
      <c r="M110" s="11">
        <f t="shared" si="23"/>
        <v>0.16666666666666666</v>
      </c>
      <c r="N110" s="1" t="s">
        <v>43</v>
      </c>
      <c r="O110" s="1">
        <v>0</v>
      </c>
      <c r="P110" s="1" t="s">
        <v>32</v>
      </c>
      <c r="Q110" s="1">
        <v>34726</v>
      </c>
      <c r="R110" s="14">
        <v>79869.8</v>
      </c>
    </row>
    <row r="111" spans="1:18">
      <c r="A111" s="1">
        <f t="shared" si="17"/>
        <v>110</v>
      </c>
      <c r="B111" s="1" t="s">
        <v>262</v>
      </c>
      <c r="C111" s="1" t="s">
        <v>14</v>
      </c>
      <c r="D111" s="1" t="s">
        <v>22</v>
      </c>
      <c r="E111" s="1" t="s">
        <v>39</v>
      </c>
      <c r="F111" s="13" t="s">
        <v>64</v>
      </c>
      <c r="G111" s="1" t="s">
        <v>76</v>
      </c>
      <c r="H111" s="1">
        <v>12.1234679</v>
      </c>
      <c r="I111" s="5">
        <v>32.650351000000001</v>
      </c>
      <c r="J111" s="14">
        <v>79869.8</v>
      </c>
      <c r="K111" s="1">
        <f t="shared" si="16"/>
        <v>66558.166666666672</v>
      </c>
      <c r="L111" s="1">
        <f t="shared" si="22"/>
        <v>13311.633333333333</v>
      </c>
      <c r="M111" s="11">
        <f t="shared" si="23"/>
        <v>0.16666666666666666</v>
      </c>
      <c r="N111" s="1" t="s">
        <v>43</v>
      </c>
      <c r="O111" s="1">
        <v>0</v>
      </c>
      <c r="P111" s="1" t="s">
        <v>32</v>
      </c>
      <c r="Q111" s="1">
        <v>34726</v>
      </c>
      <c r="R111" s="14">
        <v>79869.8</v>
      </c>
    </row>
    <row r="112" spans="1:18">
      <c r="A112" s="1">
        <f t="shared" si="17"/>
        <v>111</v>
      </c>
      <c r="B112" s="1" t="s">
        <v>262</v>
      </c>
      <c r="C112" s="1" t="s">
        <v>14</v>
      </c>
      <c r="D112" s="1" t="s">
        <v>22</v>
      </c>
      <c r="E112" s="1" t="s">
        <v>39</v>
      </c>
      <c r="F112" s="13" t="s">
        <v>64</v>
      </c>
      <c r="G112" s="1" t="s">
        <v>76</v>
      </c>
      <c r="H112" s="1">
        <v>12.1234679</v>
      </c>
      <c r="I112" s="5">
        <v>32.650351000000001</v>
      </c>
      <c r="J112" s="14">
        <v>79869.8</v>
      </c>
      <c r="K112" s="1">
        <f t="shared" si="16"/>
        <v>66558.166666666672</v>
      </c>
      <c r="L112" s="1">
        <f t="shared" si="22"/>
        <v>13311.633333333333</v>
      </c>
      <c r="M112" s="11">
        <f t="shared" si="23"/>
        <v>0.16666666666666666</v>
      </c>
      <c r="N112" s="1" t="s">
        <v>43</v>
      </c>
      <c r="O112" s="1">
        <v>0</v>
      </c>
      <c r="P112" s="1" t="s">
        <v>32</v>
      </c>
      <c r="Q112" s="1">
        <v>34726</v>
      </c>
      <c r="R112" s="14">
        <v>79869.8</v>
      </c>
    </row>
    <row r="113" spans="1:18">
      <c r="A113" s="1">
        <f t="shared" si="17"/>
        <v>112</v>
      </c>
      <c r="B113" s="1" t="s">
        <v>262</v>
      </c>
      <c r="C113" s="1" t="s">
        <v>14</v>
      </c>
      <c r="D113" s="1" t="s">
        <v>22</v>
      </c>
      <c r="E113" s="1" t="s">
        <v>39</v>
      </c>
      <c r="F113" s="13" t="s">
        <v>64</v>
      </c>
      <c r="G113" s="1" t="s">
        <v>76</v>
      </c>
      <c r="H113" s="1">
        <v>12.1234679</v>
      </c>
      <c r="I113" s="5">
        <v>32.650351000000001</v>
      </c>
      <c r="J113" s="14">
        <v>79869.8</v>
      </c>
      <c r="K113" s="1">
        <f t="shared" si="16"/>
        <v>66558.166666666672</v>
      </c>
      <c r="L113" s="1">
        <f t="shared" si="22"/>
        <v>13311.633333333333</v>
      </c>
      <c r="M113" s="11">
        <f t="shared" si="23"/>
        <v>0.16666666666666666</v>
      </c>
      <c r="N113" s="1" t="s">
        <v>43</v>
      </c>
      <c r="O113" s="1">
        <v>0</v>
      </c>
      <c r="P113" s="1" t="s">
        <v>32</v>
      </c>
      <c r="Q113" s="1">
        <v>34726</v>
      </c>
      <c r="R113" s="14">
        <v>79869.8</v>
      </c>
    </row>
    <row r="114" spans="1:18">
      <c r="A114" s="1">
        <f t="shared" si="17"/>
        <v>113</v>
      </c>
      <c r="B114" s="1" t="s">
        <v>262</v>
      </c>
      <c r="C114" s="1" t="s">
        <v>14</v>
      </c>
      <c r="D114" s="1" t="s">
        <v>22</v>
      </c>
      <c r="E114" s="1" t="s">
        <v>39</v>
      </c>
      <c r="F114" s="13" t="s">
        <v>64</v>
      </c>
      <c r="G114" s="1" t="s">
        <v>76</v>
      </c>
      <c r="H114" s="1">
        <v>12.1234679</v>
      </c>
      <c r="I114" s="5">
        <v>32.650351000000001</v>
      </c>
      <c r="J114" s="14">
        <v>79869.8</v>
      </c>
      <c r="K114" s="1">
        <f t="shared" si="16"/>
        <v>66558.166666666672</v>
      </c>
      <c r="L114" s="1">
        <f t="shared" si="22"/>
        <v>13311.633333333333</v>
      </c>
      <c r="M114" s="11">
        <f t="shared" si="23"/>
        <v>0.16666666666666666</v>
      </c>
      <c r="N114" s="1" t="s">
        <v>43</v>
      </c>
      <c r="O114" s="1">
        <v>0</v>
      </c>
      <c r="P114" s="1" t="s">
        <v>32</v>
      </c>
      <c r="Q114" s="1">
        <v>34726</v>
      </c>
      <c r="R114" s="14">
        <v>79869.8</v>
      </c>
    </row>
    <row r="115" spans="1:18">
      <c r="A115" s="1">
        <f t="shared" si="17"/>
        <v>114</v>
      </c>
      <c r="B115" s="1" t="s">
        <v>262</v>
      </c>
      <c r="C115" s="1" t="s">
        <v>14</v>
      </c>
      <c r="D115" s="1" t="s">
        <v>22</v>
      </c>
      <c r="E115" s="1" t="s">
        <v>39</v>
      </c>
      <c r="F115" s="13" t="s">
        <v>64</v>
      </c>
      <c r="G115" s="1" t="s">
        <v>76</v>
      </c>
      <c r="H115" s="1">
        <v>12.1234679</v>
      </c>
      <c r="I115" s="5">
        <v>32.650351000000001</v>
      </c>
      <c r="J115" s="14">
        <v>79869.8</v>
      </c>
      <c r="K115" s="1">
        <f t="shared" si="16"/>
        <v>66558.166666666672</v>
      </c>
      <c r="L115" s="1">
        <f t="shared" si="22"/>
        <v>13311.633333333333</v>
      </c>
      <c r="M115" s="11">
        <f t="shared" si="23"/>
        <v>0.16666666666666666</v>
      </c>
      <c r="N115" s="1" t="s">
        <v>43</v>
      </c>
      <c r="O115" s="1">
        <v>0</v>
      </c>
      <c r="P115" s="1" t="s">
        <v>32</v>
      </c>
      <c r="Q115" s="1">
        <v>34726</v>
      </c>
      <c r="R115" s="14">
        <v>79869.8</v>
      </c>
    </row>
    <row r="116" spans="1:18">
      <c r="A116" s="1">
        <f t="shared" si="17"/>
        <v>115</v>
      </c>
      <c r="B116" s="1" t="s">
        <v>262</v>
      </c>
      <c r="C116" s="1" t="s">
        <v>14</v>
      </c>
      <c r="D116" s="1" t="s">
        <v>22</v>
      </c>
      <c r="E116" s="1" t="s">
        <v>39</v>
      </c>
      <c r="F116" s="13" t="s">
        <v>64</v>
      </c>
      <c r="G116" s="1" t="s">
        <v>76</v>
      </c>
      <c r="H116" s="1">
        <v>12.1234679</v>
      </c>
      <c r="I116" s="5">
        <v>32.650351000000001</v>
      </c>
      <c r="J116" s="14">
        <v>79869.8</v>
      </c>
      <c r="K116" s="1">
        <f t="shared" si="16"/>
        <v>66558.166666666672</v>
      </c>
      <c r="L116" s="1">
        <f t="shared" si="22"/>
        <v>13311.633333333333</v>
      </c>
      <c r="M116" s="11">
        <f t="shared" si="23"/>
        <v>0.16666666666666666</v>
      </c>
      <c r="N116" s="1" t="s">
        <v>43</v>
      </c>
      <c r="O116" s="1">
        <v>1</v>
      </c>
      <c r="P116" s="1" t="s">
        <v>32</v>
      </c>
      <c r="Q116" s="1">
        <v>34726</v>
      </c>
      <c r="R116" s="14">
        <v>79869.8</v>
      </c>
    </row>
    <row r="117" spans="1:18">
      <c r="A117" s="1">
        <f t="shared" si="17"/>
        <v>116</v>
      </c>
      <c r="B117" s="1" t="s">
        <v>262</v>
      </c>
      <c r="C117" s="1" t="s">
        <v>14</v>
      </c>
      <c r="D117" s="1" t="s">
        <v>22</v>
      </c>
      <c r="E117" s="1" t="s">
        <v>39</v>
      </c>
      <c r="F117" s="13" t="s">
        <v>64</v>
      </c>
      <c r="G117" s="1" t="s">
        <v>76</v>
      </c>
      <c r="H117" s="1">
        <v>12.1234679</v>
      </c>
      <c r="I117" s="5">
        <v>32.650351000000001</v>
      </c>
      <c r="J117" s="14">
        <v>79869.8</v>
      </c>
      <c r="K117" s="1">
        <f t="shared" si="16"/>
        <v>66558.166666666672</v>
      </c>
      <c r="L117" s="1">
        <f t="shared" si="22"/>
        <v>13311.633333333333</v>
      </c>
      <c r="M117" s="11">
        <f t="shared" si="23"/>
        <v>0.16666666666666666</v>
      </c>
      <c r="N117" s="1" t="s">
        <v>43</v>
      </c>
      <c r="O117" s="1">
        <v>1</v>
      </c>
      <c r="P117" s="1" t="s">
        <v>32</v>
      </c>
      <c r="Q117" s="1">
        <v>34726</v>
      </c>
      <c r="R117" s="14">
        <v>79869.8</v>
      </c>
    </row>
    <row r="118" spans="1:18">
      <c r="A118" s="1">
        <f t="shared" si="17"/>
        <v>117</v>
      </c>
      <c r="B118" s="1" t="s">
        <v>262</v>
      </c>
      <c r="C118" s="1" t="s">
        <v>14</v>
      </c>
      <c r="D118" s="1" t="s">
        <v>22</v>
      </c>
      <c r="E118" s="1" t="s">
        <v>39</v>
      </c>
      <c r="F118" s="13" t="s">
        <v>64</v>
      </c>
      <c r="G118" s="1" t="s">
        <v>76</v>
      </c>
      <c r="H118" s="1">
        <v>12.1234679</v>
      </c>
      <c r="I118" s="5">
        <v>32.650351000000001</v>
      </c>
      <c r="J118" s="14">
        <v>79869.8</v>
      </c>
      <c r="K118" s="1">
        <f t="shared" si="16"/>
        <v>66558.166666666672</v>
      </c>
      <c r="L118" s="1">
        <f t="shared" si="22"/>
        <v>13311.633333333333</v>
      </c>
      <c r="M118" s="11">
        <f t="shared" si="23"/>
        <v>0.16666666666666666</v>
      </c>
      <c r="N118" s="1" t="s">
        <v>43</v>
      </c>
      <c r="O118" s="1">
        <v>0</v>
      </c>
      <c r="P118" s="1" t="s">
        <v>32</v>
      </c>
      <c r="Q118" s="1">
        <v>34726</v>
      </c>
      <c r="R118" s="14">
        <v>79869.8</v>
      </c>
    </row>
    <row r="119" spans="1:18">
      <c r="A119" s="1">
        <f t="shared" si="17"/>
        <v>118</v>
      </c>
      <c r="B119" s="1" t="s">
        <v>262</v>
      </c>
      <c r="C119" s="1" t="s">
        <v>14</v>
      </c>
      <c r="D119" s="1" t="s">
        <v>22</v>
      </c>
      <c r="E119" s="1" t="s">
        <v>39</v>
      </c>
      <c r="F119" s="13" t="s">
        <v>64</v>
      </c>
      <c r="G119" s="1" t="s">
        <v>76</v>
      </c>
      <c r="H119" s="1">
        <v>12.1234679</v>
      </c>
      <c r="I119" s="5">
        <v>32.650351000000001</v>
      </c>
      <c r="J119" s="14">
        <v>79869.8</v>
      </c>
      <c r="K119" s="1">
        <f t="shared" si="16"/>
        <v>66558.166666666672</v>
      </c>
      <c r="L119" s="1">
        <f t="shared" si="22"/>
        <v>13311.633333333333</v>
      </c>
      <c r="M119" s="11">
        <f t="shared" si="23"/>
        <v>0.16666666666666666</v>
      </c>
      <c r="N119" s="1" t="s">
        <v>43</v>
      </c>
      <c r="O119" s="1">
        <v>0</v>
      </c>
      <c r="P119" s="1" t="s">
        <v>32</v>
      </c>
      <c r="Q119" s="1">
        <v>34726</v>
      </c>
      <c r="R119" s="14">
        <v>79869.8</v>
      </c>
    </row>
    <row r="120" spans="1:18">
      <c r="A120" s="1">
        <f t="shared" si="17"/>
        <v>119</v>
      </c>
      <c r="B120" s="1" t="s">
        <v>262</v>
      </c>
      <c r="C120" s="1" t="s">
        <v>14</v>
      </c>
      <c r="D120" s="1" t="s">
        <v>22</v>
      </c>
      <c r="E120" s="1" t="s">
        <v>39</v>
      </c>
      <c r="F120" s="13" t="s">
        <v>64</v>
      </c>
      <c r="G120" s="1" t="s">
        <v>76</v>
      </c>
      <c r="H120" s="1">
        <v>12.1234679</v>
      </c>
      <c r="I120" s="5">
        <v>32.650351000000001</v>
      </c>
      <c r="J120" s="14">
        <v>79869.8</v>
      </c>
      <c r="K120" s="1">
        <f t="shared" si="16"/>
        <v>66558.166666666672</v>
      </c>
      <c r="L120" s="1">
        <f t="shared" si="22"/>
        <v>13311.633333333333</v>
      </c>
      <c r="M120" s="11">
        <f t="shared" si="23"/>
        <v>0.16666666666666666</v>
      </c>
      <c r="N120" s="1" t="s">
        <v>43</v>
      </c>
      <c r="O120" s="1">
        <v>1</v>
      </c>
      <c r="P120" s="1" t="s">
        <v>32</v>
      </c>
      <c r="Q120" s="1">
        <v>34726</v>
      </c>
      <c r="R120" s="14">
        <v>79869.8</v>
      </c>
    </row>
    <row r="121" spans="1:18">
      <c r="A121" s="1">
        <f t="shared" si="17"/>
        <v>120</v>
      </c>
      <c r="B121" s="1" t="s">
        <v>262</v>
      </c>
      <c r="C121" s="1" t="s">
        <v>14</v>
      </c>
      <c r="D121" s="1" t="s">
        <v>22</v>
      </c>
      <c r="E121" s="1" t="s">
        <v>39</v>
      </c>
      <c r="F121" s="13" t="s">
        <v>64</v>
      </c>
      <c r="G121" s="1" t="s">
        <v>76</v>
      </c>
      <c r="H121" s="1">
        <v>12.1234679</v>
      </c>
      <c r="I121" s="5">
        <v>32.650351000000001</v>
      </c>
      <c r="J121" s="14">
        <v>79869.8</v>
      </c>
      <c r="K121" s="1">
        <f t="shared" si="16"/>
        <v>66558.166666666672</v>
      </c>
      <c r="L121" s="1">
        <f t="shared" si="22"/>
        <v>13311.633333333333</v>
      </c>
      <c r="M121" s="11">
        <f t="shared" si="23"/>
        <v>0.16666666666666666</v>
      </c>
      <c r="N121" s="1" t="s">
        <v>43</v>
      </c>
      <c r="O121" s="1">
        <v>0</v>
      </c>
      <c r="P121" s="1" t="s">
        <v>32</v>
      </c>
      <c r="Q121" s="1">
        <v>34726</v>
      </c>
      <c r="R121" s="14">
        <v>79869.8</v>
      </c>
    </row>
    <row r="122" spans="1:18">
      <c r="A122" s="1">
        <f t="shared" si="17"/>
        <v>121</v>
      </c>
      <c r="B122" s="1" t="s">
        <v>262</v>
      </c>
      <c r="C122" s="1" t="s">
        <v>14</v>
      </c>
      <c r="D122" s="1" t="s">
        <v>22</v>
      </c>
      <c r="E122" s="1" t="s">
        <v>39</v>
      </c>
      <c r="F122" s="13" t="s">
        <v>64</v>
      </c>
      <c r="G122" s="1" t="s">
        <v>76</v>
      </c>
      <c r="H122" s="1">
        <v>12.1234679</v>
      </c>
      <c r="I122" s="5">
        <v>32.650351000000001</v>
      </c>
      <c r="J122" s="14">
        <v>79869.8</v>
      </c>
      <c r="K122" s="1">
        <f t="shared" si="16"/>
        <v>66558.166666666672</v>
      </c>
      <c r="L122" s="1">
        <f t="shared" si="22"/>
        <v>13311.633333333333</v>
      </c>
      <c r="M122" s="11">
        <f t="shared" si="23"/>
        <v>0.16666666666666666</v>
      </c>
      <c r="N122" s="1" t="s">
        <v>43</v>
      </c>
      <c r="O122" s="1">
        <v>0</v>
      </c>
      <c r="P122" s="1" t="s">
        <v>32</v>
      </c>
      <c r="Q122" s="1">
        <v>34726</v>
      </c>
      <c r="R122" s="14">
        <v>79869.8</v>
      </c>
    </row>
    <row r="123" spans="1:18">
      <c r="A123" s="1">
        <f t="shared" si="17"/>
        <v>122</v>
      </c>
      <c r="B123" s="1" t="s">
        <v>262</v>
      </c>
      <c r="C123" s="1" t="s">
        <v>14</v>
      </c>
      <c r="D123" s="1" t="s">
        <v>22</v>
      </c>
      <c r="E123" s="1" t="s">
        <v>39</v>
      </c>
      <c r="F123" s="13" t="s">
        <v>64</v>
      </c>
      <c r="G123" s="1" t="s">
        <v>76</v>
      </c>
      <c r="H123" s="1">
        <v>12.1234679</v>
      </c>
      <c r="I123" s="5">
        <v>32.650351000000001</v>
      </c>
      <c r="J123" s="14">
        <v>79869.8</v>
      </c>
      <c r="K123" s="1">
        <f t="shared" si="16"/>
        <v>66558.166666666672</v>
      </c>
      <c r="L123" s="1">
        <f t="shared" si="22"/>
        <v>13311.633333333333</v>
      </c>
      <c r="M123" s="11">
        <f t="shared" si="23"/>
        <v>0.16666666666666666</v>
      </c>
      <c r="N123" s="1" t="s">
        <v>43</v>
      </c>
      <c r="O123" s="1">
        <v>0</v>
      </c>
      <c r="P123" s="1" t="s">
        <v>32</v>
      </c>
      <c r="Q123" s="1">
        <v>34726</v>
      </c>
      <c r="R123" s="14">
        <v>79869.8</v>
      </c>
    </row>
    <row r="124" spans="1:18">
      <c r="A124" s="1">
        <f t="shared" si="17"/>
        <v>123</v>
      </c>
      <c r="B124" s="1" t="s">
        <v>262</v>
      </c>
      <c r="C124" s="1" t="s">
        <v>14</v>
      </c>
      <c r="D124" s="1" t="s">
        <v>22</v>
      </c>
      <c r="E124" s="1" t="s">
        <v>39</v>
      </c>
      <c r="F124" s="13" t="s">
        <v>64</v>
      </c>
      <c r="G124" s="1" t="s">
        <v>76</v>
      </c>
      <c r="H124" s="1">
        <v>12.1234679</v>
      </c>
      <c r="I124" s="5">
        <v>32.650351000000001</v>
      </c>
      <c r="J124" s="14">
        <v>79869.8</v>
      </c>
      <c r="K124" s="1">
        <f t="shared" si="16"/>
        <v>66558.166666666672</v>
      </c>
      <c r="L124" s="1">
        <f t="shared" si="22"/>
        <v>13311.633333333333</v>
      </c>
      <c r="M124" s="11">
        <f t="shared" si="23"/>
        <v>0.16666666666666666</v>
      </c>
      <c r="N124" s="1" t="s">
        <v>43</v>
      </c>
      <c r="O124" s="1">
        <v>0</v>
      </c>
      <c r="P124" s="1" t="s">
        <v>32</v>
      </c>
      <c r="Q124" s="1">
        <v>34726</v>
      </c>
      <c r="R124" s="14">
        <v>79869.8</v>
      </c>
    </row>
    <row r="125" spans="1:18">
      <c r="A125" s="1">
        <f t="shared" si="17"/>
        <v>124</v>
      </c>
      <c r="B125" s="1" t="s">
        <v>262</v>
      </c>
      <c r="C125" s="1" t="s">
        <v>14</v>
      </c>
      <c r="D125" s="1" t="s">
        <v>22</v>
      </c>
      <c r="E125" s="1" t="s">
        <v>39</v>
      </c>
      <c r="F125" s="13" t="s">
        <v>64</v>
      </c>
      <c r="G125" s="1" t="s">
        <v>76</v>
      </c>
      <c r="H125" s="1">
        <v>12.1234679</v>
      </c>
      <c r="I125" s="5">
        <v>32.650351000000001</v>
      </c>
      <c r="J125" s="14">
        <v>79869.8</v>
      </c>
      <c r="K125" s="1">
        <f t="shared" si="16"/>
        <v>66558.166666666672</v>
      </c>
      <c r="L125" s="1">
        <f t="shared" si="22"/>
        <v>13311.633333333333</v>
      </c>
      <c r="M125" s="11">
        <f t="shared" si="23"/>
        <v>0.16666666666666666</v>
      </c>
      <c r="N125" s="1" t="s">
        <v>43</v>
      </c>
      <c r="O125" s="1">
        <v>0</v>
      </c>
      <c r="P125" s="1" t="s">
        <v>32</v>
      </c>
      <c r="Q125" s="1">
        <v>34726</v>
      </c>
      <c r="R125" s="14">
        <v>79869.8</v>
      </c>
    </row>
    <row r="126" spans="1:18">
      <c r="A126" s="1">
        <f t="shared" si="17"/>
        <v>125</v>
      </c>
      <c r="B126" s="1" t="s">
        <v>262</v>
      </c>
      <c r="C126" s="1" t="s">
        <v>14</v>
      </c>
      <c r="D126" s="1" t="s">
        <v>22</v>
      </c>
      <c r="E126" s="1" t="s">
        <v>39</v>
      </c>
      <c r="F126" s="13" t="s">
        <v>64</v>
      </c>
      <c r="G126" s="1" t="s">
        <v>76</v>
      </c>
      <c r="H126" s="1">
        <v>12.1234679</v>
      </c>
      <c r="I126" s="5">
        <v>32.650351000000001</v>
      </c>
      <c r="J126" s="14">
        <v>79869.8</v>
      </c>
      <c r="K126" s="1">
        <f t="shared" si="16"/>
        <v>66558.166666666672</v>
      </c>
      <c r="L126" s="1">
        <f t="shared" si="22"/>
        <v>13311.633333333333</v>
      </c>
      <c r="M126" s="11">
        <f t="shared" si="23"/>
        <v>0.16666666666666666</v>
      </c>
      <c r="N126" s="1" t="s">
        <v>43</v>
      </c>
      <c r="O126" s="1">
        <v>0</v>
      </c>
      <c r="P126" s="1" t="s">
        <v>32</v>
      </c>
      <c r="Q126" s="1">
        <v>34726</v>
      </c>
      <c r="R126" s="14">
        <v>79869.8</v>
      </c>
    </row>
    <row r="127" spans="1:18">
      <c r="A127" s="1">
        <f t="shared" si="17"/>
        <v>126</v>
      </c>
      <c r="B127" s="1" t="s">
        <v>262</v>
      </c>
      <c r="C127" s="1" t="s">
        <v>14</v>
      </c>
      <c r="D127" s="1" t="s">
        <v>22</v>
      </c>
      <c r="E127" s="1" t="s">
        <v>39</v>
      </c>
      <c r="F127" s="13" t="s">
        <v>64</v>
      </c>
      <c r="G127" s="1" t="s">
        <v>76</v>
      </c>
      <c r="H127" s="1">
        <v>12.1234679</v>
      </c>
      <c r="I127" s="5">
        <v>32.650351000000001</v>
      </c>
      <c r="J127" s="14">
        <v>79869.8</v>
      </c>
      <c r="K127" s="1">
        <f t="shared" si="16"/>
        <v>66558.166666666672</v>
      </c>
      <c r="L127" s="1">
        <f t="shared" si="22"/>
        <v>13311.633333333333</v>
      </c>
      <c r="M127" s="11">
        <f t="shared" si="23"/>
        <v>0.16666666666666666</v>
      </c>
      <c r="N127" s="1" t="s">
        <v>43</v>
      </c>
      <c r="O127" s="1">
        <v>0</v>
      </c>
      <c r="P127" s="1" t="s">
        <v>32</v>
      </c>
      <c r="Q127" s="1">
        <v>34726</v>
      </c>
      <c r="R127" s="14">
        <v>79869.8</v>
      </c>
    </row>
    <row r="128" spans="1:18">
      <c r="A128" s="1">
        <f t="shared" si="17"/>
        <v>127</v>
      </c>
      <c r="B128" s="1" t="s">
        <v>262</v>
      </c>
      <c r="C128" s="1" t="s">
        <v>14</v>
      </c>
      <c r="D128" s="1" t="s">
        <v>22</v>
      </c>
      <c r="E128" s="1" t="s">
        <v>39</v>
      </c>
      <c r="F128" s="13" t="s">
        <v>64</v>
      </c>
      <c r="G128" s="1" t="s">
        <v>76</v>
      </c>
      <c r="H128" s="1">
        <v>12.1234679</v>
      </c>
      <c r="I128" s="5">
        <v>32.650351000000001</v>
      </c>
      <c r="J128" s="14">
        <v>79869.8</v>
      </c>
      <c r="K128" s="1">
        <f t="shared" si="16"/>
        <v>66558.166666666672</v>
      </c>
      <c r="L128" s="1">
        <f t="shared" si="22"/>
        <v>13311.633333333333</v>
      </c>
      <c r="M128" s="11">
        <f t="shared" si="23"/>
        <v>0.16666666666666666</v>
      </c>
      <c r="N128" s="1" t="s">
        <v>43</v>
      </c>
      <c r="O128" s="1">
        <v>0</v>
      </c>
      <c r="P128" s="1" t="s">
        <v>32</v>
      </c>
      <c r="Q128" s="1">
        <v>34726</v>
      </c>
      <c r="R128" s="14">
        <v>79869.8</v>
      </c>
    </row>
    <row r="129" spans="1:18">
      <c r="A129" s="1">
        <f t="shared" si="17"/>
        <v>128</v>
      </c>
      <c r="B129" s="1" t="s">
        <v>262</v>
      </c>
      <c r="C129" s="1" t="s">
        <v>14</v>
      </c>
      <c r="D129" s="1" t="s">
        <v>22</v>
      </c>
      <c r="E129" s="1" t="s">
        <v>39</v>
      </c>
      <c r="F129" s="13" t="s">
        <v>64</v>
      </c>
      <c r="G129" s="1" t="s">
        <v>76</v>
      </c>
      <c r="H129" s="1">
        <v>12.1234679</v>
      </c>
      <c r="I129" s="5">
        <v>32.650351000000001</v>
      </c>
      <c r="J129" s="14">
        <v>79869.8</v>
      </c>
      <c r="K129" s="1">
        <f t="shared" si="16"/>
        <v>66558.166666666672</v>
      </c>
      <c r="L129" s="1">
        <f t="shared" si="22"/>
        <v>13311.633333333333</v>
      </c>
      <c r="M129" s="11">
        <f t="shared" si="23"/>
        <v>0.16666666666666666</v>
      </c>
      <c r="N129" s="1" t="s">
        <v>43</v>
      </c>
      <c r="O129" s="1">
        <v>1</v>
      </c>
      <c r="P129" s="1" t="s">
        <v>32</v>
      </c>
      <c r="Q129" s="1">
        <v>34726</v>
      </c>
      <c r="R129" s="14">
        <v>79869.8</v>
      </c>
    </row>
    <row r="130" spans="1:18">
      <c r="A130" s="1">
        <f t="shared" si="17"/>
        <v>129</v>
      </c>
      <c r="B130" s="1" t="s">
        <v>262</v>
      </c>
      <c r="C130" s="1" t="s">
        <v>14</v>
      </c>
      <c r="D130" s="1" t="s">
        <v>22</v>
      </c>
      <c r="E130" s="1" t="s">
        <v>39</v>
      </c>
      <c r="F130" s="13" t="s">
        <v>64</v>
      </c>
      <c r="G130" s="1" t="s">
        <v>76</v>
      </c>
      <c r="H130" s="1">
        <v>12.1234679</v>
      </c>
      <c r="I130" s="5">
        <v>32.650351000000001</v>
      </c>
      <c r="J130" s="14">
        <v>79869.8</v>
      </c>
      <c r="K130" s="1">
        <f t="shared" si="16"/>
        <v>66558.166666666672</v>
      </c>
      <c r="L130" s="1">
        <f t="shared" si="22"/>
        <v>13311.633333333333</v>
      </c>
      <c r="M130" s="11">
        <f t="shared" si="23"/>
        <v>0.16666666666666666</v>
      </c>
      <c r="N130" s="1" t="s">
        <v>43</v>
      </c>
      <c r="O130" s="1">
        <v>0</v>
      </c>
      <c r="P130" s="1" t="s">
        <v>32</v>
      </c>
      <c r="Q130" s="1">
        <v>34726</v>
      </c>
      <c r="R130" s="14">
        <v>79869.8</v>
      </c>
    </row>
    <row r="131" spans="1:18">
      <c r="A131" s="1">
        <f t="shared" si="17"/>
        <v>130</v>
      </c>
      <c r="B131" s="1" t="s">
        <v>262</v>
      </c>
      <c r="C131" s="1" t="s">
        <v>14</v>
      </c>
      <c r="D131" s="1" t="s">
        <v>22</v>
      </c>
      <c r="E131" s="1" t="s">
        <v>39</v>
      </c>
      <c r="F131" s="13" t="s">
        <v>65</v>
      </c>
      <c r="G131" s="1" t="s">
        <v>77</v>
      </c>
      <c r="H131" s="1">
        <v>13.0142682</v>
      </c>
      <c r="I131" s="5">
        <v>31.8733386</v>
      </c>
      <c r="J131" s="1">
        <v>44123.199999999997</v>
      </c>
      <c r="K131" s="1">
        <f t="shared" si="16"/>
        <v>40112</v>
      </c>
      <c r="L131" s="1">
        <f t="shared" si="22"/>
        <v>4011.2</v>
      </c>
      <c r="M131" s="11">
        <f>2/22</f>
        <v>9.0909090909090912E-2</v>
      </c>
      <c r="N131" s="1" t="s">
        <v>43</v>
      </c>
      <c r="O131" s="1">
        <v>0</v>
      </c>
      <c r="P131" s="1" t="s">
        <v>32</v>
      </c>
      <c r="Q131" s="1">
        <v>19184</v>
      </c>
      <c r="R131" s="1">
        <v>44123.199999999997</v>
      </c>
    </row>
    <row r="132" spans="1:18">
      <c r="A132" s="1">
        <f t="shared" ref="A132:A170" si="24">A131+1</f>
        <v>131</v>
      </c>
      <c r="B132" s="1" t="s">
        <v>262</v>
      </c>
      <c r="C132" s="1" t="s">
        <v>14</v>
      </c>
      <c r="D132" s="1" t="s">
        <v>22</v>
      </c>
      <c r="E132" s="1" t="s">
        <v>39</v>
      </c>
      <c r="F132" s="13" t="s">
        <v>65</v>
      </c>
      <c r="G132" s="1" t="s">
        <v>77</v>
      </c>
      <c r="H132" s="1">
        <v>13.0142682</v>
      </c>
      <c r="I132" s="5">
        <v>31.8733386</v>
      </c>
      <c r="J132" s="1">
        <v>44123.199999999997</v>
      </c>
      <c r="K132" s="1">
        <f t="shared" si="16"/>
        <v>40112</v>
      </c>
      <c r="L132" s="1">
        <f t="shared" ref="L132:L153" si="25">M132*J132</f>
        <v>4011.2</v>
      </c>
      <c r="M132" s="11">
        <f t="shared" ref="M132:M152" si="26">2/22</f>
        <v>9.0909090909090912E-2</v>
      </c>
      <c r="N132" s="1" t="s">
        <v>43</v>
      </c>
      <c r="O132" s="1">
        <v>0</v>
      </c>
      <c r="P132" s="1" t="s">
        <v>32</v>
      </c>
      <c r="Q132" s="1">
        <v>19184</v>
      </c>
      <c r="R132" s="1">
        <v>44123.199999999997</v>
      </c>
    </row>
    <row r="133" spans="1:18">
      <c r="A133" s="1">
        <f t="shared" si="24"/>
        <v>132</v>
      </c>
      <c r="B133" s="1" t="s">
        <v>262</v>
      </c>
      <c r="C133" s="1" t="s">
        <v>14</v>
      </c>
      <c r="D133" s="1" t="s">
        <v>22</v>
      </c>
      <c r="E133" s="1" t="s">
        <v>39</v>
      </c>
      <c r="F133" s="13" t="s">
        <v>65</v>
      </c>
      <c r="G133" s="1" t="s">
        <v>77</v>
      </c>
      <c r="H133" s="1">
        <v>13.0142682</v>
      </c>
      <c r="I133" s="5">
        <v>31.8733386</v>
      </c>
      <c r="J133" s="1">
        <v>44123.199999999997</v>
      </c>
      <c r="K133" s="1">
        <f t="shared" ref="K133:K173" si="27">J133-L133</f>
        <v>40112</v>
      </c>
      <c r="L133" s="1">
        <f t="shared" si="25"/>
        <v>4011.2</v>
      </c>
      <c r="M133" s="11">
        <f t="shared" si="26"/>
        <v>9.0909090909090912E-2</v>
      </c>
      <c r="N133" s="1" t="s">
        <v>43</v>
      </c>
      <c r="O133" s="1">
        <v>0</v>
      </c>
      <c r="P133" s="1" t="s">
        <v>32</v>
      </c>
      <c r="Q133" s="1">
        <v>19184</v>
      </c>
      <c r="R133" s="1">
        <v>44123.199999999997</v>
      </c>
    </row>
    <row r="134" spans="1:18">
      <c r="A134" s="1">
        <f t="shared" si="24"/>
        <v>133</v>
      </c>
      <c r="B134" s="1" t="s">
        <v>262</v>
      </c>
      <c r="C134" s="1" t="s">
        <v>14</v>
      </c>
      <c r="D134" s="1" t="s">
        <v>22</v>
      </c>
      <c r="E134" s="1" t="s">
        <v>39</v>
      </c>
      <c r="F134" s="13" t="s">
        <v>65</v>
      </c>
      <c r="G134" s="1" t="s">
        <v>77</v>
      </c>
      <c r="H134" s="1">
        <v>13.0142682</v>
      </c>
      <c r="I134" s="5">
        <v>31.8733386</v>
      </c>
      <c r="J134" s="1">
        <v>44123.199999999997</v>
      </c>
      <c r="K134" s="1">
        <f t="shared" si="27"/>
        <v>40112</v>
      </c>
      <c r="L134" s="1">
        <f t="shared" si="25"/>
        <v>4011.2</v>
      </c>
      <c r="M134" s="11">
        <f t="shared" si="26"/>
        <v>9.0909090909090912E-2</v>
      </c>
      <c r="N134" s="1" t="s">
        <v>43</v>
      </c>
      <c r="O134" s="1">
        <v>1</v>
      </c>
      <c r="P134" s="1" t="s">
        <v>32</v>
      </c>
      <c r="Q134" s="1">
        <v>19184</v>
      </c>
      <c r="R134" s="1">
        <v>44123.199999999997</v>
      </c>
    </row>
    <row r="135" spans="1:18">
      <c r="A135" s="1">
        <f t="shared" si="24"/>
        <v>134</v>
      </c>
      <c r="B135" s="1" t="s">
        <v>262</v>
      </c>
      <c r="C135" s="1" t="s">
        <v>14</v>
      </c>
      <c r="D135" s="1" t="s">
        <v>22</v>
      </c>
      <c r="E135" s="1" t="s">
        <v>39</v>
      </c>
      <c r="F135" s="13" t="s">
        <v>65</v>
      </c>
      <c r="G135" s="1" t="s">
        <v>77</v>
      </c>
      <c r="H135" s="1">
        <v>13.0142682</v>
      </c>
      <c r="I135" s="5">
        <v>31.8733386</v>
      </c>
      <c r="J135" s="1">
        <v>44123.199999999997</v>
      </c>
      <c r="K135" s="1">
        <f t="shared" si="27"/>
        <v>40112</v>
      </c>
      <c r="L135" s="1">
        <f t="shared" si="25"/>
        <v>4011.2</v>
      </c>
      <c r="M135" s="11">
        <f t="shared" si="26"/>
        <v>9.0909090909090912E-2</v>
      </c>
      <c r="N135" s="1" t="s">
        <v>43</v>
      </c>
      <c r="O135" s="1">
        <v>0</v>
      </c>
      <c r="P135" s="1" t="s">
        <v>32</v>
      </c>
      <c r="Q135" s="1">
        <v>19184</v>
      </c>
      <c r="R135" s="1">
        <v>44123.199999999997</v>
      </c>
    </row>
    <row r="136" spans="1:18">
      <c r="A136" s="1">
        <f t="shared" si="24"/>
        <v>135</v>
      </c>
      <c r="B136" s="1" t="s">
        <v>262</v>
      </c>
      <c r="C136" s="1" t="s">
        <v>14</v>
      </c>
      <c r="D136" s="1" t="s">
        <v>22</v>
      </c>
      <c r="E136" s="1" t="s">
        <v>39</v>
      </c>
      <c r="F136" s="13" t="s">
        <v>65</v>
      </c>
      <c r="G136" s="1" t="s">
        <v>77</v>
      </c>
      <c r="H136" s="1">
        <v>13.0142682</v>
      </c>
      <c r="I136" s="5">
        <v>31.8733386</v>
      </c>
      <c r="J136" s="1">
        <v>44123.199999999997</v>
      </c>
      <c r="K136" s="1">
        <f t="shared" si="27"/>
        <v>40112</v>
      </c>
      <c r="L136" s="1">
        <f t="shared" si="25"/>
        <v>4011.2</v>
      </c>
      <c r="M136" s="11">
        <f t="shared" si="26"/>
        <v>9.0909090909090912E-2</v>
      </c>
      <c r="N136" s="1" t="s">
        <v>43</v>
      </c>
      <c r="O136" s="1">
        <v>0</v>
      </c>
      <c r="P136" s="1" t="s">
        <v>32</v>
      </c>
      <c r="Q136" s="1">
        <v>19184</v>
      </c>
      <c r="R136" s="1">
        <v>44123.199999999997</v>
      </c>
    </row>
    <row r="137" spans="1:18">
      <c r="A137" s="1">
        <f t="shared" si="24"/>
        <v>136</v>
      </c>
      <c r="B137" s="1" t="s">
        <v>262</v>
      </c>
      <c r="C137" s="1" t="s">
        <v>14</v>
      </c>
      <c r="D137" s="1" t="s">
        <v>22</v>
      </c>
      <c r="E137" s="1" t="s">
        <v>39</v>
      </c>
      <c r="F137" s="13" t="s">
        <v>65</v>
      </c>
      <c r="G137" s="1" t="s">
        <v>77</v>
      </c>
      <c r="H137" s="1">
        <v>13.0142682</v>
      </c>
      <c r="I137" s="5">
        <v>31.8733386</v>
      </c>
      <c r="J137" s="1">
        <v>44123.199999999997</v>
      </c>
      <c r="K137" s="1">
        <f t="shared" si="27"/>
        <v>40112</v>
      </c>
      <c r="L137" s="1">
        <f t="shared" si="25"/>
        <v>4011.2</v>
      </c>
      <c r="M137" s="11">
        <f t="shared" si="26"/>
        <v>9.0909090909090912E-2</v>
      </c>
      <c r="N137" s="1" t="s">
        <v>43</v>
      </c>
      <c r="O137" s="1">
        <v>0</v>
      </c>
      <c r="P137" s="1" t="s">
        <v>32</v>
      </c>
      <c r="Q137" s="1">
        <v>19184</v>
      </c>
      <c r="R137" s="1">
        <v>44123.199999999997</v>
      </c>
    </row>
    <row r="138" spans="1:18">
      <c r="A138" s="1">
        <f t="shared" si="24"/>
        <v>137</v>
      </c>
      <c r="B138" s="1" t="s">
        <v>262</v>
      </c>
      <c r="C138" s="1" t="s">
        <v>14</v>
      </c>
      <c r="D138" s="1" t="s">
        <v>22</v>
      </c>
      <c r="E138" s="1" t="s">
        <v>39</v>
      </c>
      <c r="F138" s="13" t="s">
        <v>65</v>
      </c>
      <c r="G138" s="1" t="s">
        <v>77</v>
      </c>
      <c r="H138" s="1">
        <v>13.0142682</v>
      </c>
      <c r="I138" s="5">
        <v>31.8733386</v>
      </c>
      <c r="J138" s="1">
        <v>44123.199999999997</v>
      </c>
      <c r="K138" s="1">
        <f t="shared" si="27"/>
        <v>40112</v>
      </c>
      <c r="L138" s="1">
        <f t="shared" si="25"/>
        <v>4011.2</v>
      </c>
      <c r="M138" s="11">
        <f t="shared" si="26"/>
        <v>9.0909090909090912E-2</v>
      </c>
      <c r="N138" s="1" t="s">
        <v>43</v>
      </c>
      <c r="O138" s="1">
        <v>0</v>
      </c>
      <c r="P138" s="1" t="s">
        <v>32</v>
      </c>
      <c r="Q138" s="1">
        <v>19184</v>
      </c>
      <c r="R138" s="1">
        <v>44123.199999999997</v>
      </c>
    </row>
    <row r="139" spans="1:18">
      <c r="A139" s="1">
        <f t="shared" si="24"/>
        <v>138</v>
      </c>
      <c r="B139" s="1" t="s">
        <v>262</v>
      </c>
      <c r="C139" s="1" t="s">
        <v>14</v>
      </c>
      <c r="D139" s="1" t="s">
        <v>22</v>
      </c>
      <c r="E139" s="1" t="s">
        <v>39</v>
      </c>
      <c r="F139" s="13" t="s">
        <v>65</v>
      </c>
      <c r="G139" s="1" t="s">
        <v>77</v>
      </c>
      <c r="H139" s="1">
        <v>13.0142682</v>
      </c>
      <c r="I139" s="5">
        <v>31.8733386</v>
      </c>
      <c r="J139" s="1">
        <v>44123.199999999997</v>
      </c>
      <c r="K139" s="1">
        <f t="shared" si="27"/>
        <v>40112</v>
      </c>
      <c r="L139" s="1">
        <f t="shared" si="25"/>
        <v>4011.2</v>
      </c>
      <c r="M139" s="11">
        <f t="shared" si="26"/>
        <v>9.0909090909090912E-2</v>
      </c>
      <c r="N139" s="1" t="s">
        <v>43</v>
      </c>
      <c r="O139" s="1">
        <v>0</v>
      </c>
      <c r="P139" s="1" t="s">
        <v>32</v>
      </c>
      <c r="Q139" s="1">
        <v>19184</v>
      </c>
      <c r="R139" s="1">
        <v>44123.199999999997</v>
      </c>
    </row>
    <row r="140" spans="1:18">
      <c r="A140" s="1">
        <f t="shared" si="24"/>
        <v>139</v>
      </c>
      <c r="B140" s="1" t="s">
        <v>262</v>
      </c>
      <c r="C140" s="1" t="s">
        <v>14</v>
      </c>
      <c r="D140" s="1" t="s">
        <v>22</v>
      </c>
      <c r="E140" s="1" t="s">
        <v>39</v>
      </c>
      <c r="F140" s="13" t="s">
        <v>65</v>
      </c>
      <c r="G140" s="1" t="s">
        <v>77</v>
      </c>
      <c r="H140" s="1">
        <v>13.0142682</v>
      </c>
      <c r="I140" s="5">
        <v>31.8733386</v>
      </c>
      <c r="J140" s="1">
        <v>44123.199999999997</v>
      </c>
      <c r="K140" s="1">
        <f t="shared" si="27"/>
        <v>40112</v>
      </c>
      <c r="L140" s="1">
        <f t="shared" si="25"/>
        <v>4011.2</v>
      </c>
      <c r="M140" s="11">
        <f t="shared" si="26"/>
        <v>9.0909090909090912E-2</v>
      </c>
      <c r="N140" s="1" t="s">
        <v>43</v>
      </c>
      <c r="O140" s="1">
        <v>0</v>
      </c>
      <c r="P140" s="1" t="s">
        <v>32</v>
      </c>
      <c r="Q140" s="1">
        <v>19184</v>
      </c>
      <c r="R140" s="1">
        <v>44123.199999999997</v>
      </c>
    </row>
    <row r="141" spans="1:18">
      <c r="A141" s="1">
        <f t="shared" si="24"/>
        <v>140</v>
      </c>
      <c r="B141" s="1" t="s">
        <v>262</v>
      </c>
      <c r="C141" s="1" t="s">
        <v>14</v>
      </c>
      <c r="D141" s="1" t="s">
        <v>22</v>
      </c>
      <c r="E141" s="1" t="s">
        <v>39</v>
      </c>
      <c r="F141" s="13" t="s">
        <v>65</v>
      </c>
      <c r="G141" s="1" t="s">
        <v>77</v>
      </c>
      <c r="H141" s="1">
        <v>13.0142682</v>
      </c>
      <c r="I141" s="5">
        <v>31.8733386</v>
      </c>
      <c r="J141" s="1">
        <v>44123.199999999997</v>
      </c>
      <c r="K141" s="1">
        <f t="shared" si="27"/>
        <v>40112</v>
      </c>
      <c r="L141" s="1">
        <f t="shared" si="25"/>
        <v>4011.2</v>
      </c>
      <c r="M141" s="11">
        <f t="shared" si="26"/>
        <v>9.0909090909090912E-2</v>
      </c>
      <c r="N141" s="1" t="s">
        <v>43</v>
      </c>
      <c r="O141" s="1">
        <v>1</v>
      </c>
      <c r="P141" s="1" t="s">
        <v>32</v>
      </c>
      <c r="Q141" s="1">
        <v>19184</v>
      </c>
      <c r="R141" s="1">
        <v>44123.199999999997</v>
      </c>
    </row>
    <row r="142" spans="1:18">
      <c r="A142" s="1">
        <f t="shared" si="24"/>
        <v>141</v>
      </c>
      <c r="B142" s="1" t="s">
        <v>262</v>
      </c>
      <c r="C142" s="1" t="s">
        <v>14</v>
      </c>
      <c r="D142" s="1" t="s">
        <v>22</v>
      </c>
      <c r="E142" s="1" t="s">
        <v>39</v>
      </c>
      <c r="F142" s="13" t="s">
        <v>65</v>
      </c>
      <c r="G142" s="1" t="s">
        <v>77</v>
      </c>
      <c r="H142" s="1">
        <v>13.0142682</v>
      </c>
      <c r="I142" s="5">
        <v>31.8733386</v>
      </c>
      <c r="J142" s="1">
        <v>44123.199999999997</v>
      </c>
      <c r="K142" s="1">
        <f t="shared" si="27"/>
        <v>40112</v>
      </c>
      <c r="L142" s="1">
        <f t="shared" si="25"/>
        <v>4011.2</v>
      </c>
      <c r="M142" s="11">
        <f t="shared" si="26"/>
        <v>9.0909090909090912E-2</v>
      </c>
      <c r="N142" s="1" t="s">
        <v>43</v>
      </c>
      <c r="O142" s="1">
        <v>0</v>
      </c>
      <c r="P142" s="1" t="s">
        <v>32</v>
      </c>
      <c r="Q142" s="1">
        <v>19184</v>
      </c>
      <c r="R142" s="1">
        <v>44123.199999999997</v>
      </c>
    </row>
    <row r="143" spans="1:18">
      <c r="A143" s="1">
        <f t="shared" si="24"/>
        <v>142</v>
      </c>
      <c r="B143" s="1" t="s">
        <v>262</v>
      </c>
      <c r="C143" s="1" t="s">
        <v>14</v>
      </c>
      <c r="D143" s="1" t="s">
        <v>22</v>
      </c>
      <c r="E143" s="1" t="s">
        <v>39</v>
      </c>
      <c r="F143" s="13" t="s">
        <v>65</v>
      </c>
      <c r="G143" s="1" t="s">
        <v>77</v>
      </c>
      <c r="H143" s="1">
        <v>13.0142682</v>
      </c>
      <c r="I143" s="5">
        <v>31.8733386</v>
      </c>
      <c r="J143" s="1">
        <v>44123.199999999997</v>
      </c>
      <c r="K143" s="1">
        <f t="shared" si="27"/>
        <v>40112</v>
      </c>
      <c r="L143" s="1">
        <f t="shared" si="25"/>
        <v>4011.2</v>
      </c>
      <c r="M143" s="11">
        <f t="shared" si="26"/>
        <v>9.0909090909090912E-2</v>
      </c>
      <c r="N143" s="1" t="s">
        <v>43</v>
      </c>
      <c r="O143" s="1">
        <v>0</v>
      </c>
      <c r="P143" s="1" t="s">
        <v>32</v>
      </c>
      <c r="Q143" s="1">
        <v>19184</v>
      </c>
      <c r="R143" s="1">
        <v>44123.199999999997</v>
      </c>
    </row>
    <row r="144" spans="1:18">
      <c r="A144" s="1">
        <f t="shared" si="24"/>
        <v>143</v>
      </c>
      <c r="B144" s="1" t="s">
        <v>262</v>
      </c>
      <c r="C144" s="1" t="s">
        <v>14</v>
      </c>
      <c r="D144" s="1" t="s">
        <v>22</v>
      </c>
      <c r="E144" s="1" t="s">
        <v>39</v>
      </c>
      <c r="F144" s="13" t="s">
        <v>65</v>
      </c>
      <c r="G144" s="1" t="s">
        <v>77</v>
      </c>
      <c r="H144" s="1">
        <v>13.0142682</v>
      </c>
      <c r="I144" s="5">
        <v>31.8733386</v>
      </c>
      <c r="J144" s="1">
        <v>44123.199999999997</v>
      </c>
      <c r="K144" s="1">
        <f t="shared" si="27"/>
        <v>40112</v>
      </c>
      <c r="L144" s="1">
        <f t="shared" si="25"/>
        <v>4011.2</v>
      </c>
      <c r="M144" s="11">
        <f t="shared" si="26"/>
        <v>9.0909090909090912E-2</v>
      </c>
      <c r="N144" s="1" t="s">
        <v>43</v>
      </c>
      <c r="O144" s="1">
        <v>0</v>
      </c>
      <c r="P144" s="1" t="s">
        <v>32</v>
      </c>
      <c r="Q144" s="1">
        <v>19184</v>
      </c>
      <c r="R144" s="1">
        <v>44123.199999999997</v>
      </c>
    </row>
    <row r="145" spans="1:18">
      <c r="A145" s="1">
        <f t="shared" si="24"/>
        <v>144</v>
      </c>
      <c r="B145" s="1" t="s">
        <v>262</v>
      </c>
      <c r="C145" s="1" t="s">
        <v>14</v>
      </c>
      <c r="D145" s="1" t="s">
        <v>22</v>
      </c>
      <c r="E145" s="1" t="s">
        <v>39</v>
      </c>
      <c r="F145" s="13" t="s">
        <v>65</v>
      </c>
      <c r="G145" s="1" t="s">
        <v>77</v>
      </c>
      <c r="H145" s="1">
        <v>13.0142682</v>
      </c>
      <c r="I145" s="5">
        <v>31.8733386</v>
      </c>
      <c r="J145" s="1">
        <v>44123.199999999997</v>
      </c>
      <c r="K145" s="1">
        <f t="shared" si="27"/>
        <v>40112</v>
      </c>
      <c r="L145" s="1">
        <f t="shared" si="25"/>
        <v>4011.2</v>
      </c>
      <c r="M145" s="11">
        <f t="shared" si="26"/>
        <v>9.0909090909090912E-2</v>
      </c>
      <c r="N145" s="1" t="s">
        <v>43</v>
      </c>
      <c r="O145" s="1">
        <v>0</v>
      </c>
      <c r="P145" s="1" t="s">
        <v>32</v>
      </c>
      <c r="Q145" s="1">
        <v>19184</v>
      </c>
      <c r="R145" s="1">
        <v>44123.199999999997</v>
      </c>
    </row>
    <row r="146" spans="1:18">
      <c r="A146" s="1">
        <f t="shared" si="24"/>
        <v>145</v>
      </c>
      <c r="B146" s="1" t="s">
        <v>262</v>
      </c>
      <c r="C146" s="1" t="s">
        <v>14</v>
      </c>
      <c r="D146" s="1" t="s">
        <v>22</v>
      </c>
      <c r="E146" s="1" t="s">
        <v>39</v>
      </c>
      <c r="F146" s="13" t="s">
        <v>65</v>
      </c>
      <c r="G146" s="1" t="s">
        <v>77</v>
      </c>
      <c r="H146" s="1">
        <v>13.0142682</v>
      </c>
      <c r="I146" s="5">
        <v>31.8733386</v>
      </c>
      <c r="J146" s="1">
        <v>44123.199999999997</v>
      </c>
      <c r="K146" s="1">
        <f t="shared" si="27"/>
        <v>40112</v>
      </c>
      <c r="L146" s="1">
        <f t="shared" si="25"/>
        <v>4011.2</v>
      </c>
      <c r="M146" s="11">
        <f t="shared" si="26"/>
        <v>9.0909090909090912E-2</v>
      </c>
      <c r="N146" s="1" t="s">
        <v>43</v>
      </c>
      <c r="O146" s="1">
        <v>0</v>
      </c>
      <c r="P146" s="1" t="s">
        <v>32</v>
      </c>
      <c r="Q146" s="1">
        <v>19184</v>
      </c>
      <c r="R146" s="1">
        <v>44123.199999999997</v>
      </c>
    </row>
    <row r="147" spans="1:18">
      <c r="A147" s="1">
        <f t="shared" si="24"/>
        <v>146</v>
      </c>
      <c r="B147" s="1" t="s">
        <v>262</v>
      </c>
      <c r="C147" s="1" t="s">
        <v>14</v>
      </c>
      <c r="D147" s="1" t="s">
        <v>22</v>
      </c>
      <c r="E147" s="1" t="s">
        <v>39</v>
      </c>
      <c r="F147" s="13" t="s">
        <v>65</v>
      </c>
      <c r="G147" s="1" t="s">
        <v>77</v>
      </c>
      <c r="H147" s="1">
        <v>13.0142682</v>
      </c>
      <c r="I147" s="5">
        <v>31.8733386</v>
      </c>
      <c r="J147" s="1">
        <v>44123.199999999997</v>
      </c>
      <c r="K147" s="1">
        <f t="shared" si="27"/>
        <v>40112</v>
      </c>
      <c r="L147" s="1">
        <f t="shared" si="25"/>
        <v>4011.2</v>
      </c>
      <c r="M147" s="11">
        <f t="shared" si="26"/>
        <v>9.0909090909090912E-2</v>
      </c>
      <c r="N147" s="1" t="s">
        <v>43</v>
      </c>
      <c r="O147" s="1">
        <v>0</v>
      </c>
      <c r="P147" s="1" t="s">
        <v>32</v>
      </c>
      <c r="Q147" s="1">
        <v>19184</v>
      </c>
      <c r="R147" s="1">
        <v>44123.199999999997</v>
      </c>
    </row>
    <row r="148" spans="1:18">
      <c r="A148" s="1">
        <f t="shared" si="24"/>
        <v>147</v>
      </c>
      <c r="B148" s="1" t="s">
        <v>262</v>
      </c>
      <c r="C148" s="1" t="s">
        <v>14</v>
      </c>
      <c r="D148" s="1" t="s">
        <v>22</v>
      </c>
      <c r="E148" s="1" t="s">
        <v>39</v>
      </c>
      <c r="F148" s="13" t="s">
        <v>65</v>
      </c>
      <c r="G148" s="1" t="s">
        <v>77</v>
      </c>
      <c r="H148" s="1">
        <v>13.0142682</v>
      </c>
      <c r="I148" s="5">
        <v>31.8733386</v>
      </c>
      <c r="J148" s="1">
        <v>44123.199999999997</v>
      </c>
      <c r="K148" s="1">
        <f t="shared" si="27"/>
        <v>40112</v>
      </c>
      <c r="L148" s="1">
        <f t="shared" si="25"/>
        <v>4011.2</v>
      </c>
      <c r="M148" s="11">
        <f t="shared" si="26"/>
        <v>9.0909090909090912E-2</v>
      </c>
      <c r="N148" s="1" t="s">
        <v>43</v>
      </c>
      <c r="O148" s="1">
        <v>0</v>
      </c>
      <c r="P148" s="1" t="s">
        <v>32</v>
      </c>
      <c r="Q148" s="1">
        <v>19184</v>
      </c>
      <c r="R148" s="1">
        <v>44123.199999999997</v>
      </c>
    </row>
    <row r="149" spans="1:18">
      <c r="A149" s="1">
        <f t="shared" si="24"/>
        <v>148</v>
      </c>
      <c r="B149" s="1" t="s">
        <v>262</v>
      </c>
      <c r="C149" s="1" t="s">
        <v>14</v>
      </c>
      <c r="D149" s="1" t="s">
        <v>22</v>
      </c>
      <c r="E149" s="1" t="s">
        <v>39</v>
      </c>
      <c r="F149" s="13" t="s">
        <v>65</v>
      </c>
      <c r="G149" s="1" t="s">
        <v>77</v>
      </c>
      <c r="H149" s="1">
        <v>13.0142682</v>
      </c>
      <c r="I149" s="5">
        <v>31.8733386</v>
      </c>
      <c r="J149" s="1">
        <v>44123.199999999997</v>
      </c>
      <c r="K149" s="1">
        <f t="shared" si="27"/>
        <v>40112</v>
      </c>
      <c r="L149" s="1">
        <f t="shared" si="25"/>
        <v>4011.2</v>
      </c>
      <c r="M149" s="11">
        <f t="shared" si="26"/>
        <v>9.0909090909090912E-2</v>
      </c>
      <c r="N149" s="1" t="s">
        <v>43</v>
      </c>
      <c r="O149" s="1">
        <v>0</v>
      </c>
      <c r="P149" s="1" t="s">
        <v>32</v>
      </c>
      <c r="Q149" s="1">
        <v>19184</v>
      </c>
      <c r="R149" s="1">
        <v>44123.199999999997</v>
      </c>
    </row>
    <row r="150" spans="1:18">
      <c r="A150" s="1">
        <f t="shared" si="24"/>
        <v>149</v>
      </c>
      <c r="B150" s="1" t="s">
        <v>262</v>
      </c>
      <c r="C150" s="1" t="s">
        <v>14</v>
      </c>
      <c r="D150" s="1" t="s">
        <v>22</v>
      </c>
      <c r="E150" s="1" t="s">
        <v>39</v>
      </c>
      <c r="F150" s="13" t="s">
        <v>65</v>
      </c>
      <c r="G150" s="1" t="s">
        <v>77</v>
      </c>
      <c r="H150" s="1">
        <v>13.0142682</v>
      </c>
      <c r="I150" s="5">
        <v>31.8733386</v>
      </c>
      <c r="J150" s="1">
        <v>44123.199999999997</v>
      </c>
      <c r="K150" s="1">
        <f t="shared" si="27"/>
        <v>40112</v>
      </c>
      <c r="L150" s="1">
        <f t="shared" si="25"/>
        <v>4011.2</v>
      </c>
      <c r="M150" s="11">
        <f t="shared" si="26"/>
        <v>9.0909090909090912E-2</v>
      </c>
      <c r="N150" s="1" t="s">
        <v>43</v>
      </c>
      <c r="O150" s="1">
        <v>0</v>
      </c>
      <c r="P150" s="1" t="s">
        <v>32</v>
      </c>
      <c r="Q150" s="1">
        <v>19184</v>
      </c>
      <c r="R150" s="1">
        <v>44123.199999999997</v>
      </c>
    </row>
    <row r="151" spans="1:18">
      <c r="A151" s="1">
        <f t="shared" si="24"/>
        <v>150</v>
      </c>
      <c r="B151" s="1" t="s">
        <v>262</v>
      </c>
      <c r="C151" s="1" t="s">
        <v>14</v>
      </c>
      <c r="D151" s="1" t="s">
        <v>22</v>
      </c>
      <c r="E151" s="1" t="s">
        <v>39</v>
      </c>
      <c r="F151" s="13" t="s">
        <v>65</v>
      </c>
      <c r="G151" s="1" t="s">
        <v>77</v>
      </c>
      <c r="H151" s="1">
        <v>13.0142682</v>
      </c>
      <c r="I151" s="5">
        <v>31.8733386</v>
      </c>
      <c r="J151" s="1">
        <v>44123.199999999997</v>
      </c>
      <c r="K151" s="1">
        <f t="shared" si="27"/>
        <v>40112</v>
      </c>
      <c r="L151" s="1">
        <f t="shared" si="25"/>
        <v>4011.2</v>
      </c>
      <c r="M151" s="11">
        <f t="shared" si="26"/>
        <v>9.0909090909090912E-2</v>
      </c>
      <c r="N151" s="1" t="s">
        <v>43</v>
      </c>
      <c r="O151" s="1">
        <v>0</v>
      </c>
      <c r="P151" s="1" t="s">
        <v>32</v>
      </c>
      <c r="Q151" s="1">
        <v>19184</v>
      </c>
      <c r="R151" s="1">
        <v>44123.199999999997</v>
      </c>
    </row>
    <row r="152" spans="1:18">
      <c r="A152" s="1">
        <f t="shared" si="24"/>
        <v>151</v>
      </c>
      <c r="B152" s="1" t="s">
        <v>262</v>
      </c>
      <c r="C152" s="1" t="s">
        <v>14</v>
      </c>
      <c r="D152" s="1" t="s">
        <v>22</v>
      </c>
      <c r="E152" s="1" t="s">
        <v>39</v>
      </c>
      <c r="F152" s="13" t="s">
        <v>65</v>
      </c>
      <c r="G152" s="1" t="s">
        <v>77</v>
      </c>
      <c r="H152" s="1">
        <v>13.0142682</v>
      </c>
      <c r="I152" s="5">
        <v>31.8733386</v>
      </c>
      <c r="J152" s="1">
        <v>44123.199999999997</v>
      </c>
      <c r="K152" s="1">
        <f t="shared" si="27"/>
        <v>40112</v>
      </c>
      <c r="L152" s="1">
        <f t="shared" si="25"/>
        <v>4011.2</v>
      </c>
      <c r="M152" s="11">
        <f t="shared" si="26"/>
        <v>9.0909090909090912E-2</v>
      </c>
      <c r="N152" s="1" t="s">
        <v>43</v>
      </c>
      <c r="O152" s="1">
        <v>0</v>
      </c>
      <c r="P152" s="1" t="s">
        <v>32</v>
      </c>
      <c r="Q152" s="1">
        <v>19184</v>
      </c>
      <c r="R152" s="1">
        <v>44123.199999999997</v>
      </c>
    </row>
    <row r="153" spans="1:18">
      <c r="A153" s="1">
        <f t="shared" si="24"/>
        <v>152</v>
      </c>
      <c r="B153" s="1" t="s">
        <v>262</v>
      </c>
      <c r="C153" s="1" t="s">
        <v>14</v>
      </c>
      <c r="D153" s="1" t="s">
        <v>22</v>
      </c>
      <c r="E153" s="1" t="s">
        <v>39</v>
      </c>
      <c r="F153" s="13" t="s">
        <v>66</v>
      </c>
      <c r="G153" s="17" t="s">
        <v>66</v>
      </c>
      <c r="I153" s="5"/>
      <c r="J153" s="1">
        <v>34858.799999999996</v>
      </c>
      <c r="K153" s="1">
        <f t="shared" si="27"/>
        <v>31538.914285714283</v>
      </c>
      <c r="L153" s="1">
        <f t="shared" si="25"/>
        <v>3319.8857142857137</v>
      </c>
      <c r="M153" s="11">
        <f>2/21</f>
        <v>9.5238095238095233E-2</v>
      </c>
      <c r="N153" s="1" t="s">
        <v>43</v>
      </c>
      <c r="O153" s="1">
        <v>0</v>
      </c>
      <c r="P153" s="1" t="s">
        <v>32</v>
      </c>
      <c r="Q153" s="1">
        <v>15156</v>
      </c>
      <c r="R153" s="1">
        <v>34858.799999999996</v>
      </c>
    </row>
    <row r="154" spans="1:18">
      <c r="A154" s="1">
        <f t="shared" si="24"/>
        <v>153</v>
      </c>
      <c r="B154" s="1" t="s">
        <v>262</v>
      </c>
      <c r="C154" s="1" t="s">
        <v>14</v>
      </c>
      <c r="D154" s="1" t="s">
        <v>22</v>
      </c>
      <c r="E154" s="1" t="s">
        <v>39</v>
      </c>
      <c r="F154" s="13" t="s">
        <v>66</v>
      </c>
      <c r="G154" s="17" t="s">
        <v>66</v>
      </c>
      <c r="I154" s="5"/>
      <c r="J154" s="1">
        <v>34858.799999999996</v>
      </c>
      <c r="K154" s="1">
        <f t="shared" si="27"/>
        <v>31538.914285714283</v>
      </c>
      <c r="L154" s="1">
        <f t="shared" ref="L154:L173" si="28">M154*J154</f>
        <v>3319.8857142857137</v>
      </c>
      <c r="M154" s="11">
        <f t="shared" ref="M154:M173" si="29">2/21</f>
        <v>9.5238095238095233E-2</v>
      </c>
      <c r="N154" s="1" t="s">
        <v>43</v>
      </c>
      <c r="O154" s="1">
        <v>0</v>
      </c>
      <c r="P154" s="1" t="s">
        <v>32</v>
      </c>
      <c r="Q154" s="1">
        <v>15156</v>
      </c>
      <c r="R154" s="1">
        <v>34858.799999999996</v>
      </c>
    </row>
    <row r="155" spans="1:18">
      <c r="A155" s="1">
        <f t="shared" si="24"/>
        <v>154</v>
      </c>
      <c r="B155" s="1" t="s">
        <v>262</v>
      </c>
      <c r="C155" s="1" t="s">
        <v>14</v>
      </c>
      <c r="D155" s="1" t="s">
        <v>22</v>
      </c>
      <c r="E155" s="1" t="s">
        <v>39</v>
      </c>
      <c r="F155" s="13" t="s">
        <v>66</v>
      </c>
      <c r="G155" s="17" t="s">
        <v>66</v>
      </c>
      <c r="I155" s="5"/>
      <c r="J155" s="1">
        <v>34858.799999999996</v>
      </c>
      <c r="K155" s="1">
        <f t="shared" si="27"/>
        <v>31538.914285714283</v>
      </c>
      <c r="L155" s="1">
        <f t="shared" si="28"/>
        <v>3319.8857142857137</v>
      </c>
      <c r="M155" s="11">
        <f t="shared" si="29"/>
        <v>9.5238095238095233E-2</v>
      </c>
      <c r="N155" s="1" t="s">
        <v>43</v>
      </c>
      <c r="O155" s="1">
        <v>0</v>
      </c>
      <c r="P155" s="1" t="s">
        <v>32</v>
      </c>
      <c r="Q155" s="1">
        <v>15156</v>
      </c>
      <c r="R155" s="1">
        <v>34858.799999999996</v>
      </c>
    </row>
    <row r="156" spans="1:18">
      <c r="A156" s="1">
        <f t="shared" si="24"/>
        <v>155</v>
      </c>
      <c r="B156" s="1" t="s">
        <v>262</v>
      </c>
      <c r="C156" s="1" t="s">
        <v>14</v>
      </c>
      <c r="D156" s="1" t="s">
        <v>22</v>
      </c>
      <c r="E156" s="1" t="s">
        <v>39</v>
      </c>
      <c r="F156" s="13" t="s">
        <v>66</v>
      </c>
      <c r="G156" s="17" t="s">
        <v>66</v>
      </c>
      <c r="I156" s="5"/>
      <c r="J156" s="1">
        <v>34858.799999999996</v>
      </c>
      <c r="K156" s="1">
        <f t="shared" si="27"/>
        <v>31538.914285714283</v>
      </c>
      <c r="L156" s="1">
        <f t="shared" si="28"/>
        <v>3319.8857142857137</v>
      </c>
      <c r="M156" s="11">
        <f t="shared" si="29"/>
        <v>9.5238095238095233E-2</v>
      </c>
      <c r="N156" s="1" t="s">
        <v>43</v>
      </c>
      <c r="O156" s="1">
        <v>0</v>
      </c>
      <c r="P156" s="1" t="s">
        <v>32</v>
      </c>
      <c r="Q156" s="1">
        <v>15156</v>
      </c>
      <c r="R156" s="1">
        <v>34858.799999999996</v>
      </c>
    </row>
    <row r="157" spans="1:18">
      <c r="A157" s="1">
        <f t="shared" si="24"/>
        <v>156</v>
      </c>
      <c r="B157" s="1" t="s">
        <v>262</v>
      </c>
      <c r="C157" s="1" t="s">
        <v>14</v>
      </c>
      <c r="D157" s="1" t="s">
        <v>22</v>
      </c>
      <c r="E157" s="1" t="s">
        <v>39</v>
      </c>
      <c r="F157" s="13" t="s">
        <v>66</v>
      </c>
      <c r="G157" s="17" t="s">
        <v>66</v>
      </c>
      <c r="I157" s="5"/>
      <c r="J157" s="1">
        <v>34858.799999999996</v>
      </c>
      <c r="K157" s="1">
        <f t="shared" si="27"/>
        <v>31538.914285714283</v>
      </c>
      <c r="L157" s="1">
        <f t="shared" si="28"/>
        <v>3319.8857142857137</v>
      </c>
      <c r="M157" s="11">
        <f t="shared" si="29"/>
        <v>9.5238095238095233E-2</v>
      </c>
      <c r="N157" s="1" t="s">
        <v>43</v>
      </c>
      <c r="O157" s="1">
        <v>0</v>
      </c>
      <c r="P157" s="1" t="s">
        <v>32</v>
      </c>
      <c r="Q157" s="1">
        <v>15156</v>
      </c>
      <c r="R157" s="1">
        <v>34858.799999999996</v>
      </c>
    </row>
    <row r="158" spans="1:18">
      <c r="A158" s="1">
        <f t="shared" si="24"/>
        <v>157</v>
      </c>
      <c r="B158" s="1" t="s">
        <v>262</v>
      </c>
      <c r="C158" s="1" t="s">
        <v>14</v>
      </c>
      <c r="D158" s="1" t="s">
        <v>22</v>
      </c>
      <c r="E158" s="1" t="s">
        <v>39</v>
      </c>
      <c r="F158" s="13" t="s">
        <v>66</v>
      </c>
      <c r="G158" s="17" t="s">
        <v>66</v>
      </c>
      <c r="I158" s="5"/>
      <c r="J158" s="1">
        <v>34858.799999999996</v>
      </c>
      <c r="K158" s="1">
        <f t="shared" si="27"/>
        <v>31538.914285714283</v>
      </c>
      <c r="L158" s="1">
        <f t="shared" si="28"/>
        <v>3319.8857142857137</v>
      </c>
      <c r="M158" s="11">
        <f t="shared" si="29"/>
        <v>9.5238095238095233E-2</v>
      </c>
      <c r="N158" s="1" t="s">
        <v>43</v>
      </c>
      <c r="O158" s="1">
        <v>0</v>
      </c>
      <c r="P158" s="1" t="s">
        <v>32</v>
      </c>
      <c r="Q158" s="1">
        <v>15156</v>
      </c>
      <c r="R158" s="1">
        <v>34858.799999999996</v>
      </c>
    </row>
    <row r="159" spans="1:18">
      <c r="A159" s="1">
        <f t="shared" si="24"/>
        <v>158</v>
      </c>
      <c r="B159" s="1" t="s">
        <v>262</v>
      </c>
      <c r="C159" s="1" t="s">
        <v>14</v>
      </c>
      <c r="D159" s="1" t="s">
        <v>22</v>
      </c>
      <c r="E159" s="1" t="s">
        <v>39</v>
      </c>
      <c r="F159" s="13" t="s">
        <v>66</v>
      </c>
      <c r="G159" s="17" t="s">
        <v>66</v>
      </c>
      <c r="I159" s="5"/>
      <c r="J159" s="1">
        <v>34858.799999999996</v>
      </c>
      <c r="K159" s="1">
        <f t="shared" si="27"/>
        <v>31538.914285714283</v>
      </c>
      <c r="L159" s="1">
        <f t="shared" si="28"/>
        <v>3319.8857142857137</v>
      </c>
      <c r="M159" s="11">
        <f t="shared" si="29"/>
        <v>9.5238095238095233E-2</v>
      </c>
      <c r="N159" s="1" t="s">
        <v>43</v>
      </c>
      <c r="O159" s="1">
        <v>0</v>
      </c>
      <c r="P159" s="1" t="s">
        <v>32</v>
      </c>
      <c r="Q159" s="1">
        <v>15156</v>
      </c>
      <c r="R159" s="1">
        <v>34858.799999999996</v>
      </c>
    </row>
    <row r="160" spans="1:18">
      <c r="A160" s="1">
        <f t="shared" si="24"/>
        <v>159</v>
      </c>
      <c r="B160" s="1" t="s">
        <v>262</v>
      </c>
      <c r="C160" s="1" t="s">
        <v>14</v>
      </c>
      <c r="D160" s="1" t="s">
        <v>22</v>
      </c>
      <c r="E160" s="1" t="s">
        <v>39</v>
      </c>
      <c r="F160" s="13" t="s">
        <v>66</v>
      </c>
      <c r="G160" s="17" t="s">
        <v>66</v>
      </c>
      <c r="I160" s="5"/>
      <c r="J160" s="1">
        <v>34858.799999999996</v>
      </c>
      <c r="K160" s="1">
        <f t="shared" si="27"/>
        <v>31538.914285714283</v>
      </c>
      <c r="L160" s="1">
        <f t="shared" si="28"/>
        <v>3319.8857142857137</v>
      </c>
      <c r="M160" s="11">
        <f t="shared" si="29"/>
        <v>9.5238095238095233E-2</v>
      </c>
      <c r="N160" s="1" t="s">
        <v>43</v>
      </c>
      <c r="O160" s="1">
        <v>0</v>
      </c>
      <c r="P160" s="1" t="s">
        <v>32</v>
      </c>
      <c r="Q160" s="1">
        <v>15156</v>
      </c>
      <c r="R160" s="1">
        <v>34858.799999999996</v>
      </c>
    </row>
    <row r="161" spans="1:18">
      <c r="A161" s="1">
        <f t="shared" si="24"/>
        <v>160</v>
      </c>
      <c r="B161" s="1" t="s">
        <v>262</v>
      </c>
      <c r="C161" s="1" t="s">
        <v>14</v>
      </c>
      <c r="D161" s="1" t="s">
        <v>22</v>
      </c>
      <c r="E161" s="1" t="s">
        <v>39</v>
      </c>
      <c r="F161" s="13" t="s">
        <v>66</v>
      </c>
      <c r="G161" s="17" t="s">
        <v>66</v>
      </c>
      <c r="I161" s="5"/>
      <c r="J161" s="1">
        <v>34858.799999999996</v>
      </c>
      <c r="K161" s="1">
        <f t="shared" si="27"/>
        <v>31538.914285714283</v>
      </c>
      <c r="L161" s="1">
        <f t="shared" si="28"/>
        <v>3319.8857142857137</v>
      </c>
      <c r="M161" s="11">
        <f t="shared" si="29"/>
        <v>9.5238095238095233E-2</v>
      </c>
      <c r="N161" s="1" t="s">
        <v>43</v>
      </c>
      <c r="O161" s="1">
        <v>0</v>
      </c>
      <c r="P161" s="1" t="s">
        <v>32</v>
      </c>
      <c r="Q161" s="1">
        <v>15156</v>
      </c>
      <c r="R161" s="1">
        <v>34858.799999999996</v>
      </c>
    </row>
    <row r="162" spans="1:18">
      <c r="A162" s="1">
        <f t="shared" si="24"/>
        <v>161</v>
      </c>
      <c r="B162" s="1" t="s">
        <v>262</v>
      </c>
      <c r="C162" s="1" t="s">
        <v>14</v>
      </c>
      <c r="D162" s="1" t="s">
        <v>22</v>
      </c>
      <c r="E162" s="1" t="s">
        <v>39</v>
      </c>
      <c r="F162" s="13" t="s">
        <v>66</v>
      </c>
      <c r="G162" s="17" t="s">
        <v>66</v>
      </c>
      <c r="I162" s="5"/>
      <c r="J162" s="1">
        <v>34858.799999999996</v>
      </c>
      <c r="K162" s="1">
        <f t="shared" si="27"/>
        <v>31538.914285714283</v>
      </c>
      <c r="L162" s="1">
        <f t="shared" si="28"/>
        <v>3319.8857142857137</v>
      </c>
      <c r="M162" s="11">
        <f t="shared" si="29"/>
        <v>9.5238095238095233E-2</v>
      </c>
      <c r="N162" s="1" t="s">
        <v>43</v>
      </c>
      <c r="O162" s="1">
        <v>0</v>
      </c>
      <c r="P162" s="1" t="s">
        <v>32</v>
      </c>
      <c r="Q162" s="1">
        <v>15156</v>
      </c>
      <c r="R162" s="1">
        <v>34858.799999999996</v>
      </c>
    </row>
    <row r="163" spans="1:18">
      <c r="A163" s="1">
        <f t="shared" si="24"/>
        <v>162</v>
      </c>
      <c r="B163" s="1" t="s">
        <v>262</v>
      </c>
      <c r="C163" s="1" t="s">
        <v>14</v>
      </c>
      <c r="D163" s="1" t="s">
        <v>22</v>
      </c>
      <c r="E163" s="1" t="s">
        <v>39</v>
      </c>
      <c r="F163" s="13" t="s">
        <v>66</v>
      </c>
      <c r="G163" s="17" t="s">
        <v>66</v>
      </c>
      <c r="I163" s="5"/>
      <c r="J163" s="1">
        <v>34858.799999999996</v>
      </c>
      <c r="K163" s="1">
        <f t="shared" si="27"/>
        <v>31538.914285714283</v>
      </c>
      <c r="L163" s="1">
        <f t="shared" si="28"/>
        <v>3319.8857142857137</v>
      </c>
      <c r="M163" s="11">
        <f t="shared" si="29"/>
        <v>9.5238095238095233E-2</v>
      </c>
      <c r="N163" s="1" t="s">
        <v>43</v>
      </c>
      <c r="O163" s="1">
        <v>0</v>
      </c>
      <c r="P163" s="1" t="s">
        <v>32</v>
      </c>
      <c r="Q163" s="1">
        <v>15156</v>
      </c>
      <c r="R163" s="1">
        <v>34858.799999999996</v>
      </c>
    </row>
    <row r="164" spans="1:18">
      <c r="A164" s="1">
        <f t="shared" si="24"/>
        <v>163</v>
      </c>
      <c r="B164" s="1" t="s">
        <v>262</v>
      </c>
      <c r="C164" s="1" t="s">
        <v>14</v>
      </c>
      <c r="D164" s="1" t="s">
        <v>22</v>
      </c>
      <c r="E164" s="1" t="s">
        <v>39</v>
      </c>
      <c r="F164" s="13" t="s">
        <v>66</v>
      </c>
      <c r="G164" s="17" t="s">
        <v>66</v>
      </c>
      <c r="I164" s="5"/>
      <c r="J164" s="1">
        <v>34858.799999999996</v>
      </c>
      <c r="K164" s="1">
        <f t="shared" si="27"/>
        <v>31538.914285714283</v>
      </c>
      <c r="L164" s="1">
        <f t="shared" si="28"/>
        <v>3319.8857142857137</v>
      </c>
      <c r="M164" s="11">
        <f t="shared" si="29"/>
        <v>9.5238095238095233E-2</v>
      </c>
      <c r="N164" s="1" t="s">
        <v>43</v>
      </c>
      <c r="O164" s="1">
        <v>0</v>
      </c>
      <c r="P164" s="1" t="s">
        <v>32</v>
      </c>
      <c r="Q164" s="1">
        <v>15156</v>
      </c>
      <c r="R164" s="1">
        <v>34858.799999999996</v>
      </c>
    </row>
    <row r="165" spans="1:18">
      <c r="A165" s="1">
        <f t="shared" si="24"/>
        <v>164</v>
      </c>
      <c r="B165" s="1" t="s">
        <v>262</v>
      </c>
      <c r="C165" s="1" t="s">
        <v>14</v>
      </c>
      <c r="D165" s="1" t="s">
        <v>22</v>
      </c>
      <c r="E165" s="1" t="s">
        <v>39</v>
      </c>
      <c r="F165" s="13" t="s">
        <v>66</v>
      </c>
      <c r="G165" s="17" t="s">
        <v>66</v>
      </c>
      <c r="I165" s="5"/>
      <c r="J165" s="1">
        <v>34858.799999999996</v>
      </c>
      <c r="K165" s="1">
        <f t="shared" si="27"/>
        <v>31538.914285714283</v>
      </c>
      <c r="L165" s="1">
        <f t="shared" si="28"/>
        <v>3319.8857142857137</v>
      </c>
      <c r="M165" s="11">
        <f t="shared" si="29"/>
        <v>9.5238095238095233E-2</v>
      </c>
      <c r="N165" s="1" t="s">
        <v>43</v>
      </c>
      <c r="O165" s="1">
        <v>0</v>
      </c>
      <c r="P165" s="1" t="s">
        <v>32</v>
      </c>
      <c r="Q165" s="1">
        <v>15156</v>
      </c>
      <c r="R165" s="1">
        <v>34858.799999999996</v>
      </c>
    </row>
    <row r="166" spans="1:18">
      <c r="A166" s="1">
        <f t="shared" si="24"/>
        <v>165</v>
      </c>
      <c r="B166" s="1" t="s">
        <v>262</v>
      </c>
      <c r="C166" s="1" t="s">
        <v>14</v>
      </c>
      <c r="D166" s="1" t="s">
        <v>22</v>
      </c>
      <c r="E166" s="1" t="s">
        <v>39</v>
      </c>
      <c r="F166" s="13" t="s">
        <v>66</v>
      </c>
      <c r="G166" s="17" t="s">
        <v>66</v>
      </c>
      <c r="I166" s="5"/>
      <c r="J166" s="1">
        <v>34858.799999999996</v>
      </c>
      <c r="K166" s="1">
        <f t="shared" si="27"/>
        <v>31538.914285714283</v>
      </c>
      <c r="L166" s="1">
        <f t="shared" si="28"/>
        <v>3319.8857142857137</v>
      </c>
      <c r="M166" s="11">
        <f t="shared" si="29"/>
        <v>9.5238095238095233E-2</v>
      </c>
      <c r="N166" s="1" t="s">
        <v>43</v>
      </c>
      <c r="O166" s="1">
        <v>1</v>
      </c>
      <c r="P166" s="1" t="s">
        <v>32</v>
      </c>
      <c r="Q166" s="1">
        <v>15156</v>
      </c>
      <c r="R166" s="1">
        <v>34858.799999999996</v>
      </c>
    </row>
    <row r="167" spans="1:18">
      <c r="A167" s="1">
        <f t="shared" si="24"/>
        <v>166</v>
      </c>
      <c r="B167" s="1" t="s">
        <v>262</v>
      </c>
      <c r="C167" s="1" t="s">
        <v>14</v>
      </c>
      <c r="D167" s="1" t="s">
        <v>22</v>
      </c>
      <c r="E167" s="1" t="s">
        <v>39</v>
      </c>
      <c r="F167" s="13" t="s">
        <v>66</v>
      </c>
      <c r="G167" s="17" t="s">
        <v>66</v>
      </c>
      <c r="I167" s="5"/>
      <c r="J167" s="1">
        <v>34858.799999999996</v>
      </c>
      <c r="K167" s="1">
        <f t="shared" si="27"/>
        <v>31538.914285714283</v>
      </c>
      <c r="L167" s="1">
        <f t="shared" si="28"/>
        <v>3319.8857142857137</v>
      </c>
      <c r="M167" s="11">
        <f t="shared" si="29"/>
        <v>9.5238095238095233E-2</v>
      </c>
      <c r="N167" s="1" t="s">
        <v>43</v>
      </c>
      <c r="O167" s="1">
        <v>0</v>
      </c>
      <c r="P167" s="1" t="s">
        <v>32</v>
      </c>
      <c r="Q167" s="1">
        <v>15156</v>
      </c>
      <c r="R167" s="1">
        <v>34858.799999999996</v>
      </c>
    </row>
    <row r="168" spans="1:18">
      <c r="A168" s="1">
        <f t="shared" si="24"/>
        <v>167</v>
      </c>
      <c r="B168" s="1" t="s">
        <v>262</v>
      </c>
      <c r="C168" s="1" t="s">
        <v>14</v>
      </c>
      <c r="D168" s="1" t="s">
        <v>22</v>
      </c>
      <c r="E168" s="1" t="s">
        <v>39</v>
      </c>
      <c r="F168" s="13" t="s">
        <v>66</v>
      </c>
      <c r="G168" s="17" t="s">
        <v>66</v>
      </c>
      <c r="I168" s="5"/>
      <c r="J168" s="1">
        <v>34858.799999999996</v>
      </c>
      <c r="K168" s="1">
        <f t="shared" si="27"/>
        <v>31538.914285714283</v>
      </c>
      <c r="L168" s="1">
        <f t="shared" si="28"/>
        <v>3319.8857142857137</v>
      </c>
      <c r="M168" s="11">
        <f t="shared" si="29"/>
        <v>9.5238095238095233E-2</v>
      </c>
      <c r="N168" s="1" t="s">
        <v>43</v>
      </c>
      <c r="O168" s="1">
        <v>0</v>
      </c>
      <c r="P168" s="1" t="s">
        <v>32</v>
      </c>
      <c r="Q168" s="1">
        <v>15156</v>
      </c>
      <c r="R168" s="1">
        <v>34858.799999999996</v>
      </c>
    </row>
    <row r="169" spans="1:18">
      <c r="A169" s="1">
        <f t="shared" si="24"/>
        <v>168</v>
      </c>
      <c r="B169" s="1" t="s">
        <v>262</v>
      </c>
      <c r="C169" s="1" t="s">
        <v>14</v>
      </c>
      <c r="D169" s="1" t="s">
        <v>22</v>
      </c>
      <c r="E169" s="1" t="s">
        <v>39</v>
      </c>
      <c r="F169" s="13" t="s">
        <v>66</v>
      </c>
      <c r="G169" s="17" t="s">
        <v>66</v>
      </c>
      <c r="I169" s="5"/>
      <c r="J169" s="1">
        <v>34858.799999999996</v>
      </c>
      <c r="K169" s="1">
        <f t="shared" si="27"/>
        <v>31538.914285714283</v>
      </c>
      <c r="L169" s="1">
        <f t="shared" si="28"/>
        <v>3319.8857142857137</v>
      </c>
      <c r="M169" s="11">
        <f t="shared" si="29"/>
        <v>9.5238095238095233E-2</v>
      </c>
      <c r="N169" s="1" t="s">
        <v>43</v>
      </c>
      <c r="O169" s="1">
        <v>1</v>
      </c>
      <c r="P169" s="1" t="s">
        <v>32</v>
      </c>
      <c r="Q169" s="1">
        <v>15156</v>
      </c>
      <c r="R169" s="1">
        <v>34858.799999999996</v>
      </c>
    </row>
    <row r="170" spans="1:18">
      <c r="A170" s="1">
        <f t="shared" si="24"/>
        <v>169</v>
      </c>
      <c r="B170" s="1" t="s">
        <v>262</v>
      </c>
      <c r="C170" s="1" t="s">
        <v>14</v>
      </c>
      <c r="D170" s="1" t="s">
        <v>22</v>
      </c>
      <c r="E170" s="1" t="s">
        <v>39</v>
      </c>
      <c r="F170" s="13" t="s">
        <v>66</v>
      </c>
      <c r="G170" s="17" t="s">
        <v>66</v>
      </c>
      <c r="I170" s="5"/>
      <c r="J170" s="1">
        <v>34858.799999999996</v>
      </c>
      <c r="K170" s="1">
        <f t="shared" si="27"/>
        <v>31538.914285714283</v>
      </c>
      <c r="L170" s="1">
        <f t="shared" si="28"/>
        <v>3319.8857142857137</v>
      </c>
      <c r="M170" s="11">
        <f t="shared" si="29"/>
        <v>9.5238095238095233E-2</v>
      </c>
      <c r="N170" s="1" t="s">
        <v>43</v>
      </c>
      <c r="O170" s="1">
        <v>0</v>
      </c>
      <c r="P170" s="1" t="s">
        <v>32</v>
      </c>
      <c r="Q170" s="1">
        <v>15156</v>
      </c>
      <c r="R170" s="1">
        <v>34858.799999999996</v>
      </c>
    </row>
    <row r="171" spans="1:18">
      <c r="A171" s="1">
        <f>A170+1</f>
        <v>170</v>
      </c>
      <c r="B171" s="1" t="s">
        <v>262</v>
      </c>
      <c r="C171" s="1" t="s">
        <v>14</v>
      </c>
      <c r="D171" s="1" t="s">
        <v>22</v>
      </c>
      <c r="E171" s="1" t="s">
        <v>39</v>
      </c>
      <c r="F171" s="13" t="s">
        <v>66</v>
      </c>
      <c r="G171" s="17" t="s">
        <v>66</v>
      </c>
      <c r="I171" s="5"/>
      <c r="J171" s="1">
        <v>34858.799999999996</v>
      </c>
      <c r="K171" s="1">
        <f t="shared" si="27"/>
        <v>31538.914285714283</v>
      </c>
      <c r="L171" s="1">
        <f t="shared" si="28"/>
        <v>3319.8857142857137</v>
      </c>
      <c r="M171" s="11">
        <f t="shared" si="29"/>
        <v>9.5238095238095233E-2</v>
      </c>
      <c r="N171" s="1" t="s">
        <v>43</v>
      </c>
      <c r="O171" s="1">
        <v>0</v>
      </c>
      <c r="P171" s="1" t="s">
        <v>32</v>
      </c>
      <c r="Q171" s="1">
        <v>15156</v>
      </c>
      <c r="R171" s="1">
        <v>34858.799999999996</v>
      </c>
    </row>
    <row r="172" spans="1:18">
      <c r="A172" s="1">
        <f>A171+1</f>
        <v>171</v>
      </c>
      <c r="B172" s="1" t="s">
        <v>262</v>
      </c>
      <c r="C172" s="1" t="s">
        <v>14</v>
      </c>
      <c r="D172" s="1" t="s">
        <v>22</v>
      </c>
      <c r="E172" s="1" t="s">
        <v>39</v>
      </c>
      <c r="F172" s="13" t="s">
        <v>66</v>
      </c>
      <c r="G172" s="17" t="s">
        <v>66</v>
      </c>
      <c r="I172" s="5"/>
      <c r="J172" s="1">
        <v>34858.800000000003</v>
      </c>
      <c r="K172" s="1">
        <f t="shared" si="27"/>
        <v>31538.914285714287</v>
      </c>
      <c r="L172" s="1">
        <f t="shared" si="28"/>
        <v>3319.8857142857146</v>
      </c>
      <c r="M172" s="11">
        <f t="shared" si="29"/>
        <v>9.5238095238095233E-2</v>
      </c>
      <c r="N172" s="1" t="s">
        <v>43</v>
      </c>
      <c r="O172" s="1">
        <v>0</v>
      </c>
      <c r="P172" s="1" t="s">
        <v>32</v>
      </c>
      <c r="Q172" s="1">
        <v>15156</v>
      </c>
      <c r="R172" s="1">
        <v>34858.800000000003</v>
      </c>
    </row>
    <row r="173" spans="1:18">
      <c r="A173" s="1">
        <f>A172+1</f>
        <v>172</v>
      </c>
      <c r="B173" s="1" t="s">
        <v>262</v>
      </c>
      <c r="C173" s="1" t="s">
        <v>14</v>
      </c>
      <c r="D173" s="1" t="s">
        <v>22</v>
      </c>
      <c r="E173" s="1" t="s">
        <v>39</v>
      </c>
      <c r="F173" s="13" t="s">
        <v>66</v>
      </c>
      <c r="G173" s="17" t="s">
        <v>66</v>
      </c>
      <c r="I173" s="5"/>
      <c r="J173" s="1">
        <v>34858.800000000003</v>
      </c>
      <c r="K173" s="1">
        <f t="shared" si="27"/>
        <v>31538.914285714287</v>
      </c>
      <c r="L173" s="1">
        <f t="shared" si="28"/>
        <v>3319.8857142857146</v>
      </c>
      <c r="M173" s="11">
        <f t="shared" si="29"/>
        <v>9.5238095238095233E-2</v>
      </c>
      <c r="N173" s="1" t="s">
        <v>43</v>
      </c>
      <c r="O173" s="1">
        <v>0</v>
      </c>
      <c r="P173" s="1" t="s">
        <v>32</v>
      </c>
      <c r="Q173" s="1">
        <v>15156</v>
      </c>
      <c r="R173" s="1">
        <v>34858.800000000003</v>
      </c>
    </row>
  </sheetData>
  <pageMargins left="0.7" right="0.7" top="0.75" bottom="0.75" header="0.3" footer="0.3"/>
  <pageSetup orientation="portrait" copies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238"/>
  <sheetViews>
    <sheetView workbookViewId="0">
      <selection activeCell="A2" sqref="A2:P238"/>
    </sheetView>
  </sheetViews>
  <sheetFormatPr defaultRowHeight="11.25"/>
  <cols>
    <col min="1" max="1" width="6.7109375" style="1" customWidth="1"/>
    <col min="2" max="2" width="18.140625" style="1" customWidth="1"/>
    <col min="3" max="3" width="9.7109375" style="1" customWidth="1"/>
    <col min="4" max="4" width="7.85546875" style="1" customWidth="1"/>
    <col min="5" max="5" width="7.7109375" style="1" customWidth="1"/>
    <col min="6" max="6" width="11.42578125" style="1" customWidth="1"/>
    <col min="7" max="7" width="10.85546875" style="1" customWidth="1"/>
    <col min="8" max="8" width="8.85546875" style="1" customWidth="1"/>
    <col min="9" max="10" width="8.42578125" style="1" customWidth="1"/>
    <col min="11" max="11" width="14.7109375" style="1" customWidth="1"/>
    <col min="12" max="13" width="8" style="1" customWidth="1"/>
    <col min="14" max="14" width="7.42578125" style="1" customWidth="1"/>
    <col min="15" max="16384" width="9.140625" style="1"/>
  </cols>
  <sheetData>
    <row r="1" spans="1:16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49</v>
      </c>
      <c r="I1" s="2" t="s">
        <v>52</v>
      </c>
      <c r="J1" s="2" t="s">
        <v>50</v>
      </c>
      <c r="K1" s="2" t="s">
        <v>53</v>
      </c>
      <c r="L1" s="2" t="s">
        <v>30</v>
      </c>
      <c r="M1" s="2" t="s">
        <v>1</v>
      </c>
      <c r="N1" s="2" t="s">
        <v>33</v>
      </c>
      <c r="O1" s="2" t="s">
        <v>54</v>
      </c>
      <c r="P1" s="2" t="s">
        <v>56</v>
      </c>
    </row>
    <row r="2" spans="1:16">
      <c r="A2" s="1">
        <v>1</v>
      </c>
      <c r="B2" s="1">
        <v>1</v>
      </c>
      <c r="C2" s="1">
        <v>2</v>
      </c>
      <c r="D2" s="1">
        <v>3</v>
      </c>
      <c r="E2" s="1">
        <v>3</v>
      </c>
      <c r="F2" s="3">
        <v>1</v>
      </c>
      <c r="G2" s="1">
        <v>1</v>
      </c>
      <c r="H2" s="14">
        <v>28441.8</v>
      </c>
      <c r="I2" s="14">
        <f>H2-J2</f>
        <v>27712.523076923077</v>
      </c>
      <c r="J2" s="1">
        <f>K2*H2</f>
        <v>729.27692307692303</v>
      </c>
      <c r="K2" s="18">
        <f>1/39</f>
        <v>2.564102564102564E-2</v>
      </c>
      <c r="L2" s="1">
        <v>3</v>
      </c>
      <c r="M2" s="1">
        <v>0</v>
      </c>
      <c r="N2" s="1">
        <v>1</v>
      </c>
      <c r="O2" s="15">
        <v>12366</v>
      </c>
      <c r="P2" s="14">
        <v>28441.8</v>
      </c>
    </row>
    <row r="3" spans="1:16">
      <c r="A3" s="1">
        <f>A2+1</f>
        <v>2</v>
      </c>
      <c r="B3" s="1">
        <v>1</v>
      </c>
      <c r="C3" s="1">
        <v>2</v>
      </c>
      <c r="D3" s="1">
        <v>3</v>
      </c>
      <c r="E3" s="1">
        <v>3</v>
      </c>
      <c r="F3" s="3">
        <v>1</v>
      </c>
      <c r="G3" s="1">
        <v>1</v>
      </c>
      <c r="H3" s="14">
        <v>28441.8</v>
      </c>
      <c r="I3" s="14">
        <f t="shared" ref="I3:I66" si="0">H3-J3</f>
        <v>27712.523076923077</v>
      </c>
      <c r="J3" s="1">
        <f t="shared" ref="J3:J41" si="1">K3*H3</f>
        <v>729.27692307692303</v>
      </c>
      <c r="K3" s="18">
        <f t="shared" ref="K3:K40" si="2">1/39</f>
        <v>2.564102564102564E-2</v>
      </c>
      <c r="L3" s="1">
        <v>3</v>
      </c>
      <c r="M3" s="1">
        <v>0</v>
      </c>
      <c r="N3" s="1">
        <v>1</v>
      </c>
      <c r="O3" s="15">
        <v>12366</v>
      </c>
      <c r="P3" s="14">
        <v>28441.8</v>
      </c>
    </row>
    <row r="4" spans="1:16">
      <c r="A4" s="1">
        <f t="shared" ref="A4:A67" si="3">A3+1</f>
        <v>3</v>
      </c>
      <c r="B4" s="1">
        <v>1</v>
      </c>
      <c r="C4" s="1">
        <v>2</v>
      </c>
      <c r="D4" s="1">
        <v>3</v>
      </c>
      <c r="E4" s="1">
        <v>3</v>
      </c>
      <c r="F4" s="3">
        <v>1</v>
      </c>
      <c r="G4" s="1">
        <v>1</v>
      </c>
      <c r="H4" s="14">
        <v>28441.8</v>
      </c>
      <c r="I4" s="14">
        <f t="shared" si="0"/>
        <v>27712.523076923077</v>
      </c>
      <c r="J4" s="1">
        <f t="shared" si="1"/>
        <v>729.27692307692303</v>
      </c>
      <c r="K4" s="18">
        <f t="shared" si="2"/>
        <v>2.564102564102564E-2</v>
      </c>
      <c r="L4" s="1">
        <v>3</v>
      </c>
      <c r="M4" s="1">
        <v>0</v>
      </c>
      <c r="N4" s="1">
        <v>1</v>
      </c>
      <c r="O4" s="15">
        <v>12366</v>
      </c>
      <c r="P4" s="14">
        <v>28441.8</v>
      </c>
    </row>
    <row r="5" spans="1:16">
      <c r="A5" s="1">
        <f t="shared" si="3"/>
        <v>4</v>
      </c>
      <c r="B5" s="1">
        <v>1</v>
      </c>
      <c r="C5" s="1">
        <v>2</v>
      </c>
      <c r="D5" s="1">
        <v>3</v>
      </c>
      <c r="E5" s="1">
        <v>3</v>
      </c>
      <c r="F5" s="3">
        <v>1</v>
      </c>
      <c r="G5" s="1">
        <v>1</v>
      </c>
      <c r="H5" s="14">
        <v>28441.8</v>
      </c>
      <c r="I5" s="14">
        <f t="shared" si="0"/>
        <v>27712.523076923077</v>
      </c>
      <c r="J5" s="1">
        <f t="shared" si="1"/>
        <v>729.27692307692303</v>
      </c>
      <c r="K5" s="18">
        <f t="shared" si="2"/>
        <v>2.564102564102564E-2</v>
      </c>
      <c r="L5" s="1">
        <v>3</v>
      </c>
      <c r="M5" s="1">
        <v>0</v>
      </c>
      <c r="N5" s="1">
        <v>1</v>
      </c>
      <c r="O5" s="15">
        <v>12366</v>
      </c>
      <c r="P5" s="14">
        <v>28441.8</v>
      </c>
    </row>
    <row r="6" spans="1:16">
      <c r="A6" s="1">
        <f t="shared" si="3"/>
        <v>5</v>
      </c>
      <c r="B6" s="1">
        <v>1</v>
      </c>
      <c r="C6" s="1">
        <v>2</v>
      </c>
      <c r="D6" s="1">
        <v>3</v>
      </c>
      <c r="E6" s="1">
        <v>3</v>
      </c>
      <c r="F6" s="3">
        <v>1</v>
      </c>
      <c r="G6" s="1">
        <v>1</v>
      </c>
      <c r="H6" s="14">
        <v>28441.8</v>
      </c>
      <c r="I6" s="14">
        <f t="shared" si="0"/>
        <v>27712.523076923077</v>
      </c>
      <c r="J6" s="1">
        <f t="shared" si="1"/>
        <v>729.27692307692303</v>
      </c>
      <c r="K6" s="18">
        <f t="shared" si="2"/>
        <v>2.564102564102564E-2</v>
      </c>
      <c r="L6" s="1">
        <v>3</v>
      </c>
      <c r="M6" s="1">
        <v>0</v>
      </c>
      <c r="N6" s="1">
        <v>1</v>
      </c>
      <c r="O6" s="15">
        <v>12366</v>
      </c>
      <c r="P6" s="14">
        <v>28441.8</v>
      </c>
    </row>
    <row r="7" spans="1:16">
      <c r="A7" s="1">
        <f t="shared" si="3"/>
        <v>6</v>
      </c>
      <c r="B7" s="1">
        <v>1</v>
      </c>
      <c r="C7" s="1">
        <v>2</v>
      </c>
      <c r="D7" s="1">
        <v>3</v>
      </c>
      <c r="E7" s="1">
        <v>3</v>
      </c>
      <c r="F7" s="3">
        <v>1</v>
      </c>
      <c r="G7" s="1">
        <v>1</v>
      </c>
      <c r="H7" s="14">
        <v>28441.8</v>
      </c>
      <c r="I7" s="14">
        <f t="shared" si="0"/>
        <v>27712.523076923077</v>
      </c>
      <c r="J7" s="1">
        <f t="shared" si="1"/>
        <v>729.27692307692303</v>
      </c>
      <c r="K7" s="18">
        <f t="shared" si="2"/>
        <v>2.564102564102564E-2</v>
      </c>
      <c r="L7" s="1">
        <v>3</v>
      </c>
      <c r="M7" s="1">
        <v>0</v>
      </c>
      <c r="N7" s="1">
        <v>1</v>
      </c>
      <c r="O7" s="15">
        <v>12366</v>
      </c>
      <c r="P7" s="14">
        <v>28441.8</v>
      </c>
    </row>
    <row r="8" spans="1:16">
      <c r="A8" s="1">
        <f t="shared" si="3"/>
        <v>7</v>
      </c>
      <c r="B8" s="1">
        <v>1</v>
      </c>
      <c r="C8" s="1">
        <v>2</v>
      </c>
      <c r="D8" s="1">
        <v>3</v>
      </c>
      <c r="E8" s="1">
        <v>3</v>
      </c>
      <c r="F8" s="3">
        <v>1</v>
      </c>
      <c r="G8" s="1">
        <v>1</v>
      </c>
      <c r="H8" s="14">
        <v>28441.8</v>
      </c>
      <c r="I8" s="14">
        <f t="shared" si="0"/>
        <v>27712.523076923077</v>
      </c>
      <c r="J8" s="1">
        <f t="shared" si="1"/>
        <v>729.27692307692303</v>
      </c>
      <c r="K8" s="18">
        <f t="shared" si="2"/>
        <v>2.564102564102564E-2</v>
      </c>
      <c r="L8" s="1">
        <v>3</v>
      </c>
      <c r="M8" s="1">
        <v>0</v>
      </c>
      <c r="N8" s="1">
        <v>1</v>
      </c>
      <c r="O8" s="15">
        <v>12366</v>
      </c>
      <c r="P8" s="14">
        <v>28441.8</v>
      </c>
    </row>
    <row r="9" spans="1:16">
      <c r="A9" s="1">
        <f t="shared" si="3"/>
        <v>8</v>
      </c>
      <c r="B9" s="1">
        <v>1</v>
      </c>
      <c r="C9" s="1">
        <v>2</v>
      </c>
      <c r="D9" s="1">
        <v>3</v>
      </c>
      <c r="E9" s="1">
        <v>3</v>
      </c>
      <c r="F9" s="3">
        <v>1</v>
      </c>
      <c r="G9" s="1">
        <v>1</v>
      </c>
      <c r="H9" s="14">
        <v>28441.8</v>
      </c>
      <c r="I9" s="14">
        <f t="shared" si="0"/>
        <v>27712.523076923077</v>
      </c>
      <c r="J9" s="1">
        <f t="shared" si="1"/>
        <v>729.27692307692303</v>
      </c>
      <c r="K9" s="18">
        <f t="shared" si="2"/>
        <v>2.564102564102564E-2</v>
      </c>
      <c r="L9" s="1">
        <v>3</v>
      </c>
      <c r="M9" s="1">
        <v>0</v>
      </c>
      <c r="N9" s="1">
        <v>1</v>
      </c>
      <c r="O9" s="15">
        <v>12366</v>
      </c>
      <c r="P9" s="14">
        <v>28441.8</v>
      </c>
    </row>
    <row r="10" spans="1:16">
      <c r="A10" s="1">
        <f t="shared" si="3"/>
        <v>9</v>
      </c>
      <c r="B10" s="1">
        <v>1</v>
      </c>
      <c r="C10" s="1">
        <v>2</v>
      </c>
      <c r="D10" s="1">
        <v>3</v>
      </c>
      <c r="E10" s="1">
        <v>3</v>
      </c>
      <c r="F10" s="3">
        <v>1</v>
      </c>
      <c r="G10" s="1">
        <v>1</v>
      </c>
      <c r="H10" s="14">
        <v>28441.8</v>
      </c>
      <c r="I10" s="14">
        <f t="shared" si="0"/>
        <v>27712.523076923077</v>
      </c>
      <c r="J10" s="1">
        <f t="shared" si="1"/>
        <v>729.27692307692303</v>
      </c>
      <c r="K10" s="18">
        <f t="shared" si="2"/>
        <v>2.564102564102564E-2</v>
      </c>
      <c r="L10" s="1">
        <v>3</v>
      </c>
      <c r="M10" s="1">
        <v>0</v>
      </c>
      <c r="N10" s="1">
        <v>1</v>
      </c>
      <c r="O10" s="15">
        <v>12366</v>
      </c>
      <c r="P10" s="14">
        <v>28441.8</v>
      </c>
    </row>
    <row r="11" spans="1:16">
      <c r="A11" s="1">
        <f t="shared" si="3"/>
        <v>10</v>
      </c>
      <c r="B11" s="1">
        <v>1</v>
      </c>
      <c r="C11" s="1">
        <v>2</v>
      </c>
      <c r="D11" s="1">
        <v>3</v>
      </c>
      <c r="E11" s="1">
        <v>3</v>
      </c>
      <c r="F11" s="3">
        <v>1</v>
      </c>
      <c r="G11" s="1">
        <v>1</v>
      </c>
      <c r="H11" s="14">
        <v>28441.8</v>
      </c>
      <c r="I11" s="14">
        <f t="shared" si="0"/>
        <v>27712.523076923077</v>
      </c>
      <c r="J11" s="1">
        <f t="shared" si="1"/>
        <v>729.27692307692303</v>
      </c>
      <c r="K11" s="18">
        <f t="shared" si="2"/>
        <v>2.564102564102564E-2</v>
      </c>
      <c r="L11" s="1">
        <v>3</v>
      </c>
      <c r="M11" s="1">
        <v>0</v>
      </c>
      <c r="N11" s="1">
        <v>1</v>
      </c>
      <c r="O11" s="15">
        <v>12366</v>
      </c>
      <c r="P11" s="14">
        <v>28441.8</v>
      </c>
    </row>
    <row r="12" spans="1:16">
      <c r="A12" s="1">
        <f t="shared" si="3"/>
        <v>11</v>
      </c>
      <c r="B12" s="1">
        <v>1</v>
      </c>
      <c r="C12" s="1">
        <v>2</v>
      </c>
      <c r="D12" s="1">
        <v>3</v>
      </c>
      <c r="E12" s="1">
        <v>3</v>
      </c>
      <c r="F12" s="3">
        <v>1</v>
      </c>
      <c r="G12" s="1">
        <v>1</v>
      </c>
      <c r="H12" s="14">
        <v>28441.8</v>
      </c>
      <c r="I12" s="14">
        <f t="shared" si="0"/>
        <v>27712.523076923077</v>
      </c>
      <c r="J12" s="1">
        <f t="shared" si="1"/>
        <v>729.27692307692303</v>
      </c>
      <c r="K12" s="18">
        <f t="shared" si="2"/>
        <v>2.564102564102564E-2</v>
      </c>
      <c r="L12" s="1">
        <v>3</v>
      </c>
      <c r="M12" s="1">
        <v>0</v>
      </c>
      <c r="N12" s="1">
        <v>1</v>
      </c>
      <c r="O12" s="15">
        <v>12366</v>
      </c>
      <c r="P12" s="14">
        <v>28441.8</v>
      </c>
    </row>
    <row r="13" spans="1:16">
      <c r="A13" s="1">
        <f t="shared" si="3"/>
        <v>12</v>
      </c>
      <c r="B13" s="1">
        <v>1</v>
      </c>
      <c r="C13" s="1">
        <v>2</v>
      </c>
      <c r="D13" s="1">
        <v>3</v>
      </c>
      <c r="E13" s="1">
        <v>3</v>
      </c>
      <c r="F13" s="3">
        <v>1</v>
      </c>
      <c r="G13" s="1">
        <v>1</v>
      </c>
      <c r="H13" s="14">
        <v>28441.8</v>
      </c>
      <c r="I13" s="14">
        <f t="shared" si="0"/>
        <v>27712.523076923077</v>
      </c>
      <c r="J13" s="1">
        <f t="shared" si="1"/>
        <v>729.27692307692303</v>
      </c>
      <c r="K13" s="18">
        <f t="shared" si="2"/>
        <v>2.564102564102564E-2</v>
      </c>
      <c r="L13" s="1">
        <v>3</v>
      </c>
      <c r="M13" s="1">
        <v>0</v>
      </c>
      <c r="N13" s="1">
        <v>1</v>
      </c>
      <c r="O13" s="15">
        <v>12366</v>
      </c>
      <c r="P13" s="14">
        <v>28441.8</v>
      </c>
    </row>
    <row r="14" spans="1:16">
      <c r="A14" s="1">
        <f t="shared" si="3"/>
        <v>13</v>
      </c>
      <c r="B14" s="1">
        <v>1</v>
      </c>
      <c r="C14" s="1">
        <v>2</v>
      </c>
      <c r="D14" s="1">
        <v>3</v>
      </c>
      <c r="E14" s="1">
        <v>3</v>
      </c>
      <c r="F14" s="3">
        <v>1</v>
      </c>
      <c r="G14" s="1">
        <v>1</v>
      </c>
      <c r="H14" s="14">
        <v>28441.8</v>
      </c>
      <c r="I14" s="14">
        <f t="shared" si="0"/>
        <v>27712.523076923077</v>
      </c>
      <c r="J14" s="1">
        <f t="shared" si="1"/>
        <v>729.27692307692303</v>
      </c>
      <c r="K14" s="18">
        <f t="shared" si="2"/>
        <v>2.564102564102564E-2</v>
      </c>
      <c r="L14" s="1">
        <v>3</v>
      </c>
      <c r="M14" s="1">
        <v>0</v>
      </c>
      <c r="N14" s="1">
        <v>1</v>
      </c>
      <c r="O14" s="15">
        <v>12366</v>
      </c>
      <c r="P14" s="14">
        <v>28441.8</v>
      </c>
    </row>
    <row r="15" spans="1:16">
      <c r="A15" s="1">
        <f t="shared" si="3"/>
        <v>14</v>
      </c>
      <c r="B15" s="1">
        <v>1</v>
      </c>
      <c r="C15" s="1">
        <v>2</v>
      </c>
      <c r="D15" s="1">
        <v>3</v>
      </c>
      <c r="E15" s="1">
        <v>3</v>
      </c>
      <c r="F15" s="3">
        <v>1</v>
      </c>
      <c r="G15" s="1">
        <v>1</v>
      </c>
      <c r="H15" s="14">
        <v>28441.8</v>
      </c>
      <c r="I15" s="14">
        <f t="shared" si="0"/>
        <v>27712.523076923077</v>
      </c>
      <c r="J15" s="1">
        <f t="shared" si="1"/>
        <v>729.27692307692303</v>
      </c>
      <c r="K15" s="18">
        <f t="shared" si="2"/>
        <v>2.564102564102564E-2</v>
      </c>
      <c r="L15" s="1">
        <v>3</v>
      </c>
      <c r="M15" s="1">
        <v>0</v>
      </c>
      <c r="N15" s="1">
        <v>1</v>
      </c>
      <c r="O15" s="15">
        <v>12366</v>
      </c>
      <c r="P15" s="14">
        <v>28441.8</v>
      </c>
    </row>
    <row r="16" spans="1:16">
      <c r="A16" s="1">
        <f t="shared" si="3"/>
        <v>15</v>
      </c>
      <c r="B16" s="1">
        <v>1</v>
      </c>
      <c r="C16" s="1">
        <v>2</v>
      </c>
      <c r="D16" s="1">
        <v>3</v>
      </c>
      <c r="E16" s="1">
        <v>3</v>
      </c>
      <c r="F16" s="3">
        <v>1</v>
      </c>
      <c r="G16" s="1">
        <v>1</v>
      </c>
      <c r="H16" s="14">
        <v>28441.8</v>
      </c>
      <c r="I16" s="14">
        <f t="shared" si="0"/>
        <v>27712.523076923077</v>
      </c>
      <c r="J16" s="1">
        <f t="shared" si="1"/>
        <v>729.27692307692303</v>
      </c>
      <c r="K16" s="18">
        <f t="shared" si="2"/>
        <v>2.564102564102564E-2</v>
      </c>
      <c r="L16" s="1">
        <v>3</v>
      </c>
      <c r="M16" s="1">
        <v>0</v>
      </c>
      <c r="N16" s="1">
        <v>1</v>
      </c>
      <c r="O16" s="15">
        <v>12366</v>
      </c>
      <c r="P16" s="14">
        <v>28441.8</v>
      </c>
    </row>
    <row r="17" spans="1:16">
      <c r="A17" s="1">
        <f t="shared" si="3"/>
        <v>16</v>
      </c>
      <c r="B17" s="1">
        <v>1</v>
      </c>
      <c r="C17" s="1">
        <v>2</v>
      </c>
      <c r="D17" s="1">
        <v>3</v>
      </c>
      <c r="E17" s="1">
        <v>3</v>
      </c>
      <c r="F17" s="3">
        <v>1</v>
      </c>
      <c r="G17" s="1">
        <v>1</v>
      </c>
      <c r="H17" s="14">
        <v>28441.8</v>
      </c>
      <c r="I17" s="14">
        <f t="shared" si="0"/>
        <v>27712.523076923077</v>
      </c>
      <c r="J17" s="1">
        <f t="shared" si="1"/>
        <v>729.27692307692303</v>
      </c>
      <c r="K17" s="18">
        <f t="shared" si="2"/>
        <v>2.564102564102564E-2</v>
      </c>
      <c r="L17" s="1">
        <v>3</v>
      </c>
      <c r="M17" s="1">
        <v>0</v>
      </c>
      <c r="N17" s="1">
        <v>1</v>
      </c>
      <c r="O17" s="15">
        <v>12366</v>
      </c>
      <c r="P17" s="14">
        <v>28441.8</v>
      </c>
    </row>
    <row r="18" spans="1:16">
      <c r="A18" s="1">
        <f t="shared" si="3"/>
        <v>17</v>
      </c>
      <c r="B18" s="1">
        <v>1</v>
      </c>
      <c r="C18" s="1">
        <v>2</v>
      </c>
      <c r="D18" s="1">
        <v>3</v>
      </c>
      <c r="E18" s="1">
        <v>3</v>
      </c>
      <c r="F18" s="3">
        <v>1</v>
      </c>
      <c r="G18" s="1">
        <v>1</v>
      </c>
      <c r="H18" s="14">
        <v>28441.8</v>
      </c>
      <c r="I18" s="14">
        <f t="shared" si="0"/>
        <v>27712.523076923077</v>
      </c>
      <c r="J18" s="1">
        <f t="shared" si="1"/>
        <v>729.27692307692303</v>
      </c>
      <c r="K18" s="18">
        <f t="shared" si="2"/>
        <v>2.564102564102564E-2</v>
      </c>
      <c r="L18" s="1">
        <v>3</v>
      </c>
      <c r="M18" s="1">
        <v>1</v>
      </c>
      <c r="N18" s="1">
        <v>1</v>
      </c>
      <c r="O18" s="15">
        <v>12366</v>
      </c>
      <c r="P18" s="14">
        <v>28441.8</v>
      </c>
    </row>
    <row r="19" spans="1:16">
      <c r="A19" s="1">
        <f t="shared" si="3"/>
        <v>18</v>
      </c>
      <c r="B19" s="1">
        <v>1</v>
      </c>
      <c r="C19" s="1">
        <v>2</v>
      </c>
      <c r="D19" s="1">
        <v>3</v>
      </c>
      <c r="E19" s="1">
        <v>3</v>
      </c>
      <c r="F19" s="3">
        <v>1</v>
      </c>
      <c r="G19" s="1">
        <v>1</v>
      </c>
      <c r="H19" s="14">
        <v>28441.8</v>
      </c>
      <c r="I19" s="14">
        <f t="shared" si="0"/>
        <v>27712.523076923077</v>
      </c>
      <c r="J19" s="1">
        <f t="shared" si="1"/>
        <v>729.27692307692303</v>
      </c>
      <c r="K19" s="18">
        <f t="shared" si="2"/>
        <v>2.564102564102564E-2</v>
      </c>
      <c r="L19" s="1">
        <v>3</v>
      </c>
      <c r="M19" s="1">
        <v>0</v>
      </c>
      <c r="N19" s="1">
        <v>1</v>
      </c>
      <c r="O19" s="15">
        <v>12366</v>
      </c>
      <c r="P19" s="14">
        <v>28441.8</v>
      </c>
    </row>
    <row r="20" spans="1:16">
      <c r="A20" s="1">
        <f t="shared" si="3"/>
        <v>19</v>
      </c>
      <c r="B20" s="1">
        <v>1</v>
      </c>
      <c r="C20" s="1">
        <v>2</v>
      </c>
      <c r="D20" s="1">
        <v>3</v>
      </c>
      <c r="E20" s="1">
        <v>3</v>
      </c>
      <c r="F20" s="3">
        <v>1</v>
      </c>
      <c r="G20" s="1">
        <v>1</v>
      </c>
      <c r="H20" s="14">
        <v>28441.8</v>
      </c>
      <c r="I20" s="14">
        <f t="shared" si="0"/>
        <v>27712.523076923077</v>
      </c>
      <c r="J20" s="1">
        <f t="shared" si="1"/>
        <v>729.27692307692303</v>
      </c>
      <c r="K20" s="18">
        <f t="shared" si="2"/>
        <v>2.564102564102564E-2</v>
      </c>
      <c r="L20" s="1">
        <v>3</v>
      </c>
      <c r="M20" s="1">
        <v>0</v>
      </c>
      <c r="N20" s="1">
        <v>1</v>
      </c>
      <c r="O20" s="15">
        <v>12366</v>
      </c>
      <c r="P20" s="14">
        <v>28441.8</v>
      </c>
    </row>
    <row r="21" spans="1:16">
      <c r="A21" s="1">
        <f t="shared" si="3"/>
        <v>20</v>
      </c>
      <c r="B21" s="1">
        <v>1</v>
      </c>
      <c r="C21" s="1">
        <v>2</v>
      </c>
      <c r="D21" s="1">
        <v>3</v>
      </c>
      <c r="E21" s="1">
        <v>3</v>
      </c>
      <c r="F21" s="3">
        <v>1</v>
      </c>
      <c r="G21" s="1">
        <v>1</v>
      </c>
      <c r="H21" s="14">
        <v>28441.8</v>
      </c>
      <c r="I21" s="14">
        <f t="shared" si="0"/>
        <v>27712.523076923077</v>
      </c>
      <c r="J21" s="1">
        <f t="shared" si="1"/>
        <v>729.27692307692303</v>
      </c>
      <c r="K21" s="18">
        <f t="shared" si="2"/>
        <v>2.564102564102564E-2</v>
      </c>
      <c r="L21" s="1">
        <v>3</v>
      </c>
      <c r="M21" s="1">
        <v>0</v>
      </c>
      <c r="N21" s="1">
        <v>1</v>
      </c>
      <c r="O21" s="15">
        <v>12366</v>
      </c>
      <c r="P21" s="14">
        <v>28441.8</v>
      </c>
    </row>
    <row r="22" spans="1:16">
      <c r="A22" s="1">
        <f t="shared" si="3"/>
        <v>21</v>
      </c>
      <c r="B22" s="1">
        <v>1</v>
      </c>
      <c r="C22" s="1">
        <v>2</v>
      </c>
      <c r="D22" s="1">
        <v>3</v>
      </c>
      <c r="E22" s="1">
        <v>3</v>
      </c>
      <c r="F22" s="3">
        <v>1</v>
      </c>
      <c r="G22" s="1">
        <v>1</v>
      </c>
      <c r="H22" s="14">
        <v>28441.8</v>
      </c>
      <c r="I22" s="14">
        <f t="shared" si="0"/>
        <v>27712.523076923077</v>
      </c>
      <c r="J22" s="1">
        <f t="shared" si="1"/>
        <v>729.27692307692303</v>
      </c>
      <c r="K22" s="18">
        <f t="shared" si="2"/>
        <v>2.564102564102564E-2</v>
      </c>
      <c r="L22" s="1">
        <v>3</v>
      </c>
      <c r="M22" s="1">
        <v>0</v>
      </c>
      <c r="N22" s="1">
        <v>1</v>
      </c>
      <c r="O22" s="15">
        <v>12366</v>
      </c>
      <c r="P22" s="14">
        <v>28441.8</v>
      </c>
    </row>
    <row r="23" spans="1:16">
      <c r="A23" s="1">
        <f t="shared" si="3"/>
        <v>22</v>
      </c>
      <c r="B23" s="1">
        <v>1</v>
      </c>
      <c r="C23" s="1">
        <v>2</v>
      </c>
      <c r="D23" s="1">
        <v>3</v>
      </c>
      <c r="E23" s="1">
        <v>3</v>
      </c>
      <c r="F23" s="3">
        <v>1</v>
      </c>
      <c r="G23" s="1">
        <v>1</v>
      </c>
      <c r="H23" s="14">
        <v>28441.8</v>
      </c>
      <c r="I23" s="14">
        <f t="shared" si="0"/>
        <v>27712.523076923077</v>
      </c>
      <c r="J23" s="1">
        <f t="shared" si="1"/>
        <v>729.27692307692303</v>
      </c>
      <c r="K23" s="18">
        <f t="shared" si="2"/>
        <v>2.564102564102564E-2</v>
      </c>
      <c r="L23" s="1">
        <v>3</v>
      </c>
      <c r="M23" s="1">
        <v>0</v>
      </c>
      <c r="N23" s="1">
        <v>1</v>
      </c>
      <c r="O23" s="15">
        <v>12366</v>
      </c>
      <c r="P23" s="14">
        <v>28441.8</v>
      </c>
    </row>
    <row r="24" spans="1:16">
      <c r="A24" s="1">
        <f t="shared" si="3"/>
        <v>23</v>
      </c>
      <c r="B24" s="1">
        <v>1</v>
      </c>
      <c r="C24" s="1">
        <v>2</v>
      </c>
      <c r="D24" s="1">
        <v>3</v>
      </c>
      <c r="E24" s="1">
        <v>3</v>
      </c>
      <c r="F24" s="3">
        <v>1</v>
      </c>
      <c r="G24" s="1">
        <v>1</v>
      </c>
      <c r="H24" s="14">
        <v>28441.8</v>
      </c>
      <c r="I24" s="14">
        <f t="shared" si="0"/>
        <v>27712.523076923077</v>
      </c>
      <c r="J24" s="1">
        <f t="shared" si="1"/>
        <v>729.27692307692303</v>
      </c>
      <c r="K24" s="18">
        <f t="shared" si="2"/>
        <v>2.564102564102564E-2</v>
      </c>
      <c r="L24" s="1">
        <v>3</v>
      </c>
      <c r="M24" s="1">
        <v>0</v>
      </c>
      <c r="N24" s="1">
        <v>1</v>
      </c>
      <c r="O24" s="15">
        <v>12366</v>
      </c>
      <c r="P24" s="14">
        <v>28441.8</v>
      </c>
    </row>
    <row r="25" spans="1:16">
      <c r="A25" s="1">
        <f t="shared" si="3"/>
        <v>24</v>
      </c>
      <c r="B25" s="1">
        <v>1</v>
      </c>
      <c r="C25" s="1">
        <v>2</v>
      </c>
      <c r="D25" s="1">
        <v>3</v>
      </c>
      <c r="E25" s="1">
        <v>3</v>
      </c>
      <c r="F25" s="3">
        <v>1</v>
      </c>
      <c r="G25" s="1">
        <v>1</v>
      </c>
      <c r="H25" s="14">
        <v>28441.8</v>
      </c>
      <c r="I25" s="14">
        <f t="shared" si="0"/>
        <v>27712.523076923077</v>
      </c>
      <c r="J25" s="1">
        <f t="shared" si="1"/>
        <v>729.27692307692303</v>
      </c>
      <c r="K25" s="18">
        <f t="shared" si="2"/>
        <v>2.564102564102564E-2</v>
      </c>
      <c r="L25" s="1">
        <v>3</v>
      </c>
      <c r="M25" s="1">
        <v>0</v>
      </c>
      <c r="N25" s="1">
        <v>1</v>
      </c>
      <c r="O25" s="15">
        <v>12366</v>
      </c>
      <c r="P25" s="14">
        <v>28441.8</v>
      </c>
    </row>
    <row r="26" spans="1:16">
      <c r="A26" s="1">
        <f t="shared" si="3"/>
        <v>25</v>
      </c>
      <c r="B26" s="1">
        <v>1</v>
      </c>
      <c r="C26" s="1">
        <v>2</v>
      </c>
      <c r="D26" s="1">
        <v>3</v>
      </c>
      <c r="E26" s="1">
        <v>3</v>
      </c>
      <c r="F26" s="3">
        <v>1</v>
      </c>
      <c r="G26" s="1">
        <v>1</v>
      </c>
      <c r="H26" s="14">
        <v>28441.8</v>
      </c>
      <c r="I26" s="14">
        <f t="shared" si="0"/>
        <v>27712.523076923077</v>
      </c>
      <c r="J26" s="1">
        <f t="shared" si="1"/>
        <v>729.27692307692303</v>
      </c>
      <c r="K26" s="18">
        <f t="shared" si="2"/>
        <v>2.564102564102564E-2</v>
      </c>
      <c r="L26" s="1">
        <v>3</v>
      </c>
      <c r="M26" s="1">
        <v>0</v>
      </c>
      <c r="N26" s="1">
        <v>1</v>
      </c>
      <c r="O26" s="15">
        <v>12366</v>
      </c>
      <c r="P26" s="14">
        <v>28441.8</v>
      </c>
    </row>
    <row r="27" spans="1:16">
      <c r="A27" s="1">
        <f t="shared" si="3"/>
        <v>26</v>
      </c>
      <c r="B27" s="1">
        <v>1</v>
      </c>
      <c r="C27" s="1">
        <v>2</v>
      </c>
      <c r="D27" s="1">
        <v>3</v>
      </c>
      <c r="E27" s="1">
        <v>3</v>
      </c>
      <c r="F27" s="3">
        <v>1</v>
      </c>
      <c r="G27" s="1">
        <v>1</v>
      </c>
      <c r="H27" s="14">
        <v>28441.8</v>
      </c>
      <c r="I27" s="14">
        <f t="shared" si="0"/>
        <v>27712.523076923077</v>
      </c>
      <c r="J27" s="1">
        <f t="shared" si="1"/>
        <v>729.27692307692303</v>
      </c>
      <c r="K27" s="18">
        <f t="shared" si="2"/>
        <v>2.564102564102564E-2</v>
      </c>
      <c r="L27" s="1">
        <v>3</v>
      </c>
      <c r="M27" s="1">
        <v>0</v>
      </c>
      <c r="N27" s="1">
        <v>1</v>
      </c>
      <c r="O27" s="15">
        <v>12366</v>
      </c>
      <c r="P27" s="14">
        <v>28441.8</v>
      </c>
    </row>
    <row r="28" spans="1:16">
      <c r="A28" s="1">
        <f t="shared" si="3"/>
        <v>27</v>
      </c>
      <c r="B28" s="1">
        <v>1</v>
      </c>
      <c r="C28" s="1">
        <v>2</v>
      </c>
      <c r="D28" s="1">
        <v>3</v>
      </c>
      <c r="E28" s="1">
        <v>3</v>
      </c>
      <c r="F28" s="3">
        <v>1</v>
      </c>
      <c r="G28" s="1">
        <v>1</v>
      </c>
      <c r="H28" s="14">
        <v>28441.8</v>
      </c>
      <c r="I28" s="14">
        <f t="shared" si="0"/>
        <v>27712.523076923077</v>
      </c>
      <c r="J28" s="1">
        <f t="shared" si="1"/>
        <v>729.27692307692303</v>
      </c>
      <c r="K28" s="18">
        <f t="shared" si="2"/>
        <v>2.564102564102564E-2</v>
      </c>
      <c r="L28" s="1">
        <v>3</v>
      </c>
      <c r="M28" s="1">
        <v>0</v>
      </c>
      <c r="N28" s="1">
        <v>1</v>
      </c>
      <c r="O28" s="15">
        <v>12366</v>
      </c>
      <c r="P28" s="14">
        <v>28441.8</v>
      </c>
    </row>
    <row r="29" spans="1:16">
      <c r="A29" s="1">
        <f t="shared" si="3"/>
        <v>28</v>
      </c>
      <c r="B29" s="1">
        <v>1</v>
      </c>
      <c r="C29" s="1">
        <v>2</v>
      </c>
      <c r="D29" s="1">
        <v>3</v>
      </c>
      <c r="E29" s="1">
        <v>3</v>
      </c>
      <c r="F29" s="3">
        <v>1</v>
      </c>
      <c r="G29" s="1">
        <v>1</v>
      </c>
      <c r="H29" s="14">
        <v>28441.8</v>
      </c>
      <c r="I29" s="14">
        <f t="shared" si="0"/>
        <v>27712.523076923077</v>
      </c>
      <c r="J29" s="1">
        <f t="shared" si="1"/>
        <v>729.27692307692303</v>
      </c>
      <c r="K29" s="18">
        <f t="shared" si="2"/>
        <v>2.564102564102564E-2</v>
      </c>
      <c r="L29" s="1">
        <v>3</v>
      </c>
      <c r="M29" s="1">
        <v>0</v>
      </c>
      <c r="N29" s="1">
        <v>1</v>
      </c>
      <c r="O29" s="15">
        <v>12366</v>
      </c>
      <c r="P29" s="14">
        <v>28441.8</v>
      </c>
    </row>
    <row r="30" spans="1:16">
      <c r="A30" s="1">
        <f t="shared" si="3"/>
        <v>29</v>
      </c>
      <c r="B30" s="1">
        <v>1</v>
      </c>
      <c r="C30" s="1">
        <v>2</v>
      </c>
      <c r="D30" s="1">
        <v>3</v>
      </c>
      <c r="E30" s="1">
        <v>3</v>
      </c>
      <c r="F30" s="3">
        <v>1</v>
      </c>
      <c r="G30" s="1">
        <v>1</v>
      </c>
      <c r="H30" s="14">
        <v>28441.8</v>
      </c>
      <c r="I30" s="14">
        <f t="shared" si="0"/>
        <v>27712.523076923077</v>
      </c>
      <c r="J30" s="1">
        <f t="shared" si="1"/>
        <v>729.27692307692303</v>
      </c>
      <c r="K30" s="18">
        <f t="shared" si="2"/>
        <v>2.564102564102564E-2</v>
      </c>
      <c r="L30" s="1">
        <v>3</v>
      </c>
      <c r="M30" s="1">
        <v>0</v>
      </c>
      <c r="N30" s="1">
        <v>1</v>
      </c>
      <c r="O30" s="15">
        <v>12366</v>
      </c>
      <c r="P30" s="14">
        <v>28441.8</v>
      </c>
    </row>
    <row r="31" spans="1:16">
      <c r="A31" s="1">
        <f t="shared" si="3"/>
        <v>30</v>
      </c>
      <c r="B31" s="1">
        <v>1</v>
      </c>
      <c r="C31" s="1">
        <v>2</v>
      </c>
      <c r="D31" s="1">
        <v>3</v>
      </c>
      <c r="E31" s="1">
        <v>3</v>
      </c>
      <c r="F31" s="3">
        <v>1</v>
      </c>
      <c r="G31" s="1">
        <v>1</v>
      </c>
      <c r="H31" s="14">
        <v>28441.8</v>
      </c>
      <c r="I31" s="14">
        <f t="shared" si="0"/>
        <v>27712.523076923077</v>
      </c>
      <c r="J31" s="1">
        <f t="shared" si="1"/>
        <v>729.27692307692303</v>
      </c>
      <c r="K31" s="18">
        <f t="shared" si="2"/>
        <v>2.564102564102564E-2</v>
      </c>
      <c r="L31" s="1">
        <v>3</v>
      </c>
      <c r="M31" s="1">
        <v>0</v>
      </c>
      <c r="N31" s="1">
        <v>1</v>
      </c>
      <c r="O31" s="15">
        <v>12366</v>
      </c>
      <c r="P31" s="14">
        <v>28441.8</v>
      </c>
    </row>
    <row r="32" spans="1:16">
      <c r="A32" s="1">
        <f t="shared" si="3"/>
        <v>31</v>
      </c>
      <c r="B32" s="1">
        <v>1</v>
      </c>
      <c r="C32" s="1">
        <v>2</v>
      </c>
      <c r="D32" s="1">
        <v>3</v>
      </c>
      <c r="E32" s="1">
        <v>3</v>
      </c>
      <c r="F32" s="3">
        <v>1</v>
      </c>
      <c r="G32" s="1">
        <v>1</v>
      </c>
      <c r="H32" s="14">
        <v>28441.8</v>
      </c>
      <c r="I32" s="14">
        <f t="shared" si="0"/>
        <v>27712.523076923077</v>
      </c>
      <c r="J32" s="1">
        <f t="shared" si="1"/>
        <v>729.27692307692303</v>
      </c>
      <c r="K32" s="18">
        <f t="shared" si="2"/>
        <v>2.564102564102564E-2</v>
      </c>
      <c r="L32" s="1">
        <v>3</v>
      </c>
      <c r="M32" s="1">
        <v>0</v>
      </c>
      <c r="N32" s="1">
        <v>1</v>
      </c>
      <c r="O32" s="15">
        <v>12366</v>
      </c>
      <c r="P32" s="14">
        <v>28441.8</v>
      </c>
    </row>
    <row r="33" spans="1:16">
      <c r="A33" s="1">
        <f t="shared" si="3"/>
        <v>32</v>
      </c>
      <c r="B33" s="1">
        <v>1</v>
      </c>
      <c r="C33" s="1">
        <v>2</v>
      </c>
      <c r="D33" s="1">
        <v>3</v>
      </c>
      <c r="E33" s="1">
        <v>3</v>
      </c>
      <c r="F33" s="3">
        <v>1</v>
      </c>
      <c r="G33" s="1">
        <v>1</v>
      </c>
      <c r="H33" s="14">
        <v>28441.8</v>
      </c>
      <c r="I33" s="14">
        <f t="shared" si="0"/>
        <v>27712.523076923077</v>
      </c>
      <c r="J33" s="1">
        <f t="shared" si="1"/>
        <v>729.27692307692303</v>
      </c>
      <c r="K33" s="18">
        <f t="shared" si="2"/>
        <v>2.564102564102564E-2</v>
      </c>
      <c r="L33" s="1">
        <v>3</v>
      </c>
      <c r="M33" s="1">
        <v>0</v>
      </c>
      <c r="N33" s="1">
        <v>1</v>
      </c>
      <c r="O33" s="15">
        <v>12366</v>
      </c>
      <c r="P33" s="14">
        <v>28441.8</v>
      </c>
    </row>
    <row r="34" spans="1:16">
      <c r="A34" s="1">
        <f t="shared" si="3"/>
        <v>33</v>
      </c>
      <c r="B34" s="1">
        <v>1</v>
      </c>
      <c r="C34" s="1">
        <v>2</v>
      </c>
      <c r="D34" s="1">
        <v>3</v>
      </c>
      <c r="E34" s="1">
        <v>3</v>
      </c>
      <c r="F34" s="3">
        <v>1</v>
      </c>
      <c r="G34" s="1">
        <v>1</v>
      </c>
      <c r="H34" s="14">
        <v>28441.8</v>
      </c>
      <c r="I34" s="14">
        <f t="shared" si="0"/>
        <v>27712.523076923077</v>
      </c>
      <c r="J34" s="1">
        <f t="shared" si="1"/>
        <v>729.27692307692303</v>
      </c>
      <c r="K34" s="18">
        <f t="shared" si="2"/>
        <v>2.564102564102564E-2</v>
      </c>
      <c r="L34" s="1">
        <v>3</v>
      </c>
      <c r="M34" s="1">
        <v>0</v>
      </c>
      <c r="N34" s="1">
        <v>1</v>
      </c>
      <c r="O34" s="15">
        <v>12366</v>
      </c>
      <c r="P34" s="14">
        <v>28441.8</v>
      </c>
    </row>
    <row r="35" spans="1:16">
      <c r="A35" s="1">
        <f t="shared" si="3"/>
        <v>34</v>
      </c>
      <c r="B35" s="1">
        <v>1</v>
      </c>
      <c r="C35" s="1">
        <v>2</v>
      </c>
      <c r="D35" s="1">
        <v>3</v>
      </c>
      <c r="E35" s="1">
        <v>3</v>
      </c>
      <c r="F35" s="3">
        <v>1</v>
      </c>
      <c r="G35" s="1">
        <v>1</v>
      </c>
      <c r="H35" s="14">
        <v>28441.8</v>
      </c>
      <c r="I35" s="14">
        <f t="shared" si="0"/>
        <v>27712.523076923077</v>
      </c>
      <c r="J35" s="1">
        <f t="shared" si="1"/>
        <v>729.27692307692303</v>
      </c>
      <c r="K35" s="18">
        <f t="shared" si="2"/>
        <v>2.564102564102564E-2</v>
      </c>
      <c r="L35" s="1">
        <v>3</v>
      </c>
      <c r="M35" s="1">
        <v>0</v>
      </c>
      <c r="N35" s="1">
        <v>1</v>
      </c>
      <c r="O35" s="15">
        <v>12366</v>
      </c>
      <c r="P35" s="14">
        <v>28441.8</v>
      </c>
    </row>
    <row r="36" spans="1:16">
      <c r="A36" s="1">
        <f t="shared" si="3"/>
        <v>35</v>
      </c>
      <c r="B36" s="1">
        <v>1</v>
      </c>
      <c r="C36" s="1">
        <v>2</v>
      </c>
      <c r="D36" s="1">
        <v>3</v>
      </c>
      <c r="E36" s="1">
        <v>3</v>
      </c>
      <c r="F36" s="3">
        <v>1</v>
      </c>
      <c r="G36" s="1">
        <v>1</v>
      </c>
      <c r="H36" s="14">
        <v>28441.8</v>
      </c>
      <c r="I36" s="14">
        <f t="shared" si="0"/>
        <v>27712.523076923077</v>
      </c>
      <c r="J36" s="1">
        <f t="shared" si="1"/>
        <v>729.27692307692303</v>
      </c>
      <c r="K36" s="18">
        <f t="shared" si="2"/>
        <v>2.564102564102564E-2</v>
      </c>
      <c r="L36" s="1">
        <v>3</v>
      </c>
      <c r="M36" s="1">
        <v>0</v>
      </c>
      <c r="N36" s="1">
        <v>1</v>
      </c>
      <c r="O36" s="15">
        <v>12366</v>
      </c>
      <c r="P36" s="14">
        <v>28441.8</v>
      </c>
    </row>
    <row r="37" spans="1:16">
      <c r="A37" s="1">
        <f t="shared" si="3"/>
        <v>36</v>
      </c>
      <c r="B37" s="1">
        <v>1</v>
      </c>
      <c r="C37" s="1">
        <v>2</v>
      </c>
      <c r="D37" s="1">
        <v>3</v>
      </c>
      <c r="E37" s="1">
        <v>3</v>
      </c>
      <c r="F37" s="3">
        <v>1</v>
      </c>
      <c r="G37" s="1">
        <v>1</v>
      </c>
      <c r="H37" s="14">
        <v>28441.8</v>
      </c>
      <c r="I37" s="14">
        <f t="shared" si="0"/>
        <v>27712.523076923077</v>
      </c>
      <c r="J37" s="1">
        <f t="shared" si="1"/>
        <v>729.27692307692303</v>
      </c>
      <c r="K37" s="18">
        <f t="shared" si="2"/>
        <v>2.564102564102564E-2</v>
      </c>
      <c r="L37" s="1">
        <v>3</v>
      </c>
      <c r="M37" s="1">
        <v>0</v>
      </c>
      <c r="N37" s="1">
        <v>1</v>
      </c>
      <c r="O37" s="15">
        <v>12366</v>
      </c>
      <c r="P37" s="14">
        <v>28441.8</v>
      </c>
    </row>
    <row r="38" spans="1:16">
      <c r="A38" s="1">
        <f t="shared" si="3"/>
        <v>37</v>
      </c>
      <c r="B38" s="1">
        <v>1</v>
      </c>
      <c r="C38" s="1">
        <v>2</v>
      </c>
      <c r="D38" s="1">
        <v>3</v>
      </c>
      <c r="E38" s="1">
        <v>3</v>
      </c>
      <c r="F38" s="3">
        <v>1</v>
      </c>
      <c r="G38" s="1">
        <v>1</v>
      </c>
      <c r="H38" s="14">
        <v>28441.8</v>
      </c>
      <c r="I38" s="14">
        <f t="shared" si="0"/>
        <v>27712.523076923077</v>
      </c>
      <c r="J38" s="1">
        <f t="shared" si="1"/>
        <v>729.27692307692303</v>
      </c>
      <c r="K38" s="18">
        <f t="shared" si="2"/>
        <v>2.564102564102564E-2</v>
      </c>
      <c r="L38" s="1">
        <v>3</v>
      </c>
      <c r="M38" s="1">
        <v>0</v>
      </c>
      <c r="N38" s="1">
        <v>1</v>
      </c>
      <c r="O38" s="15">
        <v>12366</v>
      </c>
      <c r="P38" s="14">
        <v>28441.8</v>
      </c>
    </row>
    <row r="39" spans="1:16">
      <c r="A39" s="1">
        <f t="shared" si="3"/>
        <v>38</v>
      </c>
      <c r="B39" s="1">
        <v>1</v>
      </c>
      <c r="C39" s="1">
        <v>2</v>
      </c>
      <c r="D39" s="1">
        <v>3</v>
      </c>
      <c r="E39" s="1">
        <v>3</v>
      </c>
      <c r="F39" s="3">
        <v>1</v>
      </c>
      <c r="G39" s="1">
        <v>1</v>
      </c>
      <c r="H39" s="14">
        <v>28441.8</v>
      </c>
      <c r="I39" s="14">
        <f t="shared" si="0"/>
        <v>27712.523076923077</v>
      </c>
      <c r="J39" s="1">
        <f t="shared" si="1"/>
        <v>729.27692307692303</v>
      </c>
      <c r="K39" s="18">
        <f t="shared" si="2"/>
        <v>2.564102564102564E-2</v>
      </c>
      <c r="L39" s="1">
        <v>3</v>
      </c>
      <c r="M39" s="1">
        <v>0</v>
      </c>
      <c r="N39" s="1">
        <v>1</v>
      </c>
      <c r="O39" s="15">
        <v>12366</v>
      </c>
      <c r="P39" s="14">
        <v>28441.8</v>
      </c>
    </row>
    <row r="40" spans="1:16">
      <c r="A40" s="1">
        <f t="shared" si="3"/>
        <v>39</v>
      </c>
      <c r="B40" s="1">
        <v>1</v>
      </c>
      <c r="C40" s="1">
        <v>2</v>
      </c>
      <c r="D40" s="1">
        <v>3</v>
      </c>
      <c r="E40" s="1">
        <v>3</v>
      </c>
      <c r="F40" s="3">
        <v>1</v>
      </c>
      <c r="G40" s="1">
        <v>1</v>
      </c>
      <c r="H40" s="14">
        <v>28441.8</v>
      </c>
      <c r="I40" s="14">
        <f t="shared" si="0"/>
        <v>27712.523076923077</v>
      </c>
      <c r="J40" s="1">
        <f t="shared" si="1"/>
        <v>729.27692307692303</v>
      </c>
      <c r="K40" s="18">
        <f t="shared" si="2"/>
        <v>2.564102564102564E-2</v>
      </c>
      <c r="L40" s="1">
        <v>3</v>
      </c>
      <c r="M40" s="1">
        <v>0</v>
      </c>
      <c r="N40" s="1">
        <v>1</v>
      </c>
      <c r="O40" s="15">
        <v>12366</v>
      </c>
      <c r="P40" s="14">
        <v>28441.8</v>
      </c>
    </row>
    <row r="41" spans="1:16">
      <c r="A41" s="1">
        <f t="shared" si="3"/>
        <v>40</v>
      </c>
      <c r="B41" s="1">
        <v>1</v>
      </c>
      <c r="C41" s="1">
        <v>2</v>
      </c>
      <c r="D41" s="1">
        <v>3</v>
      </c>
      <c r="E41" s="1">
        <v>3</v>
      </c>
      <c r="F41" s="3">
        <v>2</v>
      </c>
      <c r="G41" s="1">
        <v>2</v>
      </c>
      <c r="H41" s="14">
        <v>62518.6</v>
      </c>
      <c r="I41" s="1">
        <f t="shared" si="0"/>
        <v>62518.6</v>
      </c>
      <c r="J41" s="1">
        <f t="shared" si="1"/>
        <v>0</v>
      </c>
      <c r="K41" s="1">
        <f>0/39</f>
        <v>0</v>
      </c>
      <c r="L41" s="1">
        <v>3</v>
      </c>
      <c r="M41" s="1">
        <v>0</v>
      </c>
      <c r="N41" s="1">
        <v>1</v>
      </c>
      <c r="O41" s="15">
        <v>27182</v>
      </c>
      <c r="P41" s="14">
        <v>62518.6</v>
      </c>
    </row>
    <row r="42" spans="1:16">
      <c r="A42" s="1">
        <f t="shared" si="3"/>
        <v>41</v>
      </c>
      <c r="B42" s="1">
        <v>1</v>
      </c>
      <c r="C42" s="1">
        <v>2</v>
      </c>
      <c r="D42" s="1">
        <v>3</v>
      </c>
      <c r="E42" s="1">
        <v>3</v>
      </c>
      <c r="F42" s="3">
        <v>2</v>
      </c>
      <c r="G42" s="1">
        <v>2</v>
      </c>
      <c r="H42" s="14">
        <v>62518.6</v>
      </c>
      <c r="I42" s="1">
        <f t="shared" si="0"/>
        <v>62518.6</v>
      </c>
      <c r="J42" s="1">
        <f t="shared" ref="J42:J80" si="4">K42*H42</f>
        <v>0</v>
      </c>
      <c r="K42" s="1">
        <f t="shared" ref="K42:K79" si="5">0/39</f>
        <v>0</v>
      </c>
      <c r="L42" s="1">
        <v>3</v>
      </c>
      <c r="M42" s="1">
        <v>0</v>
      </c>
      <c r="N42" s="1">
        <v>1</v>
      </c>
      <c r="O42" s="15">
        <v>27182</v>
      </c>
      <c r="P42" s="14">
        <v>62518.6</v>
      </c>
    </row>
    <row r="43" spans="1:16">
      <c r="A43" s="1">
        <f t="shared" si="3"/>
        <v>42</v>
      </c>
      <c r="B43" s="1">
        <v>1</v>
      </c>
      <c r="C43" s="1">
        <v>2</v>
      </c>
      <c r="D43" s="1">
        <v>3</v>
      </c>
      <c r="E43" s="1">
        <v>3</v>
      </c>
      <c r="F43" s="3">
        <v>2</v>
      </c>
      <c r="G43" s="1">
        <v>2</v>
      </c>
      <c r="H43" s="14">
        <v>62518.6</v>
      </c>
      <c r="I43" s="1">
        <f t="shared" si="0"/>
        <v>62518.6</v>
      </c>
      <c r="J43" s="1">
        <f t="shared" si="4"/>
        <v>0</v>
      </c>
      <c r="K43" s="1">
        <f t="shared" si="5"/>
        <v>0</v>
      </c>
      <c r="L43" s="1">
        <v>3</v>
      </c>
      <c r="M43" s="1">
        <v>0</v>
      </c>
      <c r="N43" s="1">
        <v>1</v>
      </c>
      <c r="O43" s="15">
        <v>27182</v>
      </c>
      <c r="P43" s="14">
        <v>62518.6</v>
      </c>
    </row>
    <row r="44" spans="1:16">
      <c r="A44" s="1">
        <f t="shared" si="3"/>
        <v>43</v>
      </c>
      <c r="B44" s="1">
        <v>1</v>
      </c>
      <c r="C44" s="1">
        <v>2</v>
      </c>
      <c r="D44" s="1">
        <v>3</v>
      </c>
      <c r="E44" s="1">
        <v>3</v>
      </c>
      <c r="F44" s="3">
        <v>2</v>
      </c>
      <c r="G44" s="1">
        <v>2</v>
      </c>
      <c r="H44" s="14">
        <v>62518.6</v>
      </c>
      <c r="I44" s="1">
        <f t="shared" si="0"/>
        <v>62518.6</v>
      </c>
      <c r="J44" s="1">
        <f t="shared" si="4"/>
        <v>0</v>
      </c>
      <c r="K44" s="1">
        <f t="shared" si="5"/>
        <v>0</v>
      </c>
      <c r="L44" s="1">
        <v>3</v>
      </c>
      <c r="M44" s="1">
        <v>0</v>
      </c>
      <c r="N44" s="1">
        <v>1</v>
      </c>
      <c r="O44" s="15">
        <v>27182</v>
      </c>
      <c r="P44" s="14">
        <v>62518.6</v>
      </c>
    </row>
    <row r="45" spans="1:16">
      <c r="A45" s="1">
        <f t="shared" si="3"/>
        <v>44</v>
      </c>
      <c r="B45" s="1">
        <v>1</v>
      </c>
      <c r="C45" s="1">
        <v>2</v>
      </c>
      <c r="D45" s="1">
        <v>3</v>
      </c>
      <c r="E45" s="1">
        <v>3</v>
      </c>
      <c r="F45" s="3">
        <v>2</v>
      </c>
      <c r="G45" s="1">
        <v>2</v>
      </c>
      <c r="H45" s="14">
        <v>62518.6</v>
      </c>
      <c r="I45" s="1">
        <f t="shared" si="0"/>
        <v>62518.6</v>
      </c>
      <c r="J45" s="1">
        <f t="shared" si="4"/>
        <v>0</v>
      </c>
      <c r="K45" s="1">
        <f t="shared" si="5"/>
        <v>0</v>
      </c>
      <c r="L45" s="1">
        <v>3</v>
      </c>
      <c r="M45" s="1">
        <v>0</v>
      </c>
      <c r="N45" s="1">
        <v>1</v>
      </c>
      <c r="O45" s="15">
        <v>27182</v>
      </c>
      <c r="P45" s="14">
        <v>62518.6</v>
      </c>
    </row>
    <row r="46" spans="1:16">
      <c r="A46" s="1">
        <f t="shared" si="3"/>
        <v>45</v>
      </c>
      <c r="B46" s="1">
        <v>1</v>
      </c>
      <c r="C46" s="1">
        <v>2</v>
      </c>
      <c r="D46" s="1">
        <v>3</v>
      </c>
      <c r="E46" s="1">
        <v>3</v>
      </c>
      <c r="F46" s="3">
        <v>2</v>
      </c>
      <c r="G46" s="1">
        <v>2</v>
      </c>
      <c r="H46" s="14">
        <v>62518.6</v>
      </c>
      <c r="I46" s="1">
        <f t="shared" si="0"/>
        <v>62518.6</v>
      </c>
      <c r="J46" s="1">
        <f t="shared" si="4"/>
        <v>0</v>
      </c>
      <c r="K46" s="1">
        <f t="shared" si="5"/>
        <v>0</v>
      </c>
      <c r="L46" s="1">
        <v>3</v>
      </c>
      <c r="M46" s="1">
        <v>0</v>
      </c>
      <c r="N46" s="1">
        <v>1</v>
      </c>
      <c r="O46" s="15">
        <v>27182</v>
      </c>
      <c r="P46" s="14">
        <v>62518.6</v>
      </c>
    </row>
    <row r="47" spans="1:16">
      <c r="A47" s="1">
        <f t="shared" si="3"/>
        <v>46</v>
      </c>
      <c r="B47" s="1">
        <v>1</v>
      </c>
      <c r="C47" s="1">
        <v>2</v>
      </c>
      <c r="D47" s="1">
        <v>3</v>
      </c>
      <c r="E47" s="1">
        <v>3</v>
      </c>
      <c r="F47" s="3">
        <v>2</v>
      </c>
      <c r="G47" s="1">
        <v>2</v>
      </c>
      <c r="H47" s="14">
        <v>62518.6</v>
      </c>
      <c r="I47" s="1">
        <f t="shared" si="0"/>
        <v>62518.6</v>
      </c>
      <c r="J47" s="1">
        <f t="shared" si="4"/>
        <v>0</v>
      </c>
      <c r="K47" s="1">
        <f t="shared" si="5"/>
        <v>0</v>
      </c>
      <c r="L47" s="1">
        <v>3</v>
      </c>
      <c r="M47" s="1">
        <v>0</v>
      </c>
      <c r="N47" s="1">
        <v>1</v>
      </c>
      <c r="O47" s="15">
        <v>27182</v>
      </c>
      <c r="P47" s="14">
        <v>62518.6</v>
      </c>
    </row>
    <row r="48" spans="1:16">
      <c r="A48" s="1">
        <f t="shared" si="3"/>
        <v>47</v>
      </c>
      <c r="B48" s="1">
        <v>1</v>
      </c>
      <c r="C48" s="1">
        <v>2</v>
      </c>
      <c r="D48" s="1">
        <v>3</v>
      </c>
      <c r="E48" s="1">
        <v>3</v>
      </c>
      <c r="F48" s="3">
        <v>2</v>
      </c>
      <c r="G48" s="1">
        <v>2</v>
      </c>
      <c r="H48" s="14">
        <v>62518.6</v>
      </c>
      <c r="I48" s="1">
        <f t="shared" si="0"/>
        <v>62518.6</v>
      </c>
      <c r="J48" s="1">
        <f t="shared" si="4"/>
        <v>0</v>
      </c>
      <c r="K48" s="1">
        <f t="shared" si="5"/>
        <v>0</v>
      </c>
      <c r="L48" s="1">
        <v>3</v>
      </c>
      <c r="M48" s="1">
        <v>0</v>
      </c>
      <c r="N48" s="1">
        <v>1</v>
      </c>
      <c r="O48" s="15">
        <v>27182</v>
      </c>
      <c r="P48" s="14">
        <v>62518.6</v>
      </c>
    </row>
    <row r="49" spans="1:16">
      <c r="A49" s="1">
        <f t="shared" si="3"/>
        <v>48</v>
      </c>
      <c r="B49" s="1">
        <v>1</v>
      </c>
      <c r="C49" s="1">
        <v>2</v>
      </c>
      <c r="D49" s="1">
        <v>3</v>
      </c>
      <c r="E49" s="1">
        <v>3</v>
      </c>
      <c r="F49" s="3">
        <v>2</v>
      </c>
      <c r="G49" s="1">
        <v>2</v>
      </c>
      <c r="H49" s="14">
        <v>62518.6</v>
      </c>
      <c r="I49" s="1">
        <f t="shared" si="0"/>
        <v>62518.6</v>
      </c>
      <c r="J49" s="1">
        <f t="shared" si="4"/>
        <v>0</v>
      </c>
      <c r="K49" s="1">
        <f t="shared" si="5"/>
        <v>0</v>
      </c>
      <c r="L49" s="1">
        <v>3</v>
      </c>
      <c r="M49" s="1">
        <v>0</v>
      </c>
      <c r="N49" s="1">
        <v>1</v>
      </c>
      <c r="O49" s="15">
        <v>27182</v>
      </c>
      <c r="P49" s="14">
        <v>62518.6</v>
      </c>
    </row>
    <row r="50" spans="1:16">
      <c r="A50" s="1">
        <f t="shared" si="3"/>
        <v>49</v>
      </c>
      <c r="B50" s="1">
        <v>1</v>
      </c>
      <c r="C50" s="1">
        <v>2</v>
      </c>
      <c r="D50" s="1">
        <v>3</v>
      </c>
      <c r="E50" s="1">
        <v>3</v>
      </c>
      <c r="F50" s="3">
        <v>2</v>
      </c>
      <c r="G50" s="1">
        <v>2</v>
      </c>
      <c r="H50" s="14">
        <v>62518.6</v>
      </c>
      <c r="I50" s="1">
        <f t="shared" si="0"/>
        <v>62518.6</v>
      </c>
      <c r="J50" s="1">
        <f t="shared" si="4"/>
        <v>0</v>
      </c>
      <c r="K50" s="1">
        <f t="shared" si="5"/>
        <v>0</v>
      </c>
      <c r="L50" s="1">
        <v>3</v>
      </c>
      <c r="M50" s="1">
        <v>0</v>
      </c>
      <c r="N50" s="1">
        <v>1</v>
      </c>
      <c r="O50" s="15">
        <v>27182</v>
      </c>
      <c r="P50" s="14">
        <v>62518.6</v>
      </c>
    </row>
    <row r="51" spans="1:16">
      <c r="A51" s="1">
        <f t="shared" si="3"/>
        <v>50</v>
      </c>
      <c r="B51" s="1">
        <v>1</v>
      </c>
      <c r="C51" s="1">
        <v>2</v>
      </c>
      <c r="D51" s="1">
        <v>3</v>
      </c>
      <c r="E51" s="1">
        <v>3</v>
      </c>
      <c r="F51" s="3">
        <v>2</v>
      </c>
      <c r="G51" s="1">
        <v>2</v>
      </c>
      <c r="H51" s="14">
        <v>62518.6</v>
      </c>
      <c r="I51" s="1">
        <f t="shared" si="0"/>
        <v>62518.6</v>
      </c>
      <c r="J51" s="1">
        <f t="shared" si="4"/>
        <v>0</v>
      </c>
      <c r="K51" s="1">
        <f t="shared" si="5"/>
        <v>0</v>
      </c>
      <c r="L51" s="1">
        <v>3</v>
      </c>
      <c r="M51" s="1">
        <v>0</v>
      </c>
      <c r="N51" s="1">
        <v>1</v>
      </c>
      <c r="O51" s="15">
        <v>27182</v>
      </c>
      <c r="P51" s="14">
        <v>62518.6</v>
      </c>
    </row>
    <row r="52" spans="1:16">
      <c r="A52" s="1">
        <f t="shared" si="3"/>
        <v>51</v>
      </c>
      <c r="B52" s="1">
        <v>1</v>
      </c>
      <c r="C52" s="1">
        <v>2</v>
      </c>
      <c r="D52" s="1">
        <v>3</v>
      </c>
      <c r="E52" s="1">
        <v>3</v>
      </c>
      <c r="F52" s="3">
        <v>2</v>
      </c>
      <c r="G52" s="1">
        <v>2</v>
      </c>
      <c r="H52" s="14">
        <v>62518.6</v>
      </c>
      <c r="I52" s="1">
        <f t="shared" si="0"/>
        <v>62518.6</v>
      </c>
      <c r="J52" s="1">
        <f t="shared" si="4"/>
        <v>0</v>
      </c>
      <c r="K52" s="1">
        <f t="shared" si="5"/>
        <v>0</v>
      </c>
      <c r="L52" s="1">
        <v>3</v>
      </c>
      <c r="M52" s="1">
        <v>0</v>
      </c>
      <c r="N52" s="1">
        <v>1</v>
      </c>
      <c r="O52" s="15">
        <v>27182</v>
      </c>
      <c r="P52" s="14">
        <v>62518.6</v>
      </c>
    </row>
    <row r="53" spans="1:16">
      <c r="A53" s="1">
        <f t="shared" si="3"/>
        <v>52</v>
      </c>
      <c r="B53" s="1">
        <v>1</v>
      </c>
      <c r="C53" s="1">
        <v>2</v>
      </c>
      <c r="D53" s="1">
        <v>3</v>
      </c>
      <c r="E53" s="1">
        <v>3</v>
      </c>
      <c r="F53" s="3">
        <v>2</v>
      </c>
      <c r="G53" s="1">
        <v>2</v>
      </c>
      <c r="H53" s="14">
        <v>62518.6</v>
      </c>
      <c r="I53" s="1">
        <f t="shared" si="0"/>
        <v>62518.6</v>
      </c>
      <c r="J53" s="1">
        <f t="shared" si="4"/>
        <v>0</v>
      </c>
      <c r="K53" s="1">
        <f t="shared" si="5"/>
        <v>0</v>
      </c>
      <c r="L53" s="1">
        <v>3</v>
      </c>
      <c r="M53" s="1">
        <v>0</v>
      </c>
      <c r="N53" s="1">
        <v>1</v>
      </c>
      <c r="O53" s="15">
        <v>27182</v>
      </c>
      <c r="P53" s="14">
        <v>62518.6</v>
      </c>
    </row>
    <row r="54" spans="1:16">
      <c r="A54" s="1">
        <f t="shared" si="3"/>
        <v>53</v>
      </c>
      <c r="B54" s="1">
        <v>1</v>
      </c>
      <c r="C54" s="1">
        <v>2</v>
      </c>
      <c r="D54" s="1">
        <v>3</v>
      </c>
      <c r="E54" s="1">
        <v>3</v>
      </c>
      <c r="F54" s="3">
        <v>2</v>
      </c>
      <c r="G54" s="1">
        <v>2</v>
      </c>
      <c r="H54" s="14">
        <v>62518.6</v>
      </c>
      <c r="I54" s="1">
        <f t="shared" si="0"/>
        <v>62518.6</v>
      </c>
      <c r="J54" s="1">
        <f t="shared" si="4"/>
        <v>0</v>
      </c>
      <c r="K54" s="1">
        <f t="shared" si="5"/>
        <v>0</v>
      </c>
      <c r="L54" s="1">
        <v>3</v>
      </c>
      <c r="M54" s="1">
        <v>0</v>
      </c>
      <c r="N54" s="1">
        <v>1</v>
      </c>
      <c r="O54" s="15">
        <v>27182</v>
      </c>
      <c r="P54" s="14">
        <v>62518.6</v>
      </c>
    </row>
    <row r="55" spans="1:16">
      <c r="A55" s="1">
        <f t="shared" si="3"/>
        <v>54</v>
      </c>
      <c r="B55" s="1">
        <v>1</v>
      </c>
      <c r="C55" s="1">
        <v>2</v>
      </c>
      <c r="D55" s="1">
        <v>3</v>
      </c>
      <c r="E55" s="1">
        <v>3</v>
      </c>
      <c r="F55" s="3">
        <v>2</v>
      </c>
      <c r="G55" s="1">
        <v>2</v>
      </c>
      <c r="H55" s="14">
        <v>62518.6</v>
      </c>
      <c r="I55" s="1">
        <f t="shared" si="0"/>
        <v>62518.6</v>
      </c>
      <c r="J55" s="1">
        <f t="shared" si="4"/>
        <v>0</v>
      </c>
      <c r="K55" s="1">
        <f t="shared" si="5"/>
        <v>0</v>
      </c>
      <c r="L55" s="1">
        <v>3</v>
      </c>
      <c r="M55" s="1">
        <v>0</v>
      </c>
      <c r="N55" s="1">
        <v>1</v>
      </c>
      <c r="O55" s="15">
        <v>27182</v>
      </c>
      <c r="P55" s="14">
        <v>62518.6</v>
      </c>
    </row>
    <row r="56" spans="1:16">
      <c r="A56" s="1">
        <f t="shared" si="3"/>
        <v>55</v>
      </c>
      <c r="B56" s="1">
        <v>1</v>
      </c>
      <c r="C56" s="1">
        <v>2</v>
      </c>
      <c r="D56" s="1">
        <v>3</v>
      </c>
      <c r="E56" s="1">
        <v>3</v>
      </c>
      <c r="F56" s="3">
        <v>2</v>
      </c>
      <c r="G56" s="1">
        <v>2</v>
      </c>
      <c r="H56" s="14">
        <v>62518.6</v>
      </c>
      <c r="I56" s="1">
        <f t="shared" si="0"/>
        <v>62518.6</v>
      </c>
      <c r="J56" s="1">
        <f t="shared" si="4"/>
        <v>0</v>
      </c>
      <c r="K56" s="1">
        <f t="shared" si="5"/>
        <v>0</v>
      </c>
      <c r="L56" s="1">
        <v>3</v>
      </c>
      <c r="M56" s="1">
        <v>0</v>
      </c>
      <c r="N56" s="1">
        <v>1</v>
      </c>
      <c r="O56" s="15">
        <v>27182</v>
      </c>
      <c r="P56" s="14">
        <v>62518.6</v>
      </c>
    </row>
    <row r="57" spans="1:16">
      <c r="A57" s="1">
        <f t="shared" si="3"/>
        <v>56</v>
      </c>
      <c r="B57" s="1">
        <v>1</v>
      </c>
      <c r="C57" s="1">
        <v>2</v>
      </c>
      <c r="D57" s="1">
        <v>3</v>
      </c>
      <c r="E57" s="1">
        <v>3</v>
      </c>
      <c r="F57" s="3">
        <v>2</v>
      </c>
      <c r="G57" s="1">
        <v>2</v>
      </c>
      <c r="H57" s="14">
        <v>62518.6</v>
      </c>
      <c r="I57" s="1">
        <f t="shared" si="0"/>
        <v>62518.6</v>
      </c>
      <c r="J57" s="1">
        <f t="shared" si="4"/>
        <v>0</v>
      </c>
      <c r="K57" s="1">
        <f t="shared" si="5"/>
        <v>0</v>
      </c>
      <c r="L57" s="1">
        <v>3</v>
      </c>
      <c r="M57" s="1">
        <v>0</v>
      </c>
      <c r="N57" s="1">
        <v>1</v>
      </c>
      <c r="O57" s="15">
        <v>27182</v>
      </c>
      <c r="P57" s="14">
        <v>62518.6</v>
      </c>
    </row>
    <row r="58" spans="1:16">
      <c r="A58" s="1">
        <f t="shared" si="3"/>
        <v>57</v>
      </c>
      <c r="B58" s="1">
        <v>1</v>
      </c>
      <c r="C58" s="1">
        <v>2</v>
      </c>
      <c r="D58" s="1">
        <v>3</v>
      </c>
      <c r="E58" s="1">
        <v>3</v>
      </c>
      <c r="F58" s="3">
        <v>2</v>
      </c>
      <c r="G58" s="1">
        <v>2</v>
      </c>
      <c r="H58" s="14">
        <v>62518.6</v>
      </c>
      <c r="I58" s="1">
        <f t="shared" si="0"/>
        <v>62518.6</v>
      </c>
      <c r="J58" s="1">
        <f t="shared" si="4"/>
        <v>0</v>
      </c>
      <c r="K58" s="1">
        <f t="shared" si="5"/>
        <v>0</v>
      </c>
      <c r="L58" s="1">
        <v>3</v>
      </c>
      <c r="M58" s="1">
        <v>0</v>
      </c>
      <c r="N58" s="1">
        <v>1</v>
      </c>
      <c r="O58" s="15">
        <v>27182</v>
      </c>
      <c r="P58" s="14">
        <v>62518.6</v>
      </c>
    </row>
    <row r="59" spans="1:16">
      <c r="A59" s="1">
        <f t="shared" si="3"/>
        <v>58</v>
      </c>
      <c r="B59" s="1">
        <v>1</v>
      </c>
      <c r="C59" s="1">
        <v>2</v>
      </c>
      <c r="D59" s="1">
        <v>3</v>
      </c>
      <c r="E59" s="1">
        <v>3</v>
      </c>
      <c r="F59" s="3">
        <v>2</v>
      </c>
      <c r="G59" s="1">
        <v>2</v>
      </c>
      <c r="H59" s="14">
        <v>62518.6</v>
      </c>
      <c r="I59" s="1">
        <f t="shared" si="0"/>
        <v>62518.6</v>
      </c>
      <c r="J59" s="1">
        <f t="shared" si="4"/>
        <v>0</v>
      </c>
      <c r="K59" s="1">
        <f t="shared" si="5"/>
        <v>0</v>
      </c>
      <c r="L59" s="1">
        <v>3</v>
      </c>
      <c r="M59" s="1">
        <v>0</v>
      </c>
      <c r="N59" s="1">
        <v>1</v>
      </c>
      <c r="O59" s="15">
        <v>27182</v>
      </c>
      <c r="P59" s="14">
        <v>62518.6</v>
      </c>
    </row>
    <row r="60" spans="1:16">
      <c r="A60" s="1">
        <f t="shared" si="3"/>
        <v>59</v>
      </c>
      <c r="B60" s="1">
        <v>1</v>
      </c>
      <c r="C60" s="1">
        <v>2</v>
      </c>
      <c r="D60" s="1">
        <v>3</v>
      </c>
      <c r="E60" s="1">
        <v>3</v>
      </c>
      <c r="F60" s="3">
        <v>2</v>
      </c>
      <c r="G60" s="1">
        <v>2</v>
      </c>
      <c r="H60" s="14">
        <v>62518.6</v>
      </c>
      <c r="I60" s="1">
        <f t="shared" si="0"/>
        <v>62518.6</v>
      </c>
      <c r="J60" s="1">
        <f t="shared" si="4"/>
        <v>0</v>
      </c>
      <c r="K60" s="1">
        <f t="shared" si="5"/>
        <v>0</v>
      </c>
      <c r="L60" s="1">
        <v>3</v>
      </c>
      <c r="M60" s="1">
        <v>0</v>
      </c>
      <c r="N60" s="1">
        <v>1</v>
      </c>
      <c r="O60" s="15">
        <v>27182</v>
      </c>
      <c r="P60" s="14">
        <v>62518.6</v>
      </c>
    </row>
    <row r="61" spans="1:16">
      <c r="A61" s="1">
        <f t="shared" si="3"/>
        <v>60</v>
      </c>
      <c r="B61" s="1">
        <v>1</v>
      </c>
      <c r="C61" s="1">
        <v>2</v>
      </c>
      <c r="D61" s="1">
        <v>3</v>
      </c>
      <c r="E61" s="1">
        <v>3</v>
      </c>
      <c r="F61" s="3">
        <v>2</v>
      </c>
      <c r="G61" s="1">
        <v>2</v>
      </c>
      <c r="H61" s="14">
        <v>62518.6</v>
      </c>
      <c r="I61" s="1">
        <f t="shared" si="0"/>
        <v>62518.6</v>
      </c>
      <c r="J61" s="1">
        <f t="shared" si="4"/>
        <v>0</v>
      </c>
      <c r="K61" s="1">
        <f t="shared" si="5"/>
        <v>0</v>
      </c>
      <c r="L61" s="1">
        <v>3</v>
      </c>
      <c r="M61" s="1">
        <v>0</v>
      </c>
      <c r="N61" s="1">
        <v>1</v>
      </c>
      <c r="O61" s="15">
        <v>27182</v>
      </c>
      <c r="P61" s="14">
        <v>62518.6</v>
      </c>
    </row>
    <row r="62" spans="1:16">
      <c r="A62" s="1">
        <f t="shared" si="3"/>
        <v>61</v>
      </c>
      <c r="B62" s="1">
        <v>1</v>
      </c>
      <c r="C62" s="1">
        <v>2</v>
      </c>
      <c r="D62" s="1">
        <v>3</v>
      </c>
      <c r="E62" s="1">
        <v>3</v>
      </c>
      <c r="F62" s="3">
        <v>2</v>
      </c>
      <c r="G62" s="1">
        <v>2</v>
      </c>
      <c r="H62" s="14">
        <v>62518.6</v>
      </c>
      <c r="I62" s="1">
        <f t="shared" si="0"/>
        <v>62518.6</v>
      </c>
      <c r="J62" s="1">
        <f t="shared" si="4"/>
        <v>0</v>
      </c>
      <c r="K62" s="1">
        <f t="shared" si="5"/>
        <v>0</v>
      </c>
      <c r="L62" s="1">
        <v>3</v>
      </c>
      <c r="M62" s="1">
        <v>0</v>
      </c>
      <c r="N62" s="1">
        <v>1</v>
      </c>
      <c r="O62" s="15">
        <v>27182</v>
      </c>
      <c r="P62" s="14">
        <v>62518.6</v>
      </c>
    </row>
    <row r="63" spans="1:16">
      <c r="A63" s="1">
        <f t="shared" si="3"/>
        <v>62</v>
      </c>
      <c r="B63" s="1">
        <v>1</v>
      </c>
      <c r="C63" s="1">
        <v>2</v>
      </c>
      <c r="D63" s="1">
        <v>3</v>
      </c>
      <c r="E63" s="1">
        <v>3</v>
      </c>
      <c r="F63" s="3">
        <v>2</v>
      </c>
      <c r="G63" s="1">
        <v>2</v>
      </c>
      <c r="H63" s="14">
        <v>62518.6</v>
      </c>
      <c r="I63" s="1">
        <f t="shared" si="0"/>
        <v>62518.6</v>
      </c>
      <c r="J63" s="1">
        <f t="shared" si="4"/>
        <v>0</v>
      </c>
      <c r="K63" s="1">
        <f t="shared" si="5"/>
        <v>0</v>
      </c>
      <c r="L63" s="1">
        <v>3</v>
      </c>
      <c r="M63" s="1">
        <v>0</v>
      </c>
      <c r="N63" s="1">
        <v>1</v>
      </c>
      <c r="O63" s="15">
        <v>27182</v>
      </c>
      <c r="P63" s="14">
        <v>62518.6</v>
      </c>
    </row>
    <row r="64" spans="1:16">
      <c r="A64" s="1">
        <f t="shared" si="3"/>
        <v>63</v>
      </c>
      <c r="B64" s="1">
        <v>1</v>
      </c>
      <c r="C64" s="1">
        <v>2</v>
      </c>
      <c r="D64" s="1">
        <v>3</v>
      </c>
      <c r="E64" s="1">
        <v>3</v>
      </c>
      <c r="F64" s="3">
        <v>2</v>
      </c>
      <c r="G64" s="1">
        <v>2</v>
      </c>
      <c r="H64" s="14">
        <v>62518.6</v>
      </c>
      <c r="I64" s="1">
        <f t="shared" si="0"/>
        <v>62518.6</v>
      </c>
      <c r="J64" s="1">
        <f t="shared" si="4"/>
        <v>0</v>
      </c>
      <c r="K64" s="1">
        <f t="shared" si="5"/>
        <v>0</v>
      </c>
      <c r="L64" s="1">
        <v>3</v>
      </c>
      <c r="M64" s="1">
        <v>0</v>
      </c>
      <c r="N64" s="1">
        <v>1</v>
      </c>
      <c r="O64" s="15">
        <v>27182</v>
      </c>
      <c r="P64" s="14">
        <v>62518.6</v>
      </c>
    </row>
    <row r="65" spans="1:16">
      <c r="A65" s="1">
        <f t="shared" si="3"/>
        <v>64</v>
      </c>
      <c r="B65" s="1">
        <v>1</v>
      </c>
      <c r="C65" s="1">
        <v>2</v>
      </c>
      <c r="D65" s="1">
        <v>3</v>
      </c>
      <c r="E65" s="1">
        <v>3</v>
      </c>
      <c r="F65" s="3">
        <v>2</v>
      </c>
      <c r="G65" s="1">
        <v>2</v>
      </c>
      <c r="H65" s="14">
        <v>62518.6</v>
      </c>
      <c r="I65" s="1">
        <f t="shared" si="0"/>
        <v>62518.6</v>
      </c>
      <c r="J65" s="1">
        <f t="shared" si="4"/>
        <v>0</v>
      </c>
      <c r="K65" s="1">
        <f t="shared" si="5"/>
        <v>0</v>
      </c>
      <c r="L65" s="1">
        <v>3</v>
      </c>
      <c r="M65" s="1">
        <v>0</v>
      </c>
      <c r="N65" s="1">
        <v>1</v>
      </c>
      <c r="O65" s="15">
        <v>27182</v>
      </c>
      <c r="P65" s="14">
        <v>62518.6</v>
      </c>
    </row>
    <row r="66" spans="1:16">
      <c r="A66" s="1">
        <f t="shared" si="3"/>
        <v>65</v>
      </c>
      <c r="B66" s="1">
        <v>1</v>
      </c>
      <c r="C66" s="1">
        <v>2</v>
      </c>
      <c r="D66" s="1">
        <v>3</v>
      </c>
      <c r="E66" s="1">
        <v>3</v>
      </c>
      <c r="F66" s="3">
        <v>2</v>
      </c>
      <c r="G66" s="1">
        <v>2</v>
      </c>
      <c r="H66" s="14">
        <v>62518.6</v>
      </c>
      <c r="I66" s="1">
        <f t="shared" si="0"/>
        <v>62518.6</v>
      </c>
      <c r="J66" s="1">
        <f t="shared" si="4"/>
        <v>0</v>
      </c>
      <c r="K66" s="1">
        <f t="shared" si="5"/>
        <v>0</v>
      </c>
      <c r="L66" s="1">
        <v>3</v>
      </c>
      <c r="M66" s="1">
        <v>0</v>
      </c>
      <c r="N66" s="1">
        <v>1</v>
      </c>
      <c r="O66" s="15">
        <v>27182</v>
      </c>
      <c r="P66" s="14">
        <v>62518.6</v>
      </c>
    </row>
    <row r="67" spans="1:16">
      <c r="A67" s="1">
        <f t="shared" si="3"/>
        <v>66</v>
      </c>
      <c r="B67" s="1">
        <v>1</v>
      </c>
      <c r="C67" s="1">
        <v>2</v>
      </c>
      <c r="D67" s="1">
        <v>3</v>
      </c>
      <c r="E67" s="1">
        <v>3</v>
      </c>
      <c r="F67" s="3">
        <v>2</v>
      </c>
      <c r="G67" s="1">
        <v>2</v>
      </c>
      <c r="H67" s="14">
        <v>62518.6</v>
      </c>
      <c r="I67" s="1">
        <f t="shared" ref="I67:I130" si="6">H67-J67</f>
        <v>62518.6</v>
      </c>
      <c r="J67" s="1">
        <f t="shared" si="4"/>
        <v>0</v>
      </c>
      <c r="K67" s="1">
        <f t="shared" si="5"/>
        <v>0</v>
      </c>
      <c r="L67" s="1">
        <v>3</v>
      </c>
      <c r="M67" s="1">
        <v>0</v>
      </c>
      <c r="N67" s="1">
        <v>1</v>
      </c>
      <c r="O67" s="15">
        <v>27182</v>
      </c>
      <c r="P67" s="14">
        <v>62518.6</v>
      </c>
    </row>
    <row r="68" spans="1:16">
      <c r="A68" s="1">
        <f t="shared" ref="A68:A76" si="7">A67+1</f>
        <v>67</v>
      </c>
      <c r="B68" s="1">
        <v>1</v>
      </c>
      <c r="C68" s="1">
        <v>2</v>
      </c>
      <c r="D68" s="1">
        <v>3</v>
      </c>
      <c r="E68" s="1">
        <v>3</v>
      </c>
      <c r="F68" s="3">
        <v>2</v>
      </c>
      <c r="G68" s="1">
        <v>2</v>
      </c>
      <c r="H68" s="14">
        <v>62518.6</v>
      </c>
      <c r="I68" s="1">
        <f t="shared" si="6"/>
        <v>62518.6</v>
      </c>
      <c r="J68" s="1">
        <f t="shared" si="4"/>
        <v>0</v>
      </c>
      <c r="K68" s="1">
        <f t="shared" si="5"/>
        <v>0</v>
      </c>
      <c r="L68" s="1">
        <v>3</v>
      </c>
      <c r="M68" s="1">
        <v>0</v>
      </c>
      <c r="N68" s="1">
        <v>1</v>
      </c>
      <c r="O68" s="15">
        <v>27182</v>
      </c>
      <c r="P68" s="14">
        <v>62518.6</v>
      </c>
    </row>
    <row r="69" spans="1:16">
      <c r="A69" s="1">
        <f t="shared" si="7"/>
        <v>68</v>
      </c>
      <c r="B69" s="1">
        <v>1</v>
      </c>
      <c r="C69" s="1">
        <v>2</v>
      </c>
      <c r="D69" s="1">
        <v>3</v>
      </c>
      <c r="E69" s="1">
        <v>3</v>
      </c>
      <c r="F69" s="3">
        <v>2</v>
      </c>
      <c r="G69" s="1">
        <v>2</v>
      </c>
      <c r="H69" s="14">
        <v>62518.6</v>
      </c>
      <c r="I69" s="1">
        <f t="shared" si="6"/>
        <v>62518.6</v>
      </c>
      <c r="J69" s="1">
        <f t="shared" si="4"/>
        <v>0</v>
      </c>
      <c r="K69" s="1">
        <f t="shared" si="5"/>
        <v>0</v>
      </c>
      <c r="L69" s="1">
        <v>3</v>
      </c>
      <c r="M69" s="1">
        <v>0</v>
      </c>
      <c r="N69" s="1">
        <v>1</v>
      </c>
      <c r="O69" s="15">
        <v>27182</v>
      </c>
      <c r="P69" s="14">
        <v>62518.6</v>
      </c>
    </row>
    <row r="70" spans="1:16">
      <c r="A70" s="1">
        <f t="shared" si="7"/>
        <v>69</v>
      </c>
      <c r="B70" s="1">
        <v>1</v>
      </c>
      <c r="C70" s="1">
        <v>2</v>
      </c>
      <c r="D70" s="1">
        <v>3</v>
      </c>
      <c r="E70" s="1">
        <v>3</v>
      </c>
      <c r="F70" s="3">
        <v>2</v>
      </c>
      <c r="G70" s="1">
        <v>2</v>
      </c>
      <c r="H70" s="14">
        <v>62518.6</v>
      </c>
      <c r="I70" s="1">
        <f t="shared" si="6"/>
        <v>62518.6</v>
      </c>
      <c r="J70" s="1">
        <f t="shared" si="4"/>
        <v>0</v>
      </c>
      <c r="K70" s="1">
        <f t="shared" si="5"/>
        <v>0</v>
      </c>
      <c r="L70" s="1">
        <v>3</v>
      </c>
      <c r="M70" s="1">
        <v>0</v>
      </c>
      <c r="N70" s="1">
        <v>1</v>
      </c>
      <c r="O70" s="15">
        <v>27182</v>
      </c>
      <c r="P70" s="14">
        <v>62518.6</v>
      </c>
    </row>
    <row r="71" spans="1:16">
      <c r="A71" s="1">
        <f t="shared" si="7"/>
        <v>70</v>
      </c>
      <c r="B71" s="1">
        <v>1</v>
      </c>
      <c r="C71" s="1">
        <v>2</v>
      </c>
      <c r="D71" s="1">
        <v>3</v>
      </c>
      <c r="E71" s="1">
        <v>3</v>
      </c>
      <c r="F71" s="3">
        <v>2</v>
      </c>
      <c r="G71" s="1">
        <v>2</v>
      </c>
      <c r="H71" s="14">
        <v>62518.6</v>
      </c>
      <c r="I71" s="1">
        <f t="shared" si="6"/>
        <v>62518.6</v>
      </c>
      <c r="J71" s="1">
        <f t="shared" si="4"/>
        <v>0</v>
      </c>
      <c r="K71" s="1">
        <f t="shared" si="5"/>
        <v>0</v>
      </c>
      <c r="L71" s="1">
        <v>3</v>
      </c>
      <c r="M71" s="1">
        <v>0</v>
      </c>
      <c r="N71" s="1">
        <v>1</v>
      </c>
      <c r="O71" s="15">
        <v>27182</v>
      </c>
      <c r="P71" s="14">
        <v>62518.6</v>
      </c>
    </row>
    <row r="72" spans="1:16">
      <c r="A72" s="1">
        <f t="shared" si="7"/>
        <v>71</v>
      </c>
      <c r="B72" s="1">
        <v>1</v>
      </c>
      <c r="C72" s="1">
        <v>2</v>
      </c>
      <c r="D72" s="1">
        <v>3</v>
      </c>
      <c r="E72" s="1">
        <v>3</v>
      </c>
      <c r="F72" s="3">
        <v>2</v>
      </c>
      <c r="G72" s="1">
        <v>2</v>
      </c>
      <c r="H72" s="14">
        <v>62518.6</v>
      </c>
      <c r="I72" s="1">
        <f t="shared" si="6"/>
        <v>62518.6</v>
      </c>
      <c r="J72" s="1">
        <f t="shared" si="4"/>
        <v>0</v>
      </c>
      <c r="K72" s="1">
        <f t="shared" si="5"/>
        <v>0</v>
      </c>
      <c r="L72" s="1">
        <v>3</v>
      </c>
      <c r="M72" s="1">
        <v>0</v>
      </c>
      <c r="N72" s="1">
        <v>1</v>
      </c>
      <c r="O72" s="15">
        <v>27182</v>
      </c>
      <c r="P72" s="14">
        <v>62518.6</v>
      </c>
    </row>
    <row r="73" spans="1:16">
      <c r="A73" s="1">
        <f t="shared" si="7"/>
        <v>72</v>
      </c>
      <c r="B73" s="1">
        <v>1</v>
      </c>
      <c r="C73" s="1">
        <v>2</v>
      </c>
      <c r="D73" s="1">
        <v>3</v>
      </c>
      <c r="E73" s="1">
        <v>3</v>
      </c>
      <c r="F73" s="3">
        <v>2</v>
      </c>
      <c r="G73" s="1">
        <v>2</v>
      </c>
      <c r="H73" s="14">
        <v>62518.6</v>
      </c>
      <c r="I73" s="1">
        <f t="shared" si="6"/>
        <v>62518.6</v>
      </c>
      <c r="J73" s="1">
        <f t="shared" si="4"/>
        <v>0</v>
      </c>
      <c r="K73" s="1">
        <f t="shared" si="5"/>
        <v>0</v>
      </c>
      <c r="L73" s="1">
        <v>3</v>
      </c>
      <c r="M73" s="1">
        <v>0</v>
      </c>
      <c r="N73" s="1">
        <v>1</v>
      </c>
      <c r="O73" s="15">
        <v>27182</v>
      </c>
      <c r="P73" s="14">
        <v>62518.6</v>
      </c>
    </row>
    <row r="74" spans="1:16">
      <c r="A74" s="1">
        <f t="shared" si="7"/>
        <v>73</v>
      </c>
      <c r="B74" s="1">
        <v>1</v>
      </c>
      <c r="C74" s="1">
        <v>2</v>
      </c>
      <c r="D74" s="1">
        <v>3</v>
      </c>
      <c r="E74" s="1">
        <v>3</v>
      </c>
      <c r="F74" s="3">
        <v>2</v>
      </c>
      <c r="G74" s="1">
        <v>2</v>
      </c>
      <c r="H74" s="14">
        <v>62518.6</v>
      </c>
      <c r="I74" s="1">
        <f t="shared" si="6"/>
        <v>62518.6</v>
      </c>
      <c r="J74" s="1">
        <f t="shared" si="4"/>
        <v>0</v>
      </c>
      <c r="K74" s="1">
        <f t="shared" si="5"/>
        <v>0</v>
      </c>
      <c r="L74" s="1">
        <v>3</v>
      </c>
      <c r="M74" s="1">
        <v>0</v>
      </c>
      <c r="N74" s="1">
        <v>1</v>
      </c>
      <c r="O74" s="15">
        <v>27182</v>
      </c>
      <c r="P74" s="14">
        <v>62518.6</v>
      </c>
    </row>
    <row r="75" spans="1:16">
      <c r="A75" s="1">
        <f t="shared" si="7"/>
        <v>74</v>
      </c>
      <c r="B75" s="1">
        <v>1</v>
      </c>
      <c r="C75" s="1">
        <v>2</v>
      </c>
      <c r="D75" s="1">
        <v>3</v>
      </c>
      <c r="E75" s="1">
        <v>3</v>
      </c>
      <c r="F75" s="3">
        <v>2</v>
      </c>
      <c r="G75" s="1">
        <v>2</v>
      </c>
      <c r="H75" s="14">
        <v>62518.6</v>
      </c>
      <c r="I75" s="1">
        <f t="shared" si="6"/>
        <v>62518.6</v>
      </c>
      <c r="J75" s="1">
        <f t="shared" si="4"/>
        <v>0</v>
      </c>
      <c r="K75" s="1">
        <f t="shared" si="5"/>
        <v>0</v>
      </c>
      <c r="L75" s="1">
        <v>3</v>
      </c>
      <c r="M75" s="1">
        <v>0</v>
      </c>
      <c r="N75" s="1">
        <v>1</v>
      </c>
      <c r="O75" s="15">
        <v>27182</v>
      </c>
      <c r="P75" s="14">
        <v>62518.6</v>
      </c>
    </row>
    <row r="76" spans="1:16">
      <c r="A76" s="1">
        <f t="shared" si="7"/>
        <v>75</v>
      </c>
      <c r="B76" s="1">
        <v>1</v>
      </c>
      <c r="C76" s="1">
        <v>2</v>
      </c>
      <c r="D76" s="1">
        <v>3</v>
      </c>
      <c r="E76" s="1">
        <v>3</v>
      </c>
      <c r="F76" s="3">
        <v>2</v>
      </c>
      <c r="G76" s="1">
        <v>2</v>
      </c>
      <c r="H76" s="14">
        <v>62518.6</v>
      </c>
      <c r="I76" s="1">
        <f t="shared" si="6"/>
        <v>62518.6</v>
      </c>
      <c r="J76" s="1">
        <f t="shared" si="4"/>
        <v>0</v>
      </c>
      <c r="K76" s="1">
        <f t="shared" si="5"/>
        <v>0</v>
      </c>
      <c r="L76" s="1">
        <v>3</v>
      </c>
      <c r="M76" s="1">
        <v>0</v>
      </c>
      <c r="N76" s="1">
        <v>1</v>
      </c>
      <c r="O76" s="15">
        <v>27182</v>
      </c>
      <c r="P76" s="14">
        <v>62518.6</v>
      </c>
    </row>
    <row r="77" spans="1:16">
      <c r="A77" s="1">
        <f>A76+1</f>
        <v>76</v>
      </c>
      <c r="B77" s="1">
        <v>1</v>
      </c>
      <c r="C77" s="1">
        <v>2</v>
      </c>
      <c r="D77" s="1">
        <v>3</v>
      </c>
      <c r="E77" s="1">
        <v>3</v>
      </c>
      <c r="F77" s="3">
        <v>2</v>
      </c>
      <c r="G77" s="1">
        <v>2</v>
      </c>
      <c r="H77" s="14">
        <v>62518.6</v>
      </c>
      <c r="I77" s="1">
        <f t="shared" si="6"/>
        <v>62518.6</v>
      </c>
      <c r="J77" s="1">
        <f t="shared" si="4"/>
        <v>0</v>
      </c>
      <c r="K77" s="1">
        <f t="shared" si="5"/>
        <v>0</v>
      </c>
      <c r="L77" s="1">
        <v>3</v>
      </c>
      <c r="M77" s="1">
        <v>0</v>
      </c>
      <c r="N77" s="1">
        <v>1</v>
      </c>
      <c r="O77" s="15">
        <v>27182</v>
      </c>
      <c r="P77" s="14">
        <v>62518.6</v>
      </c>
    </row>
    <row r="78" spans="1:16">
      <c r="A78" s="1">
        <f t="shared" ref="A78:A103" si="8">A77+1</f>
        <v>77</v>
      </c>
      <c r="B78" s="1">
        <v>1</v>
      </c>
      <c r="C78" s="1">
        <v>2</v>
      </c>
      <c r="D78" s="1">
        <v>3</v>
      </c>
      <c r="E78" s="1">
        <v>3</v>
      </c>
      <c r="F78" s="3">
        <v>2</v>
      </c>
      <c r="G78" s="1">
        <v>2</v>
      </c>
      <c r="H78" s="14">
        <v>62518.6</v>
      </c>
      <c r="I78" s="1">
        <f t="shared" si="6"/>
        <v>62518.6</v>
      </c>
      <c r="J78" s="1">
        <f t="shared" si="4"/>
        <v>0</v>
      </c>
      <c r="K78" s="1">
        <f t="shared" si="5"/>
        <v>0</v>
      </c>
      <c r="L78" s="1">
        <v>3</v>
      </c>
      <c r="M78" s="1">
        <v>0</v>
      </c>
      <c r="N78" s="1">
        <v>1</v>
      </c>
      <c r="O78" s="15">
        <v>27182</v>
      </c>
      <c r="P78" s="14">
        <v>62518.6</v>
      </c>
    </row>
    <row r="79" spans="1:16">
      <c r="A79" s="1">
        <f t="shared" si="8"/>
        <v>78</v>
      </c>
      <c r="B79" s="1">
        <v>1</v>
      </c>
      <c r="C79" s="1">
        <v>2</v>
      </c>
      <c r="D79" s="1">
        <v>3</v>
      </c>
      <c r="E79" s="1">
        <v>3</v>
      </c>
      <c r="F79" s="3">
        <v>2</v>
      </c>
      <c r="G79" s="1">
        <v>2</v>
      </c>
      <c r="H79" s="14">
        <v>62518.6</v>
      </c>
      <c r="I79" s="1">
        <f t="shared" si="6"/>
        <v>62518.6</v>
      </c>
      <c r="J79" s="1">
        <f t="shared" si="4"/>
        <v>0</v>
      </c>
      <c r="K79" s="1">
        <f t="shared" si="5"/>
        <v>0</v>
      </c>
      <c r="L79" s="1">
        <v>3</v>
      </c>
      <c r="M79" s="1">
        <v>0</v>
      </c>
      <c r="N79" s="1">
        <v>1</v>
      </c>
      <c r="O79" s="15">
        <v>27182</v>
      </c>
      <c r="P79" s="14">
        <v>62518.6</v>
      </c>
    </row>
    <row r="80" spans="1:16">
      <c r="A80" s="1">
        <f t="shared" si="8"/>
        <v>79</v>
      </c>
      <c r="B80" s="1">
        <v>1</v>
      </c>
      <c r="C80" s="1">
        <v>2</v>
      </c>
      <c r="D80" s="1">
        <v>3</v>
      </c>
      <c r="E80" s="1">
        <v>3</v>
      </c>
      <c r="F80" s="3">
        <v>3</v>
      </c>
      <c r="G80" s="10">
        <v>3</v>
      </c>
      <c r="H80" s="14">
        <v>13797.7</v>
      </c>
      <c r="I80" s="1">
        <f t="shared" si="6"/>
        <v>13797.7</v>
      </c>
      <c r="J80" s="1">
        <f t="shared" si="4"/>
        <v>0</v>
      </c>
      <c r="K80" s="1">
        <f>0/19</f>
        <v>0</v>
      </c>
      <c r="L80" s="1">
        <v>3</v>
      </c>
      <c r="M80" s="1">
        <v>0</v>
      </c>
      <c r="N80" s="1">
        <v>1</v>
      </c>
      <c r="O80" s="15">
        <v>5999</v>
      </c>
      <c r="P80" s="14">
        <v>13797.7</v>
      </c>
    </row>
    <row r="81" spans="1:16">
      <c r="A81" s="1">
        <f t="shared" si="8"/>
        <v>80</v>
      </c>
      <c r="B81" s="1">
        <v>1</v>
      </c>
      <c r="C81" s="1">
        <v>2</v>
      </c>
      <c r="D81" s="1">
        <v>3</v>
      </c>
      <c r="E81" s="1">
        <v>3</v>
      </c>
      <c r="F81" s="3">
        <v>3</v>
      </c>
      <c r="G81" s="10">
        <v>3</v>
      </c>
      <c r="H81" s="14">
        <v>13797.7</v>
      </c>
      <c r="I81" s="1">
        <f t="shared" si="6"/>
        <v>13797.7</v>
      </c>
      <c r="J81" s="1">
        <f t="shared" ref="J81:J99" si="9">K81*H81</f>
        <v>0</v>
      </c>
      <c r="K81" s="1">
        <f t="shared" ref="K81:K98" si="10">0/19</f>
        <v>0</v>
      </c>
      <c r="L81" s="1">
        <v>3</v>
      </c>
      <c r="M81" s="1">
        <v>0</v>
      </c>
      <c r="N81" s="1">
        <v>1</v>
      </c>
      <c r="O81" s="15">
        <v>5999</v>
      </c>
      <c r="P81" s="14">
        <v>13797.7</v>
      </c>
    </row>
    <row r="82" spans="1:16">
      <c r="A82" s="1">
        <f t="shared" si="8"/>
        <v>81</v>
      </c>
      <c r="B82" s="1">
        <v>1</v>
      </c>
      <c r="C82" s="1">
        <v>2</v>
      </c>
      <c r="D82" s="1">
        <v>3</v>
      </c>
      <c r="E82" s="1">
        <v>3</v>
      </c>
      <c r="F82" s="3">
        <v>3</v>
      </c>
      <c r="G82" s="10">
        <v>3</v>
      </c>
      <c r="H82" s="14">
        <v>13797.7</v>
      </c>
      <c r="I82" s="1">
        <f t="shared" si="6"/>
        <v>13797.7</v>
      </c>
      <c r="J82" s="1">
        <f t="shared" si="9"/>
        <v>0</v>
      </c>
      <c r="K82" s="1">
        <f t="shared" si="10"/>
        <v>0</v>
      </c>
      <c r="L82" s="1">
        <v>3</v>
      </c>
      <c r="M82" s="1">
        <v>0</v>
      </c>
      <c r="N82" s="1">
        <v>1</v>
      </c>
      <c r="O82" s="15">
        <v>5999</v>
      </c>
      <c r="P82" s="14">
        <v>13797.7</v>
      </c>
    </row>
    <row r="83" spans="1:16">
      <c r="A83" s="1">
        <f t="shared" si="8"/>
        <v>82</v>
      </c>
      <c r="B83" s="1">
        <v>1</v>
      </c>
      <c r="C83" s="1">
        <v>2</v>
      </c>
      <c r="D83" s="1">
        <v>3</v>
      </c>
      <c r="E83" s="1">
        <v>3</v>
      </c>
      <c r="F83" s="3">
        <v>3</v>
      </c>
      <c r="G83" s="10">
        <v>3</v>
      </c>
      <c r="H83" s="14">
        <v>13797.7</v>
      </c>
      <c r="I83" s="1">
        <f t="shared" si="6"/>
        <v>13797.7</v>
      </c>
      <c r="J83" s="1">
        <f t="shared" si="9"/>
        <v>0</v>
      </c>
      <c r="K83" s="1">
        <f t="shared" si="10"/>
        <v>0</v>
      </c>
      <c r="L83" s="1">
        <v>3</v>
      </c>
      <c r="M83" s="1">
        <v>0</v>
      </c>
      <c r="N83" s="1">
        <v>1</v>
      </c>
      <c r="O83" s="15">
        <v>5999</v>
      </c>
      <c r="P83" s="14">
        <v>13797.7</v>
      </c>
    </row>
    <row r="84" spans="1:16">
      <c r="A84" s="1">
        <f t="shared" si="8"/>
        <v>83</v>
      </c>
      <c r="B84" s="1">
        <v>1</v>
      </c>
      <c r="C84" s="1">
        <v>2</v>
      </c>
      <c r="D84" s="1">
        <v>3</v>
      </c>
      <c r="E84" s="1">
        <v>3</v>
      </c>
      <c r="F84" s="3">
        <v>3</v>
      </c>
      <c r="G84" s="10">
        <v>3</v>
      </c>
      <c r="H84" s="14">
        <v>13797.7</v>
      </c>
      <c r="I84" s="1">
        <f t="shared" si="6"/>
        <v>13797.7</v>
      </c>
      <c r="J84" s="1">
        <f t="shared" si="9"/>
        <v>0</v>
      </c>
      <c r="K84" s="1">
        <f t="shared" si="10"/>
        <v>0</v>
      </c>
      <c r="L84" s="1">
        <v>3</v>
      </c>
      <c r="M84" s="1">
        <v>0</v>
      </c>
      <c r="N84" s="1">
        <v>1</v>
      </c>
      <c r="O84" s="15">
        <v>5999</v>
      </c>
      <c r="P84" s="14">
        <v>13797.7</v>
      </c>
    </row>
    <row r="85" spans="1:16">
      <c r="A85" s="1">
        <f t="shared" si="8"/>
        <v>84</v>
      </c>
      <c r="B85" s="1">
        <v>1</v>
      </c>
      <c r="C85" s="1">
        <v>2</v>
      </c>
      <c r="D85" s="1">
        <v>3</v>
      </c>
      <c r="E85" s="1">
        <v>3</v>
      </c>
      <c r="F85" s="3">
        <v>3</v>
      </c>
      <c r="G85" s="10">
        <v>3</v>
      </c>
      <c r="H85" s="14">
        <v>13797.7</v>
      </c>
      <c r="I85" s="1">
        <f t="shared" si="6"/>
        <v>13797.7</v>
      </c>
      <c r="J85" s="1">
        <f t="shared" si="9"/>
        <v>0</v>
      </c>
      <c r="K85" s="1">
        <f t="shared" si="10"/>
        <v>0</v>
      </c>
      <c r="L85" s="1">
        <v>3</v>
      </c>
      <c r="M85" s="1">
        <v>0</v>
      </c>
      <c r="N85" s="1">
        <v>1</v>
      </c>
      <c r="O85" s="15">
        <v>5999</v>
      </c>
      <c r="P85" s="14">
        <v>13797.7</v>
      </c>
    </row>
    <row r="86" spans="1:16">
      <c r="A86" s="1">
        <f t="shared" si="8"/>
        <v>85</v>
      </c>
      <c r="B86" s="1">
        <v>1</v>
      </c>
      <c r="C86" s="1">
        <v>2</v>
      </c>
      <c r="D86" s="1">
        <v>3</v>
      </c>
      <c r="E86" s="1">
        <v>3</v>
      </c>
      <c r="F86" s="3">
        <v>3</v>
      </c>
      <c r="G86" s="10">
        <v>3</v>
      </c>
      <c r="H86" s="14">
        <v>13797.7</v>
      </c>
      <c r="I86" s="1">
        <f t="shared" si="6"/>
        <v>13797.7</v>
      </c>
      <c r="J86" s="1">
        <f t="shared" si="9"/>
        <v>0</v>
      </c>
      <c r="K86" s="1">
        <f t="shared" si="10"/>
        <v>0</v>
      </c>
      <c r="L86" s="1">
        <v>3</v>
      </c>
      <c r="M86" s="1">
        <v>0</v>
      </c>
      <c r="N86" s="1">
        <v>1</v>
      </c>
      <c r="O86" s="15">
        <v>5999</v>
      </c>
      <c r="P86" s="14">
        <v>13797.7</v>
      </c>
    </row>
    <row r="87" spans="1:16">
      <c r="A87" s="1">
        <f t="shared" si="8"/>
        <v>86</v>
      </c>
      <c r="B87" s="1">
        <v>1</v>
      </c>
      <c r="C87" s="1">
        <v>2</v>
      </c>
      <c r="D87" s="1">
        <v>3</v>
      </c>
      <c r="E87" s="1">
        <v>3</v>
      </c>
      <c r="F87" s="3">
        <v>3</v>
      </c>
      <c r="G87" s="10">
        <v>3</v>
      </c>
      <c r="H87" s="14">
        <v>13797.7</v>
      </c>
      <c r="I87" s="1">
        <f t="shared" si="6"/>
        <v>13797.7</v>
      </c>
      <c r="J87" s="1">
        <f t="shared" si="9"/>
        <v>0</v>
      </c>
      <c r="K87" s="1">
        <f t="shared" si="10"/>
        <v>0</v>
      </c>
      <c r="L87" s="1">
        <v>3</v>
      </c>
      <c r="M87" s="1">
        <v>0</v>
      </c>
      <c r="N87" s="1">
        <v>1</v>
      </c>
      <c r="O87" s="15">
        <v>5999</v>
      </c>
      <c r="P87" s="14">
        <v>13797.7</v>
      </c>
    </row>
    <row r="88" spans="1:16">
      <c r="A88" s="1">
        <f t="shared" si="8"/>
        <v>87</v>
      </c>
      <c r="B88" s="1">
        <v>1</v>
      </c>
      <c r="C88" s="1">
        <v>2</v>
      </c>
      <c r="D88" s="1">
        <v>3</v>
      </c>
      <c r="E88" s="1">
        <v>3</v>
      </c>
      <c r="F88" s="3">
        <v>3</v>
      </c>
      <c r="G88" s="10">
        <v>3</v>
      </c>
      <c r="H88" s="14">
        <v>13797.7</v>
      </c>
      <c r="I88" s="1">
        <f t="shared" si="6"/>
        <v>13797.7</v>
      </c>
      <c r="J88" s="1">
        <f t="shared" si="9"/>
        <v>0</v>
      </c>
      <c r="K88" s="1">
        <f t="shared" si="10"/>
        <v>0</v>
      </c>
      <c r="L88" s="1">
        <v>3</v>
      </c>
      <c r="M88" s="1">
        <v>0</v>
      </c>
      <c r="N88" s="1">
        <v>1</v>
      </c>
      <c r="O88" s="15">
        <v>5999</v>
      </c>
      <c r="P88" s="14">
        <v>13797.7</v>
      </c>
    </row>
    <row r="89" spans="1:16">
      <c r="A89" s="1">
        <f t="shared" si="8"/>
        <v>88</v>
      </c>
      <c r="B89" s="1">
        <v>1</v>
      </c>
      <c r="C89" s="1">
        <v>2</v>
      </c>
      <c r="D89" s="1">
        <v>3</v>
      </c>
      <c r="E89" s="1">
        <v>3</v>
      </c>
      <c r="F89" s="3">
        <v>3</v>
      </c>
      <c r="G89" s="10">
        <v>3</v>
      </c>
      <c r="H89" s="14">
        <v>13797.7</v>
      </c>
      <c r="I89" s="1">
        <f t="shared" si="6"/>
        <v>13797.7</v>
      </c>
      <c r="J89" s="1">
        <f t="shared" si="9"/>
        <v>0</v>
      </c>
      <c r="K89" s="1">
        <f t="shared" si="10"/>
        <v>0</v>
      </c>
      <c r="L89" s="1">
        <v>3</v>
      </c>
      <c r="M89" s="1">
        <v>0</v>
      </c>
      <c r="N89" s="1">
        <v>1</v>
      </c>
      <c r="O89" s="15">
        <v>5999</v>
      </c>
      <c r="P89" s="14">
        <v>13797.7</v>
      </c>
    </row>
    <row r="90" spans="1:16">
      <c r="A90" s="1">
        <f t="shared" si="8"/>
        <v>89</v>
      </c>
      <c r="B90" s="1">
        <v>1</v>
      </c>
      <c r="C90" s="1">
        <v>2</v>
      </c>
      <c r="D90" s="1">
        <v>3</v>
      </c>
      <c r="E90" s="1">
        <v>3</v>
      </c>
      <c r="F90" s="3">
        <v>3</v>
      </c>
      <c r="G90" s="10">
        <v>3</v>
      </c>
      <c r="H90" s="14">
        <v>13797.7</v>
      </c>
      <c r="I90" s="1">
        <f t="shared" si="6"/>
        <v>13797.7</v>
      </c>
      <c r="J90" s="1">
        <f t="shared" si="9"/>
        <v>0</v>
      </c>
      <c r="K90" s="1">
        <f t="shared" si="10"/>
        <v>0</v>
      </c>
      <c r="L90" s="1">
        <v>3</v>
      </c>
      <c r="M90" s="1">
        <v>0</v>
      </c>
      <c r="N90" s="1">
        <v>1</v>
      </c>
      <c r="O90" s="15">
        <v>5999</v>
      </c>
      <c r="P90" s="14">
        <v>13797.7</v>
      </c>
    </row>
    <row r="91" spans="1:16">
      <c r="A91" s="1">
        <f t="shared" si="8"/>
        <v>90</v>
      </c>
      <c r="B91" s="1">
        <v>1</v>
      </c>
      <c r="C91" s="1">
        <v>2</v>
      </c>
      <c r="D91" s="1">
        <v>3</v>
      </c>
      <c r="E91" s="1">
        <v>3</v>
      </c>
      <c r="F91" s="3">
        <v>3</v>
      </c>
      <c r="G91" s="10">
        <v>3</v>
      </c>
      <c r="H91" s="14">
        <v>13797.7</v>
      </c>
      <c r="I91" s="1">
        <f t="shared" si="6"/>
        <v>13797.7</v>
      </c>
      <c r="J91" s="1">
        <f t="shared" si="9"/>
        <v>0</v>
      </c>
      <c r="K91" s="1">
        <f t="shared" si="10"/>
        <v>0</v>
      </c>
      <c r="L91" s="1">
        <v>3</v>
      </c>
      <c r="M91" s="1">
        <v>0</v>
      </c>
      <c r="N91" s="1">
        <v>1</v>
      </c>
      <c r="O91" s="15">
        <v>5999</v>
      </c>
      <c r="P91" s="14">
        <v>13797.7</v>
      </c>
    </row>
    <row r="92" spans="1:16">
      <c r="A92" s="1">
        <f t="shared" si="8"/>
        <v>91</v>
      </c>
      <c r="B92" s="1">
        <v>1</v>
      </c>
      <c r="C92" s="1">
        <v>2</v>
      </c>
      <c r="D92" s="1">
        <v>3</v>
      </c>
      <c r="E92" s="1">
        <v>3</v>
      </c>
      <c r="F92" s="3">
        <v>3</v>
      </c>
      <c r="G92" s="10">
        <v>3</v>
      </c>
      <c r="H92" s="14">
        <v>13797.7</v>
      </c>
      <c r="I92" s="1">
        <f t="shared" si="6"/>
        <v>13797.7</v>
      </c>
      <c r="J92" s="1">
        <f t="shared" si="9"/>
        <v>0</v>
      </c>
      <c r="K92" s="1">
        <f t="shared" si="10"/>
        <v>0</v>
      </c>
      <c r="L92" s="1">
        <v>3</v>
      </c>
      <c r="M92" s="1">
        <v>0</v>
      </c>
      <c r="N92" s="1">
        <v>1</v>
      </c>
      <c r="O92" s="15">
        <v>5999</v>
      </c>
      <c r="P92" s="14">
        <v>13797.7</v>
      </c>
    </row>
    <row r="93" spans="1:16">
      <c r="A93" s="1">
        <f t="shared" si="8"/>
        <v>92</v>
      </c>
      <c r="B93" s="1">
        <v>1</v>
      </c>
      <c r="C93" s="1">
        <v>2</v>
      </c>
      <c r="D93" s="1">
        <v>3</v>
      </c>
      <c r="E93" s="1">
        <v>3</v>
      </c>
      <c r="F93" s="3">
        <v>3</v>
      </c>
      <c r="G93" s="10">
        <v>3</v>
      </c>
      <c r="H93" s="14">
        <v>13797.7</v>
      </c>
      <c r="I93" s="1">
        <f t="shared" si="6"/>
        <v>13797.7</v>
      </c>
      <c r="J93" s="1">
        <f t="shared" si="9"/>
        <v>0</v>
      </c>
      <c r="K93" s="1">
        <f t="shared" si="10"/>
        <v>0</v>
      </c>
      <c r="L93" s="1">
        <v>3</v>
      </c>
      <c r="M93" s="1">
        <v>0</v>
      </c>
      <c r="N93" s="1">
        <v>1</v>
      </c>
      <c r="O93" s="15">
        <v>5999</v>
      </c>
      <c r="P93" s="14">
        <v>13797.7</v>
      </c>
    </row>
    <row r="94" spans="1:16">
      <c r="A94" s="1">
        <f t="shared" si="8"/>
        <v>93</v>
      </c>
      <c r="B94" s="1">
        <v>1</v>
      </c>
      <c r="C94" s="1">
        <v>2</v>
      </c>
      <c r="D94" s="1">
        <v>3</v>
      </c>
      <c r="E94" s="1">
        <v>3</v>
      </c>
      <c r="F94" s="3">
        <v>3</v>
      </c>
      <c r="G94" s="10">
        <v>3</v>
      </c>
      <c r="H94" s="14">
        <v>13797.7</v>
      </c>
      <c r="I94" s="1">
        <f t="shared" si="6"/>
        <v>13797.7</v>
      </c>
      <c r="J94" s="1">
        <f t="shared" si="9"/>
        <v>0</v>
      </c>
      <c r="K94" s="1">
        <f t="shared" si="10"/>
        <v>0</v>
      </c>
      <c r="L94" s="1">
        <v>3</v>
      </c>
      <c r="M94" s="1">
        <v>0</v>
      </c>
      <c r="N94" s="1">
        <v>1</v>
      </c>
      <c r="O94" s="15">
        <v>5999</v>
      </c>
      <c r="P94" s="14">
        <v>13797.7</v>
      </c>
    </row>
    <row r="95" spans="1:16">
      <c r="A95" s="1">
        <f t="shared" si="8"/>
        <v>94</v>
      </c>
      <c r="B95" s="1">
        <v>1</v>
      </c>
      <c r="C95" s="1">
        <v>2</v>
      </c>
      <c r="D95" s="1">
        <v>3</v>
      </c>
      <c r="E95" s="1">
        <v>3</v>
      </c>
      <c r="F95" s="3">
        <v>3</v>
      </c>
      <c r="G95" s="10">
        <v>3</v>
      </c>
      <c r="H95" s="14">
        <v>13797.7</v>
      </c>
      <c r="I95" s="1">
        <f t="shared" si="6"/>
        <v>13797.7</v>
      </c>
      <c r="J95" s="1">
        <f t="shared" si="9"/>
        <v>0</v>
      </c>
      <c r="K95" s="1">
        <f t="shared" si="10"/>
        <v>0</v>
      </c>
      <c r="L95" s="1">
        <v>3</v>
      </c>
      <c r="M95" s="1">
        <v>0</v>
      </c>
      <c r="N95" s="1">
        <v>1</v>
      </c>
      <c r="O95" s="15">
        <v>5999</v>
      </c>
      <c r="P95" s="14">
        <v>13797.7</v>
      </c>
    </row>
    <row r="96" spans="1:16">
      <c r="A96" s="1">
        <f t="shared" si="8"/>
        <v>95</v>
      </c>
      <c r="B96" s="1">
        <v>1</v>
      </c>
      <c r="C96" s="1">
        <v>2</v>
      </c>
      <c r="D96" s="1">
        <v>3</v>
      </c>
      <c r="E96" s="1">
        <v>3</v>
      </c>
      <c r="F96" s="3">
        <v>3</v>
      </c>
      <c r="G96" s="10">
        <v>3</v>
      </c>
      <c r="H96" s="14">
        <v>13797.7</v>
      </c>
      <c r="I96" s="1">
        <f t="shared" si="6"/>
        <v>13797.7</v>
      </c>
      <c r="J96" s="1">
        <f t="shared" si="9"/>
        <v>0</v>
      </c>
      <c r="K96" s="1">
        <f t="shared" si="10"/>
        <v>0</v>
      </c>
      <c r="L96" s="1">
        <v>3</v>
      </c>
      <c r="M96" s="1">
        <v>0</v>
      </c>
      <c r="N96" s="1">
        <v>1</v>
      </c>
      <c r="O96" s="15">
        <v>5999</v>
      </c>
      <c r="P96" s="14">
        <v>13797.7</v>
      </c>
    </row>
    <row r="97" spans="1:16">
      <c r="A97" s="1">
        <f t="shared" si="8"/>
        <v>96</v>
      </c>
      <c r="B97" s="1">
        <v>1</v>
      </c>
      <c r="C97" s="1">
        <v>2</v>
      </c>
      <c r="D97" s="1">
        <v>3</v>
      </c>
      <c r="E97" s="1">
        <v>3</v>
      </c>
      <c r="F97" s="3">
        <v>3</v>
      </c>
      <c r="G97" s="10">
        <v>3</v>
      </c>
      <c r="H97" s="14">
        <v>13797.7</v>
      </c>
      <c r="I97" s="1">
        <f t="shared" si="6"/>
        <v>13797.7</v>
      </c>
      <c r="J97" s="1">
        <f t="shared" si="9"/>
        <v>0</v>
      </c>
      <c r="K97" s="1">
        <f t="shared" si="10"/>
        <v>0</v>
      </c>
      <c r="L97" s="1">
        <v>3</v>
      </c>
      <c r="M97" s="1">
        <v>0</v>
      </c>
      <c r="N97" s="1">
        <v>1</v>
      </c>
      <c r="O97" s="15">
        <v>5999</v>
      </c>
      <c r="P97" s="14">
        <v>13797.7</v>
      </c>
    </row>
    <row r="98" spans="1:16">
      <c r="A98" s="1">
        <f t="shared" si="8"/>
        <v>97</v>
      </c>
      <c r="B98" s="1">
        <v>1</v>
      </c>
      <c r="C98" s="1">
        <v>2</v>
      </c>
      <c r="D98" s="1">
        <v>3</v>
      </c>
      <c r="E98" s="1">
        <v>3</v>
      </c>
      <c r="F98" s="3">
        <v>3</v>
      </c>
      <c r="G98" s="10">
        <v>3</v>
      </c>
      <c r="H98" s="14">
        <v>13797.7</v>
      </c>
      <c r="I98" s="1">
        <f t="shared" si="6"/>
        <v>13797.7</v>
      </c>
      <c r="J98" s="1">
        <f t="shared" si="9"/>
        <v>0</v>
      </c>
      <c r="K98" s="1">
        <f t="shared" si="10"/>
        <v>0</v>
      </c>
      <c r="L98" s="1">
        <v>3</v>
      </c>
      <c r="M98" s="1">
        <v>0</v>
      </c>
      <c r="N98" s="1">
        <v>1</v>
      </c>
      <c r="O98" s="15">
        <v>5999</v>
      </c>
      <c r="P98" s="14">
        <v>13797.7</v>
      </c>
    </row>
    <row r="99" spans="1:16">
      <c r="A99" s="1">
        <f t="shared" si="8"/>
        <v>98</v>
      </c>
      <c r="B99" s="1">
        <v>1</v>
      </c>
      <c r="C99" s="1">
        <v>2</v>
      </c>
      <c r="D99" s="1">
        <v>3</v>
      </c>
      <c r="E99" s="1">
        <v>3</v>
      </c>
      <c r="F99" s="3">
        <v>3</v>
      </c>
      <c r="G99" s="10">
        <v>4</v>
      </c>
      <c r="H99" s="14">
        <v>17933.099999999999</v>
      </c>
      <c r="I99" s="1">
        <f t="shared" si="6"/>
        <v>17036.445</v>
      </c>
      <c r="J99" s="1">
        <f t="shared" si="9"/>
        <v>896.65499999999997</v>
      </c>
      <c r="K99" s="1">
        <f>1/20</f>
        <v>0.05</v>
      </c>
      <c r="L99" s="1">
        <v>3</v>
      </c>
      <c r="M99" s="1">
        <v>0</v>
      </c>
      <c r="N99" s="1">
        <v>1</v>
      </c>
      <c r="O99" s="15">
        <v>7797</v>
      </c>
      <c r="P99" s="14">
        <v>17933.099999999999</v>
      </c>
    </row>
    <row r="100" spans="1:16">
      <c r="A100" s="1">
        <f t="shared" si="8"/>
        <v>99</v>
      </c>
      <c r="B100" s="1">
        <v>1</v>
      </c>
      <c r="C100" s="1">
        <v>2</v>
      </c>
      <c r="D100" s="1">
        <v>3</v>
      </c>
      <c r="E100" s="1">
        <v>3</v>
      </c>
      <c r="F100" s="3">
        <v>3</v>
      </c>
      <c r="G100" s="10">
        <v>4</v>
      </c>
      <c r="H100" s="14">
        <v>17933.099999999999</v>
      </c>
      <c r="I100" s="1">
        <f t="shared" si="6"/>
        <v>17036.445</v>
      </c>
      <c r="J100" s="1">
        <f t="shared" ref="J100:J119" si="11">K100*H100</f>
        <v>896.65499999999997</v>
      </c>
      <c r="K100" s="1">
        <f t="shared" ref="K100:K118" si="12">1/20</f>
        <v>0.05</v>
      </c>
      <c r="L100" s="1">
        <v>3</v>
      </c>
      <c r="M100" s="1">
        <v>1</v>
      </c>
      <c r="N100" s="1">
        <v>1</v>
      </c>
      <c r="O100" s="15">
        <v>7797</v>
      </c>
      <c r="P100" s="14">
        <v>17933.099999999999</v>
      </c>
    </row>
    <row r="101" spans="1:16">
      <c r="A101" s="1">
        <f t="shared" si="8"/>
        <v>100</v>
      </c>
      <c r="B101" s="1">
        <v>1</v>
      </c>
      <c r="C101" s="1">
        <v>2</v>
      </c>
      <c r="D101" s="1">
        <v>3</v>
      </c>
      <c r="E101" s="1">
        <v>3</v>
      </c>
      <c r="F101" s="3">
        <v>3</v>
      </c>
      <c r="G101" s="10">
        <v>4</v>
      </c>
      <c r="H101" s="14">
        <v>17933.099999999999</v>
      </c>
      <c r="I101" s="1">
        <f t="shared" si="6"/>
        <v>17036.445</v>
      </c>
      <c r="J101" s="1">
        <f t="shared" si="11"/>
        <v>896.65499999999997</v>
      </c>
      <c r="K101" s="1">
        <f t="shared" si="12"/>
        <v>0.05</v>
      </c>
      <c r="L101" s="1">
        <v>3</v>
      </c>
      <c r="M101" s="1">
        <v>0</v>
      </c>
      <c r="N101" s="1">
        <v>1</v>
      </c>
      <c r="O101" s="15">
        <v>7797</v>
      </c>
      <c r="P101" s="14">
        <v>17933.099999999999</v>
      </c>
    </row>
    <row r="102" spans="1:16">
      <c r="A102" s="1">
        <f t="shared" si="8"/>
        <v>101</v>
      </c>
      <c r="B102" s="1">
        <v>1</v>
      </c>
      <c r="C102" s="1">
        <v>2</v>
      </c>
      <c r="D102" s="1">
        <v>3</v>
      </c>
      <c r="E102" s="1">
        <v>3</v>
      </c>
      <c r="F102" s="3">
        <v>3</v>
      </c>
      <c r="G102" s="10">
        <v>4</v>
      </c>
      <c r="H102" s="14">
        <v>17933.099999999999</v>
      </c>
      <c r="I102" s="1">
        <f t="shared" si="6"/>
        <v>17036.445</v>
      </c>
      <c r="J102" s="1">
        <f t="shared" si="11"/>
        <v>896.65499999999997</v>
      </c>
      <c r="K102" s="1">
        <f t="shared" si="12"/>
        <v>0.05</v>
      </c>
      <c r="L102" s="1">
        <v>3</v>
      </c>
      <c r="M102" s="1">
        <v>0</v>
      </c>
      <c r="N102" s="1">
        <v>1</v>
      </c>
      <c r="O102" s="15">
        <v>7797</v>
      </c>
      <c r="P102" s="14">
        <v>17933.099999999999</v>
      </c>
    </row>
    <row r="103" spans="1:16">
      <c r="A103" s="1">
        <f t="shared" si="8"/>
        <v>102</v>
      </c>
      <c r="B103" s="1">
        <v>1</v>
      </c>
      <c r="C103" s="1">
        <v>2</v>
      </c>
      <c r="D103" s="1">
        <v>3</v>
      </c>
      <c r="E103" s="1">
        <v>3</v>
      </c>
      <c r="F103" s="3">
        <v>3</v>
      </c>
      <c r="G103" s="10">
        <v>4</v>
      </c>
      <c r="H103" s="14">
        <v>17933.099999999999</v>
      </c>
      <c r="I103" s="1">
        <f t="shared" si="6"/>
        <v>17036.445</v>
      </c>
      <c r="J103" s="1">
        <f t="shared" si="11"/>
        <v>896.65499999999997</v>
      </c>
      <c r="K103" s="1">
        <f t="shared" si="12"/>
        <v>0.05</v>
      </c>
      <c r="L103" s="1">
        <v>3</v>
      </c>
      <c r="M103" s="1">
        <v>0</v>
      </c>
      <c r="N103" s="1">
        <v>1</v>
      </c>
      <c r="O103" s="15">
        <v>7797</v>
      </c>
      <c r="P103" s="14">
        <v>17933.099999999999</v>
      </c>
    </row>
    <row r="104" spans="1:16">
      <c r="A104" s="1">
        <f>A103+1</f>
        <v>103</v>
      </c>
      <c r="B104" s="1">
        <v>1</v>
      </c>
      <c r="C104" s="1">
        <v>2</v>
      </c>
      <c r="D104" s="1">
        <v>3</v>
      </c>
      <c r="E104" s="1">
        <v>3</v>
      </c>
      <c r="F104" s="3">
        <v>3</v>
      </c>
      <c r="G104" s="10">
        <v>4</v>
      </c>
      <c r="H104" s="14">
        <v>17933.099999999999</v>
      </c>
      <c r="I104" s="1">
        <f t="shared" si="6"/>
        <v>17036.445</v>
      </c>
      <c r="J104" s="1">
        <f t="shared" si="11"/>
        <v>896.65499999999997</v>
      </c>
      <c r="K104" s="1">
        <f t="shared" si="12"/>
        <v>0.05</v>
      </c>
      <c r="L104" s="1">
        <v>3</v>
      </c>
      <c r="M104" s="1">
        <v>0</v>
      </c>
      <c r="N104" s="1">
        <v>1</v>
      </c>
      <c r="O104" s="15">
        <v>7797</v>
      </c>
      <c r="P104" s="14">
        <v>17933.099999999999</v>
      </c>
    </row>
    <row r="105" spans="1:16">
      <c r="A105" s="1">
        <f t="shared" ref="A105:A131" si="13">A104+1</f>
        <v>104</v>
      </c>
      <c r="B105" s="1">
        <v>1</v>
      </c>
      <c r="C105" s="1">
        <v>2</v>
      </c>
      <c r="D105" s="1">
        <v>3</v>
      </c>
      <c r="E105" s="1">
        <v>3</v>
      </c>
      <c r="F105" s="3">
        <v>3</v>
      </c>
      <c r="G105" s="10">
        <v>4</v>
      </c>
      <c r="H105" s="14">
        <v>17933.099999999999</v>
      </c>
      <c r="I105" s="1">
        <f t="shared" si="6"/>
        <v>17036.445</v>
      </c>
      <c r="J105" s="1">
        <f t="shared" si="11"/>
        <v>896.65499999999997</v>
      </c>
      <c r="K105" s="1">
        <f t="shared" si="12"/>
        <v>0.05</v>
      </c>
      <c r="L105" s="1">
        <v>3</v>
      </c>
      <c r="M105" s="1">
        <v>0</v>
      </c>
      <c r="N105" s="1">
        <v>1</v>
      </c>
      <c r="O105" s="15">
        <v>7797</v>
      </c>
      <c r="P105" s="14">
        <v>17933.099999999999</v>
      </c>
    </row>
    <row r="106" spans="1:16">
      <c r="A106" s="1">
        <f t="shared" si="13"/>
        <v>105</v>
      </c>
      <c r="B106" s="1">
        <v>1</v>
      </c>
      <c r="C106" s="1">
        <v>2</v>
      </c>
      <c r="D106" s="1">
        <v>3</v>
      </c>
      <c r="E106" s="1">
        <v>3</v>
      </c>
      <c r="F106" s="3">
        <v>3</v>
      </c>
      <c r="G106" s="10">
        <v>4</v>
      </c>
      <c r="H106" s="14">
        <v>17933.099999999999</v>
      </c>
      <c r="I106" s="1">
        <f t="shared" si="6"/>
        <v>17036.445</v>
      </c>
      <c r="J106" s="1">
        <f t="shared" si="11"/>
        <v>896.65499999999997</v>
      </c>
      <c r="K106" s="1">
        <f t="shared" si="12"/>
        <v>0.05</v>
      </c>
      <c r="L106" s="1">
        <v>3</v>
      </c>
      <c r="M106" s="1">
        <v>0</v>
      </c>
      <c r="N106" s="1">
        <v>1</v>
      </c>
      <c r="O106" s="15">
        <v>7797</v>
      </c>
      <c r="P106" s="14">
        <v>17933.099999999999</v>
      </c>
    </row>
    <row r="107" spans="1:16">
      <c r="A107" s="1">
        <f t="shared" si="13"/>
        <v>106</v>
      </c>
      <c r="B107" s="1">
        <v>1</v>
      </c>
      <c r="C107" s="1">
        <v>2</v>
      </c>
      <c r="D107" s="1">
        <v>3</v>
      </c>
      <c r="E107" s="1">
        <v>3</v>
      </c>
      <c r="F107" s="3">
        <v>3</v>
      </c>
      <c r="G107" s="10">
        <v>4</v>
      </c>
      <c r="H107" s="14">
        <v>17933.099999999999</v>
      </c>
      <c r="I107" s="1">
        <f t="shared" si="6"/>
        <v>17036.445</v>
      </c>
      <c r="J107" s="1">
        <f t="shared" si="11"/>
        <v>896.65499999999997</v>
      </c>
      <c r="K107" s="1">
        <f t="shared" si="12"/>
        <v>0.05</v>
      </c>
      <c r="L107" s="1">
        <v>3</v>
      </c>
      <c r="M107" s="1">
        <v>0</v>
      </c>
      <c r="N107" s="1">
        <v>1</v>
      </c>
      <c r="O107" s="15">
        <v>7797</v>
      </c>
      <c r="P107" s="14">
        <v>17933.099999999999</v>
      </c>
    </row>
    <row r="108" spans="1:16">
      <c r="A108" s="1">
        <f t="shared" si="13"/>
        <v>107</v>
      </c>
      <c r="B108" s="1">
        <v>1</v>
      </c>
      <c r="C108" s="1">
        <v>2</v>
      </c>
      <c r="D108" s="1">
        <v>3</v>
      </c>
      <c r="E108" s="1">
        <v>3</v>
      </c>
      <c r="F108" s="3">
        <v>3</v>
      </c>
      <c r="G108" s="10">
        <v>4</v>
      </c>
      <c r="H108" s="14">
        <v>17933.099999999999</v>
      </c>
      <c r="I108" s="1">
        <f t="shared" si="6"/>
        <v>17036.445</v>
      </c>
      <c r="J108" s="1">
        <f t="shared" si="11"/>
        <v>896.65499999999997</v>
      </c>
      <c r="K108" s="1">
        <f t="shared" si="12"/>
        <v>0.05</v>
      </c>
      <c r="L108" s="1">
        <v>3</v>
      </c>
      <c r="M108" s="1">
        <v>0</v>
      </c>
      <c r="N108" s="1">
        <v>1</v>
      </c>
      <c r="O108" s="15">
        <v>7797</v>
      </c>
      <c r="P108" s="14">
        <v>17933.099999999999</v>
      </c>
    </row>
    <row r="109" spans="1:16">
      <c r="A109" s="1">
        <f t="shared" si="13"/>
        <v>108</v>
      </c>
      <c r="B109" s="1">
        <v>1</v>
      </c>
      <c r="C109" s="1">
        <v>2</v>
      </c>
      <c r="D109" s="1">
        <v>3</v>
      </c>
      <c r="E109" s="1">
        <v>3</v>
      </c>
      <c r="F109" s="3">
        <v>3</v>
      </c>
      <c r="G109" s="10">
        <v>4</v>
      </c>
      <c r="H109" s="14">
        <v>17933.099999999999</v>
      </c>
      <c r="I109" s="1">
        <f t="shared" si="6"/>
        <v>17036.445</v>
      </c>
      <c r="J109" s="1">
        <f t="shared" si="11"/>
        <v>896.65499999999997</v>
      </c>
      <c r="K109" s="1">
        <f t="shared" si="12"/>
        <v>0.05</v>
      </c>
      <c r="L109" s="1">
        <v>3</v>
      </c>
      <c r="M109" s="1">
        <v>0</v>
      </c>
      <c r="N109" s="1">
        <v>1</v>
      </c>
      <c r="O109" s="15">
        <v>7797</v>
      </c>
      <c r="P109" s="14">
        <v>17933.099999999999</v>
      </c>
    </row>
    <row r="110" spans="1:16">
      <c r="A110" s="1">
        <f t="shared" si="13"/>
        <v>109</v>
      </c>
      <c r="B110" s="1">
        <v>1</v>
      </c>
      <c r="C110" s="1">
        <v>2</v>
      </c>
      <c r="D110" s="1">
        <v>3</v>
      </c>
      <c r="E110" s="1">
        <v>3</v>
      </c>
      <c r="F110" s="3">
        <v>3</v>
      </c>
      <c r="G110" s="10">
        <v>4</v>
      </c>
      <c r="H110" s="14">
        <v>17933.099999999999</v>
      </c>
      <c r="I110" s="1">
        <f t="shared" si="6"/>
        <v>17036.445</v>
      </c>
      <c r="J110" s="1">
        <f t="shared" si="11"/>
        <v>896.65499999999997</v>
      </c>
      <c r="K110" s="1">
        <f t="shared" si="12"/>
        <v>0.05</v>
      </c>
      <c r="L110" s="1">
        <v>3</v>
      </c>
      <c r="M110" s="1">
        <v>0</v>
      </c>
      <c r="N110" s="1">
        <v>1</v>
      </c>
      <c r="O110" s="15">
        <v>7797</v>
      </c>
      <c r="P110" s="14">
        <v>17933.099999999999</v>
      </c>
    </row>
    <row r="111" spans="1:16">
      <c r="A111" s="1">
        <f t="shared" si="13"/>
        <v>110</v>
      </c>
      <c r="B111" s="1">
        <v>1</v>
      </c>
      <c r="C111" s="1">
        <v>2</v>
      </c>
      <c r="D111" s="1">
        <v>3</v>
      </c>
      <c r="E111" s="1">
        <v>3</v>
      </c>
      <c r="F111" s="3">
        <v>3</v>
      </c>
      <c r="G111" s="10">
        <v>4</v>
      </c>
      <c r="H111" s="14">
        <v>17933.099999999999</v>
      </c>
      <c r="I111" s="1">
        <f t="shared" si="6"/>
        <v>17036.445</v>
      </c>
      <c r="J111" s="1">
        <f t="shared" si="11"/>
        <v>896.65499999999997</v>
      </c>
      <c r="K111" s="1">
        <f t="shared" si="12"/>
        <v>0.05</v>
      </c>
      <c r="L111" s="1">
        <v>3</v>
      </c>
      <c r="M111" s="1">
        <v>0</v>
      </c>
      <c r="N111" s="1">
        <v>1</v>
      </c>
      <c r="O111" s="15">
        <v>7797</v>
      </c>
      <c r="P111" s="14">
        <v>17933.099999999999</v>
      </c>
    </row>
    <row r="112" spans="1:16">
      <c r="A112" s="1">
        <f t="shared" si="13"/>
        <v>111</v>
      </c>
      <c r="B112" s="1">
        <v>1</v>
      </c>
      <c r="C112" s="1">
        <v>2</v>
      </c>
      <c r="D112" s="1">
        <v>3</v>
      </c>
      <c r="E112" s="1">
        <v>3</v>
      </c>
      <c r="F112" s="3">
        <v>3</v>
      </c>
      <c r="G112" s="10">
        <v>4</v>
      </c>
      <c r="H112" s="14">
        <v>17933.099999999999</v>
      </c>
      <c r="I112" s="1">
        <f t="shared" si="6"/>
        <v>17036.445</v>
      </c>
      <c r="J112" s="1">
        <f t="shared" si="11"/>
        <v>896.65499999999997</v>
      </c>
      <c r="K112" s="1">
        <f t="shared" si="12"/>
        <v>0.05</v>
      </c>
      <c r="L112" s="1">
        <v>3</v>
      </c>
      <c r="M112" s="1">
        <v>0</v>
      </c>
      <c r="N112" s="1">
        <v>1</v>
      </c>
      <c r="O112" s="15">
        <v>7797</v>
      </c>
      <c r="P112" s="14">
        <v>17933.099999999999</v>
      </c>
    </row>
    <row r="113" spans="1:16">
      <c r="A113" s="1">
        <f t="shared" si="13"/>
        <v>112</v>
      </c>
      <c r="B113" s="1">
        <v>1</v>
      </c>
      <c r="C113" s="1">
        <v>2</v>
      </c>
      <c r="D113" s="1">
        <v>3</v>
      </c>
      <c r="E113" s="1">
        <v>3</v>
      </c>
      <c r="F113" s="3">
        <v>3</v>
      </c>
      <c r="G113" s="10">
        <v>4</v>
      </c>
      <c r="H113" s="14">
        <v>17933.099999999999</v>
      </c>
      <c r="I113" s="1">
        <f t="shared" si="6"/>
        <v>17036.445</v>
      </c>
      <c r="J113" s="1">
        <f t="shared" si="11"/>
        <v>896.65499999999997</v>
      </c>
      <c r="K113" s="1">
        <f t="shared" si="12"/>
        <v>0.05</v>
      </c>
      <c r="L113" s="1">
        <v>3</v>
      </c>
      <c r="M113" s="1">
        <v>0</v>
      </c>
      <c r="N113" s="1">
        <v>1</v>
      </c>
      <c r="O113" s="15">
        <v>7797</v>
      </c>
      <c r="P113" s="14">
        <v>17933.099999999999</v>
      </c>
    </row>
    <row r="114" spans="1:16">
      <c r="A114" s="1">
        <f t="shared" si="13"/>
        <v>113</v>
      </c>
      <c r="B114" s="1">
        <v>1</v>
      </c>
      <c r="C114" s="1">
        <v>2</v>
      </c>
      <c r="D114" s="1">
        <v>3</v>
      </c>
      <c r="E114" s="1">
        <v>3</v>
      </c>
      <c r="F114" s="3">
        <v>3</v>
      </c>
      <c r="G114" s="10">
        <v>4</v>
      </c>
      <c r="H114" s="14">
        <v>17933.099999999999</v>
      </c>
      <c r="I114" s="1">
        <f t="shared" si="6"/>
        <v>17036.445</v>
      </c>
      <c r="J114" s="1">
        <f t="shared" si="11"/>
        <v>896.65499999999997</v>
      </c>
      <c r="K114" s="1">
        <f t="shared" si="12"/>
        <v>0.05</v>
      </c>
      <c r="L114" s="1">
        <v>3</v>
      </c>
      <c r="M114" s="1">
        <v>0</v>
      </c>
      <c r="N114" s="1">
        <v>1</v>
      </c>
      <c r="O114" s="15">
        <v>7797</v>
      </c>
      <c r="P114" s="14">
        <v>17933.099999999999</v>
      </c>
    </row>
    <row r="115" spans="1:16">
      <c r="A115" s="1">
        <f t="shared" si="13"/>
        <v>114</v>
      </c>
      <c r="B115" s="1">
        <v>1</v>
      </c>
      <c r="C115" s="1">
        <v>2</v>
      </c>
      <c r="D115" s="1">
        <v>3</v>
      </c>
      <c r="E115" s="1">
        <v>3</v>
      </c>
      <c r="F115" s="3">
        <v>3</v>
      </c>
      <c r="G115" s="10">
        <v>4</v>
      </c>
      <c r="H115" s="14">
        <v>17933.099999999999</v>
      </c>
      <c r="I115" s="1">
        <f t="shared" si="6"/>
        <v>17036.445</v>
      </c>
      <c r="J115" s="1">
        <f t="shared" si="11"/>
        <v>896.65499999999997</v>
      </c>
      <c r="K115" s="1">
        <f t="shared" si="12"/>
        <v>0.05</v>
      </c>
      <c r="L115" s="1">
        <v>3</v>
      </c>
      <c r="M115" s="1">
        <v>0</v>
      </c>
      <c r="N115" s="1">
        <v>1</v>
      </c>
      <c r="O115" s="15">
        <v>7797</v>
      </c>
      <c r="P115" s="14">
        <v>17933.099999999999</v>
      </c>
    </row>
    <row r="116" spans="1:16">
      <c r="A116" s="1">
        <f t="shared" si="13"/>
        <v>115</v>
      </c>
      <c r="B116" s="1">
        <v>1</v>
      </c>
      <c r="C116" s="1">
        <v>2</v>
      </c>
      <c r="D116" s="1">
        <v>3</v>
      </c>
      <c r="E116" s="1">
        <v>3</v>
      </c>
      <c r="F116" s="3">
        <v>3</v>
      </c>
      <c r="G116" s="10">
        <v>4</v>
      </c>
      <c r="H116" s="14">
        <v>17933.099999999999</v>
      </c>
      <c r="I116" s="1">
        <f t="shared" si="6"/>
        <v>17036.445</v>
      </c>
      <c r="J116" s="1">
        <f t="shared" si="11"/>
        <v>896.65499999999997</v>
      </c>
      <c r="K116" s="1">
        <f t="shared" si="12"/>
        <v>0.05</v>
      </c>
      <c r="L116" s="1">
        <v>3</v>
      </c>
      <c r="M116" s="1">
        <v>0</v>
      </c>
      <c r="N116" s="1">
        <v>1</v>
      </c>
      <c r="O116" s="15">
        <v>7797</v>
      </c>
      <c r="P116" s="14">
        <v>17933.099999999999</v>
      </c>
    </row>
    <row r="117" spans="1:16">
      <c r="A117" s="1">
        <f t="shared" si="13"/>
        <v>116</v>
      </c>
      <c r="B117" s="1">
        <v>1</v>
      </c>
      <c r="C117" s="1">
        <v>2</v>
      </c>
      <c r="D117" s="1">
        <v>3</v>
      </c>
      <c r="E117" s="1">
        <v>3</v>
      </c>
      <c r="F117" s="3">
        <v>3</v>
      </c>
      <c r="G117" s="10">
        <v>4</v>
      </c>
      <c r="H117" s="14">
        <v>17933.099999999999</v>
      </c>
      <c r="I117" s="1">
        <f t="shared" si="6"/>
        <v>17036.445</v>
      </c>
      <c r="J117" s="1">
        <f t="shared" si="11"/>
        <v>896.65499999999997</v>
      </c>
      <c r="K117" s="1">
        <f t="shared" si="12"/>
        <v>0.05</v>
      </c>
      <c r="L117" s="1">
        <v>3</v>
      </c>
      <c r="M117" s="1">
        <v>0</v>
      </c>
      <c r="N117" s="1">
        <v>1</v>
      </c>
      <c r="O117" s="15">
        <v>7797</v>
      </c>
      <c r="P117" s="14">
        <v>17933.099999999999</v>
      </c>
    </row>
    <row r="118" spans="1:16">
      <c r="A118" s="1">
        <f t="shared" si="13"/>
        <v>117</v>
      </c>
      <c r="B118" s="1">
        <v>1</v>
      </c>
      <c r="C118" s="1">
        <v>2</v>
      </c>
      <c r="D118" s="1">
        <v>3</v>
      </c>
      <c r="E118" s="1">
        <v>3</v>
      </c>
      <c r="F118" s="3">
        <v>3</v>
      </c>
      <c r="G118" s="10">
        <v>4</v>
      </c>
      <c r="H118" s="14">
        <v>17933.099999999999</v>
      </c>
      <c r="I118" s="1">
        <f t="shared" si="6"/>
        <v>17036.445</v>
      </c>
      <c r="J118" s="1">
        <f t="shared" si="11"/>
        <v>896.65499999999997</v>
      </c>
      <c r="K118" s="1">
        <f t="shared" si="12"/>
        <v>0.05</v>
      </c>
      <c r="L118" s="1">
        <v>3</v>
      </c>
      <c r="M118" s="1">
        <v>0</v>
      </c>
      <c r="N118" s="1">
        <v>1</v>
      </c>
      <c r="O118" s="15">
        <v>7797</v>
      </c>
      <c r="P118" s="14">
        <v>17933.099999999999</v>
      </c>
    </row>
    <row r="119" spans="1:16">
      <c r="A119" s="1">
        <f t="shared" si="13"/>
        <v>118</v>
      </c>
      <c r="B119" s="1">
        <v>1</v>
      </c>
      <c r="C119" s="1">
        <v>2</v>
      </c>
      <c r="D119" s="1">
        <v>3</v>
      </c>
      <c r="E119" s="1">
        <v>3</v>
      </c>
      <c r="F119" s="3">
        <v>4</v>
      </c>
      <c r="G119" s="10">
        <v>5</v>
      </c>
      <c r="H119" s="14">
        <v>21716.6</v>
      </c>
      <c r="I119" s="1">
        <f t="shared" si="6"/>
        <v>21716.6</v>
      </c>
      <c r="J119" s="1">
        <f t="shared" si="11"/>
        <v>0</v>
      </c>
      <c r="K119" s="1">
        <f>0/15</f>
        <v>0</v>
      </c>
      <c r="L119" s="1">
        <v>3</v>
      </c>
      <c r="M119" s="1">
        <v>0</v>
      </c>
      <c r="N119" s="1">
        <v>1</v>
      </c>
      <c r="O119" s="15">
        <v>9442</v>
      </c>
      <c r="P119" s="14">
        <v>21716.6</v>
      </c>
    </row>
    <row r="120" spans="1:16">
      <c r="A120" s="1">
        <f t="shared" si="13"/>
        <v>119</v>
      </c>
      <c r="B120" s="1">
        <v>1</v>
      </c>
      <c r="C120" s="1">
        <v>2</v>
      </c>
      <c r="D120" s="1">
        <v>3</v>
      </c>
      <c r="E120" s="1">
        <v>3</v>
      </c>
      <c r="F120" s="3">
        <v>4</v>
      </c>
      <c r="G120" s="10">
        <v>5</v>
      </c>
      <c r="H120" s="14">
        <v>21716.6</v>
      </c>
      <c r="I120" s="1">
        <f t="shared" si="6"/>
        <v>21716.6</v>
      </c>
      <c r="J120" s="1">
        <f t="shared" ref="J120:J134" si="14">K120*H120</f>
        <v>0</v>
      </c>
      <c r="K120" s="1">
        <f t="shared" ref="K120:K133" si="15">0/15</f>
        <v>0</v>
      </c>
      <c r="L120" s="1">
        <v>3</v>
      </c>
      <c r="M120" s="1">
        <v>0</v>
      </c>
      <c r="N120" s="1">
        <v>1</v>
      </c>
      <c r="O120" s="15">
        <v>9442</v>
      </c>
      <c r="P120" s="14">
        <v>21716.6</v>
      </c>
    </row>
    <row r="121" spans="1:16">
      <c r="A121" s="1">
        <f t="shared" si="13"/>
        <v>120</v>
      </c>
      <c r="B121" s="1">
        <v>1</v>
      </c>
      <c r="C121" s="1">
        <v>2</v>
      </c>
      <c r="D121" s="1">
        <v>3</v>
      </c>
      <c r="E121" s="1">
        <v>3</v>
      </c>
      <c r="F121" s="3">
        <v>4</v>
      </c>
      <c r="G121" s="10">
        <v>5</v>
      </c>
      <c r="H121" s="14">
        <v>21716.6</v>
      </c>
      <c r="I121" s="1">
        <f t="shared" si="6"/>
        <v>21716.6</v>
      </c>
      <c r="J121" s="1">
        <f t="shared" si="14"/>
        <v>0</v>
      </c>
      <c r="K121" s="1">
        <f t="shared" si="15"/>
        <v>0</v>
      </c>
      <c r="L121" s="1">
        <v>3</v>
      </c>
      <c r="M121" s="1">
        <v>0</v>
      </c>
      <c r="N121" s="1">
        <v>1</v>
      </c>
      <c r="O121" s="15">
        <v>9442</v>
      </c>
      <c r="P121" s="14">
        <v>21716.6</v>
      </c>
    </row>
    <row r="122" spans="1:16">
      <c r="A122" s="1">
        <f t="shared" si="13"/>
        <v>121</v>
      </c>
      <c r="B122" s="1">
        <v>1</v>
      </c>
      <c r="C122" s="1">
        <v>2</v>
      </c>
      <c r="D122" s="1">
        <v>3</v>
      </c>
      <c r="E122" s="1">
        <v>3</v>
      </c>
      <c r="F122" s="3">
        <v>4</v>
      </c>
      <c r="G122" s="10">
        <v>5</v>
      </c>
      <c r="H122" s="14">
        <v>21716.6</v>
      </c>
      <c r="I122" s="1">
        <f t="shared" si="6"/>
        <v>21716.6</v>
      </c>
      <c r="J122" s="1">
        <f t="shared" si="14"/>
        <v>0</v>
      </c>
      <c r="K122" s="1">
        <f t="shared" si="15"/>
        <v>0</v>
      </c>
      <c r="L122" s="1">
        <v>3</v>
      </c>
      <c r="M122" s="1">
        <v>0</v>
      </c>
      <c r="N122" s="1">
        <v>1</v>
      </c>
      <c r="O122" s="15">
        <v>9442</v>
      </c>
      <c r="P122" s="14">
        <v>21716.6</v>
      </c>
    </row>
    <row r="123" spans="1:16">
      <c r="A123" s="1">
        <f t="shared" si="13"/>
        <v>122</v>
      </c>
      <c r="B123" s="1">
        <v>1</v>
      </c>
      <c r="C123" s="1">
        <v>2</v>
      </c>
      <c r="D123" s="1">
        <v>3</v>
      </c>
      <c r="E123" s="1">
        <v>3</v>
      </c>
      <c r="F123" s="3">
        <v>4</v>
      </c>
      <c r="G123" s="10">
        <v>5</v>
      </c>
      <c r="H123" s="14">
        <v>21716.6</v>
      </c>
      <c r="I123" s="1">
        <f t="shared" si="6"/>
        <v>21716.6</v>
      </c>
      <c r="J123" s="1">
        <f t="shared" si="14"/>
        <v>0</v>
      </c>
      <c r="K123" s="1">
        <f t="shared" si="15"/>
        <v>0</v>
      </c>
      <c r="L123" s="1">
        <v>3</v>
      </c>
      <c r="M123" s="1">
        <v>0</v>
      </c>
      <c r="N123" s="1">
        <v>1</v>
      </c>
      <c r="O123" s="15">
        <v>9442</v>
      </c>
      <c r="P123" s="14">
        <v>21716.6</v>
      </c>
    </row>
    <row r="124" spans="1:16">
      <c r="A124" s="1">
        <f t="shared" si="13"/>
        <v>123</v>
      </c>
      <c r="B124" s="1">
        <v>1</v>
      </c>
      <c r="C124" s="1">
        <v>2</v>
      </c>
      <c r="D124" s="1">
        <v>3</v>
      </c>
      <c r="E124" s="1">
        <v>3</v>
      </c>
      <c r="F124" s="3">
        <v>4</v>
      </c>
      <c r="G124" s="10">
        <v>5</v>
      </c>
      <c r="H124" s="14">
        <v>21716.6</v>
      </c>
      <c r="I124" s="1">
        <f t="shared" si="6"/>
        <v>21716.6</v>
      </c>
      <c r="J124" s="1">
        <f t="shared" si="14"/>
        <v>0</v>
      </c>
      <c r="K124" s="1">
        <f t="shared" si="15"/>
        <v>0</v>
      </c>
      <c r="L124" s="1">
        <v>3</v>
      </c>
      <c r="M124" s="1">
        <v>0</v>
      </c>
      <c r="N124" s="1">
        <v>1</v>
      </c>
      <c r="O124" s="15">
        <v>9442</v>
      </c>
      <c r="P124" s="14">
        <v>21716.6</v>
      </c>
    </row>
    <row r="125" spans="1:16">
      <c r="A125" s="1">
        <f t="shared" si="13"/>
        <v>124</v>
      </c>
      <c r="B125" s="1">
        <v>1</v>
      </c>
      <c r="C125" s="1">
        <v>2</v>
      </c>
      <c r="D125" s="1">
        <v>3</v>
      </c>
      <c r="E125" s="1">
        <v>3</v>
      </c>
      <c r="F125" s="3">
        <v>4</v>
      </c>
      <c r="G125" s="10">
        <v>5</v>
      </c>
      <c r="H125" s="14">
        <v>21716.6</v>
      </c>
      <c r="I125" s="1">
        <f t="shared" si="6"/>
        <v>21716.6</v>
      </c>
      <c r="J125" s="1">
        <f t="shared" si="14"/>
        <v>0</v>
      </c>
      <c r="K125" s="1">
        <f t="shared" si="15"/>
        <v>0</v>
      </c>
      <c r="L125" s="1">
        <v>3</v>
      </c>
      <c r="M125" s="1">
        <v>0</v>
      </c>
      <c r="N125" s="1">
        <v>1</v>
      </c>
      <c r="O125" s="15">
        <v>9442</v>
      </c>
      <c r="P125" s="14">
        <v>21716.6</v>
      </c>
    </row>
    <row r="126" spans="1:16">
      <c r="A126" s="1">
        <f t="shared" si="13"/>
        <v>125</v>
      </c>
      <c r="B126" s="1">
        <v>1</v>
      </c>
      <c r="C126" s="1">
        <v>2</v>
      </c>
      <c r="D126" s="1">
        <v>3</v>
      </c>
      <c r="E126" s="1">
        <v>3</v>
      </c>
      <c r="F126" s="3">
        <v>4</v>
      </c>
      <c r="G126" s="10">
        <v>5</v>
      </c>
      <c r="H126" s="14">
        <v>21716.6</v>
      </c>
      <c r="I126" s="1">
        <f t="shared" si="6"/>
        <v>21716.6</v>
      </c>
      <c r="J126" s="1">
        <f t="shared" si="14"/>
        <v>0</v>
      </c>
      <c r="K126" s="1">
        <f t="shared" si="15"/>
        <v>0</v>
      </c>
      <c r="L126" s="1">
        <v>3</v>
      </c>
      <c r="M126" s="1">
        <v>0</v>
      </c>
      <c r="N126" s="1">
        <v>1</v>
      </c>
      <c r="O126" s="15">
        <v>9442</v>
      </c>
      <c r="P126" s="14">
        <v>21716.6</v>
      </c>
    </row>
    <row r="127" spans="1:16">
      <c r="A127" s="1">
        <f t="shared" si="13"/>
        <v>126</v>
      </c>
      <c r="B127" s="1">
        <v>1</v>
      </c>
      <c r="C127" s="1">
        <v>2</v>
      </c>
      <c r="D127" s="1">
        <v>3</v>
      </c>
      <c r="E127" s="1">
        <v>3</v>
      </c>
      <c r="F127" s="3">
        <v>4</v>
      </c>
      <c r="G127" s="10">
        <v>5</v>
      </c>
      <c r="H127" s="14">
        <v>21716.6</v>
      </c>
      <c r="I127" s="1">
        <f t="shared" si="6"/>
        <v>21716.6</v>
      </c>
      <c r="J127" s="1">
        <f t="shared" si="14"/>
        <v>0</v>
      </c>
      <c r="K127" s="1">
        <f t="shared" si="15"/>
        <v>0</v>
      </c>
      <c r="L127" s="1">
        <v>3</v>
      </c>
      <c r="M127" s="1">
        <v>0</v>
      </c>
      <c r="N127" s="1">
        <v>1</v>
      </c>
      <c r="O127" s="15">
        <v>9442</v>
      </c>
      <c r="P127" s="14">
        <v>21716.6</v>
      </c>
    </row>
    <row r="128" spans="1:16">
      <c r="A128" s="1">
        <f t="shared" si="13"/>
        <v>127</v>
      </c>
      <c r="B128" s="1">
        <v>1</v>
      </c>
      <c r="C128" s="1">
        <v>2</v>
      </c>
      <c r="D128" s="1">
        <v>3</v>
      </c>
      <c r="E128" s="1">
        <v>3</v>
      </c>
      <c r="F128" s="3">
        <v>4</v>
      </c>
      <c r="G128" s="10">
        <v>5</v>
      </c>
      <c r="H128" s="14">
        <v>21716.6</v>
      </c>
      <c r="I128" s="1">
        <f t="shared" si="6"/>
        <v>21716.6</v>
      </c>
      <c r="J128" s="1">
        <f t="shared" si="14"/>
        <v>0</v>
      </c>
      <c r="K128" s="1">
        <f t="shared" si="15"/>
        <v>0</v>
      </c>
      <c r="L128" s="1">
        <v>3</v>
      </c>
      <c r="M128" s="1">
        <v>0</v>
      </c>
      <c r="N128" s="1">
        <v>1</v>
      </c>
      <c r="O128" s="15">
        <v>9442</v>
      </c>
      <c r="P128" s="14">
        <v>21716.6</v>
      </c>
    </row>
    <row r="129" spans="1:16">
      <c r="A129" s="1">
        <f t="shared" si="13"/>
        <v>128</v>
      </c>
      <c r="B129" s="1">
        <v>1</v>
      </c>
      <c r="C129" s="1">
        <v>2</v>
      </c>
      <c r="D129" s="1">
        <v>3</v>
      </c>
      <c r="E129" s="1">
        <v>3</v>
      </c>
      <c r="F129" s="3">
        <v>4</v>
      </c>
      <c r="G129" s="10">
        <v>5</v>
      </c>
      <c r="H129" s="14">
        <v>21716.6</v>
      </c>
      <c r="I129" s="1">
        <f t="shared" si="6"/>
        <v>21716.6</v>
      </c>
      <c r="J129" s="1">
        <f t="shared" si="14"/>
        <v>0</v>
      </c>
      <c r="K129" s="1">
        <f t="shared" si="15"/>
        <v>0</v>
      </c>
      <c r="L129" s="1">
        <v>3</v>
      </c>
      <c r="M129" s="1">
        <v>0</v>
      </c>
      <c r="N129" s="1">
        <v>1</v>
      </c>
      <c r="O129" s="15">
        <v>9442</v>
      </c>
      <c r="P129" s="14">
        <v>21716.6</v>
      </c>
    </row>
    <row r="130" spans="1:16">
      <c r="A130" s="1">
        <f t="shared" si="13"/>
        <v>129</v>
      </c>
      <c r="B130" s="1">
        <v>1</v>
      </c>
      <c r="C130" s="1">
        <v>2</v>
      </c>
      <c r="D130" s="1">
        <v>3</v>
      </c>
      <c r="E130" s="1">
        <v>3</v>
      </c>
      <c r="F130" s="3">
        <v>4</v>
      </c>
      <c r="G130" s="10">
        <v>5</v>
      </c>
      <c r="H130" s="14">
        <v>21716.6</v>
      </c>
      <c r="I130" s="1">
        <f t="shared" si="6"/>
        <v>21716.6</v>
      </c>
      <c r="J130" s="1">
        <f t="shared" si="14"/>
        <v>0</v>
      </c>
      <c r="K130" s="1">
        <f t="shared" si="15"/>
        <v>0</v>
      </c>
      <c r="L130" s="1">
        <v>3</v>
      </c>
      <c r="M130" s="1">
        <v>0</v>
      </c>
      <c r="N130" s="1">
        <v>1</v>
      </c>
      <c r="O130" s="15">
        <v>9442</v>
      </c>
      <c r="P130" s="14">
        <v>21716.6</v>
      </c>
    </row>
    <row r="131" spans="1:16">
      <c r="A131" s="1">
        <f t="shared" si="13"/>
        <v>130</v>
      </c>
      <c r="B131" s="1">
        <v>1</v>
      </c>
      <c r="C131" s="1">
        <v>2</v>
      </c>
      <c r="D131" s="1">
        <v>3</v>
      </c>
      <c r="E131" s="1">
        <v>3</v>
      </c>
      <c r="F131" s="3">
        <v>4</v>
      </c>
      <c r="G131" s="10">
        <v>5</v>
      </c>
      <c r="H131" s="14">
        <v>21716.6</v>
      </c>
      <c r="I131" s="1">
        <f t="shared" ref="I131:I194" si="16">H131-J131</f>
        <v>21716.6</v>
      </c>
      <c r="J131" s="1">
        <f t="shared" si="14"/>
        <v>0</v>
      </c>
      <c r="K131" s="1">
        <f t="shared" si="15"/>
        <v>0</v>
      </c>
      <c r="L131" s="1">
        <v>3</v>
      </c>
      <c r="M131" s="1">
        <v>0</v>
      </c>
      <c r="N131" s="1">
        <v>1</v>
      </c>
      <c r="O131" s="15">
        <v>9442</v>
      </c>
      <c r="P131" s="14">
        <v>21716.6</v>
      </c>
    </row>
    <row r="132" spans="1:16">
      <c r="A132" s="1">
        <f>A131+1</f>
        <v>131</v>
      </c>
      <c r="B132" s="1">
        <v>1</v>
      </c>
      <c r="C132" s="1">
        <v>2</v>
      </c>
      <c r="D132" s="1">
        <v>3</v>
      </c>
      <c r="E132" s="1">
        <v>3</v>
      </c>
      <c r="F132" s="3">
        <v>4</v>
      </c>
      <c r="G132" s="10">
        <v>5</v>
      </c>
      <c r="H132" s="14">
        <v>21716.6</v>
      </c>
      <c r="I132" s="1">
        <f t="shared" si="16"/>
        <v>21716.6</v>
      </c>
      <c r="J132" s="1">
        <f t="shared" si="14"/>
        <v>0</v>
      </c>
      <c r="K132" s="1">
        <f t="shared" si="15"/>
        <v>0</v>
      </c>
      <c r="L132" s="1">
        <v>3</v>
      </c>
      <c r="M132" s="1">
        <v>0</v>
      </c>
      <c r="N132" s="1">
        <v>1</v>
      </c>
      <c r="O132" s="15">
        <v>9442</v>
      </c>
      <c r="P132" s="14">
        <v>21716.6</v>
      </c>
    </row>
    <row r="133" spans="1:16">
      <c r="A133" s="1">
        <f t="shared" ref="A133:A164" si="17">A132+1</f>
        <v>132</v>
      </c>
      <c r="B133" s="1">
        <v>1</v>
      </c>
      <c r="C133" s="1">
        <v>2</v>
      </c>
      <c r="D133" s="1">
        <v>3</v>
      </c>
      <c r="E133" s="1">
        <v>3</v>
      </c>
      <c r="F133" s="3">
        <v>4</v>
      </c>
      <c r="G133" s="10">
        <v>5</v>
      </c>
      <c r="H133" s="14">
        <v>21716.6</v>
      </c>
      <c r="I133" s="1">
        <f t="shared" si="16"/>
        <v>21716.6</v>
      </c>
      <c r="J133" s="1">
        <f t="shared" si="14"/>
        <v>0</v>
      </c>
      <c r="K133" s="1">
        <f t="shared" si="15"/>
        <v>0</v>
      </c>
      <c r="L133" s="1">
        <v>3</v>
      </c>
      <c r="M133" s="1">
        <v>0</v>
      </c>
      <c r="N133" s="1">
        <v>1</v>
      </c>
      <c r="O133" s="15">
        <v>9442</v>
      </c>
      <c r="P133" s="14">
        <v>21716.6</v>
      </c>
    </row>
    <row r="134" spans="1:16">
      <c r="A134" s="1">
        <f t="shared" si="17"/>
        <v>133</v>
      </c>
      <c r="B134" s="1">
        <v>1</v>
      </c>
      <c r="C134" s="1">
        <v>2</v>
      </c>
      <c r="D134" s="1">
        <v>3</v>
      </c>
      <c r="E134" s="1">
        <v>3</v>
      </c>
      <c r="F134" s="3">
        <v>4</v>
      </c>
      <c r="G134" s="10">
        <v>6</v>
      </c>
      <c r="H134" s="14">
        <v>16401.3</v>
      </c>
      <c r="I134" s="1">
        <f t="shared" si="16"/>
        <v>16401.3</v>
      </c>
      <c r="J134" s="1">
        <f t="shared" si="14"/>
        <v>0</v>
      </c>
      <c r="K134" s="1">
        <f>0/12</f>
        <v>0</v>
      </c>
      <c r="L134" s="1">
        <v>3</v>
      </c>
      <c r="M134" s="1">
        <v>0</v>
      </c>
      <c r="N134" s="1">
        <v>1</v>
      </c>
      <c r="O134" s="15">
        <v>7131</v>
      </c>
      <c r="P134" s="14">
        <v>16401.3</v>
      </c>
    </row>
    <row r="135" spans="1:16">
      <c r="A135" s="1">
        <f t="shared" si="17"/>
        <v>134</v>
      </c>
      <c r="B135" s="1">
        <v>1</v>
      </c>
      <c r="C135" s="1">
        <v>2</v>
      </c>
      <c r="D135" s="1">
        <v>3</v>
      </c>
      <c r="E135" s="1">
        <v>3</v>
      </c>
      <c r="F135" s="3">
        <v>4</v>
      </c>
      <c r="G135" s="10">
        <v>6</v>
      </c>
      <c r="H135" s="14">
        <v>16401.3</v>
      </c>
      <c r="I135" s="1">
        <f t="shared" si="16"/>
        <v>16401.3</v>
      </c>
      <c r="J135" s="1">
        <f t="shared" ref="J135:J145" si="18">K135*H135</f>
        <v>0</v>
      </c>
      <c r="K135" s="1">
        <f t="shared" ref="K135:K144" si="19">0/12</f>
        <v>0</v>
      </c>
      <c r="L135" s="1">
        <v>3</v>
      </c>
      <c r="M135" s="1">
        <v>0</v>
      </c>
      <c r="N135" s="1">
        <v>1</v>
      </c>
      <c r="O135" s="15">
        <v>7131</v>
      </c>
      <c r="P135" s="14">
        <v>16401.3</v>
      </c>
    </row>
    <row r="136" spans="1:16">
      <c r="A136" s="1">
        <f t="shared" si="17"/>
        <v>135</v>
      </c>
      <c r="B136" s="1">
        <v>1</v>
      </c>
      <c r="C136" s="1">
        <v>2</v>
      </c>
      <c r="D136" s="1">
        <v>3</v>
      </c>
      <c r="E136" s="1">
        <v>3</v>
      </c>
      <c r="F136" s="3">
        <v>4</v>
      </c>
      <c r="G136" s="10">
        <v>6</v>
      </c>
      <c r="H136" s="14">
        <v>16401.3</v>
      </c>
      <c r="I136" s="1">
        <f t="shared" si="16"/>
        <v>16401.3</v>
      </c>
      <c r="J136" s="1">
        <f t="shared" si="18"/>
        <v>0</v>
      </c>
      <c r="K136" s="1">
        <f t="shared" si="19"/>
        <v>0</v>
      </c>
      <c r="L136" s="1">
        <v>3</v>
      </c>
      <c r="M136" s="1">
        <v>0</v>
      </c>
      <c r="N136" s="1">
        <v>1</v>
      </c>
      <c r="O136" s="15">
        <v>7131</v>
      </c>
      <c r="P136" s="14">
        <v>16401.3</v>
      </c>
    </row>
    <row r="137" spans="1:16">
      <c r="A137" s="1">
        <f t="shared" si="17"/>
        <v>136</v>
      </c>
      <c r="B137" s="1">
        <v>1</v>
      </c>
      <c r="C137" s="1">
        <v>2</v>
      </c>
      <c r="D137" s="1">
        <v>3</v>
      </c>
      <c r="E137" s="1">
        <v>3</v>
      </c>
      <c r="F137" s="3">
        <v>4</v>
      </c>
      <c r="G137" s="10">
        <v>6</v>
      </c>
      <c r="H137" s="14">
        <v>16401.3</v>
      </c>
      <c r="I137" s="1">
        <f t="shared" si="16"/>
        <v>16401.3</v>
      </c>
      <c r="J137" s="1">
        <f t="shared" si="18"/>
        <v>0</v>
      </c>
      <c r="K137" s="1">
        <f t="shared" si="19"/>
        <v>0</v>
      </c>
      <c r="L137" s="1">
        <v>3</v>
      </c>
      <c r="M137" s="1">
        <v>0</v>
      </c>
      <c r="N137" s="1">
        <v>1</v>
      </c>
      <c r="O137" s="15">
        <v>7131</v>
      </c>
      <c r="P137" s="14">
        <v>16401.3</v>
      </c>
    </row>
    <row r="138" spans="1:16">
      <c r="A138" s="1">
        <f t="shared" si="17"/>
        <v>137</v>
      </c>
      <c r="B138" s="1">
        <v>1</v>
      </c>
      <c r="C138" s="1">
        <v>2</v>
      </c>
      <c r="D138" s="1">
        <v>3</v>
      </c>
      <c r="E138" s="1">
        <v>3</v>
      </c>
      <c r="F138" s="3">
        <v>4</v>
      </c>
      <c r="G138" s="10">
        <v>6</v>
      </c>
      <c r="H138" s="14">
        <v>16401.3</v>
      </c>
      <c r="I138" s="1">
        <f t="shared" si="16"/>
        <v>16401.3</v>
      </c>
      <c r="J138" s="1">
        <f t="shared" si="18"/>
        <v>0</v>
      </c>
      <c r="K138" s="1">
        <f t="shared" si="19"/>
        <v>0</v>
      </c>
      <c r="L138" s="1">
        <v>3</v>
      </c>
      <c r="M138" s="1">
        <v>0</v>
      </c>
      <c r="N138" s="1">
        <v>1</v>
      </c>
      <c r="O138" s="15">
        <v>7131</v>
      </c>
      <c r="P138" s="14">
        <v>16401.3</v>
      </c>
    </row>
    <row r="139" spans="1:16">
      <c r="A139" s="1">
        <f t="shared" si="17"/>
        <v>138</v>
      </c>
      <c r="B139" s="1">
        <v>1</v>
      </c>
      <c r="C139" s="1">
        <v>2</v>
      </c>
      <c r="D139" s="1">
        <v>3</v>
      </c>
      <c r="E139" s="1">
        <v>3</v>
      </c>
      <c r="F139" s="3">
        <v>4</v>
      </c>
      <c r="G139" s="10">
        <v>6</v>
      </c>
      <c r="H139" s="14">
        <v>16401.3</v>
      </c>
      <c r="I139" s="1">
        <f t="shared" si="16"/>
        <v>16401.3</v>
      </c>
      <c r="J139" s="1">
        <f t="shared" si="18"/>
        <v>0</v>
      </c>
      <c r="K139" s="1">
        <f t="shared" si="19"/>
        <v>0</v>
      </c>
      <c r="L139" s="1">
        <v>3</v>
      </c>
      <c r="M139" s="1">
        <v>0</v>
      </c>
      <c r="N139" s="1">
        <v>1</v>
      </c>
      <c r="O139" s="15">
        <v>7131</v>
      </c>
      <c r="P139" s="14">
        <v>16401.3</v>
      </c>
    </row>
    <row r="140" spans="1:16">
      <c r="A140" s="1">
        <f t="shared" si="17"/>
        <v>139</v>
      </c>
      <c r="B140" s="1">
        <v>1</v>
      </c>
      <c r="C140" s="1">
        <v>2</v>
      </c>
      <c r="D140" s="1">
        <v>3</v>
      </c>
      <c r="E140" s="1">
        <v>3</v>
      </c>
      <c r="F140" s="3">
        <v>4</v>
      </c>
      <c r="G140" s="10">
        <v>6</v>
      </c>
      <c r="H140" s="14">
        <v>16401.3</v>
      </c>
      <c r="I140" s="1">
        <f t="shared" si="16"/>
        <v>16401.3</v>
      </c>
      <c r="J140" s="1">
        <f t="shared" si="18"/>
        <v>0</v>
      </c>
      <c r="K140" s="1">
        <f t="shared" si="19"/>
        <v>0</v>
      </c>
      <c r="L140" s="1">
        <v>3</v>
      </c>
      <c r="M140" s="1">
        <v>0</v>
      </c>
      <c r="N140" s="1">
        <v>1</v>
      </c>
      <c r="O140" s="15">
        <v>7131</v>
      </c>
      <c r="P140" s="14">
        <v>16401.3</v>
      </c>
    </row>
    <row r="141" spans="1:16">
      <c r="A141" s="1">
        <f t="shared" si="17"/>
        <v>140</v>
      </c>
      <c r="B141" s="1">
        <v>1</v>
      </c>
      <c r="C141" s="1">
        <v>2</v>
      </c>
      <c r="D141" s="1">
        <v>3</v>
      </c>
      <c r="E141" s="1">
        <v>3</v>
      </c>
      <c r="F141" s="3">
        <v>4</v>
      </c>
      <c r="G141" s="10">
        <v>6</v>
      </c>
      <c r="H141" s="14">
        <v>16401.3</v>
      </c>
      <c r="I141" s="1">
        <f t="shared" si="16"/>
        <v>16401.3</v>
      </c>
      <c r="J141" s="1">
        <f t="shared" si="18"/>
        <v>0</v>
      </c>
      <c r="K141" s="1">
        <f t="shared" si="19"/>
        <v>0</v>
      </c>
      <c r="L141" s="1">
        <v>3</v>
      </c>
      <c r="M141" s="1">
        <v>0</v>
      </c>
      <c r="N141" s="1">
        <v>1</v>
      </c>
      <c r="O141" s="15">
        <v>7131</v>
      </c>
      <c r="P141" s="14">
        <v>16401.3</v>
      </c>
    </row>
    <row r="142" spans="1:16">
      <c r="A142" s="1">
        <f t="shared" si="17"/>
        <v>141</v>
      </c>
      <c r="B142" s="1">
        <v>1</v>
      </c>
      <c r="C142" s="1">
        <v>2</v>
      </c>
      <c r="D142" s="1">
        <v>3</v>
      </c>
      <c r="E142" s="1">
        <v>3</v>
      </c>
      <c r="F142" s="3">
        <v>4</v>
      </c>
      <c r="G142" s="10">
        <v>6</v>
      </c>
      <c r="H142" s="14">
        <v>16401.3</v>
      </c>
      <c r="I142" s="1">
        <f t="shared" si="16"/>
        <v>16401.3</v>
      </c>
      <c r="J142" s="1">
        <f t="shared" si="18"/>
        <v>0</v>
      </c>
      <c r="K142" s="1">
        <f t="shared" si="19"/>
        <v>0</v>
      </c>
      <c r="L142" s="1">
        <v>3</v>
      </c>
      <c r="M142" s="1">
        <v>0</v>
      </c>
      <c r="N142" s="1">
        <v>1</v>
      </c>
      <c r="O142" s="15">
        <v>7131</v>
      </c>
      <c r="P142" s="14">
        <v>16401.3</v>
      </c>
    </row>
    <row r="143" spans="1:16">
      <c r="A143" s="1">
        <f t="shared" si="17"/>
        <v>142</v>
      </c>
      <c r="B143" s="1">
        <v>1</v>
      </c>
      <c r="C143" s="1">
        <v>2</v>
      </c>
      <c r="D143" s="1">
        <v>3</v>
      </c>
      <c r="E143" s="1">
        <v>3</v>
      </c>
      <c r="F143" s="3">
        <v>4</v>
      </c>
      <c r="G143" s="10">
        <v>6</v>
      </c>
      <c r="H143" s="14">
        <v>16401.3</v>
      </c>
      <c r="I143" s="1">
        <f t="shared" si="16"/>
        <v>16401.3</v>
      </c>
      <c r="J143" s="1">
        <f t="shared" si="18"/>
        <v>0</v>
      </c>
      <c r="K143" s="1">
        <f t="shared" si="19"/>
        <v>0</v>
      </c>
      <c r="L143" s="1">
        <v>3</v>
      </c>
      <c r="M143" s="1">
        <v>0</v>
      </c>
      <c r="N143" s="1">
        <v>1</v>
      </c>
      <c r="O143" s="15">
        <v>7131</v>
      </c>
      <c r="P143" s="14">
        <v>16401.3</v>
      </c>
    </row>
    <row r="144" spans="1:16">
      <c r="A144" s="1">
        <f t="shared" si="17"/>
        <v>143</v>
      </c>
      <c r="B144" s="1">
        <v>1</v>
      </c>
      <c r="C144" s="1">
        <v>2</v>
      </c>
      <c r="D144" s="1">
        <v>3</v>
      </c>
      <c r="E144" s="1">
        <v>3</v>
      </c>
      <c r="F144" s="3">
        <v>4</v>
      </c>
      <c r="G144" s="10">
        <v>6</v>
      </c>
      <c r="H144" s="14">
        <v>16401.3</v>
      </c>
      <c r="I144" s="1">
        <f t="shared" si="16"/>
        <v>16401.3</v>
      </c>
      <c r="J144" s="1">
        <f t="shared" si="18"/>
        <v>0</v>
      </c>
      <c r="K144" s="1">
        <f t="shared" si="19"/>
        <v>0</v>
      </c>
      <c r="L144" s="1">
        <v>3</v>
      </c>
      <c r="M144" s="1">
        <v>0</v>
      </c>
      <c r="N144" s="1">
        <v>1</v>
      </c>
      <c r="O144" s="15">
        <v>7131</v>
      </c>
      <c r="P144" s="14">
        <v>16401.3</v>
      </c>
    </row>
    <row r="145" spans="1:16">
      <c r="A145" s="1">
        <f t="shared" si="17"/>
        <v>144</v>
      </c>
      <c r="B145" s="1">
        <v>1</v>
      </c>
      <c r="C145" s="1">
        <v>2</v>
      </c>
      <c r="D145" s="1">
        <v>3</v>
      </c>
      <c r="E145" s="1">
        <v>3</v>
      </c>
      <c r="F145" s="3">
        <v>4</v>
      </c>
      <c r="G145" s="10">
        <v>6</v>
      </c>
      <c r="H145" s="14">
        <v>16401.3</v>
      </c>
      <c r="I145" s="1">
        <f t="shared" si="16"/>
        <v>16401.3</v>
      </c>
      <c r="J145" s="1">
        <f t="shared" si="18"/>
        <v>0</v>
      </c>
      <c r="K145" s="1">
        <f>0/12</f>
        <v>0</v>
      </c>
      <c r="L145" s="1">
        <v>3</v>
      </c>
      <c r="M145" s="1">
        <v>0</v>
      </c>
      <c r="N145" s="1">
        <v>1</v>
      </c>
      <c r="O145" s="15">
        <v>7131</v>
      </c>
      <c r="P145" s="14">
        <v>16401.3</v>
      </c>
    </row>
    <row r="146" spans="1:16">
      <c r="A146" s="1">
        <f t="shared" si="17"/>
        <v>145</v>
      </c>
      <c r="B146" s="1">
        <v>1</v>
      </c>
      <c r="C146" s="1">
        <v>2</v>
      </c>
      <c r="D146" s="1">
        <v>3</v>
      </c>
      <c r="E146" s="1">
        <v>3</v>
      </c>
      <c r="F146" s="3">
        <v>4</v>
      </c>
      <c r="G146" s="10">
        <v>7</v>
      </c>
      <c r="H146" s="14">
        <v>5204.8999999999996</v>
      </c>
      <c r="I146" s="1">
        <f t="shared" si="16"/>
        <v>5204.8999999999996</v>
      </c>
      <c r="J146" s="1">
        <f t="shared" ref="J146:J158" si="20">K146*H146</f>
        <v>0</v>
      </c>
      <c r="K146" s="1">
        <f t="shared" ref="K146:K157" si="21">0/12</f>
        <v>0</v>
      </c>
      <c r="L146" s="1">
        <v>3</v>
      </c>
      <c r="M146" s="1">
        <v>0</v>
      </c>
      <c r="N146" s="1">
        <v>1</v>
      </c>
      <c r="O146" s="15">
        <v>2263</v>
      </c>
      <c r="P146" s="14">
        <v>5204.8999999999996</v>
      </c>
    </row>
    <row r="147" spans="1:16">
      <c r="A147" s="1">
        <f t="shared" si="17"/>
        <v>146</v>
      </c>
      <c r="B147" s="1">
        <v>1</v>
      </c>
      <c r="C147" s="1">
        <v>2</v>
      </c>
      <c r="D147" s="1">
        <v>3</v>
      </c>
      <c r="E147" s="1">
        <v>3</v>
      </c>
      <c r="F147" s="3">
        <v>4</v>
      </c>
      <c r="G147" s="10">
        <v>7</v>
      </c>
      <c r="H147" s="14">
        <v>5204.8999999999996</v>
      </c>
      <c r="I147" s="1">
        <f t="shared" si="16"/>
        <v>5204.8999999999996</v>
      </c>
      <c r="J147" s="1">
        <f t="shared" si="20"/>
        <v>0</v>
      </c>
      <c r="K147" s="1">
        <f t="shared" si="21"/>
        <v>0</v>
      </c>
      <c r="L147" s="1">
        <v>3</v>
      </c>
      <c r="M147" s="1">
        <v>0</v>
      </c>
      <c r="N147" s="1">
        <v>1</v>
      </c>
      <c r="O147" s="15">
        <v>2263</v>
      </c>
      <c r="P147" s="14">
        <v>5204.8999999999996</v>
      </c>
    </row>
    <row r="148" spans="1:16">
      <c r="A148" s="1">
        <f t="shared" si="17"/>
        <v>147</v>
      </c>
      <c r="B148" s="1">
        <v>1</v>
      </c>
      <c r="C148" s="1">
        <v>2</v>
      </c>
      <c r="D148" s="1">
        <v>3</v>
      </c>
      <c r="E148" s="1">
        <v>3</v>
      </c>
      <c r="F148" s="3">
        <v>4</v>
      </c>
      <c r="G148" s="10">
        <v>7</v>
      </c>
      <c r="H148" s="14">
        <v>5204.8999999999996</v>
      </c>
      <c r="I148" s="1">
        <f t="shared" si="16"/>
        <v>5204.8999999999996</v>
      </c>
      <c r="J148" s="1">
        <f t="shared" si="20"/>
        <v>0</v>
      </c>
      <c r="K148" s="1">
        <f t="shared" si="21"/>
        <v>0</v>
      </c>
      <c r="L148" s="1">
        <v>3</v>
      </c>
      <c r="M148" s="1">
        <v>0</v>
      </c>
      <c r="N148" s="1">
        <v>1</v>
      </c>
      <c r="O148" s="15">
        <v>2263</v>
      </c>
      <c r="P148" s="14">
        <v>5204.8999999999996</v>
      </c>
    </row>
    <row r="149" spans="1:16">
      <c r="A149" s="1">
        <f t="shared" si="17"/>
        <v>148</v>
      </c>
      <c r="B149" s="1">
        <v>1</v>
      </c>
      <c r="C149" s="1">
        <v>2</v>
      </c>
      <c r="D149" s="1">
        <v>3</v>
      </c>
      <c r="E149" s="1">
        <v>3</v>
      </c>
      <c r="F149" s="3">
        <v>4</v>
      </c>
      <c r="G149" s="10">
        <v>7</v>
      </c>
      <c r="H149" s="14">
        <v>5204.8999999999996</v>
      </c>
      <c r="I149" s="1">
        <f t="shared" si="16"/>
        <v>5204.8999999999996</v>
      </c>
      <c r="J149" s="1">
        <f t="shared" si="20"/>
        <v>0</v>
      </c>
      <c r="K149" s="1">
        <f t="shared" si="21"/>
        <v>0</v>
      </c>
      <c r="L149" s="1">
        <v>3</v>
      </c>
      <c r="M149" s="1">
        <v>0</v>
      </c>
      <c r="N149" s="1">
        <v>1</v>
      </c>
      <c r="O149" s="15">
        <v>2263</v>
      </c>
      <c r="P149" s="14">
        <v>5204.8999999999996</v>
      </c>
    </row>
    <row r="150" spans="1:16">
      <c r="A150" s="1">
        <f t="shared" si="17"/>
        <v>149</v>
      </c>
      <c r="B150" s="1">
        <v>1</v>
      </c>
      <c r="C150" s="1">
        <v>2</v>
      </c>
      <c r="D150" s="1">
        <v>3</v>
      </c>
      <c r="E150" s="1">
        <v>3</v>
      </c>
      <c r="F150" s="3">
        <v>4</v>
      </c>
      <c r="G150" s="10">
        <v>7</v>
      </c>
      <c r="H150" s="14">
        <v>5204.8999999999996</v>
      </c>
      <c r="I150" s="1">
        <f t="shared" si="16"/>
        <v>5204.8999999999996</v>
      </c>
      <c r="J150" s="1">
        <f t="shared" si="20"/>
        <v>0</v>
      </c>
      <c r="K150" s="1">
        <f t="shared" si="21"/>
        <v>0</v>
      </c>
      <c r="L150" s="1">
        <v>3</v>
      </c>
      <c r="M150" s="1">
        <v>0</v>
      </c>
      <c r="N150" s="1">
        <v>1</v>
      </c>
      <c r="O150" s="15">
        <v>2263</v>
      </c>
      <c r="P150" s="14">
        <v>5204.8999999999996</v>
      </c>
    </row>
    <row r="151" spans="1:16">
      <c r="A151" s="1">
        <f t="shared" si="17"/>
        <v>150</v>
      </c>
      <c r="B151" s="1">
        <v>1</v>
      </c>
      <c r="C151" s="1">
        <v>2</v>
      </c>
      <c r="D151" s="1">
        <v>3</v>
      </c>
      <c r="E151" s="1">
        <v>3</v>
      </c>
      <c r="F151" s="3">
        <v>4</v>
      </c>
      <c r="G151" s="10">
        <v>7</v>
      </c>
      <c r="H151" s="14">
        <v>5204.8999999999996</v>
      </c>
      <c r="I151" s="1">
        <f t="shared" si="16"/>
        <v>5204.8999999999996</v>
      </c>
      <c r="J151" s="1">
        <f t="shared" si="20"/>
        <v>0</v>
      </c>
      <c r="K151" s="1">
        <f t="shared" si="21"/>
        <v>0</v>
      </c>
      <c r="L151" s="1">
        <v>3</v>
      </c>
      <c r="M151" s="1">
        <v>0</v>
      </c>
      <c r="N151" s="1">
        <v>1</v>
      </c>
      <c r="O151" s="15">
        <v>2263</v>
      </c>
      <c r="P151" s="14">
        <v>5204.8999999999996</v>
      </c>
    </row>
    <row r="152" spans="1:16">
      <c r="A152" s="1">
        <f t="shared" si="17"/>
        <v>151</v>
      </c>
      <c r="B152" s="1">
        <v>1</v>
      </c>
      <c r="C152" s="1">
        <v>2</v>
      </c>
      <c r="D152" s="1">
        <v>3</v>
      </c>
      <c r="E152" s="1">
        <v>3</v>
      </c>
      <c r="F152" s="3">
        <v>4</v>
      </c>
      <c r="G152" s="10">
        <v>7</v>
      </c>
      <c r="H152" s="14">
        <v>5204.8999999999996</v>
      </c>
      <c r="I152" s="1">
        <f t="shared" si="16"/>
        <v>5204.8999999999996</v>
      </c>
      <c r="J152" s="1">
        <f t="shared" si="20"/>
        <v>0</v>
      </c>
      <c r="K152" s="1">
        <f t="shared" si="21"/>
        <v>0</v>
      </c>
      <c r="L152" s="1">
        <v>3</v>
      </c>
      <c r="M152" s="1">
        <v>0</v>
      </c>
      <c r="N152" s="1">
        <v>1</v>
      </c>
      <c r="O152" s="15">
        <v>2263</v>
      </c>
      <c r="P152" s="14">
        <v>5204.8999999999996</v>
      </c>
    </row>
    <row r="153" spans="1:16">
      <c r="A153" s="1">
        <f t="shared" si="17"/>
        <v>152</v>
      </c>
      <c r="B153" s="1">
        <v>1</v>
      </c>
      <c r="C153" s="1">
        <v>2</v>
      </c>
      <c r="D153" s="1">
        <v>3</v>
      </c>
      <c r="E153" s="1">
        <v>3</v>
      </c>
      <c r="F153" s="3">
        <v>4</v>
      </c>
      <c r="G153" s="10">
        <v>7</v>
      </c>
      <c r="H153" s="14">
        <v>5204.8999999999996</v>
      </c>
      <c r="I153" s="1">
        <f t="shared" si="16"/>
        <v>5204.8999999999996</v>
      </c>
      <c r="J153" s="1">
        <f t="shared" si="20"/>
        <v>0</v>
      </c>
      <c r="K153" s="1">
        <f t="shared" si="21"/>
        <v>0</v>
      </c>
      <c r="L153" s="1">
        <v>3</v>
      </c>
      <c r="M153" s="1">
        <v>0</v>
      </c>
      <c r="N153" s="1">
        <v>1</v>
      </c>
      <c r="O153" s="15">
        <v>2263</v>
      </c>
      <c r="P153" s="14">
        <v>5204.8999999999996</v>
      </c>
    </row>
    <row r="154" spans="1:16">
      <c r="A154" s="1">
        <f t="shared" si="17"/>
        <v>153</v>
      </c>
      <c r="B154" s="1">
        <v>1</v>
      </c>
      <c r="C154" s="1">
        <v>2</v>
      </c>
      <c r="D154" s="1">
        <v>3</v>
      </c>
      <c r="E154" s="1">
        <v>3</v>
      </c>
      <c r="F154" s="3">
        <v>4</v>
      </c>
      <c r="G154" s="10">
        <v>7</v>
      </c>
      <c r="H154" s="14">
        <v>5204.8999999999996</v>
      </c>
      <c r="I154" s="1">
        <f t="shared" si="16"/>
        <v>5204.8999999999996</v>
      </c>
      <c r="J154" s="1">
        <f t="shared" si="20"/>
        <v>0</v>
      </c>
      <c r="K154" s="1">
        <f t="shared" si="21"/>
        <v>0</v>
      </c>
      <c r="L154" s="1">
        <v>3</v>
      </c>
      <c r="M154" s="1">
        <v>0</v>
      </c>
      <c r="N154" s="1">
        <v>1</v>
      </c>
      <c r="O154" s="15">
        <v>2263</v>
      </c>
      <c r="P154" s="14">
        <v>5204.8999999999996</v>
      </c>
    </row>
    <row r="155" spans="1:16">
      <c r="A155" s="1">
        <f t="shared" si="17"/>
        <v>154</v>
      </c>
      <c r="B155" s="1">
        <v>1</v>
      </c>
      <c r="C155" s="1">
        <v>2</v>
      </c>
      <c r="D155" s="1">
        <v>3</v>
      </c>
      <c r="E155" s="1">
        <v>3</v>
      </c>
      <c r="F155" s="3">
        <v>4</v>
      </c>
      <c r="G155" s="10">
        <v>7</v>
      </c>
      <c r="H155" s="14">
        <v>5204.8999999999996</v>
      </c>
      <c r="I155" s="1">
        <f t="shared" si="16"/>
        <v>5204.8999999999996</v>
      </c>
      <c r="J155" s="1">
        <f t="shared" si="20"/>
        <v>0</v>
      </c>
      <c r="K155" s="1">
        <f t="shared" si="21"/>
        <v>0</v>
      </c>
      <c r="L155" s="1">
        <v>3</v>
      </c>
      <c r="M155" s="1">
        <v>0</v>
      </c>
      <c r="N155" s="1">
        <v>1</v>
      </c>
      <c r="O155" s="15">
        <v>2263</v>
      </c>
      <c r="P155" s="14">
        <v>5204.8999999999996</v>
      </c>
    </row>
    <row r="156" spans="1:16">
      <c r="A156" s="1">
        <f t="shared" si="17"/>
        <v>155</v>
      </c>
      <c r="B156" s="1">
        <v>1</v>
      </c>
      <c r="C156" s="1">
        <v>2</v>
      </c>
      <c r="D156" s="1">
        <v>3</v>
      </c>
      <c r="E156" s="1">
        <v>3</v>
      </c>
      <c r="F156" s="3">
        <v>4</v>
      </c>
      <c r="G156" s="10">
        <v>7</v>
      </c>
      <c r="H156" s="14">
        <v>5204.8999999999996</v>
      </c>
      <c r="I156" s="1">
        <f t="shared" si="16"/>
        <v>5204.8999999999996</v>
      </c>
      <c r="J156" s="1">
        <f t="shared" si="20"/>
        <v>0</v>
      </c>
      <c r="K156" s="1">
        <f t="shared" si="21"/>
        <v>0</v>
      </c>
      <c r="L156" s="1">
        <v>3</v>
      </c>
      <c r="M156" s="1">
        <v>0</v>
      </c>
      <c r="N156" s="1">
        <v>1</v>
      </c>
      <c r="O156" s="15">
        <v>2263</v>
      </c>
      <c r="P156" s="14">
        <v>5204.8999999999996</v>
      </c>
    </row>
    <row r="157" spans="1:16">
      <c r="A157" s="1">
        <f t="shared" si="17"/>
        <v>156</v>
      </c>
      <c r="B157" s="1">
        <v>1</v>
      </c>
      <c r="C157" s="1">
        <v>2</v>
      </c>
      <c r="D157" s="1">
        <v>3</v>
      </c>
      <c r="E157" s="1">
        <v>3</v>
      </c>
      <c r="F157" s="3">
        <v>4</v>
      </c>
      <c r="G157" s="10">
        <v>7</v>
      </c>
      <c r="H157" s="14">
        <v>5204.8999999999996</v>
      </c>
      <c r="I157" s="1">
        <f t="shared" si="16"/>
        <v>5204.8999999999996</v>
      </c>
      <c r="J157" s="1">
        <f t="shared" si="20"/>
        <v>0</v>
      </c>
      <c r="K157" s="1">
        <f t="shared" si="21"/>
        <v>0</v>
      </c>
      <c r="L157" s="1">
        <v>3</v>
      </c>
      <c r="M157" s="1">
        <v>0</v>
      </c>
      <c r="N157" s="1">
        <v>1</v>
      </c>
      <c r="O157" s="15">
        <v>2263</v>
      </c>
      <c r="P157" s="14">
        <v>5204.8999999999996</v>
      </c>
    </row>
    <row r="158" spans="1:16">
      <c r="A158" s="1">
        <f t="shared" si="17"/>
        <v>157</v>
      </c>
      <c r="B158" s="1">
        <v>1</v>
      </c>
      <c r="C158" s="1">
        <v>2</v>
      </c>
      <c r="D158" s="1">
        <v>3</v>
      </c>
      <c r="E158" s="1">
        <v>3</v>
      </c>
      <c r="F158" s="3">
        <v>5</v>
      </c>
      <c r="G158" s="1">
        <v>8</v>
      </c>
      <c r="H158" s="15">
        <v>18285</v>
      </c>
      <c r="I158" s="1">
        <f t="shared" si="16"/>
        <v>18285</v>
      </c>
      <c r="J158" s="1">
        <f t="shared" si="20"/>
        <v>0</v>
      </c>
      <c r="K158" s="1">
        <f>0/39</f>
        <v>0</v>
      </c>
      <c r="L158" s="1">
        <v>3</v>
      </c>
      <c r="M158" s="1">
        <v>0</v>
      </c>
      <c r="N158" s="1">
        <v>1</v>
      </c>
      <c r="O158" s="15">
        <v>7950</v>
      </c>
      <c r="P158" s="15">
        <v>18285</v>
      </c>
    </row>
    <row r="159" spans="1:16">
      <c r="A159" s="1">
        <f t="shared" si="17"/>
        <v>158</v>
      </c>
      <c r="B159" s="1">
        <v>1</v>
      </c>
      <c r="C159" s="1">
        <v>2</v>
      </c>
      <c r="D159" s="1">
        <v>3</v>
      </c>
      <c r="E159" s="1">
        <v>3</v>
      </c>
      <c r="F159" s="3">
        <v>5</v>
      </c>
      <c r="G159" s="1">
        <v>8</v>
      </c>
      <c r="H159" s="15">
        <v>18285</v>
      </c>
      <c r="I159" s="1">
        <f t="shared" si="16"/>
        <v>18285</v>
      </c>
      <c r="J159" s="1">
        <f t="shared" ref="J159:J197" si="22">K159*H159</f>
        <v>0</v>
      </c>
      <c r="K159" s="1">
        <f t="shared" ref="K159:K196" si="23">0/39</f>
        <v>0</v>
      </c>
      <c r="L159" s="1">
        <v>3</v>
      </c>
      <c r="M159" s="1">
        <v>0</v>
      </c>
      <c r="N159" s="1">
        <v>1</v>
      </c>
      <c r="O159" s="15">
        <v>7950</v>
      </c>
      <c r="P159" s="15">
        <v>18285</v>
      </c>
    </row>
    <row r="160" spans="1:16">
      <c r="A160" s="1">
        <f t="shared" si="17"/>
        <v>159</v>
      </c>
      <c r="B160" s="1">
        <v>1</v>
      </c>
      <c r="C160" s="1">
        <v>2</v>
      </c>
      <c r="D160" s="1">
        <v>3</v>
      </c>
      <c r="E160" s="1">
        <v>3</v>
      </c>
      <c r="F160" s="3">
        <v>5</v>
      </c>
      <c r="G160" s="1">
        <v>8</v>
      </c>
      <c r="H160" s="15">
        <v>18285</v>
      </c>
      <c r="I160" s="1">
        <f t="shared" si="16"/>
        <v>18285</v>
      </c>
      <c r="J160" s="1">
        <f t="shared" si="22"/>
        <v>0</v>
      </c>
      <c r="K160" s="1">
        <f t="shared" si="23"/>
        <v>0</v>
      </c>
      <c r="L160" s="1">
        <v>3</v>
      </c>
      <c r="M160" s="1">
        <v>0</v>
      </c>
      <c r="N160" s="1">
        <v>1</v>
      </c>
      <c r="O160" s="15">
        <v>7950</v>
      </c>
      <c r="P160" s="15">
        <v>18285</v>
      </c>
    </row>
    <row r="161" spans="1:16">
      <c r="A161" s="1">
        <f t="shared" si="17"/>
        <v>160</v>
      </c>
      <c r="B161" s="1">
        <v>1</v>
      </c>
      <c r="C161" s="1">
        <v>2</v>
      </c>
      <c r="D161" s="1">
        <v>3</v>
      </c>
      <c r="E161" s="1">
        <v>3</v>
      </c>
      <c r="F161" s="3">
        <v>5</v>
      </c>
      <c r="G161" s="1">
        <v>8</v>
      </c>
      <c r="H161" s="15">
        <v>18285</v>
      </c>
      <c r="I161" s="1">
        <f t="shared" si="16"/>
        <v>18285</v>
      </c>
      <c r="J161" s="1">
        <f t="shared" si="22"/>
        <v>0</v>
      </c>
      <c r="K161" s="1">
        <f t="shared" si="23"/>
        <v>0</v>
      </c>
      <c r="L161" s="1">
        <v>3</v>
      </c>
      <c r="M161" s="1">
        <v>0</v>
      </c>
      <c r="N161" s="1">
        <v>1</v>
      </c>
      <c r="O161" s="15">
        <v>7950</v>
      </c>
      <c r="P161" s="15">
        <v>18285</v>
      </c>
    </row>
    <row r="162" spans="1:16">
      <c r="A162" s="1">
        <f t="shared" si="17"/>
        <v>161</v>
      </c>
      <c r="B162" s="1">
        <v>1</v>
      </c>
      <c r="C162" s="1">
        <v>2</v>
      </c>
      <c r="D162" s="1">
        <v>3</v>
      </c>
      <c r="E162" s="1">
        <v>3</v>
      </c>
      <c r="F162" s="3">
        <v>5</v>
      </c>
      <c r="G162" s="1">
        <v>8</v>
      </c>
      <c r="H162" s="15">
        <v>18285</v>
      </c>
      <c r="I162" s="1">
        <f t="shared" si="16"/>
        <v>18285</v>
      </c>
      <c r="J162" s="1">
        <f t="shared" si="22"/>
        <v>0</v>
      </c>
      <c r="K162" s="1">
        <f t="shared" si="23"/>
        <v>0</v>
      </c>
      <c r="L162" s="1">
        <v>3</v>
      </c>
      <c r="M162" s="1">
        <v>0</v>
      </c>
      <c r="N162" s="1">
        <v>1</v>
      </c>
      <c r="O162" s="15">
        <v>7950</v>
      </c>
      <c r="P162" s="15">
        <v>18285</v>
      </c>
    </row>
    <row r="163" spans="1:16">
      <c r="A163" s="1">
        <f t="shared" si="17"/>
        <v>162</v>
      </c>
      <c r="B163" s="1">
        <v>1</v>
      </c>
      <c r="C163" s="1">
        <v>2</v>
      </c>
      <c r="D163" s="1">
        <v>3</v>
      </c>
      <c r="E163" s="1">
        <v>3</v>
      </c>
      <c r="F163" s="3">
        <v>5</v>
      </c>
      <c r="G163" s="1">
        <v>8</v>
      </c>
      <c r="H163" s="15">
        <v>18285</v>
      </c>
      <c r="I163" s="1">
        <f t="shared" si="16"/>
        <v>18285</v>
      </c>
      <c r="J163" s="1">
        <f t="shared" si="22"/>
        <v>0</v>
      </c>
      <c r="K163" s="1">
        <f t="shared" si="23"/>
        <v>0</v>
      </c>
      <c r="L163" s="1">
        <v>3</v>
      </c>
      <c r="M163" s="1">
        <v>0</v>
      </c>
      <c r="N163" s="1">
        <v>1</v>
      </c>
      <c r="O163" s="15">
        <v>7950</v>
      </c>
      <c r="P163" s="15">
        <v>18285</v>
      </c>
    </row>
    <row r="164" spans="1:16">
      <c r="A164" s="1">
        <f t="shared" si="17"/>
        <v>163</v>
      </c>
      <c r="B164" s="1">
        <v>1</v>
      </c>
      <c r="C164" s="1">
        <v>2</v>
      </c>
      <c r="D164" s="1">
        <v>3</v>
      </c>
      <c r="E164" s="1">
        <v>3</v>
      </c>
      <c r="F164" s="3">
        <v>5</v>
      </c>
      <c r="G164" s="1">
        <v>8</v>
      </c>
      <c r="H164" s="15">
        <v>18285</v>
      </c>
      <c r="I164" s="1">
        <f t="shared" si="16"/>
        <v>18285</v>
      </c>
      <c r="J164" s="1">
        <f t="shared" si="22"/>
        <v>0</v>
      </c>
      <c r="K164" s="1">
        <f t="shared" si="23"/>
        <v>0</v>
      </c>
      <c r="L164" s="1">
        <v>3</v>
      </c>
      <c r="M164" s="1">
        <v>0</v>
      </c>
      <c r="N164" s="1">
        <v>1</v>
      </c>
      <c r="O164" s="15">
        <v>7950</v>
      </c>
      <c r="P164" s="15">
        <v>18285</v>
      </c>
    </row>
    <row r="165" spans="1:16">
      <c r="A165" s="1">
        <f>A164+1</f>
        <v>164</v>
      </c>
      <c r="B165" s="1">
        <v>1</v>
      </c>
      <c r="C165" s="1">
        <v>2</v>
      </c>
      <c r="D165" s="1">
        <v>3</v>
      </c>
      <c r="E165" s="1">
        <v>3</v>
      </c>
      <c r="F165" s="3">
        <v>5</v>
      </c>
      <c r="G165" s="1">
        <v>8</v>
      </c>
      <c r="H165" s="15">
        <v>18285</v>
      </c>
      <c r="I165" s="1">
        <f t="shared" si="16"/>
        <v>18285</v>
      </c>
      <c r="J165" s="1">
        <f t="shared" si="22"/>
        <v>0</v>
      </c>
      <c r="K165" s="1">
        <f t="shared" si="23"/>
        <v>0</v>
      </c>
      <c r="L165" s="1">
        <v>3</v>
      </c>
      <c r="M165" s="1">
        <v>0</v>
      </c>
      <c r="N165" s="1">
        <v>1</v>
      </c>
      <c r="O165" s="15">
        <v>7950</v>
      </c>
      <c r="P165" s="15">
        <v>18285</v>
      </c>
    </row>
    <row r="166" spans="1:16">
      <c r="A166" s="1">
        <f t="shared" ref="A166:A225" si="24">A165+1</f>
        <v>165</v>
      </c>
      <c r="B166" s="1">
        <v>1</v>
      </c>
      <c r="C166" s="1">
        <v>2</v>
      </c>
      <c r="D166" s="1">
        <v>3</v>
      </c>
      <c r="E166" s="1">
        <v>3</v>
      </c>
      <c r="F166" s="3">
        <v>5</v>
      </c>
      <c r="G166" s="1">
        <v>8</v>
      </c>
      <c r="H166" s="15">
        <v>18285</v>
      </c>
      <c r="I166" s="1">
        <f t="shared" si="16"/>
        <v>18285</v>
      </c>
      <c r="J166" s="1">
        <f t="shared" si="22"/>
        <v>0</v>
      </c>
      <c r="K166" s="1">
        <f t="shared" si="23"/>
        <v>0</v>
      </c>
      <c r="L166" s="1">
        <v>3</v>
      </c>
      <c r="M166" s="1">
        <v>0</v>
      </c>
      <c r="N166" s="1">
        <v>1</v>
      </c>
      <c r="O166" s="15">
        <v>7950</v>
      </c>
      <c r="P166" s="15">
        <v>18285</v>
      </c>
    </row>
    <row r="167" spans="1:16">
      <c r="A167" s="1">
        <f t="shared" si="24"/>
        <v>166</v>
      </c>
      <c r="B167" s="1">
        <v>1</v>
      </c>
      <c r="C167" s="1">
        <v>2</v>
      </c>
      <c r="D167" s="1">
        <v>3</v>
      </c>
      <c r="E167" s="1">
        <v>3</v>
      </c>
      <c r="F167" s="3">
        <v>5</v>
      </c>
      <c r="G167" s="1">
        <v>8</v>
      </c>
      <c r="H167" s="15">
        <v>18285</v>
      </c>
      <c r="I167" s="1">
        <f t="shared" si="16"/>
        <v>18285</v>
      </c>
      <c r="J167" s="1">
        <f t="shared" si="22"/>
        <v>0</v>
      </c>
      <c r="K167" s="1">
        <f t="shared" si="23"/>
        <v>0</v>
      </c>
      <c r="L167" s="1">
        <v>3</v>
      </c>
      <c r="M167" s="1">
        <v>0</v>
      </c>
      <c r="N167" s="1">
        <v>1</v>
      </c>
      <c r="O167" s="15">
        <v>7950</v>
      </c>
      <c r="P167" s="15">
        <v>18285</v>
      </c>
    </row>
    <row r="168" spans="1:16">
      <c r="A168" s="1">
        <f t="shared" si="24"/>
        <v>167</v>
      </c>
      <c r="B168" s="1">
        <v>1</v>
      </c>
      <c r="C168" s="1">
        <v>2</v>
      </c>
      <c r="D168" s="1">
        <v>3</v>
      </c>
      <c r="E168" s="1">
        <v>3</v>
      </c>
      <c r="F168" s="3">
        <v>5</v>
      </c>
      <c r="G168" s="1">
        <v>8</v>
      </c>
      <c r="H168" s="15">
        <v>18285</v>
      </c>
      <c r="I168" s="1">
        <f t="shared" si="16"/>
        <v>18285</v>
      </c>
      <c r="J168" s="1">
        <f t="shared" si="22"/>
        <v>0</v>
      </c>
      <c r="K168" s="1">
        <f t="shared" si="23"/>
        <v>0</v>
      </c>
      <c r="L168" s="1">
        <v>3</v>
      </c>
      <c r="M168" s="1">
        <v>0</v>
      </c>
      <c r="N168" s="1">
        <v>1</v>
      </c>
      <c r="O168" s="15">
        <v>7950</v>
      </c>
      <c r="P168" s="15">
        <v>18285</v>
      </c>
    </row>
    <row r="169" spans="1:16">
      <c r="A169" s="1">
        <f t="shared" si="24"/>
        <v>168</v>
      </c>
      <c r="B169" s="1">
        <v>1</v>
      </c>
      <c r="C169" s="1">
        <v>2</v>
      </c>
      <c r="D169" s="1">
        <v>3</v>
      </c>
      <c r="E169" s="1">
        <v>3</v>
      </c>
      <c r="F169" s="3">
        <v>5</v>
      </c>
      <c r="G169" s="1">
        <v>8</v>
      </c>
      <c r="H169" s="15">
        <v>18285</v>
      </c>
      <c r="I169" s="1">
        <f t="shared" si="16"/>
        <v>18285</v>
      </c>
      <c r="J169" s="1">
        <f t="shared" si="22"/>
        <v>0</v>
      </c>
      <c r="K169" s="1">
        <f t="shared" si="23"/>
        <v>0</v>
      </c>
      <c r="L169" s="1">
        <v>3</v>
      </c>
      <c r="M169" s="1">
        <v>0</v>
      </c>
      <c r="N169" s="1">
        <v>1</v>
      </c>
      <c r="O169" s="15">
        <v>7950</v>
      </c>
      <c r="P169" s="15">
        <v>18285</v>
      </c>
    </row>
    <row r="170" spans="1:16">
      <c r="A170" s="1">
        <f t="shared" si="24"/>
        <v>169</v>
      </c>
      <c r="B170" s="1">
        <v>1</v>
      </c>
      <c r="C170" s="1">
        <v>2</v>
      </c>
      <c r="D170" s="1">
        <v>3</v>
      </c>
      <c r="E170" s="1">
        <v>3</v>
      </c>
      <c r="F170" s="3">
        <v>5</v>
      </c>
      <c r="G170" s="1">
        <v>8</v>
      </c>
      <c r="H170" s="15">
        <v>18285</v>
      </c>
      <c r="I170" s="1">
        <f t="shared" si="16"/>
        <v>18285</v>
      </c>
      <c r="J170" s="1">
        <f t="shared" si="22"/>
        <v>0</v>
      </c>
      <c r="K170" s="1">
        <f t="shared" si="23"/>
        <v>0</v>
      </c>
      <c r="L170" s="1">
        <v>3</v>
      </c>
      <c r="M170" s="1">
        <v>0</v>
      </c>
      <c r="N170" s="1">
        <v>1</v>
      </c>
      <c r="O170" s="15">
        <v>7950</v>
      </c>
      <c r="P170" s="15">
        <v>18285</v>
      </c>
    </row>
    <row r="171" spans="1:16">
      <c r="A171" s="1">
        <f t="shared" si="24"/>
        <v>170</v>
      </c>
      <c r="B171" s="1">
        <v>1</v>
      </c>
      <c r="C171" s="1">
        <v>2</v>
      </c>
      <c r="D171" s="1">
        <v>3</v>
      </c>
      <c r="E171" s="1">
        <v>3</v>
      </c>
      <c r="F171" s="3">
        <v>5</v>
      </c>
      <c r="G171" s="1">
        <v>8</v>
      </c>
      <c r="H171" s="15">
        <v>18285</v>
      </c>
      <c r="I171" s="1">
        <f t="shared" si="16"/>
        <v>18285</v>
      </c>
      <c r="J171" s="1">
        <f t="shared" si="22"/>
        <v>0</v>
      </c>
      <c r="K171" s="1">
        <f t="shared" si="23"/>
        <v>0</v>
      </c>
      <c r="L171" s="1">
        <v>3</v>
      </c>
      <c r="M171" s="1">
        <v>0</v>
      </c>
      <c r="N171" s="1">
        <v>1</v>
      </c>
      <c r="O171" s="15">
        <v>7950</v>
      </c>
      <c r="P171" s="15">
        <v>18285</v>
      </c>
    </row>
    <row r="172" spans="1:16">
      <c r="A172" s="1">
        <f t="shared" si="24"/>
        <v>171</v>
      </c>
      <c r="B172" s="1">
        <v>1</v>
      </c>
      <c r="C172" s="1">
        <v>2</v>
      </c>
      <c r="D172" s="1">
        <v>3</v>
      </c>
      <c r="E172" s="1">
        <v>3</v>
      </c>
      <c r="F172" s="3">
        <v>5</v>
      </c>
      <c r="G172" s="1">
        <v>8</v>
      </c>
      <c r="H172" s="15">
        <v>18285</v>
      </c>
      <c r="I172" s="1">
        <f t="shared" si="16"/>
        <v>18285</v>
      </c>
      <c r="J172" s="1">
        <f t="shared" si="22"/>
        <v>0</v>
      </c>
      <c r="K172" s="1">
        <f t="shared" si="23"/>
        <v>0</v>
      </c>
      <c r="L172" s="1">
        <v>3</v>
      </c>
      <c r="M172" s="1">
        <v>0</v>
      </c>
      <c r="N172" s="1">
        <v>1</v>
      </c>
      <c r="O172" s="15">
        <v>7950</v>
      </c>
      <c r="P172" s="15">
        <v>18285</v>
      </c>
    </row>
    <row r="173" spans="1:16">
      <c r="A173" s="1">
        <f t="shared" si="24"/>
        <v>172</v>
      </c>
      <c r="B173" s="1">
        <v>1</v>
      </c>
      <c r="C173" s="1">
        <v>2</v>
      </c>
      <c r="D173" s="1">
        <v>3</v>
      </c>
      <c r="E173" s="1">
        <v>3</v>
      </c>
      <c r="F173" s="3">
        <v>5</v>
      </c>
      <c r="G173" s="1">
        <v>8</v>
      </c>
      <c r="H173" s="15">
        <v>18285</v>
      </c>
      <c r="I173" s="1">
        <f t="shared" si="16"/>
        <v>18285</v>
      </c>
      <c r="J173" s="1">
        <f t="shared" si="22"/>
        <v>0</v>
      </c>
      <c r="K173" s="1">
        <f t="shared" si="23"/>
        <v>0</v>
      </c>
      <c r="L173" s="1">
        <v>3</v>
      </c>
      <c r="M173" s="1">
        <v>0</v>
      </c>
      <c r="N173" s="1">
        <v>1</v>
      </c>
      <c r="O173" s="15">
        <v>7950</v>
      </c>
      <c r="P173" s="15">
        <v>18285</v>
      </c>
    </row>
    <row r="174" spans="1:16">
      <c r="A174" s="1">
        <f t="shared" si="24"/>
        <v>173</v>
      </c>
      <c r="B174" s="1">
        <v>1</v>
      </c>
      <c r="C174" s="1">
        <v>2</v>
      </c>
      <c r="D174" s="1">
        <v>3</v>
      </c>
      <c r="E174" s="1">
        <v>3</v>
      </c>
      <c r="F174" s="3">
        <v>5</v>
      </c>
      <c r="G174" s="1">
        <v>8</v>
      </c>
      <c r="H174" s="15">
        <v>18285</v>
      </c>
      <c r="I174" s="1">
        <f t="shared" si="16"/>
        <v>18285</v>
      </c>
      <c r="J174" s="1">
        <f t="shared" si="22"/>
        <v>0</v>
      </c>
      <c r="K174" s="1">
        <f t="shared" si="23"/>
        <v>0</v>
      </c>
      <c r="L174" s="1">
        <v>3</v>
      </c>
      <c r="M174" s="1">
        <v>0</v>
      </c>
      <c r="N174" s="1">
        <v>1</v>
      </c>
      <c r="O174" s="15">
        <v>7950</v>
      </c>
      <c r="P174" s="15">
        <v>18285</v>
      </c>
    </row>
    <row r="175" spans="1:16">
      <c r="A175" s="1">
        <f t="shared" si="24"/>
        <v>174</v>
      </c>
      <c r="B175" s="1">
        <v>1</v>
      </c>
      <c r="C175" s="1">
        <v>2</v>
      </c>
      <c r="D175" s="1">
        <v>3</v>
      </c>
      <c r="E175" s="1">
        <v>3</v>
      </c>
      <c r="F175" s="3">
        <v>5</v>
      </c>
      <c r="G175" s="1">
        <v>8</v>
      </c>
      <c r="H175" s="15">
        <v>18285</v>
      </c>
      <c r="I175" s="1">
        <f t="shared" si="16"/>
        <v>18285</v>
      </c>
      <c r="J175" s="1">
        <f t="shared" si="22"/>
        <v>0</v>
      </c>
      <c r="K175" s="1">
        <f t="shared" si="23"/>
        <v>0</v>
      </c>
      <c r="L175" s="1">
        <v>3</v>
      </c>
      <c r="M175" s="1">
        <v>0</v>
      </c>
      <c r="N175" s="1">
        <v>1</v>
      </c>
      <c r="O175" s="15">
        <v>7950</v>
      </c>
      <c r="P175" s="15">
        <v>18285</v>
      </c>
    </row>
    <row r="176" spans="1:16">
      <c r="A176" s="1">
        <f t="shared" si="24"/>
        <v>175</v>
      </c>
      <c r="B176" s="1">
        <v>1</v>
      </c>
      <c r="C176" s="1">
        <v>2</v>
      </c>
      <c r="D176" s="1">
        <v>3</v>
      </c>
      <c r="E176" s="1">
        <v>3</v>
      </c>
      <c r="F176" s="3">
        <v>5</v>
      </c>
      <c r="G176" s="1">
        <v>8</v>
      </c>
      <c r="H176" s="15">
        <v>18285</v>
      </c>
      <c r="I176" s="1">
        <f t="shared" si="16"/>
        <v>18285</v>
      </c>
      <c r="J176" s="1">
        <f t="shared" si="22"/>
        <v>0</v>
      </c>
      <c r="K176" s="1">
        <f t="shared" si="23"/>
        <v>0</v>
      </c>
      <c r="L176" s="1">
        <v>3</v>
      </c>
      <c r="M176" s="1">
        <v>0</v>
      </c>
      <c r="N176" s="1">
        <v>1</v>
      </c>
      <c r="O176" s="15">
        <v>7950</v>
      </c>
      <c r="P176" s="15">
        <v>18285</v>
      </c>
    </row>
    <row r="177" spans="1:16">
      <c r="A177" s="1">
        <f t="shared" si="24"/>
        <v>176</v>
      </c>
      <c r="B177" s="1">
        <v>1</v>
      </c>
      <c r="C177" s="1">
        <v>2</v>
      </c>
      <c r="D177" s="1">
        <v>3</v>
      </c>
      <c r="E177" s="1">
        <v>3</v>
      </c>
      <c r="F177" s="3">
        <v>5</v>
      </c>
      <c r="G177" s="1">
        <v>8</v>
      </c>
      <c r="H177" s="15">
        <v>18285</v>
      </c>
      <c r="I177" s="1">
        <f t="shared" si="16"/>
        <v>18285</v>
      </c>
      <c r="J177" s="1">
        <f t="shared" si="22"/>
        <v>0</v>
      </c>
      <c r="K177" s="1">
        <f t="shared" si="23"/>
        <v>0</v>
      </c>
      <c r="L177" s="1">
        <v>3</v>
      </c>
      <c r="M177" s="1">
        <v>0</v>
      </c>
      <c r="N177" s="1">
        <v>1</v>
      </c>
      <c r="O177" s="15">
        <v>7950</v>
      </c>
      <c r="P177" s="15">
        <v>18285</v>
      </c>
    </row>
    <row r="178" spans="1:16">
      <c r="A178" s="1">
        <f t="shared" si="24"/>
        <v>177</v>
      </c>
      <c r="B178" s="1">
        <v>1</v>
      </c>
      <c r="C178" s="1">
        <v>2</v>
      </c>
      <c r="D178" s="1">
        <v>3</v>
      </c>
      <c r="E178" s="1">
        <v>3</v>
      </c>
      <c r="F178" s="3">
        <v>5</v>
      </c>
      <c r="G178" s="1">
        <v>8</v>
      </c>
      <c r="H178" s="15">
        <v>18285</v>
      </c>
      <c r="I178" s="1">
        <f t="shared" si="16"/>
        <v>18285</v>
      </c>
      <c r="J178" s="1">
        <f t="shared" si="22"/>
        <v>0</v>
      </c>
      <c r="K178" s="1">
        <f t="shared" si="23"/>
        <v>0</v>
      </c>
      <c r="L178" s="1">
        <v>3</v>
      </c>
      <c r="M178" s="1">
        <v>0</v>
      </c>
      <c r="N178" s="1">
        <v>1</v>
      </c>
      <c r="O178" s="15">
        <v>7950</v>
      </c>
      <c r="P178" s="15">
        <v>18285</v>
      </c>
    </row>
    <row r="179" spans="1:16">
      <c r="A179" s="1">
        <f t="shared" si="24"/>
        <v>178</v>
      </c>
      <c r="B179" s="1">
        <v>1</v>
      </c>
      <c r="C179" s="1">
        <v>2</v>
      </c>
      <c r="D179" s="1">
        <v>3</v>
      </c>
      <c r="E179" s="1">
        <v>3</v>
      </c>
      <c r="F179" s="3">
        <v>5</v>
      </c>
      <c r="G179" s="1">
        <v>8</v>
      </c>
      <c r="H179" s="15">
        <v>18285</v>
      </c>
      <c r="I179" s="1">
        <f t="shared" si="16"/>
        <v>18285</v>
      </c>
      <c r="J179" s="1">
        <f t="shared" si="22"/>
        <v>0</v>
      </c>
      <c r="K179" s="1">
        <f t="shared" si="23"/>
        <v>0</v>
      </c>
      <c r="L179" s="1">
        <v>3</v>
      </c>
      <c r="M179" s="1">
        <v>0</v>
      </c>
      <c r="N179" s="1">
        <v>1</v>
      </c>
      <c r="O179" s="15">
        <v>7950</v>
      </c>
      <c r="P179" s="15">
        <v>18285</v>
      </c>
    </row>
    <row r="180" spans="1:16">
      <c r="A180" s="1">
        <f t="shared" si="24"/>
        <v>179</v>
      </c>
      <c r="B180" s="1">
        <v>1</v>
      </c>
      <c r="C180" s="1">
        <v>2</v>
      </c>
      <c r="D180" s="1">
        <v>3</v>
      </c>
      <c r="E180" s="1">
        <v>3</v>
      </c>
      <c r="F180" s="3">
        <v>5</v>
      </c>
      <c r="G180" s="1">
        <v>8</v>
      </c>
      <c r="H180" s="15">
        <v>18285</v>
      </c>
      <c r="I180" s="1">
        <f t="shared" si="16"/>
        <v>18285</v>
      </c>
      <c r="J180" s="1">
        <f t="shared" si="22"/>
        <v>0</v>
      </c>
      <c r="K180" s="1">
        <f t="shared" si="23"/>
        <v>0</v>
      </c>
      <c r="L180" s="1">
        <v>3</v>
      </c>
      <c r="M180" s="1">
        <v>0</v>
      </c>
      <c r="N180" s="1">
        <v>1</v>
      </c>
      <c r="O180" s="15">
        <v>7950</v>
      </c>
      <c r="P180" s="15">
        <v>18285</v>
      </c>
    </row>
    <row r="181" spans="1:16">
      <c r="A181" s="1">
        <f t="shared" si="24"/>
        <v>180</v>
      </c>
      <c r="B181" s="1">
        <v>1</v>
      </c>
      <c r="C181" s="1">
        <v>2</v>
      </c>
      <c r="D181" s="1">
        <v>3</v>
      </c>
      <c r="E181" s="1">
        <v>3</v>
      </c>
      <c r="F181" s="3">
        <v>5</v>
      </c>
      <c r="G181" s="1">
        <v>8</v>
      </c>
      <c r="H181" s="15">
        <v>18285</v>
      </c>
      <c r="I181" s="1">
        <f t="shared" si="16"/>
        <v>18285</v>
      </c>
      <c r="J181" s="1">
        <f t="shared" si="22"/>
        <v>0</v>
      </c>
      <c r="K181" s="1">
        <f t="shared" si="23"/>
        <v>0</v>
      </c>
      <c r="L181" s="1">
        <v>3</v>
      </c>
      <c r="M181" s="1">
        <v>0</v>
      </c>
      <c r="N181" s="1">
        <v>1</v>
      </c>
      <c r="O181" s="15">
        <v>7950</v>
      </c>
      <c r="P181" s="15">
        <v>18285</v>
      </c>
    </row>
    <row r="182" spans="1:16">
      <c r="A182" s="1">
        <f t="shared" si="24"/>
        <v>181</v>
      </c>
      <c r="B182" s="1">
        <v>1</v>
      </c>
      <c r="C182" s="1">
        <v>2</v>
      </c>
      <c r="D182" s="1">
        <v>3</v>
      </c>
      <c r="E182" s="1">
        <v>3</v>
      </c>
      <c r="F182" s="3">
        <v>5</v>
      </c>
      <c r="G182" s="1">
        <v>8</v>
      </c>
      <c r="H182" s="15">
        <v>18285</v>
      </c>
      <c r="I182" s="1">
        <f t="shared" si="16"/>
        <v>18285</v>
      </c>
      <c r="J182" s="1">
        <f t="shared" si="22"/>
        <v>0</v>
      </c>
      <c r="K182" s="1">
        <f t="shared" si="23"/>
        <v>0</v>
      </c>
      <c r="L182" s="1">
        <v>3</v>
      </c>
      <c r="M182" s="1">
        <v>0</v>
      </c>
      <c r="N182" s="1">
        <v>1</v>
      </c>
      <c r="O182" s="15">
        <v>7950</v>
      </c>
      <c r="P182" s="15">
        <v>18285</v>
      </c>
    </row>
    <row r="183" spans="1:16">
      <c r="A183" s="1">
        <f t="shared" si="24"/>
        <v>182</v>
      </c>
      <c r="B183" s="1">
        <v>1</v>
      </c>
      <c r="C183" s="1">
        <v>2</v>
      </c>
      <c r="D183" s="1">
        <v>3</v>
      </c>
      <c r="E183" s="1">
        <v>3</v>
      </c>
      <c r="F183" s="3">
        <v>5</v>
      </c>
      <c r="G183" s="1">
        <v>8</v>
      </c>
      <c r="H183" s="15">
        <v>18285</v>
      </c>
      <c r="I183" s="1">
        <f t="shared" si="16"/>
        <v>18285</v>
      </c>
      <c r="J183" s="1">
        <f t="shared" si="22"/>
        <v>0</v>
      </c>
      <c r="K183" s="1">
        <f t="shared" si="23"/>
        <v>0</v>
      </c>
      <c r="L183" s="1">
        <v>3</v>
      </c>
      <c r="M183" s="1">
        <v>0</v>
      </c>
      <c r="N183" s="1">
        <v>1</v>
      </c>
      <c r="O183" s="15">
        <v>7950</v>
      </c>
      <c r="P183" s="15">
        <v>18285</v>
      </c>
    </row>
    <row r="184" spans="1:16">
      <c r="A184" s="1">
        <f t="shared" si="24"/>
        <v>183</v>
      </c>
      <c r="B184" s="1">
        <v>1</v>
      </c>
      <c r="C184" s="1">
        <v>2</v>
      </c>
      <c r="D184" s="1">
        <v>3</v>
      </c>
      <c r="E184" s="1">
        <v>3</v>
      </c>
      <c r="F184" s="3">
        <v>5</v>
      </c>
      <c r="G184" s="1">
        <v>8</v>
      </c>
      <c r="H184" s="15">
        <v>18285</v>
      </c>
      <c r="I184" s="1">
        <f t="shared" si="16"/>
        <v>18285</v>
      </c>
      <c r="J184" s="1">
        <f t="shared" si="22"/>
        <v>0</v>
      </c>
      <c r="K184" s="1">
        <f t="shared" si="23"/>
        <v>0</v>
      </c>
      <c r="L184" s="1">
        <v>3</v>
      </c>
      <c r="M184" s="1">
        <v>0</v>
      </c>
      <c r="N184" s="1">
        <v>1</v>
      </c>
      <c r="O184" s="15">
        <v>7950</v>
      </c>
      <c r="P184" s="15">
        <v>18285</v>
      </c>
    </row>
    <row r="185" spans="1:16">
      <c r="A185" s="1">
        <f t="shared" si="24"/>
        <v>184</v>
      </c>
      <c r="B185" s="1">
        <v>1</v>
      </c>
      <c r="C185" s="1">
        <v>2</v>
      </c>
      <c r="D185" s="1">
        <v>3</v>
      </c>
      <c r="E185" s="1">
        <v>3</v>
      </c>
      <c r="F185" s="3">
        <v>5</v>
      </c>
      <c r="G185" s="1">
        <v>8</v>
      </c>
      <c r="H185" s="15">
        <v>18285</v>
      </c>
      <c r="I185" s="1">
        <f t="shared" si="16"/>
        <v>18285</v>
      </c>
      <c r="J185" s="1">
        <f t="shared" si="22"/>
        <v>0</v>
      </c>
      <c r="K185" s="1">
        <f t="shared" si="23"/>
        <v>0</v>
      </c>
      <c r="L185" s="1">
        <v>3</v>
      </c>
      <c r="M185" s="1">
        <v>0</v>
      </c>
      <c r="N185" s="1">
        <v>1</v>
      </c>
      <c r="O185" s="15">
        <v>7950</v>
      </c>
      <c r="P185" s="15">
        <v>18285</v>
      </c>
    </row>
    <row r="186" spans="1:16">
      <c r="A186" s="1">
        <f t="shared" si="24"/>
        <v>185</v>
      </c>
      <c r="B186" s="1">
        <v>1</v>
      </c>
      <c r="C186" s="1">
        <v>2</v>
      </c>
      <c r="D186" s="1">
        <v>3</v>
      </c>
      <c r="E186" s="1">
        <v>3</v>
      </c>
      <c r="F186" s="3">
        <v>5</v>
      </c>
      <c r="G186" s="1">
        <v>8</v>
      </c>
      <c r="H186" s="15">
        <v>18285</v>
      </c>
      <c r="I186" s="1">
        <f t="shared" si="16"/>
        <v>18285</v>
      </c>
      <c r="J186" s="1">
        <f t="shared" si="22"/>
        <v>0</v>
      </c>
      <c r="K186" s="1">
        <f t="shared" si="23"/>
        <v>0</v>
      </c>
      <c r="L186" s="1">
        <v>3</v>
      </c>
      <c r="M186" s="1">
        <v>0</v>
      </c>
      <c r="N186" s="1">
        <v>1</v>
      </c>
      <c r="O186" s="15">
        <v>7950</v>
      </c>
      <c r="P186" s="15">
        <v>18285</v>
      </c>
    </row>
    <row r="187" spans="1:16">
      <c r="A187" s="1">
        <f t="shared" si="24"/>
        <v>186</v>
      </c>
      <c r="B187" s="1">
        <v>1</v>
      </c>
      <c r="C187" s="1">
        <v>2</v>
      </c>
      <c r="D187" s="1">
        <v>3</v>
      </c>
      <c r="E187" s="1">
        <v>3</v>
      </c>
      <c r="F187" s="3">
        <v>5</v>
      </c>
      <c r="G187" s="1">
        <v>8</v>
      </c>
      <c r="H187" s="15">
        <v>18285</v>
      </c>
      <c r="I187" s="1">
        <f t="shared" si="16"/>
        <v>18285</v>
      </c>
      <c r="J187" s="1">
        <f t="shared" si="22"/>
        <v>0</v>
      </c>
      <c r="K187" s="1">
        <f t="shared" si="23"/>
        <v>0</v>
      </c>
      <c r="L187" s="1">
        <v>3</v>
      </c>
      <c r="M187" s="1">
        <v>0</v>
      </c>
      <c r="N187" s="1">
        <v>1</v>
      </c>
      <c r="O187" s="15">
        <v>7950</v>
      </c>
      <c r="P187" s="15">
        <v>18285</v>
      </c>
    </row>
    <row r="188" spans="1:16">
      <c r="A188" s="1">
        <f t="shared" si="24"/>
        <v>187</v>
      </c>
      <c r="B188" s="1">
        <v>1</v>
      </c>
      <c r="C188" s="1">
        <v>2</v>
      </c>
      <c r="D188" s="1">
        <v>3</v>
      </c>
      <c r="E188" s="1">
        <v>3</v>
      </c>
      <c r="F188" s="3">
        <v>5</v>
      </c>
      <c r="G188" s="1">
        <v>8</v>
      </c>
      <c r="H188" s="15">
        <v>18285</v>
      </c>
      <c r="I188" s="1">
        <f t="shared" si="16"/>
        <v>18285</v>
      </c>
      <c r="J188" s="1">
        <f t="shared" si="22"/>
        <v>0</v>
      </c>
      <c r="K188" s="1">
        <f t="shared" si="23"/>
        <v>0</v>
      </c>
      <c r="L188" s="1">
        <v>3</v>
      </c>
      <c r="M188" s="1">
        <v>0</v>
      </c>
      <c r="N188" s="1">
        <v>1</v>
      </c>
      <c r="O188" s="15">
        <v>7950</v>
      </c>
      <c r="P188" s="15">
        <v>18285</v>
      </c>
    </row>
    <row r="189" spans="1:16">
      <c r="A189" s="1">
        <f t="shared" si="24"/>
        <v>188</v>
      </c>
      <c r="B189" s="1">
        <v>1</v>
      </c>
      <c r="C189" s="1">
        <v>2</v>
      </c>
      <c r="D189" s="1">
        <v>3</v>
      </c>
      <c r="E189" s="1">
        <v>3</v>
      </c>
      <c r="F189" s="3">
        <v>5</v>
      </c>
      <c r="G189" s="1">
        <v>8</v>
      </c>
      <c r="H189" s="15">
        <v>18285</v>
      </c>
      <c r="I189" s="1">
        <f t="shared" si="16"/>
        <v>18285</v>
      </c>
      <c r="J189" s="1">
        <f t="shared" si="22"/>
        <v>0</v>
      </c>
      <c r="K189" s="1">
        <f t="shared" si="23"/>
        <v>0</v>
      </c>
      <c r="L189" s="1">
        <v>3</v>
      </c>
      <c r="M189" s="1">
        <v>0</v>
      </c>
      <c r="N189" s="1">
        <v>1</v>
      </c>
      <c r="O189" s="15">
        <v>7950</v>
      </c>
      <c r="P189" s="15">
        <v>18285</v>
      </c>
    </row>
    <row r="190" spans="1:16">
      <c r="A190" s="1">
        <f t="shared" si="24"/>
        <v>189</v>
      </c>
      <c r="B190" s="1">
        <v>1</v>
      </c>
      <c r="C190" s="1">
        <v>2</v>
      </c>
      <c r="D190" s="1">
        <v>3</v>
      </c>
      <c r="E190" s="1">
        <v>3</v>
      </c>
      <c r="F190" s="3">
        <v>5</v>
      </c>
      <c r="G190" s="1">
        <v>8</v>
      </c>
      <c r="H190" s="15">
        <v>18285</v>
      </c>
      <c r="I190" s="1">
        <f t="shared" si="16"/>
        <v>18285</v>
      </c>
      <c r="J190" s="1">
        <f t="shared" si="22"/>
        <v>0</v>
      </c>
      <c r="K190" s="1">
        <f t="shared" si="23"/>
        <v>0</v>
      </c>
      <c r="L190" s="1">
        <v>3</v>
      </c>
      <c r="M190" s="1">
        <v>0</v>
      </c>
      <c r="N190" s="1">
        <v>1</v>
      </c>
      <c r="O190" s="15">
        <v>7950</v>
      </c>
      <c r="P190" s="15">
        <v>18285</v>
      </c>
    </row>
    <row r="191" spans="1:16">
      <c r="A191" s="1">
        <f t="shared" si="24"/>
        <v>190</v>
      </c>
      <c r="B191" s="1">
        <v>1</v>
      </c>
      <c r="C191" s="1">
        <v>2</v>
      </c>
      <c r="D191" s="1">
        <v>3</v>
      </c>
      <c r="E191" s="1">
        <v>3</v>
      </c>
      <c r="F191" s="3">
        <v>5</v>
      </c>
      <c r="G191" s="1">
        <v>8</v>
      </c>
      <c r="H191" s="15">
        <v>18285</v>
      </c>
      <c r="I191" s="1">
        <f t="shared" si="16"/>
        <v>18285</v>
      </c>
      <c r="J191" s="1">
        <f t="shared" si="22"/>
        <v>0</v>
      </c>
      <c r="K191" s="1">
        <f t="shared" si="23"/>
        <v>0</v>
      </c>
      <c r="L191" s="1">
        <v>3</v>
      </c>
      <c r="M191" s="1">
        <v>0</v>
      </c>
      <c r="N191" s="1">
        <v>1</v>
      </c>
      <c r="O191" s="15">
        <v>7950</v>
      </c>
      <c r="P191" s="15">
        <v>18285</v>
      </c>
    </row>
    <row r="192" spans="1:16">
      <c r="A192" s="1">
        <f t="shared" si="24"/>
        <v>191</v>
      </c>
      <c r="B192" s="1">
        <v>1</v>
      </c>
      <c r="C192" s="1">
        <v>2</v>
      </c>
      <c r="D192" s="1">
        <v>3</v>
      </c>
      <c r="E192" s="1">
        <v>3</v>
      </c>
      <c r="F192" s="3">
        <v>5</v>
      </c>
      <c r="G192" s="1">
        <v>8</v>
      </c>
      <c r="H192" s="15">
        <v>18285</v>
      </c>
      <c r="I192" s="1">
        <f t="shared" si="16"/>
        <v>18285</v>
      </c>
      <c r="J192" s="1">
        <f t="shared" si="22"/>
        <v>0</v>
      </c>
      <c r="K192" s="1">
        <f t="shared" si="23"/>
        <v>0</v>
      </c>
      <c r="L192" s="1">
        <v>3</v>
      </c>
      <c r="M192" s="1">
        <v>0</v>
      </c>
      <c r="N192" s="1">
        <v>1</v>
      </c>
      <c r="O192" s="15">
        <v>7950</v>
      </c>
      <c r="P192" s="15">
        <v>18285</v>
      </c>
    </row>
    <row r="193" spans="1:16">
      <c r="A193" s="1">
        <f t="shared" si="24"/>
        <v>192</v>
      </c>
      <c r="B193" s="1">
        <v>1</v>
      </c>
      <c r="C193" s="1">
        <v>2</v>
      </c>
      <c r="D193" s="1">
        <v>3</v>
      </c>
      <c r="E193" s="1">
        <v>3</v>
      </c>
      <c r="F193" s="3">
        <v>5</v>
      </c>
      <c r="G193" s="1">
        <v>8</v>
      </c>
      <c r="H193" s="15">
        <v>18285</v>
      </c>
      <c r="I193" s="1">
        <f t="shared" si="16"/>
        <v>18285</v>
      </c>
      <c r="J193" s="1">
        <f t="shared" si="22"/>
        <v>0</v>
      </c>
      <c r="K193" s="1">
        <f t="shared" si="23"/>
        <v>0</v>
      </c>
      <c r="L193" s="1">
        <v>3</v>
      </c>
      <c r="M193" s="1">
        <v>0</v>
      </c>
      <c r="N193" s="1">
        <v>1</v>
      </c>
      <c r="O193" s="15">
        <v>7950</v>
      </c>
      <c r="P193" s="15">
        <v>18285</v>
      </c>
    </row>
    <row r="194" spans="1:16">
      <c r="A194" s="1">
        <f t="shared" si="24"/>
        <v>193</v>
      </c>
      <c r="B194" s="1">
        <v>1</v>
      </c>
      <c r="C194" s="1">
        <v>2</v>
      </c>
      <c r="D194" s="1">
        <v>3</v>
      </c>
      <c r="E194" s="1">
        <v>3</v>
      </c>
      <c r="F194" s="3">
        <v>5</v>
      </c>
      <c r="G194" s="1">
        <v>8</v>
      </c>
      <c r="H194" s="15">
        <v>18285</v>
      </c>
      <c r="I194" s="1">
        <f t="shared" si="16"/>
        <v>18285</v>
      </c>
      <c r="J194" s="1">
        <f t="shared" si="22"/>
        <v>0</v>
      </c>
      <c r="K194" s="1">
        <f t="shared" si="23"/>
        <v>0</v>
      </c>
      <c r="L194" s="1">
        <v>3</v>
      </c>
      <c r="M194" s="1">
        <v>0</v>
      </c>
      <c r="N194" s="1">
        <v>1</v>
      </c>
      <c r="O194" s="15">
        <v>7950</v>
      </c>
      <c r="P194" s="15">
        <v>18285</v>
      </c>
    </row>
    <row r="195" spans="1:16">
      <c r="A195" s="1">
        <f t="shared" si="24"/>
        <v>194</v>
      </c>
      <c r="B195" s="1">
        <v>1</v>
      </c>
      <c r="C195" s="1">
        <v>2</v>
      </c>
      <c r="D195" s="1">
        <v>3</v>
      </c>
      <c r="E195" s="1">
        <v>3</v>
      </c>
      <c r="F195" s="3">
        <v>5</v>
      </c>
      <c r="G195" s="1">
        <v>8</v>
      </c>
      <c r="H195" s="15">
        <v>18285</v>
      </c>
      <c r="I195" s="1">
        <f t="shared" ref="I195:I238" si="25">H195-J195</f>
        <v>18285</v>
      </c>
      <c r="J195" s="1">
        <f t="shared" si="22"/>
        <v>0</v>
      </c>
      <c r="K195" s="1">
        <f t="shared" si="23"/>
        <v>0</v>
      </c>
      <c r="L195" s="1">
        <v>3</v>
      </c>
      <c r="M195" s="1">
        <v>0</v>
      </c>
      <c r="N195" s="1">
        <v>1</v>
      </c>
      <c r="O195" s="15">
        <v>7950</v>
      </c>
      <c r="P195" s="15">
        <v>18285</v>
      </c>
    </row>
    <row r="196" spans="1:16">
      <c r="A196" s="1">
        <f t="shared" si="24"/>
        <v>195</v>
      </c>
      <c r="B196" s="1">
        <v>1</v>
      </c>
      <c r="C196" s="1">
        <v>2</v>
      </c>
      <c r="D196" s="1">
        <v>3</v>
      </c>
      <c r="E196" s="1">
        <v>3</v>
      </c>
      <c r="F196" s="3">
        <v>5</v>
      </c>
      <c r="G196" s="1">
        <v>8</v>
      </c>
      <c r="H196" s="15">
        <v>18285</v>
      </c>
      <c r="I196" s="1">
        <f t="shared" si="25"/>
        <v>18285</v>
      </c>
      <c r="J196" s="1">
        <f t="shared" si="22"/>
        <v>0</v>
      </c>
      <c r="K196" s="1">
        <f t="shared" si="23"/>
        <v>0</v>
      </c>
      <c r="L196" s="1">
        <v>3</v>
      </c>
      <c r="M196" s="1">
        <v>0</v>
      </c>
      <c r="N196" s="1">
        <v>1</v>
      </c>
      <c r="O196" s="15">
        <v>7950</v>
      </c>
      <c r="P196" s="15">
        <v>18285</v>
      </c>
    </row>
    <row r="197" spans="1:16">
      <c r="A197" s="1">
        <f t="shared" si="24"/>
        <v>196</v>
      </c>
      <c r="B197" s="1">
        <v>1</v>
      </c>
      <c r="C197" s="1">
        <v>2</v>
      </c>
      <c r="D197" s="1">
        <v>3</v>
      </c>
      <c r="E197" s="1">
        <v>3</v>
      </c>
      <c r="F197" s="3">
        <v>6</v>
      </c>
      <c r="G197" s="10">
        <v>9</v>
      </c>
      <c r="H197" s="15">
        <v>9365.5999999999985</v>
      </c>
      <c r="I197" s="1">
        <f t="shared" si="25"/>
        <v>9365.5999999999985</v>
      </c>
      <c r="J197" s="1">
        <f t="shared" si="22"/>
        <v>0</v>
      </c>
      <c r="K197" s="1">
        <f>0/10</f>
        <v>0</v>
      </c>
      <c r="L197" s="1">
        <v>3</v>
      </c>
      <c r="M197" s="1">
        <f>0/12</f>
        <v>0</v>
      </c>
      <c r="N197" s="1">
        <v>1</v>
      </c>
      <c r="O197" s="15">
        <v>4072</v>
      </c>
      <c r="P197" s="15">
        <v>9365.5999999999985</v>
      </c>
    </row>
    <row r="198" spans="1:16">
      <c r="A198" s="1">
        <f t="shared" si="24"/>
        <v>197</v>
      </c>
      <c r="B198" s="1">
        <v>1</v>
      </c>
      <c r="C198" s="1">
        <v>2</v>
      </c>
      <c r="D198" s="1">
        <v>3</v>
      </c>
      <c r="E198" s="1">
        <v>3</v>
      </c>
      <c r="F198" s="3">
        <v>6</v>
      </c>
      <c r="G198" s="10">
        <v>9</v>
      </c>
      <c r="H198" s="15">
        <v>9365.5999999999985</v>
      </c>
      <c r="I198" s="1">
        <f t="shared" si="25"/>
        <v>9365.5999999999985</v>
      </c>
      <c r="J198" s="1">
        <f t="shared" ref="J198:J206" si="26">K198*H198</f>
        <v>0</v>
      </c>
      <c r="K198" s="1">
        <f t="shared" ref="K198:K208" si="27">0/10</f>
        <v>0</v>
      </c>
      <c r="L198" s="1">
        <v>3</v>
      </c>
      <c r="M198" s="1">
        <f t="shared" ref="M198:M208" si="28">0/12</f>
        <v>0</v>
      </c>
      <c r="N198" s="1">
        <v>1</v>
      </c>
      <c r="O198" s="15">
        <v>4072</v>
      </c>
      <c r="P198" s="15">
        <v>9365.5999999999985</v>
      </c>
    </row>
    <row r="199" spans="1:16">
      <c r="A199" s="1">
        <f t="shared" si="24"/>
        <v>198</v>
      </c>
      <c r="B199" s="1">
        <v>1</v>
      </c>
      <c r="C199" s="1">
        <v>2</v>
      </c>
      <c r="D199" s="1">
        <v>3</v>
      </c>
      <c r="E199" s="1">
        <v>3</v>
      </c>
      <c r="F199" s="3">
        <v>6</v>
      </c>
      <c r="G199" s="10">
        <v>9</v>
      </c>
      <c r="H199" s="15">
        <v>9365.5999999999985</v>
      </c>
      <c r="I199" s="1">
        <f t="shared" si="25"/>
        <v>9365.5999999999985</v>
      </c>
      <c r="J199" s="1">
        <f t="shared" si="26"/>
        <v>0</v>
      </c>
      <c r="K199" s="1">
        <f t="shared" si="27"/>
        <v>0</v>
      </c>
      <c r="L199" s="1">
        <v>3</v>
      </c>
      <c r="M199" s="1">
        <f t="shared" si="28"/>
        <v>0</v>
      </c>
      <c r="N199" s="1">
        <v>1</v>
      </c>
      <c r="O199" s="15">
        <v>4072</v>
      </c>
      <c r="P199" s="15">
        <v>9365.5999999999985</v>
      </c>
    </row>
    <row r="200" spans="1:16">
      <c r="A200" s="1">
        <f t="shared" si="24"/>
        <v>199</v>
      </c>
      <c r="B200" s="1">
        <v>1</v>
      </c>
      <c r="C200" s="1">
        <v>2</v>
      </c>
      <c r="D200" s="1">
        <v>3</v>
      </c>
      <c r="E200" s="1">
        <v>3</v>
      </c>
      <c r="F200" s="3">
        <v>6</v>
      </c>
      <c r="G200" s="10">
        <v>9</v>
      </c>
      <c r="H200" s="15">
        <v>9365.5999999999985</v>
      </c>
      <c r="I200" s="1">
        <f t="shared" si="25"/>
        <v>9365.5999999999985</v>
      </c>
      <c r="J200" s="1">
        <f t="shared" si="26"/>
        <v>0</v>
      </c>
      <c r="K200" s="1">
        <f t="shared" si="27"/>
        <v>0</v>
      </c>
      <c r="L200" s="1">
        <v>3</v>
      </c>
      <c r="M200" s="1">
        <f t="shared" si="28"/>
        <v>0</v>
      </c>
      <c r="N200" s="1">
        <v>1</v>
      </c>
      <c r="O200" s="15">
        <v>4072</v>
      </c>
      <c r="P200" s="15">
        <v>9365.5999999999985</v>
      </c>
    </row>
    <row r="201" spans="1:16">
      <c r="A201" s="1">
        <f t="shared" si="24"/>
        <v>200</v>
      </c>
      <c r="B201" s="1">
        <v>1</v>
      </c>
      <c r="C201" s="1">
        <v>2</v>
      </c>
      <c r="D201" s="1">
        <v>3</v>
      </c>
      <c r="E201" s="1">
        <v>3</v>
      </c>
      <c r="F201" s="3">
        <v>6</v>
      </c>
      <c r="G201" s="10">
        <v>9</v>
      </c>
      <c r="H201" s="15">
        <v>9365.5999999999985</v>
      </c>
      <c r="I201" s="1">
        <f t="shared" si="25"/>
        <v>9365.5999999999985</v>
      </c>
      <c r="J201" s="1">
        <f t="shared" si="26"/>
        <v>0</v>
      </c>
      <c r="K201" s="1">
        <f t="shared" si="27"/>
        <v>0</v>
      </c>
      <c r="L201" s="1">
        <v>3</v>
      </c>
      <c r="M201" s="1">
        <f t="shared" si="28"/>
        <v>0</v>
      </c>
      <c r="N201" s="1">
        <v>1</v>
      </c>
      <c r="O201" s="15">
        <v>4072</v>
      </c>
      <c r="P201" s="15">
        <v>9365.5999999999985</v>
      </c>
    </row>
    <row r="202" spans="1:16">
      <c r="A202" s="1">
        <f t="shared" si="24"/>
        <v>201</v>
      </c>
      <c r="B202" s="1">
        <v>1</v>
      </c>
      <c r="C202" s="1">
        <v>2</v>
      </c>
      <c r="D202" s="1">
        <v>3</v>
      </c>
      <c r="E202" s="1">
        <v>3</v>
      </c>
      <c r="F202" s="3">
        <v>6</v>
      </c>
      <c r="G202" s="10">
        <v>9</v>
      </c>
      <c r="H202" s="15">
        <v>9365.5999999999985</v>
      </c>
      <c r="I202" s="1">
        <f t="shared" si="25"/>
        <v>9365.5999999999985</v>
      </c>
      <c r="J202" s="1">
        <f t="shared" si="26"/>
        <v>0</v>
      </c>
      <c r="K202" s="1">
        <f t="shared" si="27"/>
        <v>0</v>
      </c>
      <c r="L202" s="1">
        <v>3</v>
      </c>
      <c r="M202" s="1">
        <f t="shared" si="28"/>
        <v>0</v>
      </c>
      <c r="N202" s="1">
        <v>1</v>
      </c>
      <c r="O202" s="15">
        <v>4072</v>
      </c>
      <c r="P202" s="15">
        <v>9365.5999999999985</v>
      </c>
    </row>
    <row r="203" spans="1:16">
      <c r="A203" s="1">
        <f t="shared" si="24"/>
        <v>202</v>
      </c>
      <c r="B203" s="1">
        <v>1</v>
      </c>
      <c r="C203" s="1">
        <v>2</v>
      </c>
      <c r="D203" s="1">
        <v>3</v>
      </c>
      <c r="E203" s="1">
        <v>3</v>
      </c>
      <c r="F203" s="3">
        <v>6</v>
      </c>
      <c r="G203" s="10">
        <v>9</v>
      </c>
      <c r="H203" s="15">
        <v>9365.5999999999985</v>
      </c>
      <c r="I203" s="1">
        <f t="shared" si="25"/>
        <v>9365.5999999999985</v>
      </c>
      <c r="J203" s="1">
        <f t="shared" si="26"/>
        <v>0</v>
      </c>
      <c r="K203" s="1">
        <f t="shared" si="27"/>
        <v>0</v>
      </c>
      <c r="L203" s="1">
        <v>3</v>
      </c>
      <c r="M203" s="1">
        <f t="shared" si="28"/>
        <v>0</v>
      </c>
      <c r="N203" s="1">
        <v>1</v>
      </c>
      <c r="O203" s="15">
        <v>4072</v>
      </c>
      <c r="P203" s="15">
        <v>9365.5999999999985</v>
      </c>
    </row>
    <row r="204" spans="1:16">
      <c r="A204" s="1">
        <f t="shared" si="24"/>
        <v>203</v>
      </c>
      <c r="B204" s="1">
        <v>1</v>
      </c>
      <c r="C204" s="1">
        <v>2</v>
      </c>
      <c r="D204" s="1">
        <v>3</v>
      </c>
      <c r="E204" s="1">
        <v>3</v>
      </c>
      <c r="F204" s="3">
        <v>6</v>
      </c>
      <c r="G204" s="10">
        <v>9</v>
      </c>
      <c r="H204" s="15">
        <v>9365.5999999999985</v>
      </c>
      <c r="I204" s="1">
        <f t="shared" si="25"/>
        <v>9365.5999999999985</v>
      </c>
      <c r="J204" s="1">
        <f t="shared" si="26"/>
        <v>0</v>
      </c>
      <c r="K204" s="1">
        <f t="shared" si="27"/>
        <v>0</v>
      </c>
      <c r="L204" s="1">
        <v>3</v>
      </c>
      <c r="M204" s="1">
        <f t="shared" si="28"/>
        <v>0</v>
      </c>
      <c r="N204" s="1">
        <v>1</v>
      </c>
      <c r="O204" s="15">
        <v>4072</v>
      </c>
      <c r="P204" s="15">
        <v>9365.5999999999985</v>
      </c>
    </row>
    <row r="205" spans="1:16">
      <c r="A205" s="1">
        <f t="shared" si="24"/>
        <v>204</v>
      </c>
      <c r="B205" s="1">
        <v>1</v>
      </c>
      <c r="C205" s="1">
        <v>2</v>
      </c>
      <c r="D205" s="1">
        <v>3</v>
      </c>
      <c r="E205" s="1">
        <v>3</v>
      </c>
      <c r="F205" s="3">
        <v>6</v>
      </c>
      <c r="G205" s="10">
        <v>9</v>
      </c>
      <c r="H205" s="15">
        <v>9365.5999999999985</v>
      </c>
      <c r="I205" s="1">
        <f t="shared" si="25"/>
        <v>9365.5999999999985</v>
      </c>
      <c r="J205" s="1">
        <f t="shared" si="26"/>
        <v>0</v>
      </c>
      <c r="K205" s="1">
        <f t="shared" si="27"/>
        <v>0</v>
      </c>
      <c r="L205" s="1">
        <v>3</v>
      </c>
      <c r="M205" s="1">
        <f t="shared" si="28"/>
        <v>0</v>
      </c>
      <c r="N205" s="1">
        <v>1</v>
      </c>
      <c r="O205" s="15">
        <v>4072</v>
      </c>
      <c r="P205" s="15">
        <v>9365.5999999999985</v>
      </c>
    </row>
    <row r="206" spans="1:16">
      <c r="A206" s="1">
        <f t="shared" si="24"/>
        <v>205</v>
      </c>
      <c r="B206" s="1">
        <v>1</v>
      </c>
      <c r="C206" s="1">
        <v>2</v>
      </c>
      <c r="D206" s="1">
        <v>3</v>
      </c>
      <c r="E206" s="1">
        <v>3</v>
      </c>
      <c r="F206" s="3">
        <v>6</v>
      </c>
      <c r="G206" s="10">
        <v>9</v>
      </c>
      <c r="H206" s="15">
        <v>9365.5999999999985</v>
      </c>
      <c r="I206" s="1">
        <f t="shared" si="25"/>
        <v>9365.5999999999985</v>
      </c>
      <c r="J206" s="1">
        <f t="shared" si="26"/>
        <v>0</v>
      </c>
      <c r="K206" s="1">
        <f t="shared" si="27"/>
        <v>0</v>
      </c>
      <c r="L206" s="1">
        <v>3</v>
      </c>
      <c r="M206" s="1">
        <f t="shared" si="28"/>
        <v>0</v>
      </c>
      <c r="N206" s="1">
        <v>1</v>
      </c>
      <c r="O206" s="15">
        <v>4072</v>
      </c>
      <c r="P206" s="15">
        <v>9365.5999999999985</v>
      </c>
    </row>
    <row r="207" spans="1:16">
      <c r="A207" s="1">
        <f t="shared" si="24"/>
        <v>206</v>
      </c>
      <c r="B207" s="1">
        <v>1</v>
      </c>
      <c r="C207" s="1">
        <v>2</v>
      </c>
      <c r="D207" s="1">
        <v>3</v>
      </c>
      <c r="E207" s="1">
        <v>3</v>
      </c>
      <c r="F207" s="3">
        <v>6</v>
      </c>
      <c r="G207" s="10">
        <v>9</v>
      </c>
      <c r="H207" s="15">
        <v>9365.5999999999985</v>
      </c>
      <c r="I207" s="1">
        <f t="shared" si="25"/>
        <v>9365.5999999999985</v>
      </c>
      <c r="J207" s="1">
        <f t="shared" ref="J207:J208" si="29">K207*H207</f>
        <v>0</v>
      </c>
      <c r="K207" s="1">
        <f t="shared" si="27"/>
        <v>0</v>
      </c>
      <c r="L207" s="1">
        <v>3</v>
      </c>
      <c r="M207" s="1">
        <f t="shared" si="28"/>
        <v>0</v>
      </c>
      <c r="N207" s="1">
        <v>1</v>
      </c>
      <c r="O207" s="15">
        <v>4072</v>
      </c>
      <c r="P207" s="15">
        <v>9365.5999999999985</v>
      </c>
    </row>
    <row r="208" spans="1:16">
      <c r="A208" s="1">
        <f t="shared" si="24"/>
        <v>207</v>
      </c>
      <c r="B208" s="1">
        <v>1</v>
      </c>
      <c r="C208" s="1">
        <v>2</v>
      </c>
      <c r="D208" s="1">
        <v>3</v>
      </c>
      <c r="E208" s="1">
        <v>3</v>
      </c>
      <c r="F208" s="3">
        <v>6</v>
      </c>
      <c r="G208" s="10">
        <v>9</v>
      </c>
      <c r="H208" s="15">
        <v>9365.5999999999985</v>
      </c>
      <c r="I208" s="1">
        <f t="shared" si="25"/>
        <v>9365.5999999999985</v>
      </c>
      <c r="J208" s="1">
        <f t="shared" si="29"/>
        <v>0</v>
      </c>
      <c r="K208" s="1">
        <f t="shared" si="27"/>
        <v>0</v>
      </c>
      <c r="L208" s="1">
        <v>3</v>
      </c>
      <c r="M208" s="1">
        <f t="shared" si="28"/>
        <v>0</v>
      </c>
      <c r="N208" s="1">
        <v>1</v>
      </c>
      <c r="O208" s="15">
        <v>4072</v>
      </c>
      <c r="P208" s="15">
        <v>9365.5999999999985</v>
      </c>
    </row>
    <row r="209" spans="1:16">
      <c r="A209" s="1">
        <f t="shared" si="24"/>
        <v>208</v>
      </c>
      <c r="B209" s="1">
        <v>1</v>
      </c>
      <c r="C209" s="1">
        <v>2</v>
      </c>
      <c r="D209" s="1">
        <v>3</v>
      </c>
      <c r="E209" s="1">
        <v>3</v>
      </c>
      <c r="F209" s="3">
        <v>6</v>
      </c>
      <c r="G209" s="1">
        <v>10</v>
      </c>
      <c r="H209" s="15">
        <v>8889.5</v>
      </c>
      <c r="I209" s="1">
        <f t="shared" si="25"/>
        <v>8889.5</v>
      </c>
      <c r="J209" s="1">
        <f t="shared" ref="J209:J216" si="30">K209*H209</f>
        <v>0</v>
      </c>
      <c r="K209" s="1">
        <f>0/9</f>
        <v>0</v>
      </c>
      <c r="L209" s="1">
        <v>3</v>
      </c>
      <c r="M209" s="1">
        <f>0/9</f>
        <v>0</v>
      </c>
      <c r="N209" s="1">
        <v>1</v>
      </c>
      <c r="O209" s="15">
        <v>3865</v>
      </c>
      <c r="P209" s="15">
        <v>8889.5</v>
      </c>
    </row>
    <row r="210" spans="1:16">
      <c r="A210" s="1">
        <f t="shared" si="24"/>
        <v>209</v>
      </c>
      <c r="B210" s="1">
        <v>1</v>
      </c>
      <c r="C210" s="1">
        <v>2</v>
      </c>
      <c r="D210" s="1">
        <v>3</v>
      </c>
      <c r="E210" s="1">
        <v>3</v>
      </c>
      <c r="F210" s="3">
        <v>6</v>
      </c>
      <c r="G210" s="1">
        <v>10</v>
      </c>
      <c r="H210" s="15">
        <v>8889.5</v>
      </c>
      <c r="I210" s="1">
        <f t="shared" si="25"/>
        <v>8889.5</v>
      </c>
      <c r="J210" s="1">
        <f t="shared" si="30"/>
        <v>0</v>
      </c>
      <c r="K210" s="1">
        <f t="shared" ref="K210:K217" si="31">0/9</f>
        <v>0</v>
      </c>
      <c r="L210" s="1">
        <v>3</v>
      </c>
      <c r="M210" s="1">
        <f t="shared" ref="M210:M217" si="32">0/9</f>
        <v>0</v>
      </c>
      <c r="N210" s="1">
        <v>1</v>
      </c>
      <c r="O210" s="15">
        <v>3865</v>
      </c>
      <c r="P210" s="15">
        <v>8889.5</v>
      </c>
    </row>
    <row r="211" spans="1:16">
      <c r="A211" s="1">
        <f t="shared" si="24"/>
        <v>210</v>
      </c>
      <c r="B211" s="1">
        <v>1</v>
      </c>
      <c r="C211" s="1">
        <v>2</v>
      </c>
      <c r="D211" s="1">
        <v>3</v>
      </c>
      <c r="E211" s="1">
        <v>3</v>
      </c>
      <c r="F211" s="3">
        <v>6</v>
      </c>
      <c r="G211" s="1">
        <v>10</v>
      </c>
      <c r="H211" s="15">
        <v>8889.5</v>
      </c>
      <c r="I211" s="1">
        <f t="shared" si="25"/>
        <v>8889.5</v>
      </c>
      <c r="J211" s="1">
        <f t="shared" si="30"/>
        <v>0</v>
      </c>
      <c r="K211" s="1">
        <f t="shared" si="31"/>
        <v>0</v>
      </c>
      <c r="L211" s="1">
        <v>3</v>
      </c>
      <c r="M211" s="1">
        <f t="shared" si="32"/>
        <v>0</v>
      </c>
      <c r="N211" s="1">
        <v>1</v>
      </c>
      <c r="O211" s="15">
        <v>3865</v>
      </c>
      <c r="P211" s="15">
        <v>8889.5</v>
      </c>
    </row>
    <row r="212" spans="1:16">
      <c r="A212" s="1">
        <f t="shared" si="24"/>
        <v>211</v>
      </c>
      <c r="B212" s="1">
        <v>1</v>
      </c>
      <c r="C212" s="1">
        <v>2</v>
      </c>
      <c r="D212" s="1">
        <v>3</v>
      </c>
      <c r="E212" s="1">
        <v>3</v>
      </c>
      <c r="F212" s="3">
        <v>6</v>
      </c>
      <c r="G212" s="1">
        <v>10</v>
      </c>
      <c r="H212" s="15">
        <v>8889.5</v>
      </c>
      <c r="I212" s="1">
        <f t="shared" si="25"/>
        <v>8889.5</v>
      </c>
      <c r="J212" s="1">
        <f t="shared" si="30"/>
        <v>0</v>
      </c>
      <c r="K212" s="1">
        <f t="shared" si="31"/>
        <v>0</v>
      </c>
      <c r="L212" s="1">
        <v>3</v>
      </c>
      <c r="M212" s="1">
        <f t="shared" si="32"/>
        <v>0</v>
      </c>
      <c r="N212" s="1">
        <v>1</v>
      </c>
      <c r="O212" s="15">
        <v>3865</v>
      </c>
      <c r="P212" s="15">
        <v>8889.5</v>
      </c>
    </row>
    <row r="213" spans="1:16">
      <c r="A213" s="1">
        <f t="shared" si="24"/>
        <v>212</v>
      </c>
      <c r="B213" s="1">
        <v>1</v>
      </c>
      <c r="C213" s="1">
        <v>2</v>
      </c>
      <c r="D213" s="1">
        <v>3</v>
      </c>
      <c r="E213" s="1">
        <v>3</v>
      </c>
      <c r="F213" s="3">
        <v>6</v>
      </c>
      <c r="G213" s="1">
        <v>10</v>
      </c>
      <c r="H213" s="15">
        <v>8889.5</v>
      </c>
      <c r="I213" s="1">
        <f t="shared" si="25"/>
        <v>8889.5</v>
      </c>
      <c r="J213" s="1">
        <f t="shared" si="30"/>
        <v>0</v>
      </c>
      <c r="K213" s="1">
        <f t="shared" si="31"/>
        <v>0</v>
      </c>
      <c r="L213" s="1">
        <v>3</v>
      </c>
      <c r="M213" s="1">
        <f t="shared" si="32"/>
        <v>0</v>
      </c>
      <c r="N213" s="1">
        <v>1</v>
      </c>
      <c r="O213" s="15">
        <v>3865</v>
      </c>
      <c r="P213" s="15">
        <v>8889.5</v>
      </c>
    </row>
    <row r="214" spans="1:16">
      <c r="A214" s="1">
        <f t="shared" si="24"/>
        <v>213</v>
      </c>
      <c r="B214" s="1">
        <v>1</v>
      </c>
      <c r="C214" s="1">
        <v>2</v>
      </c>
      <c r="D214" s="1">
        <v>3</v>
      </c>
      <c r="E214" s="1">
        <v>3</v>
      </c>
      <c r="F214" s="3">
        <v>6</v>
      </c>
      <c r="G214" s="1">
        <v>10</v>
      </c>
      <c r="H214" s="15">
        <v>8889.5</v>
      </c>
      <c r="I214" s="1">
        <f t="shared" si="25"/>
        <v>8889.5</v>
      </c>
      <c r="J214" s="1">
        <f t="shared" si="30"/>
        <v>0</v>
      </c>
      <c r="K214" s="1">
        <f t="shared" si="31"/>
        <v>0</v>
      </c>
      <c r="L214" s="1">
        <v>3</v>
      </c>
      <c r="M214" s="1">
        <f t="shared" si="32"/>
        <v>0</v>
      </c>
      <c r="N214" s="1">
        <v>1</v>
      </c>
      <c r="O214" s="15">
        <v>3865</v>
      </c>
      <c r="P214" s="15">
        <v>8889.5</v>
      </c>
    </row>
    <row r="215" spans="1:16">
      <c r="A215" s="1">
        <f t="shared" si="24"/>
        <v>214</v>
      </c>
      <c r="B215" s="1">
        <v>1</v>
      </c>
      <c r="C215" s="1">
        <v>2</v>
      </c>
      <c r="D215" s="1">
        <v>3</v>
      </c>
      <c r="E215" s="1">
        <v>3</v>
      </c>
      <c r="F215" s="3">
        <v>6</v>
      </c>
      <c r="G215" s="1">
        <v>10</v>
      </c>
      <c r="H215" s="15">
        <v>8889.5</v>
      </c>
      <c r="I215" s="1">
        <f t="shared" si="25"/>
        <v>8889.5</v>
      </c>
      <c r="J215" s="1">
        <f t="shared" si="30"/>
        <v>0</v>
      </c>
      <c r="K215" s="1">
        <f t="shared" si="31"/>
        <v>0</v>
      </c>
      <c r="L215" s="1">
        <v>3</v>
      </c>
      <c r="M215" s="1">
        <f t="shared" si="32"/>
        <v>0</v>
      </c>
      <c r="N215" s="1">
        <v>1</v>
      </c>
      <c r="O215" s="15">
        <v>3865</v>
      </c>
      <c r="P215" s="15">
        <v>8889.5</v>
      </c>
    </row>
    <row r="216" spans="1:16">
      <c r="A216" s="1">
        <f t="shared" si="24"/>
        <v>215</v>
      </c>
      <c r="B216" s="1">
        <v>1</v>
      </c>
      <c r="C216" s="1">
        <v>2</v>
      </c>
      <c r="D216" s="1">
        <v>3</v>
      </c>
      <c r="E216" s="1">
        <v>3</v>
      </c>
      <c r="F216" s="3">
        <v>6</v>
      </c>
      <c r="G216" s="1">
        <v>10</v>
      </c>
      <c r="H216" s="15">
        <v>8889.5</v>
      </c>
      <c r="I216" s="1">
        <f t="shared" si="25"/>
        <v>8889.5</v>
      </c>
      <c r="J216" s="1">
        <f t="shared" si="30"/>
        <v>0</v>
      </c>
      <c r="K216" s="1">
        <f t="shared" si="31"/>
        <v>0</v>
      </c>
      <c r="L216" s="1">
        <v>3</v>
      </c>
      <c r="M216" s="1">
        <f t="shared" si="32"/>
        <v>0</v>
      </c>
      <c r="N216" s="1">
        <v>1</v>
      </c>
      <c r="O216" s="15">
        <v>3542</v>
      </c>
      <c r="P216" s="14">
        <v>8146.6</v>
      </c>
    </row>
    <row r="217" spans="1:16">
      <c r="A217" s="1">
        <f t="shared" si="24"/>
        <v>216</v>
      </c>
      <c r="B217" s="1">
        <v>1</v>
      </c>
      <c r="C217" s="1">
        <v>2</v>
      </c>
      <c r="D217" s="1">
        <v>3</v>
      </c>
      <c r="E217" s="1">
        <v>3</v>
      </c>
      <c r="F217" s="3">
        <v>6</v>
      </c>
      <c r="G217" s="1">
        <v>10</v>
      </c>
      <c r="H217" s="15">
        <v>8889.5</v>
      </c>
      <c r="I217" s="1">
        <f t="shared" si="25"/>
        <v>8889.5</v>
      </c>
      <c r="J217" s="1">
        <f t="shared" ref="J217:J225" si="33">K217*H217</f>
        <v>0</v>
      </c>
      <c r="K217" s="1">
        <f t="shared" si="31"/>
        <v>0</v>
      </c>
      <c r="L217" s="1">
        <v>3</v>
      </c>
      <c r="M217" s="1">
        <f t="shared" si="32"/>
        <v>0</v>
      </c>
      <c r="N217" s="1">
        <v>1</v>
      </c>
      <c r="O217" s="15">
        <v>3542</v>
      </c>
      <c r="P217" s="14">
        <v>8146.6</v>
      </c>
    </row>
    <row r="218" spans="1:16">
      <c r="A218" s="1">
        <f t="shared" si="24"/>
        <v>217</v>
      </c>
      <c r="B218" s="1">
        <v>1</v>
      </c>
      <c r="C218" s="1">
        <v>2</v>
      </c>
      <c r="D218" s="1">
        <v>3</v>
      </c>
      <c r="E218" s="1">
        <v>3</v>
      </c>
      <c r="F218" s="3">
        <v>6</v>
      </c>
      <c r="G218" s="10">
        <v>11</v>
      </c>
      <c r="H218" s="14">
        <v>8146.6</v>
      </c>
      <c r="I218" s="1">
        <f t="shared" si="25"/>
        <v>8146.6</v>
      </c>
      <c r="J218" s="1">
        <f t="shared" si="33"/>
        <v>0</v>
      </c>
      <c r="K218" s="1">
        <f t="shared" ref="K218:K226" si="34">0/9</f>
        <v>0</v>
      </c>
      <c r="L218" s="1">
        <v>3</v>
      </c>
      <c r="M218" s="1">
        <v>0</v>
      </c>
      <c r="N218" s="1">
        <v>1</v>
      </c>
      <c r="O218" s="15">
        <v>3542</v>
      </c>
      <c r="P218" s="14">
        <v>8146.6</v>
      </c>
    </row>
    <row r="219" spans="1:16">
      <c r="A219" s="1">
        <f t="shared" si="24"/>
        <v>218</v>
      </c>
      <c r="B219" s="1">
        <v>1</v>
      </c>
      <c r="C219" s="1">
        <v>2</v>
      </c>
      <c r="D219" s="1">
        <v>3</v>
      </c>
      <c r="E219" s="1">
        <v>3</v>
      </c>
      <c r="F219" s="3">
        <v>6</v>
      </c>
      <c r="G219" s="10">
        <v>11</v>
      </c>
      <c r="H219" s="14">
        <v>8146.6</v>
      </c>
      <c r="I219" s="1">
        <f t="shared" si="25"/>
        <v>8146.6</v>
      </c>
      <c r="J219" s="1">
        <f t="shared" si="33"/>
        <v>0</v>
      </c>
      <c r="K219" s="1">
        <f t="shared" si="34"/>
        <v>0</v>
      </c>
      <c r="L219" s="1">
        <v>3</v>
      </c>
      <c r="M219" s="1">
        <v>0</v>
      </c>
      <c r="N219" s="1">
        <v>1</v>
      </c>
      <c r="O219" s="15">
        <v>3542</v>
      </c>
      <c r="P219" s="14">
        <v>8146.6</v>
      </c>
    </row>
    <row r="220" spans="1:16">
      <c r="A220" s="1">
        <f t="shared" si="24"/>
        <v>219</v>
      </c>
      <c r="B220" s="1">
        <v>1</v>
      </c>
      <c r="C220" s="1">
        <v>2</v>
      </c>
      <c r="D220" s="1">
        <v>3</v>
      </c>
      <c r="E220" s="1">
        <v>3</v>
      </c>
      <c r="F220" s="3">
        <v>6</v>
      </c>
      <c r="G220" s="10">
        <v>11</v>
      </c>
      <c r="H220" s="14">
        <v>8146.6</v>
      </c>
      <c r="I220" s="1">
        <f t="shared" si="25"/>
        <v>8146.6</v>
      </c>
      <c r="J220" s="1">
        <f t="shared" si="33"/>
        <v>0</v>
      </c>
      <c r="K220" s="1">
        <f t="shared" si="34"/>
        <v>0</v>
      </c>
      <c r="L220" s="1">
        <v>3</v>
      </c>
      <c r="M220" s="1">
        <v>0</v>
      </c>
      <c r="N220" s="1">
        <v>1</v>
      </c>
      <c r="O220" s="15">
        <v>3542</v>
      </c>
      <c r="P220" s="14">
        <v>8146.6</v>
      </c>
    </row>
    <row r="221" spans="1:16">
      <c r="A221" s="1">
        <f t="shared" si="24"/>
        <v>220</v>
      </c>
      <c r="B221" s="1">
        <v>1</v>
      </c>
      <c r="C221" s="1">
        <v>2</v>
      </c>
      <c r="D221" s="1">
        <v>3</v>
      </c>
      <c r="E221" s="1">
        <v>3</v>
      </c>
      <c r="F221" s="3">
        <v>6</v>
      </c>
      <c r="G221" s="10">
        <v>11</v>
      </c>
      <c r="H221" s="14">
        <v>8146.6</v>
      </c>
      <c r="I221" s="1">
        <f t="shared" si="25"/>
        <v>8146.6</v>
      </c>
      <c r="J221" s="1">
        <f t="shared" si="33"/>
        <v>0</v>
      </c>
      <c r="K221" s="1">
        <f t="shared" si="34"/>
        <v>0</v>
      </c>
      <c r="L221" s="1">
        <v>3</v>
      </c>
      <c r="M221" s="1">
        <v>0</v>
      </c>
      <c r="N221" s="1">
        <v>1</v>
      </c>
      <c r="O221" s="15">
        <v>3542</v>
      </c>
      <c r="P221" s="14">
        <v>8146.6</v>
      </c>
    </row>
    <row r="222" spans="1:16">
      <c r="A222" s="1">
        <f t="shared" si="24"/>
        <v>221</v>
      </c>
      <c r="B222" s="1">
        <v>1</v>
      </c>
      <c r="C222" s="1">
        <v>2</v>
      </c>
      <c r="D222" s="1">
        <v>3</v>
      </c>
      <c r="E222" s="1">
        <v>3</v>
      </c>
      <c r="F222" s="3">
        <v>6</v>
      </c>
      <c r="G222" s="10">
        <v>11</v>
      </c>
      <c r="H222" s="14">
        <v>8146.6</v>
      </c>
      <c r="I222" s="1">
        <f t="shared" si="25"/>
        <v>8146.6</v>
      </c>
      <c r="J222" s="1">
        <f t="shared" si="33"/>
        <v>0</v>
      </c>
      <c r="K222" s="1">
        <f t="shared" si="34"/>
        <v>0</v>
      </c>
      <c r="L222" s="1">
        <v>3</v>
      </c>
      <c r="M222" s="1">
        <v>0</v>
      </c>
      <c r="N222" s="1">
        <v>1</v>
      </c>
      <c r="O222" s="15">
        <v>3542</v>
      </c>
      <c r="P222" s="14">
        <v>8146.6</v>
      </c>
    </row>
    <row r="223" spans="1:16">
      <c r="A223" s="1">
        <f t="shared" si="24"/>
        <v>222</v>
      </c>
      <c r="B223" s="1">
        <v>1</v>
      </c>
      <c r="C223" s="1">
        <v>2</v>
      </c>
      <c r="D223" s="1">
        <v>3</v>
      </c>
      <c r="E223" s="1">
        <v>3</v>
      </c>
      <c r="F223" s="3">
        <v>6</v>
      </c>
      <c r="G223" s="10">
        <v>11</v>
      </c>
      <c r="H223" s="14">
        <v>8146.6</v>
      </c>
      <c r="I223" s="1">
        <f t="shared" si="25"/>
        <v>8146.6</v>
      </c>
      <c r="J223" s="1">
        <f t="shared" si="33"/>
        <v>0</v>
      </c>
      <c r="K223" s="1">
        <f t="shared" si="34"/>
        <v>0</v>
      </c>
      <c r="L223" s="1">
        <v>3</v>
      </c>
      <c r="M223" s="1">
        <v>0</v>
      </c>
      <c r="N223" s="1">
        <v>1</v>
      </c>
      <c r="O223" s="15">
        <v>3542</v>
      </c>
      <c r="P223" s="14">
        <v>8146.6</v>
      </c>
    </row>
    <row r="224" spans="1:16">
      <c r="A224" s="1">
        <f t="shared" si="24"/>
        <v>223</v>
      </c>
      <c r="B224" s="1">
        <v>1</v>
      </c>
      <c r="C224" s="1">
        <v>2</v>
      </c>
      <c r="D224" s="1">
        <v>3</v>
      </c>
      <c r="E224" s="1">
        <v>3</v>
      </c>
      <c r="F224" s="3">
        <v>6</v>
      </c>
      <c r="G224" s="10">
        <v>11</v>
      </c>
      <c r="H224" s="14">
        <v>8146.6</v>
      </c>
      <c r="I224" s="1">
        <f t="shared" si="25"/>
        <v>8146.6</v>
      </c>
      <c r="J224" s="1">
        <f t="shared" si="33"/>
        <v>0</v>
      </c>
      <c r="K224" s="1">
        <f t="shared" si="34"/>
        <v>0</v>
      </c>
      <c r="L224" s="1">
        <v>3</v>
      </c>
      <c r="M224" s="1">
        <v>0</v>
      </c>
      <c r="N224" s="1">
        <v>1</v>
      </c>
      <c r="O224" s="15">
        <v>3542</v>
      </c>
      <c r="P224" s="14">
        <v>8146.6</v>
      </c>
    </row>
    <row r="225" spans="1:16">
      <c r="A225" s="1">
        <f t="shared" si="24"/>
        <v>224</v>
      </c>
      <c r="B225" s="1">
        <v>1</v>
      </c>
      <c r="C225" s="1">
        <v>2</v>
      </c>
      <c r="D225" s="1">
        <v>3</v>
      </c>
      <c r="E225" s="1">
        <v>3</v>
      </c>
      <c r="F225" s="3">
        <v>6</v>
      </c>
      <c r="G225" s="10">
        <v>11</v>
      </c>
      <c r="H225" s="14">
        <v>8146.6</v>
      </c>
      <c r="I225" s="1">
        <f t="shared" si="25"/>
        <v>8146.6</v>
      </c>
      <c r="J225" s="1">
        <f t="shared" si="33"/>
        <v>0</v>
      </c>
      <c r="K225" s="1">
        <f t="shared" si="34"/>
        <v>0</v>
      </c>
      <c r="L225" s="1">
        <v>3</v>
      </c>
      <c r="M225" s="1">
        <v>0</v>
      </c>
      <c r="N225" s="1">
        <v>1</v>
      </c>
      <c r="O225" s="15">
        <v>3542</v>
      </c>
      <c r="P225" s="14">
        <v>8146.6</v>
      </c>
    </row>
    <row r="226" spans="1:16">
      <c r="A226" s="1">
        <f>A225+1</f>
        <v>225</v>
      </c>
      <c r="B226" s="1">
        <v>1</v>
      </c>
      <c r="C226" s="1">
        <v>2</v>
      </c>
      <c r="D226" s="1">
        <v>3</v>
      </c>
      <c r="E226" s="1">
        <v>3</v>
      </c>
      <c r="F226" s="3">
        <v>6</v>
      </c>
      <c r="G226" s="10">
        <v>11</v>
      </c>
      <c r="H226" s="14">
        <v>8147.6</v>
      </c>
      <c r="I226" s="1">
        <f t="shared" si="25"/>
        <v>8147.6</v>
      </c>
      <c r="J226" s="1">
        <f t="shared" ref="J226:J227" si="35">K226*H226</f>
        <v>0</v>
      </c>
      <c r="K226" s="1">
        <f t="shared" si="34"/>
        <v>0</v>
      </c>
      <c r="L226" s="1">
        <v>3</v>
      </c>
      <c r="M226" s="1">
        <v>0</v>
      </c>
      <c r="N226" s="1">
        <v>1</v>
      </c>
      <c r="O226" s="15">
        <v>3542</v>
      </c>
      <c r="P226" s="14">
        <v>8146.6</v>
      </c>
    </row>
    <row r="227" spans="1:16">
      <c r="A227" s="1">
        <f t="shared" ref="A227:A238" si="36">A226+1</f>
        <v>226</v>
      </c>
      <c r="B227" s="1">
        <v>1</v>
      </c>
      <c r="C227" s="1">
        <v>2</v>
      </c>
      <c r="D227" s="1">
        <v>3</v>
      </c>
      <c r="E227" s="1">
        <v>3</v>
      </c>
      <c r="F227" s="3">
        <v>6</v>
      </c>
      <c r="G227" s="10">
        <v>12</v>
      </c>
      <c r="H227" s="14">
        <v>8930.9</v>
      </c>
      <c r="I227" s="1">
        <f t="shared" si="25"/>
        <v>8930.9</v>
      </c>
      <c r="J227" s="1">
        <f t="shared" si="35"/>
        <v>0</v>
      </c>
      <c r="K227" s="1">
        <f>0/12</f>
        <v>0</v>
      </c>
      <c r="L227" s="1">
        <v>3</v>
      </c>
      <c r="M227" s="1">
        <v>0</v>
      </c>
      <c r="N227" s="1">
        <v>1</v>
      </c>
      <c r="O227" s="15">
        <v>3883</v>
      </c>
      <c r="P227" s="14">
        <v>8930.9</v>
      </c>
    </row>
    <row r="228" spans="1:16">
      <c r="A228" s="1">
        <f t="shared" si="36"/>
        <v>227</v>
      </c>
      <c r="B228" s="1">
        <v>1</v>
      </c>
      <c r="C228" s="1">
        <v>2</v>
      </c>
      <c r="D228" s="1">
        <v>3</v>
      </c>
      <c r="E228" s="1">
        <v>3</v>
      </c>
      <c r="F228" s="3">
        <v>6</v>
      </c>
      <c r="G228" s="10">
        <v>12</v>
      </c>
      <c r="H228" s="14">
        <v>8930.9</v>
      </c>
      <c r="I228" s="1">
        <f t="shared" si="25"/>
        <v>8930.9</v>
      </c>
      <c r="J228" s="1">
        <f t="shared" ref="J228:J238" si="37">K228*H228</f>
        <v>0</v>
      </c>
      <c r="K228" s="1">
        <f t="shared" ref="K228:K238" si="38">0/12</f>
        <v>0</v>
      </c>
      <c r="L228" s="1">
        <v>3</v>
      </c>
      <c r="M228" s="1">
        <v>0</v>
      </c>
      <c r="N228" s="1">
        <v>1</v>
      </c>
      <c r="O228" s="15">
        <v>3883</v>
      </c>
      <c r="P228" s="14">
        <v>8930.9</v>
      </c>
    </row>
    <row r="229" spans="1:16">
      <c r="A229" s="1">
        <f t="shared" si="36"/>
        <v>228</v>
      </c>
      <c r="B229" s="1">
        <v>1</v>
      </c>
      <c r="C229" s="1">
        <v>2</v>
      </c>
      <c r="D229" s="1">
        <v>3</v>
      </c>
      <c r="E229" s="1">
        <v>3</v>
      </c>
      <c r="F229" s="3">
        <v>6</v>
      </c>
      <c r="G229" s="10">
        <v>12</v>
      </c>
      <c r="H229" s="14">
        <v>8930.9</v>
      </c>
      <c r="I229" s="1">
        <f t="shared" si="25"/>
        <v>8930.9</v>
      </c>
      <c r="J229" s="1">
        <f t="shared" si="37"/>
        <v>0</v>
      </c>
      <c r="K229" s="1">
        <f t="shared" si="38"/>
        <v>0</v>
      </c>
      <c r="L229" s="1">
        <v>3</v>
      </c>
      <c r="M229" s="1">
        <v>0</v>
      </c>
      <c r="N229" s="1">
        <v>1</v>
      </c>
      <c r="O229" s="15">
        <v>3883</v>
      </c>
      <c r="P229" s="14">
        <v>8930.9</v>
      </c>
    </row>
    <row r="230" spans="1:16">
      <c r="A230" s="1">
        <f t="shared" si="36"/>
        <v>229</v>
      </c>
      <c r="B230" s="1">
        <v>1</v>
      </c>
      <c r="C230" s="1">
        <v>2</v>
      </c>
      <c r="D230" s="1">
        <v>3</v>
      </c>
      <c r="E230" s="1">
        <v>3</v>
      </c>
      <c r="F230" s="3">
        <v>6</v>
      </c>
      <c r="G230" s="10">
        <v>12</v>
      </c>
      <c r="H230" s="14">
        <v>8930.9</v>
      </c>
      <c r="I230" s="1">
        <f t="shared" si="25"/>
        <v>8930.9</v>
      </c>
      <c r="J230" s="1">
        <f t="shared" si="37"/>
        <v>0</v>
      </c>
      <c r="K230" s="1">
        <f t="shared" si="38"/>
        <v>0</v>
      </c>
      <c r="L230" s="1">
        <v>3</v>
      </c>
      <c r="M230" s="1">
        <v>0</v>
      </c>
      <c r="N230" s="1">
        <v>1</v>
      </c>
      <c r="O230" s="15">
        <v>3883</v>
      </c>
      <c r="P230" s="14">
        <v>8930.9</v>
      </c>
    </row>
    <row r="231" spans="1:16">
      <c r="A231" s="1">
        <f t="shared" si="36"/>
        <v>230</v>
      </c>
      <c r="B231" s="1">
        <v>1</v>
      </c>
      <c r="C231" s="1">
        <v>2</v>
      </c>
      <c r="D231" s="1">
        <v>3</v>
      </c>
      <c r="E231" s="1">
        <v>3</v>
      </c>
      <c r="F231" s="3">
        <v>6</v>
      </c>
      <c r="G231" s="10">
        <v>12</v>
      </c>
      <c r="H231" s="14">
        <v>8930.9</v>
      </c>
      <c r="I231" s="1">
        <f t="shared" si="25"/>
        <v>8930.9</v>
      </c>
      <c r="J231" s="1">
        <f t="shared" si="37"/>
        <v>0</v>
      </c>
      <c r="K231" s="1">
        <f t="shared" si="38"/>
        <v>0</v>
      </c>
      <c r="L231" s="1">
        <v>3</v>
      </c>
      <c r="M231" s="1">
        <v>0</v>
      </c>
      <c r="N231" s="1">
        <v>1</v>
      </c>
      <c r="O231" s="15">
        <v>3883</v>
      </c>
      <c r="P231" s="14">
        <v>8930.9</v>
      </c>
    </row>
    <row r="232" spans="1:16">
      <c r="A232" s="1">
        <f t="shared" si="36"/>
        <v>231</v>
      </c>
      <c r="B232" s="1">
        <v>1</v>
      </c>
      <c r="C232" s="1">
        <v>2</v>
      </c>
      <c r="D232" s="1">
        <v>3</v>
      </c>
      <c r="E232" s="1">
        <v>3</v>
      </c>
      <c r="F232" s="3">
        <v>6</v>
      </c>
      <c r="G232" s="10">
        <v>12</v>
      </c>
      <c r="H232" s="14">
        <v>8930.9</v>
      </c>
      <c r="I232" s="1">
        <f t="shared" si="25"/>
        <v>8930.9</v>
      </c>
      <c r="J232" s="1">
        <f t="shared" si="37"/>
        <v>0</v>
      </c>
      <c r="K232" s="1">
        <f t="shared" si="38"/>
        <v>0</v>
      </c>
      <c r="L232" s="1">
        <v>3</v>
      </c>
      <c r="M232" s="1">
        <v>0</v>
      </c>
      <c r="N232" s="1">
        <v>1</v>
      </c>
      <c r="O232" s="15">
        <v>3883</v>
      </c>
      <c r="P232" s="14">
        <v>8930.9</v>
      </c>
    </row>
    <row r="233" spans="1:16">
      <c r="A233" s="1">
        <f t="shared" si="36"/>
        <v>232</v>
      </c>
      <c r="B233" s="1">
        <v>1</v>
      </c>
      <c r="C233" s="1">
        <v>2</v>
      </c>
      <c r="D233" s="1">
        <v>3</v>
      </c>
      <c r="E233" s="1">
        <v>3</v>
      </c>
      <c r="F233" s="3">
        <v>6</v>
      </c>
      <c r="G233" s="10">
        <v>12</v>
      </c>
      <c r="H233" s="14">
        <v>8930.9</v>
      </c>
      <c r="I233" s="1">
        <f t="shared" si="25"/>
        <v>8930.9</v>
      </c>
      <c r="J233" s="1">
        <f t="shared" si="37"/>
        <v>0</v>
      </c>
      <c r="K233" s="1">
        <f t="shared" si="38"/>
        <v>0</v>
      </c>
      <c r="L233" s="1">
        <v>3</v>
      </c>
      <c r="M233" s="1">
        <v>0</v>
      </c>
      <c r="N233" s="1">
        <v>1</v>
      </c>
      <c r="O233" s="15">
        <v>3883</v>
      </c>
      <c r="P233" s="14">
        <v>8930.9</v>
      </c>
    </row>
    <row r="234" spans="1:16">
      <c r="A234" s="1">
        <f t="shared" si="36"/>
        <v>233</v>
      </c>
      <c r="B234" s="1">
        <v>1</v>
      </c>
      <c r="C234" s="1">
        <v>2</v>
      </c>
      <c r="D234" s="1">
        <v>3</v>
      </c>
      <c r="E234" s="1">
        <v>3</v>
      </c>
      <c r="F234" s="3">
        <v>6</v>
      </c>
      <c r="G234" s="10">
        <v>12</v>
      </c>
      <c r="H234" s="14">
        <v>8930.9</v>
      </c>
      <c r="I234" s="1">
        <f t="shared" si="25"/>
        <v>8930.9</v>
      </c>
      <c r="J234" s="1">
        <f t="shared" si="37"/>
        <v>0</v>
      </c>
      <c r="K234" s="1">
        <f t="shared" si="38"/>
        <v>0</v>
      </c>
      <c r="L234" s="1">
        <v>3</v>
      </c>
      <c r="M234" s="1">
        <v>0</v>
      </c>
      <c r="N234" s="1">
        <v>1</v>
      </c>
      <c r="O234" s="15">
        <v>3883</v>
      </c>
      <c r="P234" s="14">
        <v>8930.9</v>
      </c>
    </row>
    <row r="235" spans="1:16">
      <c r="A235" s="1">
        <f t="shared" si="36"/>
        <v>234</v>
      </c>
      <c r="B235" s="1">
        <v>1</v>
      </c>
      <c r="C235" s="1">
        <v>2</v>
      </c>
      <c r="D235" s="1">
        <v>3</v>
      </c>
      <c r="E235" s="1">
        <v>3</v>
      </c>
      <c r="F235" s="3">
        <v>6</v>
      </c>
      <c r="G235" s="10">
        <v>12</v>
      </c>
      <c r="H235" s="14">
        <v>8930.9</v>
      </c>
      <c r="I235" s="1">
        <f t="shared" si="25"/>
        <v>8930.9</v>
      </c>
      <c r="J235" s="1">
        <f t="shared" si="37"/>
        <v>0</v>
      </c>
      <c r="K235" s="1">
        <f t="shared" si="38"/>
        <v>0</v>
      </c>
      <c r="L235" s="1">
        <v>3</v>
      </c>
      <c r="M235" s="1">
        <v>0</v>
      </c>
      <c r="N235" s="1">
        <v>1</v>
      </c>
      <c r="O235" s="15">
        <v>3883</v>
      </c>
      <c r="P235" s="14">
        <v>8930.9</v>
      </c>
    </row>
    <row r="236" spans="1:16">
      <c r="A236" s="1">
        <f t="shared" si="36"/>
        <v>235</v>
      </c>
      <c r="B236" s="1">
        <v>1</v>
      </c>
      <c r="C236" s="1">
        <v>2</v>
      </c>
      <c r="D236" s="1">
        <v>3</v>
      </c>
      <c r="E236" s="1">
        <v>3</v>
      </c>
      <c r="F236" s="3">
        <v>6</v>
      </c>
      <c r="G236" s="10">
        <v>12</v>
      </c>
      <c r="H236" s="14">
        <v>8930.9</v>
      </c>
      <c r="I236" s="1">
        <f t="shared" si="25"/>
        <v>8930.9</v>
      </c>
      <c r="J236" s="1">
        <f t="shared" si="37"/>
        <v>0</v>
      </c>
      <c r="K236" s="1">
        <f t="shared" si="38"/>
        <v>0</v>
      </c>
      <c r="L236" s="1">
        <v>3</v>
      </c>
      <c r="M236" s="1">
        <v>0</v>
      </c>
      <c r="N236" s="1">
        <v>1</v>
      </c>
      <c r="O236" s="15">
        <v>3883</v>
      </c>
      <c r="P236" s="14">
        <v>8930.9</v>
      </c>
    </row>
    <row r="237" spans="1:16">
      <c r="A237" s="1">
        <f t="shared" si="36"/>
        <v>236</v>
      </c>
      <c r="B237" s="1">
        <v>1</v>
      </c>
      <c r="C237" s="1">
        <v>2</v>
      </c>
      <c r="D237" s="1">
        <v>3</v>
      </c>
      <c r="E237" s="1">
        <v>3</v>
      </c>
      <c r="F237" s="3">
        <v>6</v>
      </c>
      <c r="G237" s="10">
        <v>12</v>
      </c>
      <c r="H237" s="14">
        <v>8930.9</v>
      </c>
      <c r="I237" s="1">
        <f t="shared" si="25"/>
        <v>8930.9</v>
      </c>
      <c r="J237" s="1">
        <f t="shared" si="37"/>
        <v>0</v>
      </c>
      <c r="K237" s="1">
        <f t="shared" si="38"/>
        <v>0</v>
      </c>
      <c r="L237" s="1">
        <v>3</v>
      </c>
      <c r="M237" s="1">
        <v>0</v>
      </c>
      <c r="N237" s="1">
        <v>1</v>
      </c>
      <c r="O237" s="15">
        <v>3883</v>
      </c>
      <c r="P237" s="14">
        <v>8930.9</v>
      </c>
    </row>
    <row r="238" spans="1:16">
      <c r="A238" s="1">
        <f t="shared" si="36"/>
        <v>237</v>
      </c>
      <c r="B238" s="1">
        <v>1</v>
      </c>
      <c r="C238" s="1">
        <v>2</v>
      </c>
      <c r="D238" s="1">
        <v>3</v>
      </c>
      <c r="E238" s="1">
        <v>3</v>
      </c>
      <c r="F238" s="3">
        <v>6</v>
      </c>
      <c r="G238" s="10">
        <v>12</v>
      </c>
      <c r="H238" s="14">
        <v>8930.9</v>
      </c>
      <c r="I238" s="1">
        <f t="shared" si="25"/>
        <v>8930.9</v>
      </c>
      <c r="J238" s="1">
        <f t="shared" si="37"/>
        <v>0</v>
      </c>
      <c r="K238" s="1">
        <f t="shared" si="38"/>
        <v>0</v>
      </c>
      <c r="L238" s="1">
        <v>3</v>
      </c>
      <c r="M238" s="1">
        <v>0</v>
      </c>
      <c r="N238" s="1">
        <v>1</v>
      </c>
      <c r="O238" s="15">
        <v>3883</v>
      </c>
      <c r="P238" s="14">
        <v>8930.9</v>
      </c>
    </row>
  </sheetData>
  <pageMargins left="0.7" right="0.7" top="0.75" bottom="0.75" header="0.3" footer="0.3"/>
  <pageSetup orientation="portrait" copies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21"/>
  <sheetViews>
    <sheetView workbookViewId="0">
      <selection activeCell="B24" sqref="B24"/>
    </sheetView>
  </sheetViews>
  <sheetFormatPr defaultRowHeight="11.25"/>
  <cols>
    <col min="1" max="1" width="7.85546875" style="1" customWidth="1"/>
    <col min="2" max="2" width="18.85546875" style="1" customWidth="1"/>
    <col min="3" max="3" width="9.85546875" style="1" customWidth="1"/>
    <col min="4" max="4" width="8.28515625" style="1" customWidth="1"/>
    <col min="5" max="5" width="9" style="1" customWidth="1"/>
    <col min="6" max="6" width="13.42578125" style="1" customWidth="1"/>
    <col min="7" max="7" width="11.85546875" style="1" customWidth="1"/>
    <col min="8" max="9" width="7.7109375" style="1" customWidth="1"/>
    <col min="10" max="10" width="9.42578125" style="1" customWidth="1"/>
    <col min="11" max="11" width="8.7109375" style="1" customWidth="1"/>
    <col min="12" max="12" width="7.7109375" style="1" customWidth="1"/>
    <col min="13" max="13" width="14.7109375" style="1" customWidth="1"/>
    <col min="14" max="15" width="8.28515625" style="1" customWidth="1"/>
    <col min="16" max="16" width="7.285156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53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55</v>
      </c>
    </row>
    <row r="2" spans="1:18">
      <c r="A2" s="1">
        <v>1</v>
      </c>
      <c r="B2" s="1" t="s">
        <v>263</v>
      </c>
      <c r="C2" s="1" t="s">
        <v>14</v>
      </c>
      <c r="D2" s="1" t="s">
        <v>27</v>
      </c>
      <c r="E2" s="1" t="s">
        <v>31</v>
      </c>
      <c r="F2" s="13" t="s">
        <v>78</v>
      </c>
      <c r="G2" s="1" t="s">
        <v>86</v>
      </c>
      <c r="H2" s="12">
        <v>15.792222199999999</v>
      </c>
      <c r="I2" s="9">
        <v>32.5302778</v>
      </c>
      <c r="J2" s="14">
        <v>269392.09999999998</v>
      </c>
      <c r="K2" s="14">
        <f>J2-L2</f>
        <v>179594.73333333334</v>
      </c>
      <c r="L2" s="1">
        <f>M2*J2</f>
        <v>89797.366666666654</v>
      </c>
      <c r="M2" s="11">
        <f>1/3</f>
        <v>0.33333333333333331</v>
      </c>
      <c r="N2" s="1" t="s">
        <v>40</v>
      </c>
      <c r="O2" s="1">
        <v>0</v>
      </c>
      <c r="P2" s="1" t="s">
        <v>32</v>
      </c>
      <c r="Q2" s="15">
        <v>117127</v>
      </c>
      <c r="R2" s="14">
        <v>269392.09999999998</v>
      </c>
    </row>
    <row r="3" spans="1:18">
      <c r="A3" s="1">
        <f>A2+1</f>
        <v>2</v>
      </c>
      <c r="B3" s="1" t="s">
        <v>263</v>
      </c>
      <c r="C3" s="1" t="s">
        <v>14</v>
      </c>
      <c r="D3" s="1" t="s">
        <v>27</v>
      </c>
      <c r="E3" s="1" t="s">
        <v>31</v>
      </c>
      <c r="F3" s="13" t="s">
        <v>78</v>
      </c>
      <c r="G3" s="1" t="s">
        <v>86</v>
      </c>
      <c r="H3" s="12">
        <v>15.792222199999999</v>
      </c>
      <c r="I3" s="9">
        <v>32.5302778</v>
      </c>
      <c r="J3" s="14">
        <v>269392.09999999998</v>
      </c>
      <c r="K3" s="14">
        <f t="shared" ref="K3:K21" si="0">J3-L3</f>
        <v>179594.73333333334</v>
      </c>
      <c r="L3" s="1">
        <f t="shared" ref="L3:L4" si="1">M3*J3</f>
        <v>89797.366666666654</v>
      </c>
      <c r="M3" s="11">
        <f t="shared" ref="M3:M4" si="2">1/3</f>
        <v>0.33333333333333331</v>
      </c>
      <c r="N3" s="1" t="s">
        <v>40</v>
      </c>
      <c r="O3" s="1">
        <v>0</v>
      </c>
      <c r="P3" s="1" t="s">
        <v>32</v>
      </c>
      <c r="Q3" s="15">
        <v>117127</v>
      </c>
      <c r="R3" s="14">
        <v>269392.09999999998</v>
      </c>
    </row>
    <row r="4" spans="1:18">
      <c r="A4" s="1">
        <f t="shared" ref="A4:A21" si="3">A3+1</f>
        <v>3</v>
      </c>
      <c r="B4" s="1" t="s">
        <v>263</v>
      </c>
      <c r="C4" s="1" t="s">
        <v>14</v>
      </c>
      <c r="D4" s="1" t="s">
        <v>27</v>
      </c>
      <c r="E4" s="1" t="s">
        <v>31</v>
      </c>
      <c r="F4" s="13" t="s">
        <v>78</v>
      </c>
      <c r="G4" s="1" t="s">
        <v>86</v>
      </c>
      <c r="H4" s="12">
        <v>15.792222199999999</v>
      </c>
      <c r="I4" s="9">
        <v>32.5302778</v>
      </c>
      <c r="J4" s="14">
        <v>269392.09999999998</v>
      </c>
      <c r="K4" s="14">
        <f t="shared" si="0"/>
        <v>179594.73333333334</v>
      </c>
      <c r="L4" s="1">
        <f t="shared" si="1"/>
        <v>89797.366666666654</v>
      </c>
      <c r="M4" s="11">
        <f t="shared" si="2"/>
        <v>0.33333333333333331</v>
      </c>
      <c r="N4" s="1" t="s">
        <v>40</v>
      </c>
      <c r="O4" s="1">
        <v>1</v>
      </c>
      <c r="P4" s="1" t="s">
        <v>32</v>
      </c>
      <c r="Q4" s="15">
        <v>117127</v>
      </c>
      <c r="R4" s="14">
        <v>269392.09999999998</v>
      </c>
    </row>
    <row r="5" spans="1:18">
      <c r="A5" s="1">
        <f t="shared" si="3"/>
        <v>4</v>
      </c>
      <c r="B5" s="1" t="s">
        <v>263</v>
      </c>
      <c r="C5" s="1" t="s">
        <v>14</v>
      </c>
      <c r="D5" s="1" t="s">
        <v>27</v>
      </c>
      <c r="E5" s="1" t="s">
        <v>31</v>
      </c>
      <c r="F5" s="19" t="s">
        <v>79</v>
      </c>
      <c r="G5" s="5" t="s">
        <v>85</v>
      </c>
      <c r="H5" s="9">
        <v>15.678839999999999</v>
      </c>
      <c r="I5" s="9">
        <v>32.354581000000003</v>
      </c>
      <c r="J5" s="1">
        <v>372979.5</v>
      </c>
      <c r="K5" s="14">
        <f t="shared" si="0"/>
        <v>372979.5</v>
      </c>
      <c r="L5" s="1">
        <f t="shared" ref="L5:L7" si="4">M5*J5</f>
        <v>0</v>
      </c>
      <c r="M5" s="1">
        <f>0/3</f>
        <v>0</v>
      </c>
      <c r="N5" s="1" t="s">
        <v>40</v>
      </c>
      <c r="O5" s="1">
        <v>0</v>
      </c>
      <c r="P5" s="1" t="s">
        <v>32</v>
      </c>
      <c r="Q5" s="15">
        <v>162165</v>
      </c>
      <c r="R5" s="14">
        <v>372979.5</v>
      </c>
    </row>
    <row r="6" spans="1:18">
      <c r="A6" s="1">
        <f t="shared" si="3"/>
        <v>5</v>
      </c>
      <c r="B6" s="1" t="s">
        <v>263</v>
      </c>
      <c r="C6" s="1" t="s">
        <v>14</v>
      </c>
      <c r="D6" s="1" t="s">
        <v>27</v>
      </c>
      <c r="E6" s="1" t="s">
        <v>31</v>
      </c>
      <c r="F6" s="19" t="s">
        <v>79</v>
      </c>
      <c r="G6" s="5" t="s">
        <v>85</v>
      </c>
      <c r="H6" s="9">
        <v>15.678839999999999</v>
      </c>
      <c r="I6" s="9">
        <v>32.354581000000003</v>
      </c>
      <c r="J6" s="1">
        <v>372979.5</v>
      </c>
      <c r="K6" s="14">
        <f t="shared" si="0"/>
        <v>372979.5</v>
      </c>
      <c r="L6" s="1">
        <f t="shared" si="4"/>
        <v>0</v>
      </c>
      <c r="M6" s="1">
        <f t="shared" ref="M6:M7" si="5">0/3</f>
        <v>0</v>
      </c>
      <c r="N6" s="1" t="s">
        <v>40</v>
      </c>
      <c r="O6" s="1">
        <v>0</v>
      </c>
      <c r="P6" s="1" t="s">
        <v>32</v>
      </c>
      <c r="Q6" s="15">
        <v>162165</v>
      </c>
      <c r="R6" s="14">
        <v>372979.5</v>
      </c>
    </row>
    <row r="7" spans="1:18">
      <c r="A7" s="1">
        <f t="shared" si="3"/>
        <v>6</v>
      </c>
      <c r="B7" s="1" t="s">
        <v>263</v>
      </c>
      <c r="C7" s="1" t="s">
        <v>14</v>
      </c>
      <c r="D7" s="1" t="s">
        <v>27</v>
      </c>
      <c r="E7" s="1" t="s">
        <v>31</v>
      </c>
      <c r="F7" s="19" t="s">
        <v>79</v>
      </c>
      <c r="G7" s="5" t="s">
        <v>85</v>
      </c>
      <c r="H7" s="9">
        <v>15.678839999999999</v>
      </c>
      <c r="I7" s="9">
        <v>32.354581000000003</v>
      </c>
      <c r="J7" s="1">
        <v>372979.5</v>
      </c>
      <c r="K7" s="14">
        <f t="shared" si="0"/>
        <v>372979.5</v>
      </c>
      <c r="L7" s="1">
        <f t="shared" si="4"/>
        <v>0</v>
      </c>
      <c r="M7" s="1">
        <f t="shared" si="5"/>
        <v>0</v>
      </c>
      <c r="N7" s="1" t="s">
        <v>40</v>
      </c>
      <c r="O7" s="1">
        <v>0</v>
      </c>
      <c r="P7" s="1" t="s">
        <v>32</v>
      </c>
      <c r="Q7" s="15">
        <v>162165</v>
      </c>
      <c r="R7" s="14">
        <v>372979.5</v>
      </c>
    </row>
    <row r="8" spans="1:18">
      <c r="A8" s="1">
        <f t="shared" si="3"/>
        <v>7</v>
      </c>
      <c r="B8" s="1" t="s">
        <v>263</v>
      </c>
      <c r="C8" s="1" t="s">
        <v>14</v>
      </c>
      <c r="D8" s="1" t="s">
        <v>27</v>
      </c>
      <c r="E8" s="1" t="s">
        <v>31</v>
      </c>
      <c r="F8" s="13" t="s">
        <v>80</v>
      </c>
      <c r="G8" s="1" t="s">
        <v>87</v>
      </c>
      <c r="H8" s="1">
        <v>15.6475782</v>
      </c>
      <c r="I8" s="5">
        <v>32.480689400000003</v>
      </c>
      <c r="J8" s="14">
        <v>195398.8</v>
      </c>
      <c r="K8" s="14">
        <f t="shared" si="0"/>
        <v>195398.8</v>
      </c>
      <c r="L8" s="1">
        <f t="shared" ref="L8:L10" si="6">M8*J8</f>
        <v>0</v>
      </c>
      <c r="M8" s="11">
        <f>0/2</f>
        <v>0</v>
      </c>
      <c r="N8" s="1" t="s">
        <v>40</v>
      </c>
      <c r="O8" s="1">
        <v>0</v>
      </c>
      <c r="P8" s="1" t="s">
        <v>32</v>
      </c>
      <c r="Q8" s="1">
        <v>84956</v>
      </c>
      <c r="R8" s="14">
        <v>195398.8</v>
      </c>
    </row>
    <row r="9" spans="1:18">
      <c r="A9" s="1">
        <f t="shared" si="3"/>
        <v>8</v>
      </c>
      <c r="B9" s="1" t="s">
        <v>263</v>
      </c>
      <c r="C9" s="1" t="s">
        <v>14</v>
      </c>
      <c r="D9" s="1" t="s">
        <v>27</v>
      </c>
      <c r="E9" s="1" t="s">
        <v>31</v>
      </c>
      <c r="F9" s="13" t="s">
        <v>80</v>
      </c>
      <c r="G9" s="1" t="s">
        <v>87</v>
      </c>
      <c r="H9" s="1">
        <v>15.6475782</v>
      </c>
      <c r="I9" s="5">
        <v>32.480689400000003</v>
      </c>
      <c r="J9" s="14">
        <v>195398.8</v>
      </c>
      <c r="K9" s="14">
        <f t="shared" si="0"/>
        <v>195398.8</v>
      </c>
      <c r="L9" s="1">
        <f t="shared" si="6"/>
        <v>0</v>
      </c>
      <c r="M9" s="11">
        <f>0/2</f>
        <v>0</v>
      </c>
      <c r="N9" s="1" t="s">
        <v>40</v>
      </c>
      <c r="O9" s="1">
        <v>0</v>
      </c>
      <c r="P9" s="1" t="s">
        <v>32</v>
      </c>
      <c r="Q9" s="1">
        <v>84956</v>
      </c>
      <c r="R9" s="14">
        <v>195398.8</v>
      </c>
    </row>
    <row r="10" spans="1:18">
      <c r="A10" s="1">
        <f t="shared" si="3"/>
        <v>9</v>
      </c>
      <c r="B10" s="1" t="s">
        <v>263</v>
      </c>
      <c r="C10" s="1" t="s">
        <v>14</v>
      </c>
      <c r="D10" s="1" t="s">
        <v>27</v>
      </c>
      <c r="E10" s="1" t="s">
        <v>31</v>
      </c>
      <c r="F10" s="13" t="s">
        <v>80</v>
      </c>
      <c r="G10" s="1" t="s">
        <v>88</v>
      </c>
      <c r="H10" s="1">
        <v>15.593705</v>
      </c>
      <c r="I10" s="5">
        <v>32.463707999999997</v>
      </c>
      <c r="J10" s="14">
        <v>38315.699999999997</v>
      </c>
      <c r="K10" s="14">
        <f t="shared" si="0"/>
        <v>0</v>
      </c>
      <c r="L10" s="1">
        <f t="shared" si="6"/>
        <v>38315.699999999997</v>
      </c>
      <c r="M10" s="11">
        <f>1/1</f>
        <v>1</v>
      </c>
      <c r="N10" s="1" t="s">
        <v>40</v>
      </c>
      <c r="O10" s="1">
        <v>1</v>
      </c>
      <c r="P10" s="1" t="s">
        <v>32</v>
      </c>
      <c r="Q10" s="1">
        <v>16659</v>
      </c>
      <c r="R10" s="14">
        <v>38315.699999999997</v>
      </c>
    </row>
    <row r="11" spans="1:18">
      <c r="A11" s="1">
        <f t="shared" si="3"/>
        <v>10</v>
      </c>
      <c r="B11" s="1" t="s">
        <v>263</v>
      </c>
      <c r="C11" s="1" t="s">
        <v>14</v>
      </c>
      <c r="D11" s="1" t="s">
        <v>27</v>
      </c>
      <c r="E11" s="1" t="s">
        <v>31</v>
      </c>
      <c r="F11" s="13" t="s">
        <v>81</v>
      </c>
      <c r="G11" s="1" t="s">
        <v>89</v>
      </c>
      <c r="H11" s="1">
        <v>15.6569409</v>
      </c>
      <c r="I11" s="5">
        <v>32.548587300000001</v>
      </c>
      <c r="J11" s="1">
        <v>67854.599999999991</v>
      </c>
      <c r="K11" s="14">
        <f t="shared" si="0"/>
        <v>67854.599999999991</v>
      </c>
      <c r="L11" s="1">
        <f t="shared" ref="L11:L13" si="7">M11*J11</f>
        <v>0</v>
      </c>
      <c r="M11" s="1">
        <f>0/3</f>
        <v>0</v>
      </c>
      <c r="N11" s="1" t="s">
        <v>40</v>
      </c>
      <c r="O11" s="1">
        <v>0</v>
      </c>
      <c r="P11" s="1" t="s">
        <v>32</v>
      </c>
      <c r="Q11" s="1">
        <v>29502</v>
      </c>
      <c r="R11" s="1">
        <v>67854.599999999991</v>
      </c>
    </row>
    <row r="12" spans="1:18">
      <c r="A12" s="1">
        <f t="shared" si="3"/>
        <v>11</v>
      </c>
      <c r="B12" s="1" t="s">
        <v>263</v>
      </c>
      <c r="C12" s="1" t="s">
        <v>14</v>
      </c>
      <c r="D12" s="1" t="s">
        <v>27</v>
      </c>
      <c r="E12" s="1" t="s">
        <v>31</v>
      </c>
      <c r="F12" s="13" t="s">
        <v>81</v>
      </c>
      <c r="G12" s="1" t="s">
        <v>89</v>
      </c>
      <c r="H12" s="1">
        <v>15.6569409</v>
      </c>
      <c r="I12" s="5">
        <v>32.548587300000001</v>
      </c>
      <c r="J12" s="1">
        <v>67854.599999999991</v>
      </c>
      <c r="K12" s="14">
        <f t="shared" si="0"/>
        <v>67854.599999999991</v>
      </c>
      <c r="L12" s="1">
        <f t="shared" si="7"/>
        <v>0</v>
      </c>
      <c r="M12" s="1">
        <f t="shared" ref="M12:M13" si="8">0/3</f>
        <v>0</v>
      </c>
      <c r="N12" s="1" t="s">
        <v>40</v>
      </c>
      <c r="O12" s="1">
        <v>0</v>
      </c>
      <c r="P12" s="1" t="s">
        <v>32</v>
      </c>
      <c r="Q12" s="1">
        <v>29502</v>
      </c>
      <c r="R12" s="1">
        <v>67854.599999999991</v>
      </c>
    </row>
    <row r="13" spans="1:18">
      <c r="A13" s="1">
        <f t="shared" si="3"/>
        <v>12</v>
      </c>
      <c r="B13" s="1" t="s">
        <v>263</v>
      </c>
      <c r="C13" s="1" t="s">
        <v>14</v>
      </c>
      <c r="D13" s="1" t="s">
        <v>27</v>
      </c>
      <c r="E13" s="1" t="s">
        <v>31</v>
      </c>
      <c r="F13" s="13" t="s">
        <v>81</v>
      </c>
      <c r="G13" s="1" t="s">
        <v>89</v>
      </c>
      <c r="H13" s="1">
        <v>15.6569409</v>
      </c>
      <c r="I13" s="5">
        <v>32.548587300000001</v>
      </c>
      <c r="J13" s="1">
        <v>67854.599999999991</v>
      </c>
      <c r="K13" s="14">
        <f t="shared" si="0"/>
        <v>67854.599999999991</v>
      </c>
      <c r="L13" s="1">
        <f t="shared" si="7"/>
        <v>0</v>
      </c>
      <c r="M13" s="1">
        <f t="shared" si="8"/>
        <v>0</v>
      </c>
      <c r="N13" s="1" t="s">
        <v>40</v>
      </c>
      <c r="O13" s="1">
        <v>0</v>
      </c>
      <c r="P13" s="1" t="s">
        <v>32</v>
      </c>
      <c r="Q13" s="1">
        <v>29502</v>
      </c>
      <c r="R13" s="1">
        <v>67854.599999999991</v>
      </c>
    </row>
    <row r="14" spans="1:18">
      <c r="A14" s="1">
        <f t="shared" si="3"/>
        <v>13</v>
      </c>
      <c r="B14" s="1" t="s">
        <v>263</v>
      </c>
      <c r="C14" s="1" t="s">
        <v>14</v>
      </c>
      <c r="D14" s="1" t="s">
        <v>27</v>
      </c>
      <c r="E14" s="1" t="s">
        <v>31</v>
      </c>
      <c r="F14" s="13" t="s">
        <v>82</v>
      </c>
      <c r="G14" s="1" t="s">
        <v>90</v>
      </c>
      <c r="H14" s="12">
        <v>15.5922222</v>
      </c>
      <c r="I14" s="9">
        <v>32.633333299999997</v>
      </c>
      <c r="J14" s="1">
        <v>96091.7</v>
      </c>
      <c r="K14" s="14">
        <f t="shared" si="0"/>
        <v>96091.7</v>
      </c>
      <c r="L14" s="1">
        <f t="shared" ref="L14:L18" si="9">M14*J14</f>
        <v>0</v>
      </c>
      <c r="M14" s="1">
        <f>0/1</f>
        <v>0</v>
      </c>
      <c r="N14" s="1" t="s">
        <v>40</v>
      </c>
      <c r="O14" s="1">
        <v>0</v>
      </c>
      <c r="P14" s="1" t="s">
        <v>32</v>
      </c>
      <c r="Q14" s="1">
        <v>41779</v>
      </c>
      <c r="R14" s="1">
        <v>96091.7</v>
      </c>
    </row>
    <row r="15" spans="1:18">
      <c r="A15" s="1">
        <f t="shared" si="3"/>
        <v>14</v>
      </c>
      <c r="B15" s="1" t="s">
        <v>263</v>
      </c>
      <c r="C15" s="1" t="s">
        <v>14</v>
      </c>
      <c r="D15" s="1" t="s">
        <v>27</v>
      </c>
      <c r="E15" s="1" t="s">
        <v>31</v>
      </c>
      <c r="F15" s="13" t="s">
        <v>82</v>
      </c>
      <c r="G15" s="5" t="s">
        <v>91</v>
      </c>
      <c r="H15" s="9">
        <v>15.900513</v>
      </c>
      <c r="I15" s="9">
        <v>33.817618000000003</v>
      </c>
      <c r="J15" s="1">
        <v>13556.199999999999</v>
      </c>
      <c r="K15" s="14">
        <f t="shared" si="0"/>
        <v>13556.199999999999</v>
      </c>
      <c r="L15" s="1">
        <f t="shared" si="9"/>
        <v>0</v>
      </c>
      <c r="M15" s="1">
        <f t="shared" ref="M15:M17" si="10">0/1</f>
        <v>0</v>
      </c>
      <c r="N15" s="1" t="s">
        <v>40</v>
      </c>
      <c r="O15" s="1">
        <v>0</v>
      </c>
      <c r="P15" s="1" t="s">
        <v>32</v>
      </c>
      <c r="Q15" s="1">
        <v>13556.199999999999</v>
      </c>
      <c r="R15" s="1">
        <v>13556.199999999999</v>
      </c>
    </row>
    <row r="16" spans="1:18">
      <c r="A16" s="1">
        <f t="shared" si="3"/>
        <v>15</v>
      </c>
      <c r="B16" s="1" t="s">
        <v>263</v>
      </c>
      <c r="C16" s="1" t="s">
        <v>14</v>
      </c>
      <c r="D16" s="1" t="s">
        <v>27</v>
      </c>
      <c r="E16" s="1" t="s">
        <v>31</v>
      </c>
      <c r="F16" s="13" t="s">
        <v>82</v>
      </c>
      <c r="G16" s="1" t="s">
        <v>92</v>
      </c>
      <c r="H16" s="1">
        <v>14.21707</v>
      </c>
      <c r="I16" s="5">
        <v>29.648990999999999</v>
      </c>
      <c r="J16" s="1">
        <v>30125.399999999998</v>
      </c>
      <c r="K16" s="14">
        <f t="shared" si="0"/>
        <v>30125.399999999998</v>
      </c>
      <c r="L16" s="1">
        <f t="shared" si="9"/>
        <v>0</v>
      </c>
      <c r="M16" s="1">
        <f t="shared" si="10"/>
        <v>0</v>
      </c>
      <c r="N16" s="1" t="s">
        <v>40</v>
      </c>
      <c r="O16" s="1">
        <v>0</v>
      </c>
      <c r="P16" s="1" t="s">
        <v>32</v>
      </c>
      <c r="Q16" s="1">
        <v>30125.399999999998</v>
      </c>
      <c r="R16" s="1">
        <v>30125.399999999998</v>
      </c>
    </row>
    <row r="17" spans="1:18">
      <c r="A17" s="1">
        <f t="shared" si="3"/>
        <v>16</v>
      </c>
      <c r="B17" s="1" t="s">
        <v>263</v>
      </c>
      <c r="C17" s="1" t="s">
        <v>14</v>
      </c>
      <c r="D17" s="1" t="s">
        <v>27</v>
      </c>
      <c r="E17" s="1" t="s">
        <v>31</v>
      </c>
      <c r="F17" s="13" t="s">
        <v>82</v>
      </c>
      <c r="G17" s="5" t="s">
        <v>93</v>
      </c>
      <c r="H17" s="1">
        <v>15.523889</v>
      </c>
      <c r="I17" s="1">
        <v>32.680833</v>
      </c>
      <c r="J17" s="1">
        <v>77298.399999999994</v>
      </c>
      <c r="K17" s="14">
        <f t="shared" si="0"/>
        <v>77298.399999999994</v>
      </c>
      <c r="L17" s="1">
        <f t="shared" si="9"/>
        <v>0</v>
      </c>
      <c r="M17" s="1">
        <f t="shared" si="10"/>
        <v>0</v>
      </c>
      <c r="N17" s="1" t="s">
        <v>40</v>
      </c>
      <c r="O17" s="1">
        <v>0</v>
      </c>
      <c r="P17" s="1" t="s">
        <v>32</v>
      </c>
      <c r="Q17" s="1">
        <v>77298.399999999994</v>
      </c>
      <c r="R17" s="1">
        <v>77298.399999999994</v>
      </c>
    </row>
    <row r="18" spans="1:18">
      <c r="A18" s="1">
        <f t="shared" si="3"/>
        <v>17</v>
      </c>
      <c r="B18" s="1" t="s">
        <v>263</v>
      </c>
      <c r="C18" s="1" t="s">
        <v>14</v>
      </c>
      <c r="D18" s="1" t="s">
        <v>27</v>
      </c>
      <c r="E18" s="1" t="s">
        <v>31</v>
      </c>
      <c r="F18" s="13" t="s">
        <v>83</v>
      </c>
      <c r="G18" s="1" t="s">
        <v>94</v>
      </c>
      <c r="H18" s="1">
        <v>15.5006544</v>
      </c>
      <c r="I18" s="5">
        <v>32.559899399999999</v>
      </c>
      <c r="J18" s="1">
        <v>136373.9</v>
      </c>
      <c r="K18" s="1">
        <f t="shared" si="0"/>
        <v>136373.9</v>
      </c>
      <c r="L18" s="1">
        <f t="shared" si="9"/>
        <v>0</v>
      </c>
      <c r="M18" s="1">
        <f>0/2</f>
        <v>0</v>
      </c>
      <c r="N18" s="1" t="s">
        <v>40</v>
      </c>
      <c r="O18" s="1">
        <v>0</v>
      </c>
      <c r="P18" s="1" t="s">
        <v>32</v>
      </c>
      <c r="Q18" s="1">
        <v>59293</v>
      </c>
      <c r="R18" s="1">
        <v>136373.9</v>
      </c>
    </row>
    <row r="19" spans="1:18">
      <c r="A19" s="1">
        <f t="shared" si="3"/>
        <v>18</v>
      </c>
      <c r="B19" s="1" t="s">
        <v>263</v>
      </c>
      <c r="C19" s="1" t="s">
        <v>14</v>
      </c>
      <c r="D19" s="1" t="s">
        <v>27</v>
      </c>
      <c r="E19" s="1" t="s">
        <v>31</v>
      </c>
      <c r="F19" s="13" t="s">
        <v>83</v>
      </c>
      <c r="G19" s="1" t="s">
        <v>94</v>
      </c>
      <c r="H19" s="1">
        <v>15.5006544</v>
      </c>
      <c r="I19" s="5">
        <v>32.559899399999999</v>
      </c>
      <c r="J19" s="1">
        <v>136373.9</v>
      </c>
      <c r="K19" s="1">
        <f t="shared" si="0"/>
        <v>136373.9</v>
      </c>
      <c r="L19" s="1">
        <f t="shared" ref="L19" si="11">M19*J19</f>
        <v>0</v>
      </c>
      <c r="M19" s="1">
        <f>0/2</f>
        <v>0</v>
      </c>
      <c r="N19" s="1" t="s">
        <v>40</v>
      </c>
      <c r="O19" s="1">
        <v>0</v>
      </c>
      <c r="P19" s="1" t="s">
        <v>32</v>
      </c>
      <c r="Q19" s="1">
        <v>59293</v>
      </c>
      <c r="R19" s="1">
        <v>136373.9</v>
      </c>
    </row>
    <row r="20" spans="1:18">
      <c r="A20" s="1">
        <f t="shared" si="3"/>
        <v>19</v>
      </c>
      <c r="B20" s="1" t="s">
        <v>263</v>
      </c>
      <c r="C20" s="1" t="s">
        <v>14</v>
      </c>
      <c r="D20" s="1" t="s">
        <v>27</v>
      </c>
      <c r="E20" s="1" t="s">
        <v>31</v>
      </c>
      <c r="F20" s="13" t="s">
        <v>84</v>
      </c>
      <c r="G20" s="1" t="s">
        <v>95</v>
      </c>
      <c r="H20" s="1">
        <v>15.2286363</v>
      </c>
      <c r="I20" s="5">
        <v>32.5259596</v>
      </c>
      <c r="J20" s="1">
        <v>74835.099999999991</v>
      </c>
      <c r="K20" s="1">
        <f t="shared" si="0"/>
        <v>74835.099999999991</v>
      </c>
      <c r="L20" s="1">
        <f t="shared" ref="L20:L21" si="12">M20*J20</f>
        <v>0</v>
      </c>
      <c r="M20" s="1">
        <f>0/2</f>
        <v>0</v>
      </c>
      <c r="N20" s="1" t="s">
        <v>40</v>
      </c>
      <c r="O20" s="1">
        <v>0</v>
      </c>
      <c r="P20" s="1" t="s">
        <v>32</v>
      </c>
      <c r="Q20" s="1">
        <v>32537</v>
      </c>
      <c r="R20" s="1">
        <v>74835.099999999991</v>
      </c>
    </row>
    <row r="21" spans="1:18">
      <c r="A21" s="1">
        <f t="shared" si="3"/>
        <v>20</v>
      </c>
      <c r="B21" s="1" t="s">
        <v>263</v>
      </c>
      <c r="C21" s="1" t="s">
        <v>14</v>
      </c>
      <c r="D21" s="1" t="s">
        <v>27</v>
      </c>
      <c r="E21" s="1" t="s">
        <v>31</v>
      </c>
      <c r="F21" s="13" t="s">
        <v>84</v>
      </c>
      <c r="G21" s="1" t="s">
        <v>95</v>
      </c>
      <c r="H21" s="1">
        <v>15.2286363</v>
      </c>
      <c r="I21" s="5">
        <v>32.5259596</v>
      </c>
      <c r="J21" s="1">
        <v>74835.099999999991</v>
      </c>
      <c r="K21" s="1">
        <f t="shared" si="0"/>
        <v>74835.099999999991</v>
      </c>
      <c r="L21" s="1">
        <f t="shared" si="12"/>
        <v>0</v>
      </c>
      <c r="M21" s="1">
        <f>0/2</f>
        <v>0</v>
      </c>
      <c r="N21" s="1" t="s">
        <v>40</v>
      </c>
      <c r="O21" s="1">
        <v>0</v>
      </c>
      <c r="P21" s="1" t="s">
        <v>32</v>
      </c>
      <c r="Q21" s="1">
        <v>32537</v>
      </c>
      <c r="R21" s="1">
        <v>74835.099999999991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B2" sqref="B2:B7"/>
    </sheetView>
  </sheetViews>
  <sheetFormatPr defaultRowHeight="11.25"/>
  <cols>
    <col min="1" max="1" width="7.7109375" style="1" customWidth="1"/>
    <col min="2" max="2" width="19.140625" style="1" customWidth="1"/>
    <col min="3" max="3" width="8.140625" style="1" customWidth="1"/>
    <col min="4" max="4" width="8" style="1" customWidth="1"/>
    <col min="5" max="5" width="8.28515625" style="1" customWidth="1"/>
    <col min="6" max="6" width="11.7109375" style="1" customWidth="1"/>
    <col min="7" max="7" width="10.42578125" style="1" customWidth="1"/>
    <col min="8" max="12" width="7.7109375" style="1" customWidth="1"/>
    <col min="13" max="13" width="14.140625" style="1" customWidth="1"/>
    <col min="14" max="14" width="7.5703125" style="1" customWidth="1"/>
    <col min="15" max="15" width="7.7109375" style="1" customWidth="1"/>
    <col min="16" max="16" width="6.710937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53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55</v>
      </c>
    </row>
    <row r="2" spans="1:18">
      <c r="A2" s="1">
        <v>1</v>
      </c>
      <c r="B2" s="1" t="s">
        <v>262</v>
      </c>
      <c r="C2" s="1" t="s">
        <v>14</v>
      </c>
      <c r="D2" s="1" t="s">
        <v>22</v>
      </c>
      <c r="E2" s="1" t="s">
        <v>38</v>
      </c>
      <c r="F2" s="20" t="s">
        <v>96</v>
      </c>
      <c r="G2" s="1" t="s">
        <v>97</v>
      </c>
      <c r="H2" s="1">
        <v>19.1166667</v>
      </c>
      <c r="I2" s="5">
        <v>32.533333300000002</v>
      </c>
      <c r="J2" s="1">
        <v>26555.8</v>
      </c>
      <c r="K2" s="1">
        <f t="shared" ref="K2:K7" si="0">J2-L2</f>
        <v>0</v>
      </c>
      <c r="L2" s="1">
        <f t="shared" ref="L2:L7" si="1">M2*J2</f>
        <v>26555.8</v>
      </c>
      <c r="M2" s="1">
        <f>1/1</f>
        <v>1</v>
      </c>
      <c r="N2" s="1" t="s">
        <v>40</v>
      </c>
      <c r="O2" s="1">
        <v>1</v>
      </c>
      <c r="P2" s="1" t="s">
        <v>32</v>
      </c>
      <c r="Q2" s="1">
        <v>11546</v>
      </c>
      <c r="R2" s="1">
        <v>26555.8</v>
      </c>
    </row>
    <row r="3" spans="1:18">
      <c r="A3" s="1">
        <f>A2+1</f>
        <v>2</v>
      </c>
      <c r="B3" s="1" t="s">
        <v>262</v>
      </c>
      <c r="C3" s="1" t="s">
        <v>14</v>
      </c>
      <c r="D3" s="1" t="s">
        <v>22</v>
      </c>
      <c r="E3" s="1" t="s">
        <v>38</v>
      </c>
      <c r="F3" s="20" t="s">
        <v>98</v>
      </c>
      <c r="G3" s="1" t="s">
        <v>99</v>
      </c>
      <c r="H3" s="1">
        <v>18.236518799999999</v>
      </c>
      <c r="I3" s="5">
        <v>33.949915400000002</v>
      </c>
      <c r="J3" s="1">
        <v>14138.099999999999</v>
      </c>
      <c r="K3" s="1">
        <f t="shared" si="0"/>
        <v>14138.099999999999</v>
      </c>
      <c r="L3" s="1">
        <f t="shared" si="1"/>
        <v>0</v>
      </c>
      <c r="M3" s="1">
        <f>0/1</f>
        <v>0</v>
      </c>
      <c r="N3" s="1" t="s">
        <v>40</v>
      </c>
      <c r="O3" s="1">
        <v>0</v>
      </c>
      <c r="P3" s="1" t="s">
        <v>32</v>
      </c>
      <c r="Q3" s="1">
        <v>6147</v>
      </c>
      <c r="R3" s="1">
        <v>14138.099999999999</v>
      </c>
    </row>
    <row r="4" spans="1:18">
      <c r="A4" s="1">
        <f>A3+1</f>
        <v>3</v>
      </c>
      <c r="B4" s="1" t="s">
        <v>262</v>
      </c>
      <c r="C4" s="1" t="s">
        <v>14</v>
      </c>
      <c r="D4" s="1" t="s">
        <v>22</v>
      </c>
      <c r="E4" s="1" t="s">
        <v>38</v>
      </c>
      <c r="F4" s="20" t="s">
        <v>100</v>
      </c>
      <c r="G4" s="1" t="s">
        <v>101</v>
      </c>
      <c r="H4" s="12">
        <v>17.716666700000001</v>
      </c>
      <c r="I4" s="9">
        <v>33.983333299999998</v>
      </c>
      <c r="J4" s="1">
        <v>44521.1</v>
      </c>
      <c r="K4" s="1">
        <f t="shared" si="0"/>
        <v>44521.1</v>
      </c>
      <c r="L4" s="1">
        <f t="shared" si="1"/>
        <v>0</v>
      </c>
      <c r="M4" s="1">
        <f>0/1</f>
        <v>0</v>
      </c>
      <c r="N4" s="1" t="s">
        <v>40</v>
      </c>
      <c r="O4" s="1">
        <v>0</v>
      </c>
      <c r="P4" s="1" t="s">
        <v>32</v>
      </c>
      <c r="Q4" s="1">
        <v>19357</v>
      </c>
      <c r="R4" s="1">
        <v>44521.1</v>
      </c>
    </row>
    <row r="5" spans="1:18">
      <c r="A5" s="1">
        <f>A4+1</f>
        <v>4</v>
      </c>
      <c r="B5" s="1" t="s">
        <v>262</v>
      </c>
      <c r="C5" s="1" t="s">
        <v>14</v>
      </c>
      <c r="D5" s="1" t="s">
        <v>22</v>
      </c>
      <c r="E5" s="1" t="s">
        <v>38</v>
      </c>
      <c r="F5" s="20" t="s">
        <v>102</v>
      </c>
      <c r="G5" s="1" t="s">
        <v>103</v>
      </c>
      <c r="H5" s="1">
        <v>17.580326299999999</v>
      </c>
      <c r="I5" s="5">
        <v>33.969427600000003</v>
      </c>
      <c r="J5" s="1">
        <v>26840.999999999996</v>
      </c>
      <c r="K5" s="1">
        <f t="shared" si="0"/>
        <v>0</v>
      </c>
      <c r="L5" s="1">
        <f t="shared" si="1"/>
        <v>26840.999999999996</v>
      </c>
      <c r="M5" s="21">
        <f>1/1</f>
        <v>1</v>
      </c>
      <c r="N5" s="1" t="s">
        <v>40</v>
      </c>
      <c r="O5" s="1">
        <v>1</v>
      </c>
      <c r="P5" s="1" t="s">
        <v>32</v>
      </c>
      <c r="Q5" s="1">
        <v>11670</v>
      </c>
      <c r="R5" s="1">
        <v>26840.999999999996</v>
      </c>
    </row>
    <row r="6" spans="1:18">
      <c r="A6" s="1">
        <f>A5+1</f>
        <v>5</v>
      </c>
      <c r="B6" s="1" t="s">
        <v>262</v>
      </c>
      <c r="C6" s="1" t="s">
        <v>14</v>
      </c>
      <c r="D6" s="1" t="s">
        <v>22</v>
      </c>
      <c r="E6" s="1" t="s">
        <v>38</v>
      </c>
      <c r="F6" s="20" t="s">
        <v>104</v>
      </c>
      <c r="G6" s="1" t="s">
        <v>105</v>
      </c>
      <c r="H6" s="1">
        <v>16.6742682</v>
      </c>
      <c r="I6" s="5">
        <v>33.4495644</v>
      </c>
      <c r="J6" s="1">
        <v>64022.8</v>
      </c>
      <c r="K6" s="1">
        <f t="shared" si="0"/>
        <v>0</v>
      </c>
      <c r="L6" s="1">
        <f t="shared" si="1"/>
        <v>64022.8</v>
      </c>
      <c r="M6" s="21">
        <f t="shared" ref="M6:M7" si="2">1/1</f>
        <v>1</v>
      </c>
      <c r="N6" s="1" t="s">
        <v>40</v>
      </c>
      <c r="O6" s="1">
        <v>1</v>
      </c>
      <c r="P6" s="1" t="s">
        <v>32</v>
      </c>
      <c r="Q6" s="1">
        <v>27836</v>
      </c>
      <c r="R6" s="1">
        <v>64022.8</v>
      </c>
    </row>
    <row r="7" spans="1:18">
      <c r="A7" s="1">
        <f>A6+1</f>
        <v>6</v>
      </c>
      <c r="B7" s="1" t="s">
        <v>262</v>
      </c>
      <c r="C7" s="1" t="s">
        <v>14</v>
      </c>
      <c r="D7" s="1" t="s">
        <v>22</v>
      </c>
      <c r="E7" s="1" t="s">
        <v>38</v>
      </c>
      <c r="F7" s="20" t="s">
        <v>106</v>
      </c>
      <c r="G7" s="1" t="s">
        <v>107</v>
      </c>
      <c r="H7" s="1">
        <v>16.713206599999999</v>
      </c>
      <c r="I7" s="5">
        <v>33.362641799999999</v>
      </c>
      <c r="J7" s="1">
        <v>19632.799999999996</v>
      </c>
      <c r="K7" s="1">
        <f t="shared" si="0"/>
        <v>0</v>
      </c>
      <c r="L7" s="1">
        <f t="shared" si="1"/>
        <v>19632.799999999996</v>
      </c>
      <c r="M7" s="21">
        <f t="shared" si="2"/>
        <v>1</v>
      </c>
      <c r="N7" s="1" t="s">
        <v>40</v>
      </c>
      <c r="O7" s="1">
        <v>1</v>
      </c>
      <c r="P7" s="1" t="s">
        <v>32</v>
      </c>
      <c r="Q7" s="1">
        <v>8536</v>
      </c>
      <c r="R7" s="1">
        <v>19632.799999999996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R57"/>
  <sheetViews>
    <sheetView topLeftCell="B24" workbookViewId="0">
      <selection activeCell="D58" sqref="D58"/>
    </sheetView>
  </sheetViews>
  <sheetFormatPr defaultRowHeight="11.25"/>
  <cols>
    <col min="1" max="1" width="7.42578125" style="1" customWidth="1"/>
    <col min="2" max="2" width="17" style="1" customWidth="1"/>
    <col min="3" max="3" width="8" style="1" customWidth="1"/>
    <col min="4" max="4" width="7.42578125" style="1" customWidth="1"/>
    <col min="5" max="5" width="7.7109375" style="1" customWidth="1"/>
    <col min="6" max="6" width="20.85546875" style="1" customWidth="1"/>
    <col min="7" max="7" width="13" style="1" customWidth="1"/>
    <col min="8" max="12" width="8.140625" style="1" customWidth="1"/>
    <col min="13" max="13" width="17.28515625" style="1" customWidth="1"/>
    <col min="14" max="14" width="7.7109375" style="1" customWidth="1"/>
    <col min="15" max="15" width="8" style="1" customWidth="1"/>
    <col min="16" max="16" width="7.425781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53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55</v>
      </c>
    </row>
    <row r="2" spans="1:18">
      <c r="A2" s="1">
        <v>1</v>
      </c>
      <c r="B2" s="1" t="s">
        <v>262</v>
      </c>
      <c r="C2" s="1" t="s">
        <v>14</v>
      </c>
      <c r="D2" s="1" t="s">
        <v>27</v>
      </c>
      <c r="E2" s="1" t="s">
        <v>45</v>
      </c>
      <c r="F2" s="22" t="s">
        <v>108</v>
      </c>
      <c r="G2" s="1" t="s">
        <v>118</v>
      </c>
      <c r="H2" s="9">
        <v>15.0945556</v>
      </c>
      <c r="I2" s="9">
        <v>34.4389167</v>
      </c>
      <c r="J2" s="1">
        <v>977.49999999999989</v>
      </c>
      <c r="K2" s="1">
        <f>J2-L2</f>
        <v>977.49999999999989</v>
      </c>
      <c r="L2" s="1">
        <f>M2*J2</f>
        <v>0</v>
      </c>
      <c r="M2" s="1">
        <f>0/5</f>
        <v>0</v>
      </c>
      <c r="N2" s="1" t="s">
        <v>40</v>
      </c>
      <c r="O2" s="1">
        <v>0</v>
      </c>
      <c r="P2" s="1" t="s">
        <v>32</v>
      </c>
      <c r="Q2" s="1">
        <v>10681</v>
      </c>
      <c r="R2" s="1">
        <v>977.49999999999989</v>
      </c>
    </row>
    <row r="3" spans="1:18">
      <c r="A3" s="1">
        <f>A2+1</f>
        <v>2</v>
      </c>
      <c r="B3" s="1" t="s">
        <v>262</v>
      </c>
      <c r="C3" s="1" t="s">
        <v>14</v>
      </c>
      <c r="D3" s="1" t="s">
        <v>27</v>
      </c>
      <c r="E3" s="1" t="s">
        <v>45</v>
      </c>
      <c r="F3" s="22" t="s">
        <v>108</v>
      </c>
      <c r="G3" s="1" t="s">
        <v>118</v>
      </c>
      <c r="H3" s="9">
        <v>15.0945556</v>
      </c>
      <c r="I3" s="9">
        <v>34.4389167</v>
      </c>
      <c r="J3" s="1">
        <v>977.49999999999989</v>
      </c>
      <c r="K3" s="1">
        <f t="shared" ref="K3:K55" si="0">J3-L3</f>
        <v>977.49999999999989</v>
      </c>
      <c r="L3" s="1">
        <f t="shared" ref="L3:L7" si="1">M3*J3</f>
        <v>0</v>
      </c>
      <c r="M3" s="1">
        <f t="shared" ref="M3:M6" si="2">0/5</f>
        <v>0</v>
      </c>
      <c r="N3" s="1" t="s">
        <v>40</v>
      </c>
      <c r="O3" s="1">
        <v>0</v>
      </c>
      <c r="P3" s="1" t="s">
        <v>32</v>
      </c>
      <c r="Q3" s="1">
        <v>10681</v>
      </c>
      <c r="R3" s="1">
        <v>977.49999999999989</v>
      </c>
    </row>
    <row r="4" spans="1:18">
      <c r="A4" s="1">
        <f t="shared" ref="A4:A57" si="3">A3+1</f>
        <v>3</v>
      </c>
      <c r="B4" s="1" t="s">
        <v>262</v>
      </c>
      <c r="C4" s="1" t="s">
        <v>14</v>
      </c>
      <c r="D4" s="1" t="s">
        <v>27</v>
      </c>
      <c r="E4" s="1" t="s">
        <v>45</v>
      </c>
      <c r="F4" s="22" t="s">
        <v>108</v>
      </c>
      <c r="G4" s="1" t="s">
        <v>118</v>
      </c>
      <c r="H4" s="9">
        <v>15.0945556</v>
      </c>
      <c r="I4" s="9">
        <v>34.4389167</v>
      </c>
      <c r="J4" s="1">
        <v>977.49999999999989</v>
      </c>
      <c r="K4" s="1">
        <f t="shared" si="0"/>
        <v>977.49999999999989</v>
      </c>
      <c r="L4" s="1">
        <f t="shared" si="1"/>
        <v>0</v>
      </c>
      <c r="M4" s="1">
        <f t="shared" si="2"/>
        <v>0</v>
      </c>
      <c r="N4" s="1" t="s">
        <v>40</v>
      </c>
      <c r="O4" s="1">
        <v>0</v>
      </c>
      <c r="P4" s="1" t="s">
        <v>32</v>
      </c>
      <c r="Q4" s="1">
        <v>10681</v>
      </c>
      <c r="R4" s="1">
        <v>977.49999999999989</v>
      </c>
    </row>
    <row r="5" spans="1:18">
      <c r="A5" s="1">
        <f t="shared" si="3"/>
        <v>4</v>
      </c>
      <c r="B5" s="1" t="s">
        <v>262</v>
      </c>
      <c r="C5" s="1" t="s">
        <v>14</v>
      </c>
      <c r="D5" s="1" t="s">
        <v>27</v>
      </c>
      <c r="E5" s="1" t="s">
        <v>45</v>
      </c>
      <c r="F5" s="22" t="s">
        <v>108</v>
      </c>
      <c r="G5" s="1" t="s">
        <v>118</v>
      </c>
      <c r="H5" s="9">
        <v>15.0945556</v>
      </c>
      <c r="I5" s="9">
        <v>34.4389167</v>
      </c>
      <c r="J5" s="1">
        <v>977.49999999999989</v>
      </c>
      <c r="K5" s="1">
        <f t="shared" si="0"/>
        <v>977.49999999999989</v>
      </c>
      <c r="L5" s="1">
        <f t="shared" si="1"/>
        <v>0</v>
      </c>
      <c r="M5" s="1">
        <f t="shared" si="2"/>
        <v>0</v>
      </c>
      <c r="N5" s="1" t="s">
        <v>40</v>
      </c>
      <c r="O5" s="1">
        <v>0</v>
      </c>
      <c r="P5" s="1" t="s">
        <v>32</v>
      </c>
      <c r="Q5" s="1">
        <v>10681</v>
      </c>
      <c r="R5" s="1">
        <v>977.49999999999989</v>
      </c>
    </row>
    <row r="6" spans="1:18">
      <c r="A6" s="1">
        <f t="shared" si="3"/>
        <v>5</v>
      </c>
      <c r="B6" s="1" t="s">
        <v>262</v>
      </c>
      <c r="C6" s="1" t="s">
        <v>14</v>
      </c>
      <c r="D6" s="1" t="s">
        <v>27</v>
      </c>
      <c r="E6" s="1" t="s">
        <v>45</v>
      </c>
      <c r="F6" s="22" t="s">
        <v>108</v>
      </c>
      <c r="G6" s="1" t="s">
        <v>118</v>
      </c>
      <c r="H6" s="9">
        <v>15.0945556</v>
      </c>
      <c r="I6" s="9">
        <v>34.4389167</v>
      </c>
      <c r="J6" s="1">
        <v>977.49999999999989</v>
      </c>
      <c r="K6" s="1">
        <f t="shared" si="0"/>
        <v>977.49999999999989</v>
      </c>
      <c r="L6" s="1">
        <f t="shared" si="1"/>
        <v>0</v>
      </c>
      <c r="M6" s="1">
        <f t="shared" si="2"/>
        <v>0</v>
      </c>
      <c r="N6" s="1" t="s">
        <v>40</v>
      </c>
      <c r="O6" s="1">
        <v>0</v>
      </c>
      <c r="P6" s="1" t="s">
        <v>32</v>
      </c>
      <c r="Q6" s="1">
        <v>10681</v>
      </c>
      <c r="R6" s="1">
        <v>977.49999999999989</v>
      </c>
    </row>
    <row r="7" spans="1:18">
      <c r="A7" s="1">
        <f t="shared" si="3"/>
        <v>6</v>
      </c>
      <c r="B7" s="1" t="s">
        <v>262</v>
      </c>
      <c r="C7" s="1" t="s">
        <v>14</v>
      </c>
      <c r="D7" s="1" t="s">
        <v>27</v>
      </c>
      <c r="E7" s="1" t="s">
        <v>45</v>
      </c>
      <c r="F7" s="22" t="s">
        <v>109</v>
      </c>
      <c r="G7" s="10" t="s">
        <v>119</v>
      </c>
      <c r="I7" s="5"/>
      <c r="J7" s="1">
        <v>10600.7</v>
      </c>
      <c r="K7" s="1">
        <f t="shared" si="0"/>
        <v>7067.1333333333341</v>
      </c>
      <c r="L7" s="1">
        <f t="shared" si="1"/>
        <v>3533.5666666666666</v>
      </c>
      <c r="M7" s="11">
        <f>2/6</f>
        <v>0.33333333333333331</v>
      </c>
      <c r="N7" s="1" t="s">
        <v>40</v>
      </c>
      <c r="O7" s="1">
        <v>0</v>
      </c>
      <c r="P7" s="1" t="s">
        <v>32</v>
      </c>
      <c r="Q7" s="1">
        <v>22193</v>
      </c>
      <c r="R7" s="1">
        <v>10600.7</v>
      </c>
    </row>
    <row r="8" spans="1:18">
      <c r="A8" s="1">
        <f t="shared" si="3"/>
        <v>7</v>
      </c>
      <c r="B8" s="1" t="s">
        <v>262</v>
      </c>
      <c r="C8" s="1" t="s">
        <v>14</v>
      </c>
      <c r="D8" s="1" t="s">
        <v>27</v>
      </c>
      <c r="E8" s="1" t="s">
        <v>45</v>
      </c>
      <c r="F8" s="22" t="s">
        <v>109</v>
      </c>
      <c r="G8" s="10" t="s">
        <v>119</v>
      </c>
      <c r="I8" s="5"/>
      <c r="J8" s="1">
        <v>10600.7</v>
      </c>
      <c r="K8" s="1">
        <f t="shared" si="0"/>
        <v>7067.1333333333341</v>
      </c>
      <c r="L8" s="1">
        <f t="shared" ref="L8:L13" si="4">M8*J8</f>
        <v>3533.5666666666666</v>
      </c>
      <c r="M8" s="11">
        <f t="shared" ref="M8:M12" si="5">2/6</f>
        <v>0.33333333333333331</v>
      </c>
      <c r="N8" s="1" t="s">
        <v>40</v>
      </c>
      <c r="O8" s="1">
        <v>0</v>
      </c>
      <c r="P8" s="1" t="s">
        <v>32</v>
      </c>
      <c r="Q8" s="1">
        <v>22193</v>
      </c>
      <c r="R8" s="1">
        <v>10600.7</v>
      </c>
    </row>
    <row r="9" spans="1:18">
      <c r="A9" s="1">
        <f t="shared" si="3"/>
        <v>8</v>
      </c>
      <c r="B9" s="1" t="s">
        <v>262</v>
      </c>
      <c r="C9" s="1" t="s">
        <v>14</v>
      </c>
      <c r="D9" s="1" t="s">
        <v>27</v>
      </c>
      <c r="E9" s="1" t="s">
        <v>45</v>
      </c>
      <c r="F9" s="22" t="s">
        <v>109</v>
      </c>
      <c r="G9" s="10" t="s">
        <v>119</v>
      </c>
      <c r="I9" s="5"/>
      <c r="J9" s="1">
        <v>10600.7</v>
      </c>
      <c r="K9" s="1">
        <f t="shared" si="0"/>
        <v>7067.1333333333341</v>
      </c>
      <c r="L9" s="1">
        <f t="shared" si="4"/>
        <v>3533.5666666666666</v>
      </c>
      <c r="M9" s="11">
        <f t="shared" si="5"/>
        <v>0.33333333333333331</v>
      </c>
      <c r="N9" s="1" t="s">
        <v>40</v>
      </c>
      <c r="O9" s="1">
        <v>0</v>
      </c>
      <c r="P9" s="1" t="s">
        <v>32</v>
      </c>
      <c r="Q9" s="1">
        <v>22193</v>
      </c>
      <c r="R9" s="1">
        <v>10600.7</v>
      </c>
    </row>
    <row r="10" spans="1:18">
      <c r="A10" s="1">
        <f t="shared" si="3"/>
        <v>9</v>
      </c>
      <c r="B10" s="1" t="s">
        <v>262</v>
      </c>
      <c r="C10" s="1" t="s">
        <v>14</v>
      </c>
      <c r="D10" s="1" t="s">
        <v>27</v>
      </c>
      <c r="E10" s="1" t="s">
        <v>45</v>
      </c>
      <c r="F10" s="22" t="s">
        <v>109</v>
      </c>
      <c r="G10" s="10" t="s">
        <v>119</v>
      </c>
      <c r="I10" s="5"/>
      <c r="J10" s="1">
        <v>10600.7</v>
      </c>
      <c r="K10" s="1">
        <f t="shared" si="0"/>
        <v>7067.1333333333341</v>
      </c>
      <c r="L10" s="1">
        <f t="shared" si="4"/>
        <v>3533.5666666666666</v>
      </c>
      <c r="M10" s="11">
        <f t="shared" si="5"/>
        <v>0.33333333333333331</v>
      </c>
      <c r="N10" s="1" t="s">
        <v>40</v>
      </c>
      <c r="O10" s="1">
        <v>0</v>
      </c>
      <c r="P10" s="1" t="s">
        <v>32</v>
      </c>
      <c r="Q10" s="1">
        <v>22193</v>
      </c>
      <c r="R10" s="1">
        <v>10600.7</v>
      </c>
    </row>
    <row r="11" spans="1:18">
      <c r="A11" s="1">
        <f t="shared" si="3"/>
        <v>10</v>
      </c>
      <c r="B11" s="1" t="s">
        <v>262</v>
      </c>
      <c r="C11" s="1" t="s">
        <v>14</v>
      </c>
      <c r="D11" s="1" t="s">
        <v>27</v>
      </c>
      <c r="E11" s="1" t="s">
        <v>45</v>
      </c>
      <c r="F11" s="22" t="s">
        <v>109</v>
      </c>
      <c r="G11" s="10" t="s">
        <v>119</v>
      </c>
      <c r="I11" s="5"/>
      <c r="J11" s="1">
        <v>10600.7</v>
      </c>
      <c r="K11" s="1">
        <f t="shared" si="0"/>
        <v>7067.1333333333341</v>
      </c>
      <c r="L11" s="1">
        <f t="shared" si="4"/>
        <v>3533.5666666666666</v>
      </c>
      <c r="M11" s="11">
        <f t="shared" si="5"/>
        <v>0.33333333333333331</v>
      </c>
      <c r="N11" s="1" t="s">
        <v>40</v>
      </c>
      <c r="O11" s="1">
        <v>1</v>
      </c>
      <c r="P11" s="1" t="s">
        <v>32</v>
      </c>
      <c r="Q11" s="1">
        <v>22193</v>
      </c>
      <c r="R11" s="1">
        <v>10600.7</v>
      </c>
    </row>
    <row r="12" spans="1:18">
      <c r="A12" s="1">
        <f t="shared" si="3"/>
        <v>11</v>
      </c>
      <c r="B12" s="1" t="s">
        <v>262</v>
      </c>
      <c r="C12" s="1" t="s">
        <v>14</v>
      </c>
      <c r="D12" s="1" t="s">
        <v>27</v>
      </c>
      <c r="E12" s="1" t="s">
        <v>45</v>
      </c>
      <c r="F12" s="22" t="s">
        <v>109</v>
      </c>
      <c r="G12" s="10" t="s">
        <v>119</v>
      </c>
      <c r="I12" s="5"/>
      <c r="J12" s="1">
        <v>10600.7</v>
      </c>
      <c r="K12" s="1">
        <f t="shared" si="0"/>
        <v>7067.1333333333341</v>
      </c>
      <c r="L12" s="1">
        <f t="shared" si="4"/>
        <v>3533.5666666666666</v>
      </c>
      <c r="M12" s="11">
        <f t="shared" si="5"/>
        <v>0.33333333333333331</v>
      </c>
      <c r="N12" s="1" t="s">
        <v>40</v>
      </c>
      <c r="O12" s="1">
        <v>1</v>
      </c>
      <c r="P12" s="1" t="s">
        <v>32</v>
      </c>
      <c r="Q12" s="1">
        <v>22193</v>
      </c>
      <c r="R12" s="1">
        <v>10600.7</v>
      </c>
    </row>
    <row r="13" spans="1:18">
      <c r="A13" s="1">
        <f t="shared" si="3"/>
        <v>12</v>
      </c>
      <c r="B13" s="1" t="s">
        <v>262</v>
      </c>
      <c r="C13" s="1" t="s">
        <v>14</v>
      </c>
      <c r="D13" s="1" t="s">
        <v>27</v>
      </c>
      <c r="E13" s="1" t="s">
        <v>45</v>
      </c>
      <c r="F13" s="22" t="s">
        <v>110</v>
      </c>
      <c r="G13" s="10" t="s">
        <v>120</v>
      </c>
      <c r="I13" s="5"/>
      <c r="J13" s="1">
        <v>579.59999999999991</v>
      </c>
      <c r="K13" s="1">
        <f t="shared" si="0"/>
        <v>463.67999999999995</v>
      </c>
      <c r="L13" s="1">
        <f t="shared" si="4"/>
        <v>115.91999999999999</v>
      </c>
      <c r="M13" s="1">
        <f>1/5</f>
        <v>0.2</v>
      </c>
      <c r="N13" s="1" t="s">
        <v>40</v>
      </c>
      <c r="O13" s="1">
        <v>1</v>
      </c>
      <c r="P13" s="1" t="s">
        <v>32</v>
      </c>
      <c r="Q13" s="1">
        <v>18008</v>
      </c>
      <c r="R13" s="1">
        <v>579.59999999999991</v>
      </c>
    </row>
    <row r="14" spans="1:18">
      <c r="A14" s="1">
        <f t="shared" si="3"/>
        <v>13</v>
      </c>
      <c r="B14" s="1" t="s">
        <v>262</v>
      </c>
      <c r="C14" s="1" t="s">
        <v>14</v>
      </c>
      <c r="D14" s="1" t="s">
        <v>27</v>
      </c>
      <c r="E14" s="1" t="s">
        <v>45</v>
      </c>
      <c r="F14" s="22" t="s">
        <v>110</v>
      </c>
      <c r="G14" s="10" t="s">
        <v>120</v>
      </c>
      <c r="I14" s="5"/>
      <c r="J14" s="1">
        <v>579.59999999999991</v>
      </c>
      <c r="K14" s="1">
        <f t="shared" si="0"/>
        <v>463.67999999999995</v>
      </c>
      <c r="L14" s="1">
        <f t="shared" ref="L14:L18" si="6">M14*J14</f>
        <v>115.91999999999999</v>
      </c>
      <c r="M14" s="1">
        <f t="shared" ref="M14:M17" si="7">1/5</f>
        <v>0.2</v>
      </c>
      <c r="N14" s="1" t="s">
        <v>40</v>
      </c>
      <c r="O14" s="1">
        <v>0</v>
      </c>
      <c r="P14" s="1" t="s">
        <v>32</v>
      </c>
      <c r="Q14" s="1">
        <v>18008</v>
      </c>
      <c r="R14" s="1">
        <v>579.59999999999991</v>
      </c>
    </row>
    <row r="15" spans="1:18">
      <c r="A15" s="1">
        <f t="shared" si="3"/>
        <v>14</v>
      </c>
      <c r="B15" s="1" t="s">
        <v>262</v>
      </c>
      <c r="C15" s="1" t="s">
        <v>14</v>
      </c>
      <c r="D15" s="1" t="s">
        <v>27</v>
      </c>
      <c r="E15" s="1" t="s">
        <v>45</v>
      </c>
      <c r="F15" s="22" t="s">
        <v>110</v>
      </c>
      <c r="G15" s="10" t="s">
        <v>120</v>
      </c>
      <c r="I15" s="5"/>
      <c r="J15" s="1">
        <v>579.59999999999991</v>
      </c>
      <c r="K15" s="1">
        <f t="shared" si="0"/>
        <v>463.67999999999995</v>
      </c>
      <c r="L15" s="1">
        <f t="shared" si="6"/>
        <v>115.91999999999999</v>
      </c>
      <c r="M15" s="1">
        <f t="shared" si="7"/>
        <v>0.2</v>
      </c>
      <c r="N15" s="1" t="s">
        <v>40</v>
      </c>
      <c r="O15" s="1">
        <v>0</v>
      </c>
      <c r="P15" s="1" t="s">
        <v>32</v>
      </c>
      <c r="Q15" s="1">
        <v>18008</v>
      </c>
      <c r="R15" s="1">
        <v>579.59999999999991</v>
      </c>
    </row>
    <row r="16" spans="1:18">
      <c r="A16" s="1">
        <f t="shared" si="3"/>
        <v>15</v>
      </c>
      <c r="B16" s="1" t="s">
        <v>262</v>
      </c>
      <c r="C16" s="1" t="s">
        <v>14</v>
      </c>
      <c r="D16" s="1" t="s">
        <v>27</v>
      </c>
      <c r="E16" s="1" t="s">
        <v>45</v>
      </c>
      <c r="F16" s="22" t="s">
        <v>110</v>
      </c>
      <c r="G16" s="10" t="s">
        <v>120</v>
      </c>
      <c r="I16" s="5"/>
      <c r="J16" s="1">
        <v>579.59999999999991</v>
      </c>
      <c r="K16" s="1">
        <f t="shared" si="0"/>
        <v>463.67999999999995</v>
      </c>
      <c r="L16" s="1">
        <f t="shared" si="6"/>
        <v>115.91999999999999</v>
      </c>
      <c r="M16" s="1">
        <f t="shared" si="7"/>
        <v>0.2</v>
      </c>
      <c r="N16" s="1" t="s">
        <v>40</v>
      </c>
      <c r="O16" s="1">
        <v>0</v>
      </c>
      <c r="P16" s="1" t="s">
        <v>32</v>
      </c>
      <c r="Q16" s="1">
        <v>18008</v>
      </c>
      <c r="R16" s="1">
        <v>579.59999999999991</v>
      </c>
    </row>
    <row r="17" spans="1:18">
      <c r="A17" s="1">
        <f t="shared" si="3"/>
        <v>16</v>
      </c>
      <c r="B17" s="1" t="s">
        <v>262</v>
      </c>
      <c r="C17" s="1" t="s">
        <v>14</v>
      </c>
      <c r="D17" s="1" t="s">
        <v>27</v>
      </c>
      <c r="E17" s="1" t="s">
        <v>45</v>
      </c>
      <c r="F17" s="22" t="s">
        <v>110</v>
      </c>
      <c r="G17" s="10" t="s">
        <v>120</v>
      </c>
      <c r="I17" s="5"/>
      <c r="J17" s="1">
        <v>579.59999999999991</v>
      </c>
      <c r="K17" s="1">
        <f t="shared" si="0"/>
        <v>463.67999999999995</v>
      </c>
      <c r="L17" s="1">
        <f t="shared" si="6"/>
        <v>115.91999999999999</v>
      </c>
      <c r="M17" s="1">
        <f t="shared" si="7"/>
        <v>0.2</v>
      </c>
      <c r="N17" s="1" t="s">
        <v>40</v>
      </c>
      <c r="O17" s="1">
        <v>0</v>
      </c>
      <c r="P17" s="1" t="s">
        <v>32</v>
      </c>
      <c r="Q17" s="1">
        <v>18008</v>
      </c>
      <c r="R17" s="1">
        <v>579.59999999999991</v>
      </c>
    </row>
    <row r="18" spans="1:18">
      <c r="A18" s="1">
        <f t="shared" si="3"/>
        <v>17</v>
      </c>
      <c r="B18" s="1" t="s">
        <v>262</v>
      </c>
      <c r="C18" s="1" t="s">
        <v>14</v>
      </c>
      <c r="D18" s="1" t="s">
        <v>27</v>
      </c>
      <c r="E18" s="1" t="s">
        <v>45</v>
      </c>
      <c r="F18" s="22" t="s">
        <v>111</v>
      </c>
      <c r="G18" s="1" t="s">
        <v>121</v>
      </c>
      <c r="H18" s="1">
        <v>14.024307</v>
      </c>
      <c r="I18" s="5">
        <v>35.368567900000002</v>
      </c>
      <c r="J18" s="1">
        <v>103143.49999999999</v>
      </c>
      <c r="K18" s="1">
        <f t="shared" si="0"/>
        <v>103143.49999999999</v>
      </c>
      <c r="L18" s="1">
        <f t="shared" si="6"/>
        <v>0</v>
      </c>
      <c r="M18" s="1">
        <f>0/6</f>
        <v>0</v>
      </c>
      <c r="N18" s="1" t="s">
        <v>40</v>
      </c>
      <c r="O18" s="1">
        <v>0</v>
      </c>
      <c r="P18" s="1" t="s">
        <v>32</v>
      </c>
      <c r="Q18" s="1">
        <v>44845</v>
      </c>
      <c r="R18" s="1">
        <v>103143.49999999999</v>
      </c>
    </row>
    <row r="19" spans="1:18">
      <c r="A19" s="1">
        <f t="shared" si="3"/>
        <v>18</v>
      </c>
      <c r="B19" s="1" t="s">
        <v>262</v>
      </c>
      <c r="C19" s="1" t="s">
        <v>14</v>
      </c>
      <c r="D19" s="1" t="s">
        <v>27</v>
      </c>
      <c r="E19" s="1" t="s">
        <v>45</v>
      </c>
      <c r="F19" s="22" t="s">
        <v>111</v>
      </c>
      <c r="G19" s="1" t="s">
        <v>121</v>
      </c>
      <c r="H19" s="1">
        <v>14.024307</v>
      </c>
      <c r="I19" s="5">
        <v>35.368567900000002</v>
      </c>
      <c r="J19" s="1">
        <v>103143.49999999999</v>
      </c>
      <c r="K19" s="1">
        <f t="shared" si="0"/>
        <v>103143.49999999999</v>
      </c>
      <c r="L19" s="1">
        <f t="shared" ref="L19:L24" si="8">M19*J19</f>
        <v>0</v>
      </c>
      <c r="M19" s="1">
        <f t="shared" ref="M19:M23" si="9">0/6</f>
        <v>0</v>
      </c>
      <c r="N19" s="1" t="s">
        <v>40</v>
      </c>
      <c r="O19" s="1">
        <v>0</v>
      </c>
      <c r="P19" s="1" t="s">
        <v>32</v>
      </c>
      <c r="Q19" s="1">
        <v>44845</v>
      </c>
      <c r="R19" s="1">
        <v>103143.49999999999</v>
      </c>
    </row>
    <row r="20" spans="1:18">
      <c r="A20" s="1">
        <f t="shared" si="3"/>
        <v>19</v>
      </c>
      <c r="B20" s="1" t="s">
        <v>262</v>
      </c>
      <c r="C20" s="1" t="s">
        <v>14</v>
      </c>
      <c r="D20" s="1" t="s">
        <v>27</v>
      </c>
      <c r="E20" s="1" t="s">
        <v>45</v>
      </c>
      <c r="F20" s="22" t="s">
        <v>111</v>
      </c>
      <c r="G20" s="1" t="s">
        <v>121</v>
      </c>
      <c r="H20" s="1">
        <v>14.024307</v>
      </c>
      <c r="I20" s="5">
        <v>35.368567900000002</v>
      </c>
      <c r="J20" s="1">
        <v>103143.49999999999</v>
      </c>
      <c r="K20" s="1">
        <f t="shared" si="0"/>
        <v>103143.49999999999</v>
      </c>
      <c r="L20" s="1">
        <f t="shared" si="8"/>
        <v>0</v>
      </c>
      <c r="M20" s="1">
        <f t="shared" si="9"/>
        <v>0</v>
      </c>
      <c r="N20" s="1" t="s">
        <v>40</v>
      </c>
      <c r="O20" s="1">
        <v>0</v>
      </c>
      <c r="P20" s="1" t="s">
        <v>32</v>
      </c>
      <c r="Q20" s="1">
        <v>44845</v>
      </c>
      <c r="R20" s="1">
        <v>103143.49999999999</v>
      </c>
    </row>
    <row r="21" spans="1:18">
      <c r="A21" s="1">
        <f t="shared" si="3"/>
        <v>20</v>
      </c>
      <c r="B21" s="1" t="s">
        <v>262</v>
      </c>
      <c r="C21" s="1" t="s">
        <v>14</v>
      </c>
      <c r="D21" s="1" t="s">
        <v>27</v>
      </c>
      <c r="E21" s="1" t="s">
        <v>45</v>
      </c>
      <c r="F21" s="22" t="s">
        <v>111</v>
      </c>
      <c r="G21" s="1" t="s">
        <v>121</v>
      </c>
      <c r="H21" s="1">
        <v>14.024307</v>
      </c>
      <c r="I21" s="5">
        <v>35.368567900000002</v>
      </c>
      <c r="J21" s="1">
        <v>103143.49999999999</v>
      </c>
      <c r="K21" s="1">
        <f t="shared" si="0"/>
        <v>103143.49999999999</v>
      </c>
      <c r="L21" s="1">
        <f t="shared" si="8"/>
        <v>0</v>
      </c>
      <c r="M21" s="1">
        <f t="shared" si="9"/>
        <v>0</v>
      </c>
      <c r="N21" s="1" t="s">
        <v>40</v>
      </c>
      <c r="O21" s="1">
        <v>0</v>
      </c>
      <c r="P21" s="1" t="s">
        <v>32</v>
      </c>
      <c r="Q21" s="1">
        <v>44845</v>
      </c>
      <c r="R21" s="1">
        <v>103143.49999999999</v>
      </c>
    </row>
    <row r="22" spans="1:18">
      <c r="A22" s="1">
        <f t="shared" si="3"/>
        <v>21</v>
      </c>
      <c r="B22" s="1" t="s">
        <v>262</v>
      </c>
      <c r="C22" s="1" t="s">
        <v>14</v>
      </c>
      <c r="D22" s="1" t="s">
        <v>27</v>
      </c>
      <c r="E22" s="1" t="s">
        <v>45</v>
      </c>
      <c r="F22" s="22" t="s">
        <v>111</v>
      </c>
      <c r="G22" s="1" t="s">
        <v>121</v>
      </c>
      <c r="H22" s="1">
        <v>14.024307</v>
      </c>
      <c r="I22" s="5">
        <v>35.368567900000002</v>
      </c>
      <c r="J22" s="1">
        <v>103143.49999999999</v>
      </c>
      <c r="K22" s="1">
        <f t="shared" si="0"/>
        <v>103143.49999999999</v>
      </c>
      <c r="L22" s="1">
        <f t="shared" si="8"/>
        <v>0</v>
      </c>
      <c r="M22" s="1">
        <f t="shared" si="9"/>
        <v>0</v>
      </c>
      <c r="N22" s="1" t="s">
        <v>40</v>
      </c>
      <c r="O22" s="1">
        <v>0</v>
      </c>
      <c r="P22" s="1" t="s">
        <v>32</v>
      </c>
      <c r="Q22" s="1">
        <v>44845</v>
      </c>
      <c r="R22" s="1">
        <v>103143.49999999999</v>
      </c>
    </row>
    <row r="23" spans="1:18">
      <c r="A23" s="1">
        <f t="shared" si="3"/>
        <v>22</v>
      </c>
      <c r="B23" s="1" t="s">
        <v>262</v>
      </c>
      <c r="C23" s="1" t="s">
        <v>14</v>
      </c>
      <c r="D23" s="1" t="s">
        <v>27</v>
      </c>
      <c r="E23" s="1" t="s">
        <v>45</v>
      </c>
      <c r="F23" s="22" t="s">
        <v>111</v>
      </c>
      <c r="G23" s="1" t="s">
        <v>121</v>
      </c>
      <c r="H23" s="1">
        <v>14.024307</v>
      </c>
      <c r="I23" s="5">
        <v>35.368567900000002</v>
      </c>
      <c r="J23" s="1">
        <v>103143.49999999999</v>
      </c>
      <c r="K23" s="1">
        <f t="shared" si="0"/>
        <v>103143.49999999999</v>
      </c>
      <c r="L23" s="1">
        <f t="shared" si="8"/>
        <v>0</v>
      </c>
      <c r="M23" s="1">
        <f t="shared" si="9"/>
        <v>0</v>
      </c>
      <c r="N23" s="1" t="s">
        <v>40</v>
      </c>
      <c r="O23" s="1">
        <v>0</v>
      </c>
      <c r="P23" s="1" t="s">
        <v>32</v>
      </c>
      <c r="Q23" s="1">
        <v>44845</v>
      </c>
      <c r="R23" s="1">
        <v>103143.49999999999</v>
      </c>
    </row>
    <row r="24" spans="1:18">
      <c r="A24" s="1">
        <f t="shared" si="3"/>
        <v>23</v>
      </c>
      <c r="B24" s="1" t="s">
        <v>262</v>
      </c>
      <c r="C24" s="1" t="s">
        <v>14</v>
      </c>
      <c r="D24" s="1" t="s">
        <v>27</v>
      </c>
      <c r="E24" s="1" t="s">
        <v>45</v>
      </c>
      <c r="F24" s="22" t="s">
        <v>112</v>
      </c>
      <c r="G24" s="1" t="s">
        <v>122</v>
      </c>
      <c r="H24" s="12">
        <v>14.15</v>
      </c>
      <c r="I24" s="9">
        <v>34.3333333</v>
      </c>
      <c r="J24" s="1">
        <v>13126.099999999999</v>
      </c>
      <c r="K24" s="1">
        <f t="shared" si="0"/>
        <v>8750.7333333333336</v>
      </c>
      <c r="L24" s="1">
        <f t="shared" si="8"/>
        <v>4375.3666666666659</v>
      </c>
      <c r="M24" s="11">
        <f>2/6</f>
        <v>0.33333333333333331</v>
      </c>
      <c r="N24" s="1" t="s">
        <v>40</v>
      </c>
      <c r="O24" s="1">
        <v>0</v>
      </c>
      <c r="P24" s="1" t="s">
        <v>32</v>
      </c>
      <c r="Q24" s="1">
        <v>30912</v>
      </c>
      <c r="R24" s="1">
        <v>13126.099999999999</v>
      </c>
    </row>
    <row r="25" spans="1:18">
      <c r="A25" s="1">
        <f t="shared" si="3"/>
        <v>24</v>
      </c>
      <c r="B25" s="1" t="s">
        <v>262</v>
      </c>
      <c r="C25" s="1" t="s">
        <v>14</v>
      </c>
      <c r="D25" s="1" t="s">
        <v>27</v>
      </c>
      <c r="E25" s="1" t="s">
        <v>45</v>
      </c>
      <c r="F25" s="22" t="s">
        <v>112</v>
      </c>
      <c r="G25" s="1" t="s">
        <v>122</v>
      </c>
      <c r="H25" s="12">
        <v>14.15</v>
      </c>
      <c r="I25" s="9">
        <v>34.3333333</v>
      </c>
      <c r="J25" s="1">
        <v>13126.099999999999</v>
      </c>
      <c r="K25" s="1">
        <f t="shared" si="0"/>
        <v>8750.7333333333336</v>
      </c>
      <c r="L25" s="1">
        <f t="shared" ref="L25:L30" si="10">M25*J25</f>
        <v>4375.3666666666659</v>
      </c>
      <c r="M25" s="11">
        <f t="shared" ref="M25:M29" si="11">2/6</f>
        <v>0.33333333333333331</v>
      </c>
      <c r="N25" s="1" t="s">
        <v>40</v>
      </c>
      <c r="O25" s="1">
        <v>0</v>
      </c>
      <c r="P25" s="1" t="s">
        <v>32</v>
      </c>
      <c r="Q25" s="1">
        <v>30912</v>
      </c>
      <c r="R25" s="1">
        <v>13126.099999999999</v>
      </c>
    </row>
    <row r="26" spans="1:18">
      <c r="A26" s="1">
        <f t="shared" si="3"/>
        <v>25</v>
      </c>
      <c r="B26" s="1" t="s">
        <v>262</v>
      </c>
      <c r="C26" s="1" t="s">
        <v>14</v>
      </c>
      <c r="D26" s="1" t="s">
        <v>27</v>
      </c>
      <c r="E26" s="1" t="s">
        <v>45</v>
      </c>
      <c r="F26" s="22" t="s">
        <v>112</v>
      </c>
      <c r="G26" s="1" t="s">
        <v>122</v>
      </c>
      <c r="H26" s="12">
        <v>14.15</v>
      </c>
      <c r="I26" s="9">
        <v>34.3333333</v>
      </c>
      <c r="J26" s="1">
        <v>13126.099999999999</v>
      </c>
      <c r="K26" s="1">
        <f t="shared" si="0"/>
        <v>8750.7333333333336</v>
      </c>
      <c r="L26" s="1">
        <f t="shared" si="10"/>
        <v>4375.3666666666659</v>
      </c>
      <c r="M26" s="11">
        <f t="shared" si="11"/>
        <v>0.33333333333333331</v>
      </c>
      <c r="N26" s="1" t="s">
        <v>40</v>
      </c>
      <c r="O26" s="1">
        <v>0</v>
      </c>
      <c r="P26" s="1" t="s">
        <v>32</v>
      </c>
      <c r="Q26" s="1">
        <v>30912</v>
      </c>
      <c r="R26" s="1">
        <v>13126.099999999999</v>
      </c>
    </row>
    <row r="27" spans="1:18">
      <c r="A27" s="1">
        <f t="shared" si="3"/>
        <v>26</v>
      </c>
      <c r="B27" s="1" t="s">
        <v>262</v>
      </c>
      <c r="C27" s="1" t="s">
        <v>14</v>
      </c>
      <c r="D27" s="1" t="s">
        <v>27</v>
      </c>
      <c r="E27" s="1" t="s">
        <v>45</v>
      </c>
      <c r="F27" s="22" t="s">
        <v>112</v>
      </c>
      <c r="G27" s="1" t="s">
        <v>122</v>
      </c>
      <c r="H27" s="12">
        <v>14.15</v>
      </c>
      <c r="I27" s="9">
        <v>34.3333333</v>
      </c>
      <c r="J27" s="1">
        <v>13126.099999999999</v>
      </c>
      <c r="K27" s="1">
        <f t="shared" si="0"/>
        <v>8750.7333333333336</v>
      </c>
      <c r="L27" s="1">
        <f t="shared" si="10"/>
        <v>4375.3666666666659</v>
      </c>
      <c r="M27" s="11">
        <f t="shared" si="11"/>
        <v>0.33333333333333331</v>
      </c>
      <c r="N27" s="1" t="s">
        <v>40</v>
      </c>
      <c r="O27" s="1">
        <v>0</v>
      </c>
      <c r="P27" s="1" t="s">
        <v>32</v>
      </c>
      <c r="Q27" s="1">
        <v>30912</v>
      </c>
      <c r="R27" s="1">
        <v>13126.099999999999</v>
      </c>
    </row>
    <row r="28" spans="1:18">
      <c r="A28" s="1">
        <f t="shared" si="3"/>
        <v>27</v>
      </c>
      <c r="B28" s="1" t="s">
        <v>262</v>
      </c>
      <c r="C28" s="1" t="s">
        <v>14</v>
      </c>
      <c r="D28" s="1" t="s">
        <v>27</v>
      </c>
      <c r="E28" s="1" t="s">
        <v>45</v>
      </c>
      <c r="F28" s="22" t="s">
        <v>112</v>
      </c>
      <c r="G28" s="1" t="s">
        <v>122</v>
      </c>
      <c r="H28" s="12">
        <v>14.15</v>
      </c>
      <c r="I28" s="9">
        <v>34.3333333</v>
      </c>
      <c r="J28" s="1">
        <v>13126.099999999999</v>
      </c>
      <c r="K28" s="1">
        <f t="shared" si="0"/>
        <v>8750.7333333333336</v>
      </c>
      <c r="L28" s="1">
        <f t="shared" si="10"/>
        <v>4375.3666666666659</v>
      </c>
      <c r="M28" s="11">
        <f t="shared" si="11"/>
        <v>0.33333333333333331</v>
      </c>
      <c r="N28" s="1" t="s">
        <v>40</v>
      </c>
      <c r="O28" s="1">
        <v>1</v>
      </c>
      <c r="P28" s="1" t="s">
        <v>32</v>
      </c>
      <c r="Q28" s="1">
        <v>30912</v>
      </c>
      <c r="R28" s="1">
        <v>13126.099999999999</v>
      </c>
    </row>
    <row r="29" spans="1:18">
      <c r="A29" s="1">
        <f t="shared" si="3"/>
        <v>28</v>
      </c>
      <c r="B29" s="1" t="s">
        <v>262</v>
      </c>
      <c r="C29" s="1" t="s">
        <v>14</v>
      </c>
      <c r="D29" s="1" t="s">
        <v>27</v>
      </c>
      <c r="E29" s="1" t="s">
        <v>45</v>
      </c>
      <c r="F29" s="22" t="s">
        <v>112</v>
      </c>
      <c r="G29" s="1" t="s">
        <v>122</v>
      </c>
      <c r="H29" s="12">
        <v>14.15</v>
      </c>
      <c r="I29" s="9">
        <v>34.3333333</v>
      </c>
      <c r="J29" s="1">
        <v>13126.099999999999</v>
      </c>
      <c r="K29" s="1">
        <f t="shared" si="0"/>
        <v>8750.7333333333336</v>
      </c>
      <c r="L29" s="1">
        <f t="shared" si="10"/>
        <v>4375.3666666666659</v>
      </c>
      <c r="M29" s="11">
        <f t="shared" si="11"/>
        <v>0.33333333333333331</v>
      </c>
      <c r="N29" s="1" t="s">
        <v>40</v>
      </c>
      <c r="O29" s="1">
        <v>1</v>
      </c>
      <c r="P29" s="1" t="s">
        <v>32</v>
      </c>
      <c r="Q29" s="1">
        <v>30912</v>
      </c>
      <c r="R29" s="1">
        <v>13126.099999999999</v>
      </c>
    </row>
    <row r="30" spans="1:18">
      <c r="A30" s="1">
        <f t="shared" si="3"/>
        <v>29</v>
      </c>
      <c r="B30" s="1" t="s">
        <v>262</v>
      </c>
      <c r="C30" s="1" t="s">
        <v>14</v>
      </c>
      <c r="D30" s="1" t="s">
        <v>27</v>
      </c>
      <c r="E30" s="1" t="s">
        <v>45</v>
      </c>
      <c r="F30" s="22" t="s">
        <v>113</v>
      </c>
      <c r="G30" s="1" t="s">
        <v>123</v>
      </c>
      <c r="H30" s="9">
        <v>13.416667</v>
      </c>
      <c r="I30" s="9">
        <v>34.633333</v>
      </c>
      <c r="J30" s="1">
        <v>11465.499999999998</v>
      </c>
      <c r="K30" s="1">
        <f t="shared" si="0"/>
        <v>5732.7499999999991</v>
      </c>
      <c r="L30" s="1">
        <f t="shared" si="10"/>
        <v>5732.7499999999991</v>
      </c>
      <c r="M30" s="1">
        <f>1/2</f>
        <v>0.5</v>
      </c>
      <c r="N30" s="1" t="s">
        <v>40</v>
      </c>
      <c r="O30" s="1">
        <v>0</v>
      </c>
      <c r="P30" s="1" t="s">
        <v>32</v>
      </c>
      <c r="Q30" s="1">
        <v>9212</v>
      </c>
      <c r="R30" s="1">
        <v>11465.499999999998</v>
      </c>
    </row>
    <row r="31" spans="1:18">
      <c r="A31" s="1">
        <f t="shared" si="3"/>
        <v>30</v>
      </c>
      <c r="B31" s="1" t="s">
        <v>262</v>
      </c>
      <c r="C31" s="1" t="s">
        <v>14</v>
      </c>
      <c r="D31" s="1" t="s">
        <v>27</v>
      </c>
      <c r="E31" s="1" t="s">
        <v>45</v>
      </c>
      <c r="F31" s="22" t="s">
        <v>113</v>
      </c>
      <c r="G31" s="1" t="s">
        <v>123</v>
      </c>
      <c r="H31" s="9">
        <v>13.416667</v>
      </c>
      <c r="I31" s="9">
        <v>34.633333</v>
      </c>
      <c r="J31" s="1">
        <v>11465.499999999998</v>
      </c>
      <c r="K31" s="1">
        <f t="shared" si="0"/>
        <v>5732.7499999999991</v>
      </c>
      <c r="L31" s="1">
        <f t="shared" ref="L31" si="12">M31*J31</f>
        <v>5732.7499999999991</v>
      </c>
      <c r="M31" s="1">
        <f>1/2</f>
        <v>0.5</v>
      </c>
      <c r="N31" s="1" t="s">
        <v>40</v>
      </c>
      <c r="O31" s="1">
        <v>1</v>
      </c>
      <c r="P31" s="1" t="s">
        <v>32</v>
      </c>
      <c r="Q31" s="1">
        <v>9212</v>
      </c>
      <c r="R31" s="1">
        <v>11465.499999999998</v>
      </c>
    </row>
    <row r="32" spans="1:18">
      <c r="A32" s="1">
        <f t="shared" si="3"/>
        <v>31</v>
      </c>
      <c r="B32" s="1" t="s">
        <v>262</v>
      </c>
      <c r="C32" s="1" t="s">
        <v>14</v>
      </c>
      <c r="D32" s="1" t="s">
        <v>27</v>
      </c>
      <c r="E32" s="1" t="s">
        <v>45</v>
      </c>
      <c r="F32" s="22" t="s">
        <v>113</v>
      </c>
      <c r="G32" s="1" t="s">
        <v>124</v>
      </c>
      <c r="H32" s="1">
        <v>13.6</v>
      </c>
      <c r="I32" s="5">
        <v>34.549999999999997</v>
      </c>
      <c r="J32" s="1">
        <v>2617.4</v>
      </c>
      <c r="K32" s="1">
        <f t="shared" si="0"/>
        <v>2617.4</v>
      </c>
      <c r="L32" s="1">
        <f t="shared" ref="L32:L34" si="13">M32*J32</f>
        <v>0</v>
      </c>
      <c r="M32" s="1">
        <f>0/3</f>
        <v>0</v>
      </c>
      <c r="N32" s="1" t="s">
        <v>40</v>
      </c>
      <c r="O32" s="1">
        <v>0</v>
      </c>
      <c r="P32" s="1" t="s">
        <v>32</v>
      </c>
      <c r="Q32" s="1">
        <v>10181</v>
      </c>
      <c r="R32" s="1">
        <v>2617.4</v>
      </c>
    </row>
    <row r="33" spans="1:18">
      <c r="A33" s="1">
        <f t="shared" si="3"/>
        <v>32</v>
      </c>
      <c r="B33" s="1" t="s">
        <v>262</v>
      </c>
      <c r="C33" s="1" t="s">
        <v>14</v>
      </c>
      <c r="D33" s="1" t="s">
        <v>27</v>
      </c>
      <c r="E33" s="1" t="s">
        <v>45</v>
      </c>
      <c r="F33" s="22" t="s">
        <v>113</v>
      </c>
      <c r="G33" s="1" t="s">
        <v>124</v>
      </c>
      <c r="H33" s="1">
        <v>13.6</v>
      </c>
      <c r="I33" s="5">
        <v>34.549999999999997</v>
      </c>
      <c r="J33" s="1">
        <v>2617.4</v>
      </c>
      <c r="K33" s="1">
        <f t="shared" si="0"/>
        <v>2617.4</v>
      </c>
      <c r="L33" s="1">
        <f t="shared" si="13"/>
        <v>0</v>
      </c>
      <c r="M33" s="1">
        <f t="shared" ref="M33:M34" si="14">0/3</f>
        <v>0</v>
      </c>
      <c r="N33" s="1" t="s">
        <v>40</v>
      </c>
      <c r="O33" s="1">
        <v>0</v>
      </c>
      <c r="P33" s="1" t="s">
        <v>32</v>
      </c>
      <c r="Q33" s="1">
        <v>10181</v>
      </c>
      <c r="R33" s="1">
        <v>2617.4</v>
      </c>
    </row>
    <row r="34" spans="1:18">
      <c r="A34" s="1">
        <f t="shared" si="3"/>
        <v>33</v>
      </c>
      <c r="B34" s="1" t="s">
        <v>262</v>
      </c>
      <c r="C34" s="1" t="s">
        <v>14</v>
      </c>
      <c r="D34" s="1" t="s">
        <v>27</v>
      </c>
      <c r="E34" s="1" t="s">
        <v>45</v>
      </c>
      <c r="F34" s="22" t="s">
        <v>113</v>
      </c>
      <c r="G34" s="1" t="s">
        <v>124</v>
      </c>
      <c r="H34" s="1">
        <v>13.6</v>
      </c>
      <c r="I34" s="5">
        <v>34.549999999999997</v>
      </c>
      <c r="J34" s="1">
        <v>2617.4</v>
      </c>
      <c r="K34" s="1">
        <f t="shared" si="0"/>
        <v>2617.4</v>
      </c>
      <c r="L34" s="1">
        <f t="shared" si="13"/>
        <v>0</v>
      </c>
      <c r="M34" s="1">
        <f t="shared" si="14"/>
        <v>0</v>
      </c>
      <c r="N34" s="1" t="s">
        <v>40</v>
      </c>
      <c r="O34" s="1">
        <v>0</v>
      </c>
      <c r="P34" s="1" t="s">
        <v>32</v>
      </c>
      <c r="Q34" s="1">
        <v>10181</v>
      </c>
      <c r="R34" s="1">
        <v>2617.4</v>
      </c>
    </row>
    <row r="35" spans="1:18">
      <c r="A35" s="1">
        <f t="shared" si="3"/>
        <v>34</v>
      </c>
      <c r="B35" s="1" t="s">
        <v>262</v>
      </c>
      <c r="C35" s="1" t="s">
        <v>14</v>
      </c>
      <c r="D35" s="1" t="s">
        <v>27</v>
      </c>
      <c r="E35" s="1" t="s">
        <v>45</v>
      </c>
      <c r="F35" s="22" t="s">
        <v>114</v>
      </c>
      <c r="G35" s="10" t="s">
        <v>125</v>
      </c>
      <c r="I35" s="5"/>
      <c r="J35" s="1">
        <v>2888.7999999999997</v>
      </c>
      <c r="K35" s="1">
        <f t="shared" si="0"/>
        <v>2407.333333333333</v>
      </c>
      <c r="L35" s="1">
        <f t="shared" ref="L35:L41" si="15">M35*J35</f>
        <v>481.46666666666658</v>
      </c>
      <c r="M35" s="11">
        <f>1/6</f>
        <v>0.16666666666666666</v>
      </c>
      <c r="N35" s="1" t="s">
        <v>40</v>
      </c>
      <c r="O35" s="1">
        <v>0</v>
      </c>
      <c r="P35" s="1" t="s">
        <v>32</v>
      </c>
      <c r="Q35" s="1">
        <v>13154</v>
      </c>
      <c r="R35" s="1">
        <v>2888.7999999999997</v>
      </c>
    </row>
    <row r="36" spans="1:18">
      <c r="A36" s="1">
        <f t="shared" si="3"/>
        <v>35</v>
      </c>
      <c r="B36" s="1" t="s">
        <v>262</v>
      </c>
      <c r="C36" s="1" t="s">
        <v>14</v>
      </c>
      <c r="D36" s="1" t="s">
        <v>27</v>
      </c>
      <c r="E36" s="1" t="s">
        <v>45</v>
      </c>
      <c r="F36" s="22" t="s">
        <v>114</v>
      </c>
      <c r="G36" s="10" t="s">
        <v>125</v>
      </c>
      <c r="I36" s="5"/>
      <c r="J36" s="1">
        <v>2888.7999999999997</v>
      </c>
      <c r="K36" s="1">
        <f t="shared" si="0"/>
        <v>2407.333333333333</v>
      </c>
      <c r="L36" s="1">
        <f t="shared" si="15"/>
        <v>481.46666666666658</v>
      </c>
      <c r="M36" s="11">
        <f t="shared" ref="M36:M40" si="16">1/6</f>
        <v>0.16666666666666666</v>
      </c>
      <c r="N36" s="1" t="s">
        <v>40</v>
      </c>
      <c r="O36" s="1">
        <v>0</v>
      </c>
      <c r="P36" s="1" t="s">
        <v>32</v>
      </c>
      <c r="Q36" s="1">
        <v>13154</v>
      </c>
      <c r="R36" s="1">
        <v>2888.7999999999997</v>
      </c>
    </row>
    <row r="37" spans="1:18">
      <c r="A37" s="1">
        <f t="shared" si="3"/>
        <v>36</v>
      </c>
      <c r="B37" s="1" t="s">
        <v>262</v>
      </c>
      <c r="C37" s="1" t="s">
        <v>14</v>
      </c>
      <c r="D37" s="1" t="s">
        <v>27</v>
      </c>
      <c r="E37" s="1" t="s">
        <v>45</v>
      </c>
      <c r="F37" s="22" t="s">
        <v>114</v>
      </c>
      <c r="G37" s="10" t="s">
        <v>125</v>
      </c>
      <c r="I37" s="5"/>
      <c r="J37" s="1">
        <v>2888.7999999999997</v>
      </c>
      <c r="K37" s="1">
        <f t="shared" si="0"/>
        <v>2407.333333333333</v>
      </c>
      <c r="L37" s="1">
        <f t="shared" si="15"/>
        <v>481.46666666666658</v>
      </c>
      <c r="M37" s="11">
        <f t="shared" si="16"/>
        <v>0.16666666666666666</v>
      </c>
      <c r="N37" s="1" t="s">
        <v>40</v>
      </c>
      <c r="O37" s="1">
        <v>0</v>
      </c>
      <c r="P37" s="1" t="s">
        <v>32</v>
      </c>
      <c r="Q37" s="1">
        <v>13154</v>
      </c>
      <c r="R37" s="1">
        <v>2888.7999999999997</v>
      </c>
    </row>
    <row r="38" spans="1:18">
      <c r="A38" s="1">
        <f t="shared" si="3"/>
        <v>37</v>
      </c>
      <c r="B38" s="1" t="s">
        <v>262</v>
      </c>
      <c r="C38" s="1" t="s">
        <v>14</v>
      </c>
      <c r="D38" s="1" t="s">
        <v>27</v>
      </c>
      <c r="E38" s="1" t="s">
        <v>45</v>
      </c>
      <c r="F38" s="22" t="s">
        <v>114</v>
      </c>
      <c r="G38" s="10" t="s">
        <v>125</v>
      </c>
      <c r="I38" s="5"/>
      <c r="J38" s="1">
        <v>2888.7999999999997</v>
      </c>
      <c r="K38" s="1">
        <f t="shared" si="0"/>
        <v>2407.333333333333</v>
      </c>
      <c r="L38" s="1">
        <f t="shared" si="15"/>
        <v>481.46666666666658</v>
      </c>
      <c r="M38" s="11">
        <f t="shared" si="16"/>
        <v>0.16666666666666666</v>
      </c>
      <c r="N38" s="1" t="s">
        <v>40</v>
      </c>
      <c r="O38" s="1">
        <v>0</v>
      </c>
      <c r="P38" s="1" t="s">
        <v>32</v>
      </c>
      <c r="Q38" s="1">
        <v>13154</v>
      </c>
      <c r="R38" s="1">
        <v>2888.7999999999997</v>
      </c>
    </row>
    <row r="39" spans="1:18">
      <c r="A39" s="1">
        <f t="shared" si="3"/>
        <v>38</v>
      </c>
      <c r="B39" s="1" t="s">
        <v>262</v>
      </c>
      <c r="C39" s="1" t="s">
        <v>14</v>
      </c>
      <c r="D39" s="1" t="s">
        <v>27</v>
      </c>
      <c r="E39" s="1" t="s">
        <v>45</v>
      </c>
      <c r="F39" s="22" t="s">
        <v>114</v>
      </c>
      <c r="G39" s="10" t="s">
        <v>125</v>
      </c>
      <c r="I39" s="5"/>
      <c r="J39" s="1">
        <v>2888.7999999999997</v>
      </c>
      <c r="K39" s="1">
        <f t="shared" si="0"/>
        <v>2407.333333333333</v>
      </c>
      <c r="L39" s="1">
        <f t="shared" si="15"/>
        <v>481.46666666666658</v>
      </c>
      <c r="M39" s="11">
        <f t="shared" si="16"/>
        <v>0.16666666666666666</v>
      </c>
      <c r="N39" s="1" t="s">
        <v>40</v>
      </c>
      <c r="O39" s="1">
        <v>1</v>
      </c>
      <c r="P39" s="1" t="s">
        <v>32</v>
      </c>
      <c r="Q39" s="1">
        <v>13154</v>
      </c>
      <c r="R39" s="1">
        <v>2888.7999999999997</v>
      </c>
    </row>
    <row r="40" spans="1:18">
      <c r="A40" s="1">
        <f t="shared" si="3"/>
        <v>39</v>
      </c>
      <c r="B40" s="1" t="s">
        <v>262</v>
      </c>
      <c r="C40" s="1" t="s">
        <v>14</v>
      </c>
      <c r="D40" s="1" t="s">
        <v>27</v>
      </c>
      <c r="E40" s="1" t="s">
        <v>45</v>
      </c>
      <c r="F40" s="22" t="s">
        <v>114</v>
      </c>
      <c r="G40" s="10" t="s">
        <v>125</v>
      </c>
      <c r="I40" s="5"/>
      <c r="J40" s="1">
        <v>2888.7999999999997</v>
      </c>
      <c r="K40" s="1">
        <f t="shared" si="0"/>
        <v>2407.333333333333</v>
      </c>
      <c r="L40" s="1">
        <f t="shared" si="15"/>
        <v>481.46666666666658</v>
      </c>
      <c r="M40" s="11">
        <f t="shared" si="16"/>
        <v>0.16666666666666666</v>
      </c>
      <c r="N40" s="1" t="s">
        <v>40</v>
      </c>
      <c r="O40" s="1">
        <v>0</v>
      </c>
      <c r="P40" s="1" t="s">
        <v>32</v>
      </c>
      <c r="Q40" s="1">
        <v>13154</v>
      </c>
      <c r="R40" s="1">
        <v>2888.7999999999997</v>
      </c>
    </row>
    <row r="41" spans="1:18">
      <c r="A41" s="1">
        <f t="shared" si="3"/>
        <v>40</v>
      </c>
      <c r="B41" s="1" t="s">
        <v>262</v>
      </c>
      <c r="C41" s="1" t="s">
        <v>14</v>
      </c>
      <c r="D41" s="1" t="s">
        <v>27</v>
      </c>
      <c r="E41" s="1" t="s">
        <v>45</v>
      </c>
      <c r="F41" s="22" t="s">
        <v>115</v>
      </c>
      <c r="G41" s="10" t="s">
        <v>126</v>
      </c>
      <c r="H41" s="5"/>
      <c r="I41" s="5"/>
      <c r="J41" s="5">
        <v>38207.599999999999</v>
      </c>
      <c r="K41" s="1">
        <f t="shared" si="0"/>
        <v>38207.599999999999</v>
      </c>
      <c r="L41" s="1">
        <f t="shared" si="15"/>
        <v>0</v>
      </c>
      <c r="M41" s="1">
        <f>0/3</f>
        <v>0</v>
      </c>
      <c r="N41" s="1" t="s">
        <v>40</v>
      </c>
      <c r="O41" s="1">
        <v>0</v>
      </c>
      <c r="P41" s="1" t="s">
        <v>32</v>
      </c>
      <c r="Q41" s="5">
        <v>16612</v>
      </c>
      <c r="R41" s="5">
        <v>38207.599999999999</v>
      </c>
    </row>
    <row r="42" spans="1:18">
      <c r="A42" s="1">
        <f t="shared" si="3"/>
        <v>41</v>
      </c>
      <c r="B42" s="1" t="s">
        <v>262</v>
      </c>
      <c r="C42" s="1" t="s">
        <v>14</v>
      </c>
      <c r="D42" s="1" t="s">
        <v>27</v>
      </c>
      <c r="E42" s="1" t="s">
        <v>45</v>
      </c>
      <c r="F42" s="22" t="s">
        <v>115</v>
      </c>
      <c r="G42" s="10" t="s">
        <v>126</v>
      </c>
      <c r="H42" s="5"/>
      <c r="I42" s="5"/>
      <c r="J42" s="5">
        <v>38207.599999999999</v>
      </c>
      <c r="K42" s="1">
        <f t="shared" si="0"/>
        <v>38207.599999999999</v>
      </c>
      <c r="L42" s="1">
        <f t="shared" ref="L42:L43" si="17">M42*J42</f>
        <v>0</v>
      </c>
      <c r="M42" s="1">
        <f t="shared" ref="M42:M46" si="18">0/3</f>
        <v>0</v>
      </c>
      <c r="N42" s="1" t="s">
        <v>40</v>
      </c>
      <c r="O42" s="1">
        <v>0</v>
      </c>
      <c r="P42" s="1" t="s">
        <v>32</v>
      </c>
      <c r="Q42" s="5">
        <v>16612</v>
      </c>
      <c r="R42" s="5">
        <v>38207.599999999999</v>
      </c>
    </row>
    <row r="43" spans="1:18">
      <c r="A43" s="1">
        <f t="shared" si="3"/>
        <v>42</v>
      </c>
      <c r="B43" s="1" t="s">
        <v>262</v>
      </c>
      <c r="C43" s="1" t="s">
        <v>14</v>
      </c>
      <c r="D43" s="1" t="s">
        <v>27</v>
      </c>
      <c r="E43" s="1" t="s">
        <v>45</v>
      </c>
      <c r="F43" s="22" t="s">
        <v>115</v>
      </c>
      <c r="G43" s="10" t="s">
        <v>126</v>
      </c>
      <c r="H43" s="5"/>
      <c r="I43" s="5"/>
      <c r="J43" s="5">
        <v>38207.599999999999</v>
      </c>
      <c r="K43" s="1">
        <f t="shared" si="0"/>
        <v>38207.599999999999</v>
      </c>
      <c r="L43" s="1">
        <f t="shared" si="17"/>
        <v>0</v>
      </c>
      <c r="M43" s="1">
        <f t="shared" si="18"/>
        <v>0</v>
      </c>
      <c r="N43" s="1" t="s">
        <v>40</v>
      </c>
      <c r="O43" s="1">
        <v>0</v>
      </c>
      <c r="P43" s="1" t="s">
        <v>32</v>
      </c>
      <c r="Q43" s="5">
        <v>16612</v>
      </c>
      <c r="R43" s="5">
        <v>38207.599999999999</v>
      </c>
    </row>
    <row r="44" spans="1:18">
      <c r="A44" s="1">
        <f t="shared" si="3"/>
        <v>43</v>
      </c>
      <c r="B44" s="1" t="s">
        <v>262</v>
      </c>
      <c r="C44" s="1" t="s">
        <v>14</v>
      </c>
      <c r="D44" s="1" t="s">
        <v>27</v>
      </c>
      <c r="E44" s="1" t="s">
        <v>45</v>
      </c>
      <c r="F44" s="22" t="s">
        <v>115</v>
      </c>
      <c r="G44" s="10" t="s">
        <v>127</v>
      </c>
      <c r="I44" s="5"/>
      <c r="J44" s="1">
        <v>1398.3999999999999</v>
      </c>
      <c r="K44" s="1">
        <f t="shared" si="0"/>
        <v>1398.3999999999999</v>
      </c>
      <c r="L44" s="1">
        <f t="shared" ref="L44:L47" si="19">M44*J44</f>
        <v>0</v>
      </c>
      <c r="M44" s="1">
        <f t="shared" si="18"/>
        <v>0</v>
      </c>
      <c r="N44" s="1" t="s">
        <v>40</v>
      </c>
      <c r="O44" s="1">
        <v>0</v>
      </c>
      <c r="P44" s="1" t="s">
        <v>32</v>
      </c>
      <c r="Q44" s="1">
        <v>926</v>
      </c>
      <c r="R44" s="1">
        <v>1398.3999999999999</v>
      </c>
    </row>
    <row r="45" spans="1:18">
      <c r="A45" s="1">
        <f t="shared" si="3"/>
        <v>44</v>
      </c>
      <c r="B45" s="1" t="s">
        <v>262</v>
      </c>
      <c r="C45" s="1" t="s">
        <v>14</v>
      </c>
      <c r="D45" s="1" t="s">
        <v>27</v>
      </c>
      <c r="E45" s="1" t="s">
        <v>45</v>
      </c>
      <c r="F45" s="22" t="s">
        <v>115</v>
      </c>
      <c r="G45" s="10" t="s">
        <v>127</v>
      </c>
      <c r="I45" s="5"/>
      <c r="J45" s="1">
        <v>1398.3999999999999</v>
      </c>
      <c r="K45" s="1">
        <f t="shared" si="0"/>
        <v>1398.3999999999999</v>
      </c>
      <c r="L45" s="1">
        <f t="shared" si="19"/>
        <v>0</v>
      </c>
      <c r="M45" s="1">
        <f t="shared" si="18"/>
        <v>0</v>
      </c>
      <c r="N45" s="1" t="s">
        <v>40</v>
      </c>
      <c r="O45" s="1">
        <v>0</v>
      </c>
      <c r="P45" s="1" t="s">
        <v>32</v>
      </c>
      <c r="Q45" s="1">
        <v>926</v>
      </c>
      <c r="R45" s="1">
        <v>1398.3999999999999</v>
      </c>
    </row>
    <row r="46" spans="1:18">
      <c r="A46" s="1">
        <f t="shared" si="3"/>
        <v>45</v>
      </c>
      <c r="B46" s="1" t="s">
        <v>262</v>
      </c>
      <c r="C46" s="1" t="s">
        <v>14</v>
      </c>
      <c r="D46" s="1" t="s">
        <v>27</v>
      </c>
      <c r="E46" s="1" t="s">
        <v>45</v>
      </c>
      <c r="F46" s="22" t="s">
        <v>115</v>
      </c>
      <c r="G46" s="10" t="s">
        <v>127</v>
      </c>
      <c r="I46" s="5"/>
      <c r="J46" s="1">
        <v>1398.3999999999999</v>
      </c>
      <c r="K46" s="1">
        <f t="shared" si="0"/>
        <v>1398.3999999999999</v>
      </c>
      <c r="L46" s="1">
        <f t="shared" si="19"/>
        <v>0</v>
      </c>
      <c r="M46" s="1">
        <f t="shared" si="18"/>
        <v>0</v>
      </c>
      <c r="N46" s="1" t="s">
        <v>40</v>
      </c>
      <c r="O46" s="1">
        <v>0</v>
      </c>
      <c r="P46" s="1" t="s">
        <v>32</v>
      </c>
      <c r="Q46" s="1">
        <v>926</v>
      </c>
      <c r="R46" s="1">
        <v>1398.3999999999999</v>
      </c>
    </row>
    <row r="47" spans="1:18">
      <c r="A47" s="1">
        <f t="shared" si="3"/>
        <v>46</v>
      </c>
      <c r="B47" s="1" t="s">
        <v>262</v>
      </c>
      <c r="C47" s="1" t="s">
        <v>14</v>
      </c>
      <c r="D47" s="1" t="s">
        <v>27</v>
      </c>
      <c r="E47" s="1" t="s">
        <v>45</v>
      </c>
      <c r="F47" s="22" t="s">
        <v>116</v>
      </c>
      <c r="G47" s="10" t="s">
        <v>128</v>
      </c>
      <c r="I47" s="5"/>
      <c r="J47" s="1">
        <v>24481.199999999997</v>
      </c>
      <c r="K47" s="1">
        <f t="shared" si="0"/>
        <v>14688.719999999998</v>
      </c>
      <c r="L47" s="1">
        <f t="shared" si="19"/>
        <v>9792.48</v>
      </c>
      <c r="M47" s="1">
        <f>2/5</f>
        <v>0.4</v>
      </c>
      <c r="N47" s="1" t="s">
        <v>40</v>
      </c>
      <c r="O47" s="1">
        <v>0</v>
      </c>
      <c r="P47" s="1" t="s">
        <v>32</v>
      </c>
      <c r="Q47" s="1">
        <v>10644</v>
      </c>
      <c r="R47" s="1">
        <v>24481.199999999997</v>
      </c>
    </row>
    <row r="48" spans="1:18">
      <c r="A48" s="1">
        <f t="shared" si="3"/>
        <v>47</v>
      </c>
      <c r="B48" s="1" t="s">
        <v>262</v>
      </c>
      <c r="C48" s="1" t="s">
        <v>14</v>
      </c>
      <c r="D48" s="1" t="s">
        <v>27</v>
      </c>
      <c r="E48" s="1" t="s">
        <v>45</v>
      </c>
      <c r="F48" s="22" t="s">
        <v>116</v>
      </c>
      <c r="G48" s="10" t="s">
        <v>128</v>
      </c>
      <c r="I48" s="5"/>
      <c r="J48" s="1">
        <v>24481.199999999997</v>
      </c>
      <c r="K48" s="1">
        <f t="shared" si="0"/>
        <v>14688.719999999998</v>
      </c>
      <c r="L48" s="1">
        <f t="shared" ref="L48:L52" si="20">M48*J48</f>
        <v>9792.48</v>
      </c>
      <c r="M48" s="1">
        <f t="shared" ref="M48:M51" si="21">2/5</f>
        <v>0.4</v>
      </c>
      <c r="N48" s="1" t="s">
        <v>40</v>
      </c>
      <c r="O48" s="1">
        <v>1</v>
      </c>
      <c r="P48" s="1" t="s">
        <v>32</v>
      </c>
      <c r="Q48" s="1">
        <v>10644</v>
      </c>
      <c r="R48" s="1">
        <v>24481.199999999997</v>
      </c>
    </row>
    <row r="49" spans="1:18">
      <c r="A49" s="1">
        <f t="shared" si="3"/>
        <v>48</v>
      </c>
      <c r="B49" s="1" t="s">
        <v>262</v>
      </c>
      <c r="C49" s="1" t="s">
        <v>14</v>
      </c>
      <c r="D49" s="1" t="s">
        <v>27</v>
      </c>
      <c r="E49" s="1" t="s">
        <v>45</v>
      </c>
      <c r="F49" s="22" t="s">
        <v>116</v>
      </c>
      <c r="G49" s="10" t="s">
        <v>128</v>
      </c>
      <c r="I49" s="5"/>
      <c r="J49" s="1">
        <v>24481.199999999997</v>
      </c>
      <c r="K49" s="1">
        <f t="shared" si="0"/>
        <v>14688.719999999998</v>
      </c>
      <c r="L49" s="1">
        <f t="shared" si="20"/>
        <v>9792.48</v>
      </c>
      <c r="M49" s="1">
        <f t="shared" si="21"/>
        <v>0.4</v>
      </c>
      <c r="N49" s="1" t="s">
        <v>40</v>
      </c>
      <c r="O49" s="1">
        <v>0</v>
      </c>
      <c r="P49" s="1" t="s">
        <v>32</v>
      </c>
      <c r="Q49" s="1">
        <v>10644</v>
      </c>
      <c r="R49" s="1">
        <v>24481.199999999997</v>
      </c>
    </row>
    <row r="50" spans="1:18">
      <c r="A50" s="1">
        <f t="shared" si="3"/>
        <v>49</v>
      </c>
      <c r="B50" s="1" t="s">
        <v>262</v>
      </c>
      <c r="C50" s="1" t="s">
        <v>14</v>
      </c>
      <c r="D50" s="1" t="s">
        <v>27</v>
      </c>
      <c r="E50" s="1" t="s">
        <v>45</v>
      </c>
      <c r="F50" s="22" t="s">
        <v>116</v>
      </c>
      <c r="G50" s="10" t="s">
        <v>128</v>
      </c>
      <c r="I50" s="5"/>
      <c r="J50" s="1">
        <v>24481.199999999997</v>
      </c>
      <c r="K50" s="1">
        <f t="shared" si="0"/>
        <v>14688.719999999998</v>
      </c>
      <c r="L50" s="1">
        <f t="shared" si="20"/>
        <v>9792.48</v>
      </c>
      <c r="M50" s="1">
        <f t="shared" si="21"/>
        <v>0.4</v>
      </c>
      <c r="N50" s="1" t="s">
        <v>40</v>
      </c>
      <c r="O50" s="1">
        <v>1</v>
      </c>
      <c r="P50" s="1" t="s">
        <v>32</v>
      </c>
      <c r="Q50" s="1">
        <v>10644</v>
      </c>
      <c r="R50" s="1">
        <v>24481.199999999997</v>
      </c>
    </row>
    <row r="51" spans="1:18">
      <c r="A51" s="1">
        <f t="shared" si="3"/>
        <v>50</v>
      </c>
      <c r="B51" s="1" t="s">
        <v>262</v>
      </c>
      <c r="C51" s="1" t="s">
        <v>14</v>
      </c>
      <c r="D51" s="1" t="s">
        <v>27</v>
      </c>
      <c r="E51" s="1" t="s">
        <v>45</v>
      </c>
      <c r="F51" s="22" t="s">
        <v>116</v>
      </c>
      <c r="G51" s="10" t="s">
        <v>128</v>
      </c>
      <c r="I51" s="5"/>
      <c r="J51" s="1">
        <v>24481.199999999997</v>
      </c>
      <c r="K51" s="1">
        <f t="shared" si="0"/>
        <v>14688.719999999998</v>
      </c>
      <c r="L51" s="1">
        <f t="shared" si="20"/>
        <v>9792.48</v>
      </c>
      <c r="M51" s="1">
        <f t="shared" si="21"/>
        <v>0.4</v>
      </c>
      <c r="N51" s="1" t="s">
        <v>40</v>
      </c>
      <c r="O51" s="1">
        <v>0</v>
      </c>
      <c r="P51" s="1" t="s">
        <v>32</v>
      </c>
      <c r="Q51" s="1">
        <v>10644</v>
      </c>
      <c r="R51" s="1">
        <v>24481.199999999997</v>
      </c>
    </row>
    <row r="52" spans="1:18">
      <c r="A52" s="1">
        <f t="shared" si="3"/>
        <v>51</v>
      </c>
      <c r="B52" s="1" t="s">
        <v>262</v>
      </c>
      <c r="C52" s="1" t="s">
        <v>14</v>
      </c>
      <c r="D52" s="1" t="s">
        <v>27</v>
      </c>
      <c r="E52" s="1" t="s">
        <v>45</v>
      </c>
      <c r="F52" s="22" t="s">
        <v>117</v>
      </c>
      <c r="G52" s="10" t="s">
        <v>129</v>
      </c>
      <c r="I52" s="5"/>
      <c r="J52" s="1">
        <v>7983.2999999999993</v>
      </c>
      <c r="K52" s="1">
        <f t="shared" si="0"/>
        <v>5987.4749999999995</v>
      </c>
      <c r="L52" s="1">
        <f t="shared" si="20"/>
        <v>1995.8249999999998</v>
      </c>
      <c r="M52" s="1">
        <f>1/4</f>
        <v>0.25</v>
      </c>
      <c r="N52" s="1" t="s">
        <v>40</v>
      </c>
      <c r="O52" s="1">
        <v>0</v>
      </c>
      <c r="P52" s="1" t="s">
        <v>32</v>
      </c>
      <c r="Q52" s="1">
        <v>10490</v>
      </c>
      <c r="R52" s="1">
        <v>7983.2999999999993</v>
      </c>
    </row>
    <row r="53" spans="1:18">
      <c r="A53" s="1">
        <f t="shared" si="3"/>
        <v>52</v>
      </c>
      <c r="B53" s="1" t="s">
        <v>262</v>
      </c>
      <c r="C53" s="1" t="s">
        <v>14</v>
      </c>
      <c r="D53" s="1" t="s">
        <v>27</v>
      </c>
      <c r="E53" s="1" t="s">
        <v>45</v>
      </c>
      <c r="F53" s="22" t="s">
        <v>117</v>
      </c>
      <c r="G53" s="10" t="s">
        <v>129</v>
      </c>
      <c r="I53" s="5"/>
      <c r="J53" s="1">
        <v>7983.2999999999993</v>
      </c>
      <c r="K53" s="1">
        <f t="shared" si="0"/>
        <v>5987.4749999999995</v>
      </c>
      <c r="L53" s="1">
        <f t="shared" ref="L53:L55" si="22">M53*J53</f>
        <v>1995.8249999999998</v>
      </c>
      <c r="M53" s="1">
        <f t="shared" ref="M53:M55" si="23">1/4</f>
        <v>0.25</v>
      </c>
      <c r="N53" s="1" t="s">
        <v>40</v>
      </c>
      <c r="O53" s="1">
        <v>1</v>
      </c>
      <c r="P53" s="1" t="s">
        <v>32</v>
      </c>
      <c r="Q53" s="1">
        <v>10490</v>
      </c>
      <c r="R53" s="1">
        <v>7983.2999999999993</v>
      </c>
    </row>
    <row r="54" spans="1:18">
      <c r="A54" s="1">
        <f t="shared" si="3"/>
        <v>53</v>
      </c>
      <c r="B54" s="1" t="s">
        <v>262</v>
      </c>
      <c r="C54" s="1" t="s">
        <v>14</v>
      </c>
      <c r="D54" s="1" t="s">
        <v>27</v>
      </c>
      <c r="E54" s="1" t="s">
        <v>45</v>
      </c>
      <c r="F54" s="22" t="s">
        <v>117</v>
      </c>
      <c r="G54" s="10" t="s">
        <v>129</v>
      </c>
      <c r="I54" s="5"/>
      <c r="J54" s="1">
        <v>7983.2999999999993</v>
      </c>
      <c r="K54" s="1">
        <f t="shared" si="0"/>
        <v>5987.4749999999995</v>
      </c>
      <c r="L54" s="1">
        <f t="shared" si="22"/>
        <v>1995.8249999999998</v>
      </c>
      <c r="M54" s="1">
        <f t="shared" si="23"/>
        <v>0.25</v>
      </c>
      <c r="N54" s="1" t="s">
        <v>40</v>
      </c>
      <c r="O54" s="1">
        <v>0</v>
      </c>
      <c r="P54" s="1" t="s">
        <v>32</v>
      </c>
      <c r="Q54" s="1">
        <v>10490</v>
      </c>
      <c r="R54" s="1">
        <v>7983.2999999999993</v>
      </c>
    </row>
    <row r="55" spans="1:18">
      <c r="A55" s="1">
        <f t="shared" si="3"/>
        <v>54</v>
      </c>
      <c r="B55" s="1" t="s">
        <v>262</v>
      </c>
      <c r="C55" s="1" t="s">
        <v>14</v>
      </c>
      <c r="D55" s="1" t="s">
        <v>27</v>
      </c>
      <c r="E55" s="1" t="s">
        <v>45</v>
      </c>
      <c r="F55" s="22" t="s">
        <v>117</v>
      </c>
      <c r="G55" s="10" t="s">
        <v>129</v>
      </c>
      <c r="I55" s="5"/>
      <c r="J55" s="1">
        <v>7983.2999999999993</v>
      </c>
      <c r="K55" s="1">
        <f t="shared" si="0"/>
        <v>5987.4749999999995</v>
      </c>
      <c r="L55" s="1">
        <f t="shared" si="22"/>
        <v>1995.8249999999998</v>
      </c>
      <c r="M55" s="1">
        <f t="shared" si="23"/>
        <v>0.25</v>
      </c>
      <c r="N55" s="1" t="s">
        <v>40</v>
      </c>
      <c r="O55" s="1">
        <v>0</v>
      </c>
      <c r="P55" s="1" t="s">
        <v>32</v>
      </c>
      <c r="Q55" s="1">
        <v>10490</v>
      </c>
      <c r="R55" s="1">
        <v>7983.2999999999993</v>
      </c>
    </row>
    <row r="56" spans="1:18">
      <c r="A56" s="1">
        <f t="shared" si="3"/>
        <v>55</v>
      </c>
      <c r="B56" s="1" t="s">
        <v>262</v>
      </c>
      <c r="C56" s="1" t="s">
        <v>14</v>
      </c>
      <c r="D56" s="1" t="s">
        <v>27</v>
      </c>
      <c r="E56" s="1" t="s">
        <v>45</v>
      </c>
      <c r="F56" s="22" t="s">
        <v>117</v>
      </c>
      <c r="G56" s="10" t="s">
        <v>130</v>
      </c>
      <c r="I56" s="5"/>
      <c r="J56" s="1">
        <v>24313.299999999996</v>
      </c>
      <c r="N56" s="1" t="s">
        <v>40</v>
      </c>
      <c r="O56" s="1">
        <v>0</v>
      </c>
      <c r="P56" s="1" t="s">
        <v>32</v>
      </c>
      <c r="Q56" s="1">
        <v>23586.499999999996</v>
      </c>
      <c r="R56" s="1">
        <v>24313.299999999996</v>
      </c>
    </row>
    <row r="57" spans="1:18">
      <c r="A57" s="1">
        <f t="shared" si="3"/>
        <v>56</v>
      </c>
      <c r="B57" s="1" t="s">
        <v>262</v>
      </c>
      <c r="C57" s="1" t="s">
        <v>14</v>
      </c>
      <c r="D57" s="1" t="s">
        <v>27</v>
      </c>
      <c r="E57" s="1" t="s">
        <v>45</v>
      </c>
      <c r="F57" s="22" t="s">
        <v>117</v>
      </c>
      <c r="G57" s="10" t="s">
        <v>130</v>
      </c>
      <c r="I57" s="5"/>
      <c r="J57" s="1">
        <v>24313.299999999996</v>
      </c>
      <c r="N57" s="1" t="s">
        <v>40</v>
      </c>
      <c r="O57" s="1">
        <v>0</v>
      </c>
      <c r="P57" s="1" t="s">
        <v>32</v>
      </c>
      <c r="Q57" s="1">
        <v>23586.499999999996</v>
      </c>
      <c r="R57" s="1">
        <v>24313.299999999996</v>
      </c>
    </row>
  </sheetData>
  <pageMargins left="0.7" right="0.7" top="0.75" bottom="0.75" header="0.3" footer="0.3"/>
  <pageSetup orientation="portrait" copies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R579"/>
  <sheetViews>
    <sheetView topLeftCell="A545" workbookViewId="0">
      <selection activeCell="B545" sqref="B545:B579"/>
    </sheetView>
  </sheetViews>
  <sheetFormatPr defaultRowHeight="11.25"/>
  <cols>
    <col min="1" max="1" width="6.85546875" style="1" customWidth="1"/>
    <col min="2" max="2" width="17.5703125" style="1" customWidth="1"/>
    <col min="3" max="3" width="10" style="1" customWidth="1"/>
    <col min="4" max="4" width="7" style="1" customWidth="1"/>
    <col min="5" max="5" width="10.28515625" style="1" customWidth="1"/>
    <col min="6" max="12" width="7.85546875" style="1" customWidth="1"/>
    <col min="13" max="13" width="14.28515625" style="1" customWidth="1"/>
    <col min="14" max="14" width="7.85546875" style="1" customWidth="1"/>
    <col min="15" max="15" width="8.5703125" style="1" customWidth="1"/>
    <col min="16" max="16" width="7.2851562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53</v>
      </c>
      <c r="N1" s="2" t="s">
        <v>21</v>
      </c>
      <c r="O1" s="2" t="s">
        <v>1</v>
      </c>
      <c r="P1" s="2" t="s">
        <v>12</v>
      </c>
      <c r="Q1" s="2" t="s">
        <v>54</v>
      </c>
      <c r="R1" s="2" t="s">
        <v>55</v>
      </c>
    </row>
    <row r="2" spans="1:18">
      <c r="A2" s="1">
        <v>1</v>
      </c>
      <c r="B2" s="1" t="s">
        <v>51</v>
      </c>
      <c r="C2" s="1" t="s">
        <v>14</v>
      </c>
      <c r="D2" s="1" t="s">
        <v>22</v>
      </c>
      <c r="E2" s="1" t="s">
        <v>23</v>
      </c>
      <c r="N2" s="1" t="s">
        <v>3</v>
      </c>
      <c r="O2" s="1" t="s">
        <v>5</v>
      </c>
      <c r="P2" s="1" t="s">
        <v>10</v>
      </c>
    </row>
    <row r="3" spans="1:18">
      <c r="A3" s="1">
        <f>A2+1</f>
        <v>2</v>
      </c>
      <c r="B3" s="1" t="s">
        <v>51</v>
      </c>
      <c r="C3" s="1" t="s">
        <v>14</v>
      </c>
      <c r="D3" s="1" t="s">
        <v>22</v>
      </c>
      <c r="E3" s="1" t="s">
        <v>23</v>
      </c>
      <c r="N3" s="1" t="s">
        <v>3</v>
      </c>
      <c r="O3" s="1" t="s">
        <v>5</v>
      </c>
      <c r="P3" s="1" t="s">
        <v>10</v>
      </c>
    </row>
    <row r="4" spans="1:18">
      <c r="A4" s="1">
        <f t="shared" ref="A4:A67" si="0">A3+1</f>
        <v>3</v>
      </c>
      <c r="B4" s="1" t="s">
        <v>51</v>
      </c>
      <c r="C4" s="1" t="s">
        <v>14</v>
      </c>
      <c r="D4" s="1" t="s">
        <v>22</v>
      </c>
      <c r="E4" s="1" t="s">
        <v>23</v>
      </c>
      <c r="N4" s="1" t="s">
        <v>3</v>
      </c>
      <c r="O4" s="1" t="s">
        <v>5</v>
      </c>
      <c r="P4" s="1" t="s">
        <v>10</v>
      </c>
    </row>
    <row r="5" spans="1:18">
      <c r="A5" s="1">
        <f t="shared" si="0"/>
        <v>4</v>
      </c>
      <c r="B5" s="1" t="s">
        <v>51</v>
      </c>
      <c r="C5" s="1" t="s">
        <v>14</v>
      </c>
      <c r="D5" s="1" t="s">
        <v>22</v>
      </c>
      <c r="E5" s="1" t="s">
        <v>23</v>
      </c>
      <c r="N5" s="1" t="s">
        <v>3</v>
      </c>
      <c r="O5" s="1" t="s">
        <v>5</v>
      </c>
      <c r="P5" s="1" t="s">
        <v>10</v>
      </c>
    </row>
    <row r="6" spans="1:18">
      <c r="A6" s="1">
        <f t="shared" si="0"/>
        <v>5</v>
      </c>
      <c r="B6" s="1" t="s">
        <v>51</v>
      </c>
      <c r="C6" s="1" t="s">
        <v>14</v>
      </c>
      <c r="D6" s="1" t="s">
        <v>22</v>
      </c>
      <c r="E6" s="1" t="s">
        <v>23</v>
      </c>
      <c r="N6" s="1" t="s">
        <v>3</v>
      </c>
      <c r="O6" s="1" t="s">
        <v>5</v>
      </c>
      <c r="P6" s="1" t="s">
        <v>10</v>
      </c>
    </row>
    <row r="7" spans="1:18">
      <c r="A7" s="1">
        <f t="shared" si="0"/>
        <v>6</v>
      </c>
      <c r="B7" s="1" t="s">
        <v>51</v>
      </c>
      <c r="C7" s="1" t="s">
        <v>14</v>
      </c>
      <c r="D7" s="1" t="s">
        <v>22</v>
      </c>
      <c r="E7" s="1" t="s">
        <v>23</v>
      </c>
      <c r="N7" s="1" t="s">
        <v>3</v>
      </c>
      <c r="O7" s="1" t="s">
        <v>5</v>
      </c>
      <c r="P7" s="1" t="s">
        <v>10</v>
      </c>
    </row>
    <row r="8" spans="1:18">
      <c r="A8" s="1">
        <f t="shared" si="0"/>
        <v>7</v>
      </c>
      <c r="B8" s="1" t="s">
        <v>51</v>
      </c>
      <c r="C8" s="1" t="s">
        <v>14</v>
      </c>
      <c r="D8" s="1" t="s">
        <v>22</v>
      </c>
      <c r="E8" s="1" t="s">
        <v>23</v>
      </c>
      <c r="N8" s="1" t="s">
        <v>3</v>
      </c>
      <c r="O8" s="1" t="s">
        <v>5</v>
      </c>
      <c r="P8" s="1" t="s">
        <v>10</v>
      </c>
    </row>
    <row r="9" spans="1:18">
      <c r="A9" s="1">
        <f t="shared" si="0"/>
        <v>8</v>
      </c>
      <c r="B9" s="1" t="s">
        <v>51</v>
      </c>
      <c r="C9" s="1" t="s">
        <v>14</v>
      </c>
      <c r="D9" s="1" t="s">
        <v>22</v>
      </c>
      <c r="E9" s="1" t="s">
        <v>23</v>
      </c>
      <c r="N9" s="1" t="s">
        <v>3</v>
      </c>
      <c r="O9" s="1" t="s">
        <v>5</v>
      </c>
      <c r="P9" s="1" t="s">
        <v>10</v>
      </c>
    </row>
    <row r="10" spans="1:18">
      <c r="A10" s="1">
        <f t="shared" si="0"/>
        <v>9</v>
      </c>
      <c r="B10" s="1" t="s">
        <v>51</v>
      </c>
      <c r="C10" s="1" t="s">
        <v>14</v>
      </c>
      <c r="D10" s="1" t="s">
        <v>22</v>
      </c>
      <c r="E10" s="1" t="s">
        <v>23</v>
      </c>
      <c r="N10" s="1" t="s">
        <v>3</v>
      </c>
      <c r="O10" s="1" t="s">
        <v>5</v>
      </c>
      <c r="P10" s="1" t="s">
        <v>10</v>
      </c>
    </row>
    <row r="11" spans="1:18">
      <c r="A11" s="1">
        <f t="shared" si="0"/>
        <v>10</v>
      </c>
      <c r="B11" s="1" t="s">
        <v>51</v>
      </c>
      <c r="C11" s="1" t="s">
        <v>14</v>
      </c>
      <c r="D11" s="1" t="s">
        <v>22</v>
      </c>
      <c r="E11" s="1" t="s">
        <v>23</v>
      </c>
      <c r="N11" s="1" t="s">
        <v>3</v>
      </c>
      <c r="O11" s="1" t="s">
        <v>5</v>
      </c>
      <c r="P11" s="1" t="s">
        <v>10</v>
      </c>
    </row>
    <row r="12" spans="1:18">
      <c r="A12" s="1">
        <f t="shared" si="0"/>
        <v>11</v>
      </c>
      <c r="B12" s="1" t="s">
        <v>51</v>
      </c>
      <c r="C12" s="1" t="s">
        <v>14</v>
      </c>
      <c r="D12" s="1" t="s">
        <v>22</v>
      </c>
      <c r="E12" s="1" t="s">
        <v>23</v>
      </c>
      <c r="N12" s="1" t="s">
        <v>3</v>
      </c>
      <c r="O12" s="1" t="s">
        <v>5</v>
      </c>
      <c r="P12" s="1" t="s">
        <v>10</v>
      </c>
    </row>
    <row r="13" spans="1:18">
      <c r="A13" s="1">
        <f t="shared" si="0"/>
        <v>12</v>
      </c>
      <c r="B13" s="1" t="s">
        <v>51</v>
      </c>
      <c r="C13" s="1" t="s">
        <v>14</v>
      </c>
      <c r="D13" s="1" t="s">
        <v>22</v>
      </c>
      <c r="E13" s="1" t="s">
        <v>23</v>
      </c>
      <c r="N13" s="1" t="s">
        <v>3</v>
      </c>
      <c r="O13" s="1" t="s">
        <v>5</v>
      </c>
      <c r="P13" s="1" t="s">
        <v>10</v>
      </c>
    </row>
    <row r="14" spans="1:18">
      <c r="A14" s="1">
        <f t="shared" si="0"/>
        <v>13</v>
      </c>
      <c r="B14" s="1" t="s">
        <v>51</v>
      </c>
      <c r="C14" s="1" t="s">
        <v>14</v>
      </c>
      <c r="D14" s="1" t="s">
        <v>22</v>
      </c>
      <c r="E14" s="1" t="s">
        <v>23</v>
      </c>
      <c r="N14" s="1" t="s">
        <v>3</v>
      </c>
      <c r="O14" s="1" t="s">
        <v>5</v>
      </c>
      <c r="P14" s="1" t="s">
        <v>10</v>
      </c>
    </row>
    <row r="15" spans="1:18">
      <c r="A15" s="1">
        <f t="shared" si="0"/>
        <v>14</v>
      </c>
      <c r="B15" s="1" t="s">
        <v>51</v>
      </c>
      <c r="C15" s="1" t="s">
        <v>14</v>
      </c>
      <c r="D15" s="1" t="s">
        <v>22</v>
      </c>
      <c r="E15" s="1" t="s">
        <v>23</v>
      </c>
      <c r="N15" s="1" t="s">
        <v>3</v>
      </c>
      <c r="O15" s="1" t="s">
        <v>4</v>
      </c>
      <c r="P15" s="1" t="s">
        <v>10</v>
      </c>
    </row>
    <row r="16" spans="1:18">
      <c r="A16" s="1">
        <f t="shared" si="0"/>
        <v>15</v>
      </c>
      <c r="B16" s="1" t="s">
        <v>51</v>
      </c>
      <c r="C16" s="1" t="s">
        <v>14</v>
      </c>
      <c r="D16" s="1" t="s">
        <v>22</v>
      </c>
      <c r="E16" s="1" t="s">
        <v>23</v>
      </c>
      <c r="N16" s="1" t="s">
        <v>3</v>
      </c>
      <c r="O16" s="1" t="s">
        <v>5</v>
      </c>
      <c r="P16" s="1" t="s">
        <v>10</v>
      </c>
    </row>
    <row r="17" spans="1:16">
      <c r="A17" s="1">
        <f t="shared" si="0"/>
        <v>16</v>
      </c>
      <c r="B17" s="1" t="s">
        <v>51</v>
      </c>
      <c r="C17" s="1" t="s">
        <v>14</v>
      </c>
      <c r="D17" s="1" t="s">
        <v>22</v>
      </c>
      <c r="E17" s="1" t="s">
        <v>23</v>
      </c>
      <c r="N17" s="1" t="s">
        <v>3</v>
      </c>
      <c r="O17" s="1" t="s">
        <v>4</v>
      </c>
      <c r="P17" s="1" t="s">
        <v>10</v>
      </c>
    </row>
    <row r="18" spans="1:16">
      <c r="A18" s="1">
        <f t="shared" si="0"/>
        <v>17</v>
      </c>
      <c r="B18" s="1" t="s">
        <v>51</v>
      </c>
      <c r="C18" s="1" t="s">
        <v>14</v>
      </c>
      <c r="D18" s="1" t="s">
        <v>22</v>
      </c>
      <c r="E18" s="1" t="s">
        <v>23</v>
      </c>
      <c r="N18" s="1" t="s">
        <v>3</v>
      </c>
      <c r="O18" s="1" t="s">
        <v>4</v>
      </c>
      <c r="P18" s="1" t="s">
        <v>10</v>
      </c>
    </row>
    <row r="19" spans="1:16">
      <c r="A19" s="1">
        <f t="shared" si="0"/>
        <v>18</v>
      </c>
      <c r="B19" s="1" t="s">
        <v>51</v>
      </c>
      <c r="C19" s="1" t="s">
        <v>14</v>
      </c>
      <c r="D19" s="1" t="s">
        <v>22</v>
      </c>
      <c r="E19" s="1" t="s">
        <v>23</v>
      </c>
      <c r="N19" s="1" t="s">
        <v>3</v>
      </c>
      <c r="O19" s="1" t="s">
        <v>4</v>
      </c>
      <c r="P19" s="1" t="s">
        <v>10</v>
      </c>
    </row>
    <row r="20" spans="1:16">
      <c r="A20" s="1">
        <f t="shared" si="0"/>
        <v>19</v>
      </c>
      <c r="B20" s="1" t="s">
        <v>51</v>
      </c>
      <c r="C20" s="1" t="s">
        <v>14</v>
      </c>
      <c r="D20" s="1" t="s">
        <v>22</v>
      </c>
      <c r="E20" s="1" t="s">
        <v>23</v>
      </c>
      <c r="N20" s="1" t="s">
        <v>3</v>
      </c>
      <c r="O20" s="1" t="s">
        <v>4</v>
      </c>
      <c r="P20" s="1" t="s">
        <v>10</v>
      </c>
    </row>
    <row r="21" spans="1:16">
      <c r="A21" s="1">
        <f t="shared" si="0"/>
        <v>20</v>
      </c>
      <c r="B21" s="1" t="s">
        <v>51</v>
      </c>
      <c r="C21" s="1" t="s">
        <v>14</v>
      </c>
      <c r="D21" s="1" t="s">
        <v>22</v>
      </c>
      <c r="E21" s="1" t="s">
        <v>23</v>
      </c>
      <c r="N21" s="1" t="s">
        <v>3</v>
      </c>
      <c r="O21" s="1" t="s">
        <v>4</v>
      </c>
      <c r="P21" s="1" t="s">
        <v>10</v>
      </c>
    </row>
    <row r="22" spans="1:16">
      <c r="A22" s="1">
        <f t="shared" si="0"/>
        <v>21</v>
      </c>
      <c r="B22" s="1" t="s">
        <v>51</v>
      </c>
      <c r="C22" s="1" t="s">
        <v>14</v>
      </c>
      <c r="D22" s="1" t="s">
        <v>22</v>
      </c>
      <c r="E22" s="1" t="s">
        <v>23</v>
      </c>
      <c r="N22" s="1" t="s">
        <v>3</v>
      </c>
      <c r="O22" s="1" t="s">
        <v>4</v>
      </c>
      <c r="P22" s="1" t="s">
        <v>10</v>
      </c>
    </row>
    <row r="23" spans="1:16">
      <c r="A23" s="1">
        <f t="shared" si="0"/>
        <v>22</v>
      </c>
      <c r="B23" s="1" t="s">
        <v>51</v>
      </c>
      <c r="C23" s="1" t="s">
        <v>14</v>
      </c>
      <c r="D23" s="1" t="s">
        <v>22</v>
      </c>
      <c r="E23" s="1" t="s">
        <v>23</v>
      </c>
      <c r="N23" s="1" t="s">
        <v>3</v>
      </c>
      <c r="O23" s="1" t="s">
        <v>4</v>
      </c>
      <c r="P23" s="1" t="s">
        <v>10</v>
      </c>
    </row>
    <row r="24" spans="1:16">
      <c r="A24" s="1">
        <f t="shared" si="0"/>
        <v>23</v>
      </c>
      <c r="B24" s="1" t="s">
        <v>51</v>
      </c>
      <c r="C24" s="1" t="s">
        <v>14</v>
      </c>
      <c r="D24" s="1" t="s">
        <v>22</v>
      </c>
      <c r="E24" s="1" t="s">
        <v>23</v>
      </c>
      <c r="N24" s="1" t="s">
        <v>3</v>
      </c>
      <c r="O24" s="1" t="s">
        <v>4</v>
      </c>
      <c r="P24" s="1" t="s">
        <v>10</v>
      </c>
    </row>
    <row r="25" spans="1:16">
      <c r="A25" s="1">
        <f t="shared" si="0"/>
        <v>24</v>
      </c>
      <c r="B25" s="1" t="s">
        <v>51</v>
      </c>
      <c r="C25" s="1" t="s">
        <v>14</v>
      </c>
      <c r="D25" s="1" t="s">
        <v>22</v>
      </c>
      <c r="E25" s="1" t="s">
        <v>23</v>
      </c>
      <c r="N25" s="1" t="s">
        <v>3</v>
      </c>
      <c r="O25" s="1" t="s">
        <v>5</v>
      </c>
      <c r="P25" s="1" t="s">
        <v>10</v>
      </c>
    </row>
    <row r="26" spans="1:16">
      <c r="A26" s="1">
        <f t="shared" si="0"/>
        <v>25</v>
      </c>
      <c r="B26" s="1" t="s">
        <v>51</v>
      </c>
      <c r="C26" s="1" t="s">
        <v>14</v>
      </c>
      <c r="D26" s="1" t="s">
        <v>22</v>
      </c>
      <c r="E26" s="1" t="s">
        <v>23</v>
      </c>
      <c r="N26" s="1" t="s">
        <v>3</v>
      </c>
      <c r="O26" s="1" t="s">
        <v>5</v>
      </c>
      <c r="P26" s="1" t="s">
        <v>10</v>
      </c>
    </row>
    <row r="27" spans="1:16">
      <c r="A27" s="1">
        <f t="shared" si="0"/>
        <v>26</v>
      </c>
      <c r="B27" s="1" t="s">
        <v>51</v>
      </c>
      <c r="C27" s="1" t="s">
        <v>14</v>
      </c>
      <c r="D27" s="1" t="s">
        <v>22</v>
      </c>
      <c r="E27" s="1" t="s">
        <v>23</v>
      </c>
      <c r="N27" s="1" t="s">
        <v>3</v>
      </c>
      <c r="O27" s="1" t="s">
        <v>5</v>
      </c>
      <c r="P27" s="1" t="s">
        <v>10</v>
      </c>
    </row>
    <row r="28" spans="1:16">
      <c r="A28" s="1">
        <f t="shared" si="0"/>
        <v>27</v>
      </c>
      <c r="B28" s="1" t="s">
        <v>51</v>
      </c>
      <c r="C28" s="1" t="s">
        <v>14</v>
      </c>
      <c r="D28" s="1" t="s">
        <v>22</v>
      </c>
      <c r="E28" s="1" t="s">
        <v>23</v>
      </c>
      <c r="N28" s="1" t="s">
        <v>3</v>
      </c>
      <c r="O28" s="1" t="s">
        <v>4</v>
      </c>
      <c r="P28" s="1" t="s">
        <v>10</v>
      </c>
    </row>
    <row r="29" spans="1:16">
      <c r="A29" s="1">
        <f t="shared" si="0"/>
        <v>28</v>
      </c>
      <c r="B29" s="1" t="s">
        <v>51</v>
      </c>
      <c r="C29" s="1" t="s">
        <v>14</v>
      </c>
      <c r="D29" s="1" t="s">
        <v>22</v>
      </c>
      <c r="E29" s="1" t="s">
        <v>23</v>
      </c>
      <c r="N29" s="1" t="s">
        <v>3</v>
      </c>
      <c r="O29" s="1" t="s">
        <v>4</v>
      </c>
      <c r="P29" s="1" t="s">
        <v>10</v>
      </c>
    </row>
    <row r="30" spans="1:16">
      <c r="A30" s="1">
        <f t="shared" si="0"/>
        <v>29</v>
      </c>
      <c r="B30" s="1" t="s">
        <v>51</v>
      </c>
      <c r="C30" s="1" t="s">
        <v>14</v>
      </c>
      <c r="D30" s="1" t="s">
        <v>22</v>
      </c>
      <c r="E30" s="1" t="s">
        <v>23</v>
      </c>
      <c r="N30" s="1" t="s">
        <v>3</v>
      </c>
      <c r="O30" s="1" t="s">
        <v>4</v>
      </c>
      <c r="P30" s="1" t="s">
        <v>10</v>
      </c>
    </row>
    <row r="31" spans="1:16">
      <c r="A31" s="1">
        <f t="shared" si="0"/>
        <v>30</v>
      </c>
      <c r="B31" s="1" t="s">
        <v>51</v>
      </c>
      <c r="C31" s="1" t="s">
        <v>14</v>
      </c>
      <c r="D31" s="1" t="s">
        <v>22</v>
      </c>
      <c r="E31" s="1" t="s">
        <v>23</v>
      </c>
      <c r="N31" s="1" t="s">
        <v>3</v>
      </c>
      <c r="O31" s="1" t="s">
        <v>4</v>
      </c>
      <c r="P31" s="1" t="s">
        <v>10</v>
      </c>
    </row>
    <row r="32" spans="1:16">
      <c r="A32" s="1">
        <f t="shared" si="0"/>
        <v>31</v>
      </c>
      <c r="B32" s="1" t="s">
        <v>51</v>
      </c>
      <c r="C32" s="1" t="s">
        <v>14</v>
      </c>
      <c r="D32" s="1" t="s">
        <v>22</v>
      </c>
      <c r="E32" s="1" t="s">
        <v>23</v>
      </c>
      <c r="N32" s="1" t="s">
        <v>3</v>
      </c>
      <c r="O32" s="1" t="s">
        <v>4</v>
      </c>
      <c r="P32" s="1" t="s">
        <v>10</v>
      </c>
    </row>
    <row r="33" spans="1:16">
      <c r="A33" s="1">
        <f t="shared" si="0"/>
        <v>32</v>
      </c>
      <c r="B33" s="1" t="s">
        <v>51</v>
      </c>
      <c r="C33" s="1" t="s">
        <v>14</v>
      </c>
      <c r="D33" s="1" t="s">
        <v>22</v>
      </c>
      <c r="E33" s="1" t="s">
        <v>23</v>
      </c>
      <c r="N33" s="1" t="s">
        <v>3</v>
      </c>
      <c r="O33" s="1" t="s">
        <v>5</v>
      </c>
      <c r="P33" s="1" t="s">
        <v>10</v>
      </c>
    </row>
    <row r="34" spans="1:16">
      <c r="A34" s="1">
        <f t="shared" si="0"/>
        <v>33</v>
      </c>
      <c r="B34" s="1" t="s">
        <v>51</v>
      </c>
      <c r="C34" s="1" t="s">
        <v>14</v>
      </c>
      <c r="D34" s="1" t="s">
        <v>22</v>
      </c>
      <c r="E34" s="1" t="s">
        <v>23</v>
      </c>
      <c r="N34" s="1" t="s">
        <v>3</v>
      </c>
      <c r="O34" s="1" t="s">
        <v>4</v>
      </c>
      <c r="P34" s="1" t="s">
        <v>10</v>
      </c>
    </row>
    <row r="35" spans="1:16">
      <c r="A35" s="1">
        <f t="shared" si="0"/>
        <v>34</v>
      </c>
      <c r="B35" s="1" t="s">
        <v>51</v>
      </c>
      <c r="C35" s="1" t="s">
        <v>14</v>
      </c>
      <c r="D35" s="1" t="s">
        <v>22</v>
      </c>
      <c r="E35" s="1" t="s">
        <v>23</v>
      </c>
      <c r="N35" s="1" t="s">
        <v>3</v>
      </c>
      <c r="O35" s="1" t="s">
        <v>4</v>
      </c>
      <c r="P35" s="1" t="s">
        <v>10</v>
      </c>
    </row>
    <row r="36" spans="1:16">
      <c r="A36" s="1">
        <f t="shared" si="0"/>
        <v>35</v>
      </c>
      <c r="B36" s="1" t="s">
        <v>51</v>
      </c>
      <c r="C36" s="1" t="s">
        <v>14</v>
      </c>
      <c r="D36" s="1" t="s">
        <v>22</v>
      </c>
      <c r="E36" s="1" t="s">
        <v>23</v>
      </c>
      <c r="N36" s="1" t="s">
        <v>3</v>
      </c>
      <c r="O36" s="1" t="s">
        <v>4</v>
      </c>
      <c r="P36" s="1" t="s">
        <v>10</v>
      </c>
    </row>
    <row r="37" spans="1:16">
      <c r="A37" s="1">
        <f t="shared" si="0"/>
        <v>36</v>
      </c>
      <c r="B37" s="1" t="s">
        <v>51</v>
      </c>
      <c r="C37" s="1" t="s">
        <v>14</v>
      </c>
      <c r="D37" s="1" t="s">
        <v>22</v>
      </c>
      <c r="E37" s="1" t="s">
        <v>23</v>
      </c>
      <c r="N37" s="1" t="s">
        <v>3</v>
      </c>
      <c r="O37" s="1" t="s">
        <v>4</v>
      </c>
      <c r="P37" s="1" t="s">
        <v>10</v>
      </c>
    </row>
    <row r="38" spans="1:16">
      <c r="A38" s="1">
        <f t="shared" si="0"/>
        <v>37</v>
      </c>
      <c r="B38" s="1" t="s">
        <v>51</v>
      </c>
      <c r="C38" s="1" t="s">
        <v>14</v>
      </c>
      <c r="D38" s="1" t="s">
        <v>22</v>
      </c>
      <c r="E38" s="1" t="s">
        <v>23</v>
      </c>
      <c r="N38" s="1" t="s">
        <v>3</v>
      </c>
      <c r="O38" s="1" t="s">
        <v>4</v>
      </c>
      <c r="P38" s="1" t="s">
        <v>10</v>
      </c>
    </row>
    <row r="39" spans="1:16">
      <c r="A39" s="1">
        <f t="shared" si="0"/>
        <v>38</v>
      </c>
      <c r="B39" s="1" t="s">
        <v>51</v>
      </c>
      <c r="C39" s="1" t="s">
        <v>14</v>
      </c>
      <c r="D39" s="1" t="s">
        <v>22</v>
      </c>
      <c r="E39" s="1" t="s">
        <v>23</v>
      </c>
      <c r="N39" s="1" t="s">
        <v>3</v>
      </c>
      <c r="O39" s="1" t="s">
        <v>4</v>
      </c>
      <c r="P39" s="1" t="s">
        <v>10</v>
      </c>
    </row>
    <row r="40" spans="1:16">
      <c r="A40" s="1">
        <f t="shared" si="0"/>
        <v>39</v>
      </c>
      <c r="B40" s="1" t="s">
        <v>51</v>
      </c>
      <c r="C40" s="1" t="s">
        <v>14</v>
      </c>
      <c r="D40" s="1" t="s">
        <v>22</v>
      </c>
      <c r="E40" s="1" t="s">
        <v>23</v>
      </c>
      <c r="N40" s="1" t="s">
        <v>3</v>
      </c>
      <c r="O40" s="1" t="s">
        <v>4</v>
      </c>
      <c r="P40" s="1" t="s">
        <v>10</v>
      </c>
    </row>
    <row r="41" spans="1:16">
      <c r="A41" s="1">
        <f t="shared" si="0"/>
        <v>40</v>
      </c>
      <c r="B41" s="1" t="s">
        <v>51</v>
      </c>
      <c r="C41" s="1" t="s">
        <v>14</v>
      </c>
      <c r="D41" s="1" t="s">
        <v>22</v>
      </c>
      <c r="E41" s="1" t="s">
        <v>23</v>
      </c>
      <c r="N41" s="1" t="s">
        <v>3</v>
      </c>
      <c r="O41" s="1" t="s">
        <v>4</v>
      </c>
      <c r="P41" s="1" t="s">
        <v>10</v>
      </c>
    </row>
    <row r="42" spans="1:16">
      <c r="A42" s="1">
        <f t="shared" si="0"/>
        <v>41</v>
      </c>
      <c r="B42" s="1" t="s">
        <v>51</v>
      </c>
      <c r="C42" s="1" t="s">
        <v>14</v>
      </c>
      <c r="D42" s="1" t="s">
        <v>22</v>
      </c>
      <c r="E42" s="1" t="s">
        <v>23</v>
      </c>
      <c r="N42" s="1" t="s">
        <v>3</v>
      </c>
      <c r="O42" s="1" t="s">
        <v>4</v>
      </c>
      <c r="P42" s="1" t="s">
        <v>10</v>
      </c>
    </row>
    <row r="43" spans="1:16">
      <c r="A43" s="1">
        <f t="shared" si="0"/>
        <v>42</v>
      </c>
      <c r="B43" s="1" t="s">
        <v>51</v>
      </c>
      <c r="C43" s="1" t="s">
        <v>14</v>
      </c>
      <c r="D43" s="1" t="s">
        <v>22</v>
      </c>
      <c r="E43" s="1" t="s">
        <v>23</v>
      </c>
      <c r="N43" s="1" t="s">
        <v>3</v>
      </c>
      <c r="O43" s="1" t="s">
        <v>4</v>
      </c>
      <c r="P43" s="1" t="s">
        <v>10</v>
      </c>
    </row>
    <row r="44" spans="1:16">
      <c r="A44" s="1">
        <f t="shared" si="0"/>
        <v>43</v>
      </c>
      <c r="B44" s="1" t="s">
        <v>51</v>
      </c>
      <c r="C44" s="1" t="s">
        <v>14</v>
      </c>
      <c r="D44" s="1" t="s">
        <v>22</v>
      </c>
      <c r="E44" s="1" t="s">
        <v>23</v>
      </c>
      <c r="N44" s="1" t="s">
        <v>3</v>
      </c>
      <c r="O44" s="1" t="s">
        <v>4</v>
      </c>
      <c r="P44" s="1" t="s">
        <v>10</v>
      </c>
    </row>
    <row r="45" spans="1:16">
      <c r="A45" s="1">
        <f t="shared" si="0"/>
        <v>44</v>
      </c>
      <c r="B45" s="1" t="s">
        <v>51</v>
      </c>
      <c r="C45" s="1" t="s">
        <v>14</v>
      </c>
      <c r="D45" s="1" t="s">
        <v>22</v>
      </c>
      <c r="E45" s="1" t="s">
        <v>23</v>
      </c>
      <c r="N45" s="1" t="s">
        <v>3</v>
      </c>
      <c r="O45" s="1" t="s">
        <v>4</v>
      </c>
      <c r="P45" s="1" t="s">
        <v>10</v>
      </c>
    </row>
    <row r="46" spans="1:16">
      <c r="A46" s="1">
        <f t="shared" si="0"/>
        <v>45</v>
      </c>
      <c r="B46" s="1" t="s">
        <v>51</v>
      </c>
      <c r="C46" s="1" t="s">
        <v>14</v>
      </c>
      <c r="D46" s="1" t="s">
        <v>22</v>
      </c>
      <c r="E46" s="1" t="s">
        <v>23</v>
      </c>
      <c r="N46" s="1" t="s">
        <v>3</v>
      </c>
      <c r="O46" s="1" t="s">
        <v>4</v>
      </c>
      <c r="P46" s="1" t="s">
        <v>10</v>
      </c>
    </row>
    <row r="47" spans="1:16">
      <c r="A47" s="1">
        <f t="shared" si="0"/>
        <v>46</v>
      </c>
      <c r="B47" s="1" t="s">
        <v>51</v>
      </c>
      <c r="C47" s="1" t="s">
        <v>14</v>
      </c>
      <c r="D47" s="1" t="s">
        <v>22</v>
      </c>
      <c r="E47" s="1" t="s">
        <v>23</v>
      </c>
      <c r="N47" s="1" t="s">
        <v>3</v>
      </c>
      <c r="O47" s="1" t="s">
        <v>4</v>
      </c>
      <c r="P47" s="1" t="s">
        <v>10</v>
      </c>
    </row>
    <row r="48" spans="1:16">
      <c r="A48" s="1">
        <f t="shared" si="0"/>
        <v>47</v>
      </c>
      <c r="B48" s="1" t="s">
        <v>51</v>
      </c>
      <c r="C48" s="1" t="s">
        <v>14</v>
      </c>
      <c r="D48" s="1" t="s">
        <v>22</v>
      </c>
      <c r="E48" s="1" t="s">
        <v>23</v>
      </c>
      <c r="N48" s="1" t="s">
        <v>3</v>
      </c>
      <c r="O48" s="1" t="s">
        <v>4</v>
      </c>
      <c r="P48" s="1" t="s">
        <v>10</v>
      </c>
    </row>
    <row r="49" spans="1:16">
      <c r="A49" s="1">
        <f t="shared" si="0"/>
        <v>48</v>
      </c>
      <c r="B49" s="1" t="s">
        <v>51</v>
      </c>
      <c r="C49" s="1" t="s">
        <v>14</v>
      </c>
      <c r="D49" s="1" t="s">
        <v>22</v>
      </c>
      <c r="E49" s="1" t="s">
        <v>23</v>
      </c>
      <c r="N49" s="1" t="s">
        <v>3</v>
      </c>
      <c r="O49" s="1" t="s">
        <v>4</v>
      </c>
      <c r="P49" s="1" t="s">
        <v>10</v>
      </c>
    </row>
    <row r="50" spans="1:16">
      <c r="A50" s="1">
        <f t="shared" si="0"/>
        <v>49</v>
      </c>
      <c r="B50" s="1" t="s">
        <v>51</v>
      </c>
      <c r="C50" s="1" t="s">
        <v>14</v>
      </c>
      <c r="D50" s="1" t="s">
        <v>22</v>
      </c>
      <c r="E50" s="1" t="s">
        <v>23</v>
      </c>
      <c r="N50" s="1" t="s">
        <v>3</v>
      </c>
      <c r="O50" s="1" t="s">
        <v>5</v>
      </c>
      <c r="P50" s="1" t="s">
        <v>10</v>
      </c>
    </row>
    <row r="51" spans="1:16">
      <c r="A51" s="1">
        <f t="shared" si="0"/>
        <v>50</v>
      </c>
      <c r="B51" s="1" t="s">
        <v>51</v>
      </c>
      <c r="C51" s="1" t="s">
        <v>14</v>
      </c>
      <c r="D51" s="1" t="s">
        <v>22</v>
      </c>
      <c r="E51" s="1" t="s">
        <v>23</v>
      </c>
      <c r="N51" s="1" t="s">
        <v>3</v>
      </c>
      <c r="O51" s="1" t="s">
        <v>4</v>
      </c>
      <c r="P51" s="1" t="s">
        <v>10</v>
      </c>
    </row>
    <row r="52" spans="1:16">
      <c r="A52" s="1">
        <f t="shared" si="0"/>
        <v>51</v>
      </c>
      <c r="B52" s="1" t="s">
        <v>51</v>
      </c>
      <c r="C52" s="1" t="s">
        <v>14</v>
      </c>
      <c r="D52" s="1" t="s">
        <v>22</v>
      </c>
      <c r="E52" s="1" t="s">
        <v>23</v>
      </c>
      <c r="N52" s="1" t="s">
        <v>3</v>
      </c>
      <c r="O52" s="1" t="s">
        <v>5</v>
      </c>
      <c r="P52" s="1" t="s">
        <v>10</v>
      </c>
    </row>
    <row r="53" spans="1:16">
      <c r="A53" s="1">
        <f t="shared" si="0"/>
        <v>52</v>
      </c>
      <c r="B53" s="1" t="s">
        <v>51</v>
      </c>
      <c r="C53" s="1" t="s">
        <v>14</v>
      </c>
      <c r="D53" s="1" t="s">
        <v>22</v>
      </c>
      <c r="E53" s="1" t="s">
        <v>23</v>
      </c>
      <c r="N53" s="1" t="s">
        <v>3</v>
      </c>
      <c r="O53" s="1" t="s">
        <v>4</v>
      </c>
      <c r="P53" s="1" t="s">
        <v>10</v>
      </c>
    </row>
    <row r="54" spans="1:16">
      <c r="A54" s="1">
        <f t="shared" si="0"/>
        <v>53</v>
      </c>
      <c r="B54" s="1" t="s">
        <v>51</v>
      </c>
      <c r="C54" s="1" t="s">
        <v>14</v>
      </c>
      <c r="D54" s="1" t="s">
        <v>22</v>
      </c>
      <c r="E54" s="1" t="s">
        <v>23</v>
      </c>
      <c r="N54" s="1" t="s">
        <v>3</v>
      </c>
      <c r="O54" s="1" t="s">
        <v>4</v>
      </c>
      <c r="P54" s="1" t="s">
        <v>10</v>
      </c>
    </row>
    <row r="55" spans="1:16">
      <c r="A55" s="1">
        <f t="shared" si="0"/>
        <v>54</v>
      </c>
      <c r="B55" s="1" t="s">
        <v>51</v>
      </c>
      <c r="C55" s="1" t="s">
        <v>14</v>
      </c>
      <c r="D55" s="1" t="s">
        <v>22</v>
      </c>
      <c r="E55" s="1" t="s">
        <v>23</v>
      </c>
      <c r="N55" s="1" t="s">
        <v>3</v>
      </c>
      <c r="O55" s="1" t="s">
        <v>4</v>
      </c>
      <c r="P55" s="1" t="s">
        <v>10</v>
      </c>
    </row>
    <row r="56" spans="1:16">
      <c r="A56" s="1">
        <f t="shared" si="0"/>
        <v>55</v>
      </c>
      <c r="B56" s="1" t="s">
        <v>51</v>
      </c>
      <c r="C56" s="1" t="s">
        <v>14</v>
      </c>
      <c r="D56" s="1" t="s">
        <v>22</v>
      </c>
      <c r="E56" s="1" t="s">
        <v>23</v>
      </c>
      <c r="N56" s="1" t="s">
        <v>3</v>
      </c>
      <c r="O56" s="1" t="s">
        <v>4</v>
      </c>
      <c r="P56" s="1" t="s">
        <v>10</v>
      </c>
    </row>
    <row r="57" spans="1:16">
      <c r="A57" s="1">
        <f t="shared" si="0"/>
        <v>56</v>
      </c>
      <c r="B57" s="1" t="s">
        <v>51</v>
      </c>
      <c r="C57" s="1" t="s">
        <v>14</v>
      </c>
      <c r="D57" s="1" t="s">
        <v>22</v>
      </c>
      <c r="E57" s="1" t="s">
        <v>23</v>
      </c>
      <c r="N57" s="1" t="s">
        <v>3</v>
      </c>
      <c r="O57" s="1" t="s">
        <v>4</v>
      </c>
      <c r="P57" s="1" t="s">
        <v>10</v>
      </c>
    </row>
    <row r="58" spans="1:16">
      <c r="A58" s="1">
        <f t="shared" si="0"/>
        <v>57</v>
      </c>
      <c r="B58" s="1" t="s">
        <v>51</v>
      </c>
      <c r="C58" s="1" t="s">
        <v>14</v>
      </c>
      <c r="D58" s="1" t="s">
        <v>22</v>
      </c>
      <c r="E58" s="1" t="s">
        <v>23</v>
      </c>
      <c r="N58" s="1" t="s">
        <v>3</v>
      </c>
      <c r="O58" s="1" t="s">
        <v>4</v>
      </c>
      <c r="P58" s="1" t="s">
        <v>10</v>
      </c>
    </row>
    <row r="59" spans="1:16">
      <c r="A59" s="1">
        <f t="shared" si="0"/>
        <v>58</v>
      </c>
      <c r="B59" s="1" t="s">
        <v>51</v>
      </c>
      <c r="C59" s="1" t="s">
        <v>14</v>
      </c>
      <c r="D59" s="1" t="s">
        <v>22</v>
      </c>
      <c r="E59" s="1" t="s">
        <v>23</v>
      </c>
      <c r="N59" s="1" t="s">
        <v>3</v>
      </c>
      <c r="O59" s="1" t="s">
        <v>4</v>
      </c>
      <c r="P59" s="1" t="s">
        <v>10</v>
      </c>
    </row>
    <row r="60" spans="1:16">
      <c r="A60" s="1">
        <f t="shared" si="0"/>
        <v>59</v>
      </c>
      <c r="B60" s="1" t="s">
        <v>51</v>
      </c>
      <c r="C60" s="1" t="s">
        <v>14</v>
      </c>
      <c r="D60" s="1" t="s">
        <v>22</v>
      </c>
      <c r="E60" s="1" t="s">
        <v>23</v>
      </c>
      <c r="N60" s="1" t="s">
        <v>3</v>
      </c>
      <c r="O60" s="1" t="s">
        <v>4</v>
      </c>
      <c r="P60" s="1" t="s">
        <v>10</v>
      </c>
    </row>
    <row r="61" spans="1:16">
      <c r="A61" s="1">
        <f t="shared" si="0"/>
        <v>60</v>
      </c>
      <c r="B61" s="1" t="s">
        <v>51</v>
      </c>
      <c r="C61" s="1" t="s">
        <v>14</v>
      </c>
      <c r="D61" s="1" t="s">
        <v>22</v>
      </c>
      <c r="E61" s="1" t="s">
        <v>23</v>
      </c>
      <c r="N61" s="1" t="s">
        <v>3</v>
      </c>
      <c r="O61" s="1" t="s">
        <v>4</v>
      </c>
      <c r="P61" s="1" t="s">
        <v>10</v>
      </c>
    </row>
    <row r="62" spans="1:16">
      <c r="A62" s="1">
        <f t="shared" si="0"/>
        <v>61</v>
      </c>
      <c r="B62" s="1" t="s">
        <v>51</v>
      </c>
      <c r="C62" s="1" t="s">
        <v>14</v>
      </c>
      <c r="D62" s="1" t="s">
        <v>22</v>
      </c>
      <c r="E62" s="1" t="s">
        <v>23</v>
      </c>
      <c r="N62" s="1" t="s">
        <v>3</v>
      </c>
      <c r="O62" s="1" t="s">
        <v>4</v>
      </c>
      <c r="P62" s="1" t="s">
        <v>10</v>
      </c>
    </row>
    <row r="63" spans="1:16">
      <c r="A63" s="1">
        <f t="shared" si="0"/>
        <v>62</v>
      </c>
      <c r="B63" s="1" t="s">
        <v>51</v>
      </c>
      <c r="C63" s="1" t="s">
        <v>14</v>
      </c>
      <c r="D63" s="1" t="s">
        <v>22</v>
      </c>
      <c r="E63" s="1" t="s">
        <v>23</v>
      </c>
      <c r="N63" s="1" t="s">
        <v>3</v>
      </c>
      <c r="O63" s="1" t="s">
        <v>4</v>
      </c>
      <c r="P63" s="1" t="s">
        <v>10</v>
      </c>
    </row>
    <row r="64" spans="1:16">
      <c r="A64" s="1">
        <f t="shared" si="0"/>
        <v>63</v>
      </c>
      <c r="B64" s="1" t="s">
        <v>51</v>
      </c>
      <c r="C64" s="1" t="s">
        <v>14</v>
      </c>
      <c r="D64" s="1" t="s">
        <v>22</v>
      </c>
      <c r="E64" s="1" t="s">
        <v>23</v>
      </c>
      <c r="N64" s="1" t="s">
        <v>3</v>
      </c>
      <c r="O64" s="1" t="s">
        <v>4</v>
      </c>
      <c r="P64" s="1" t="s">
        <v>10</v>
      </c>
    </row>
    <row r="65" spans="1:16">
      <c r="A65" s="1">
        <f t="shared" si="0"/>
        <v>64</v>
      </c>
      <c r="B65" s="1" t="s">
        <v>51</v>
      </c>
      <c r="C65" s="1" t="s">
        <v>14</v>
      </c>
      <c r="D65" s="1" t="s">
        <v>22</v>
      </c>
      <c r="E65" s="1" t="s">
        <v>23</v>
      </c>
      <c r="N65" s="1" t="s">
        <v>3</v>
      </c>
      <c r="O65" s="1" t="s">
        <v>4</v>
      </c>
      <c r="P65" s="1" t="s">
        <v>10</v>
      </c>
    </row>
    <row r="66" spans="1:16">
      <c r="A66" s="1">
        <f t="shared" si="0"/>
        <v>65</v>
      </c>
      <c r="B66" s="1" t="s">
        <v>51</v>
      </c>
      <c r="C66" s="1" t="s">
        <v>14</v>
      </c>
      <c r="D66" s="1" t="s">
        <v>22</v>
      </c>
      <c r="E66" s="1" t="s">
        <v>23</v>
      </c>
      <c r="N66" s="1" t="s">
        <v>3</v>
      </c>
      <c r="O66" s="1" t="s">
        <v>4</v>
      </c>
      <c r="P66" s="1" t="s">
        <v>10</v>
      </c>
    </row>
    <row r="67" spans="1:16">
      <c r="A67" s="1">
        <f t="shared" si="0"/>
        <v>66</v>
      </c>
      <c r="B67" s="1" t="s">
        <v>51</v>
      </c>
      <c r="C67" s="1" t="s">
        <v>14</v>
      </c>
      <c r="D67" s="1" t="s">
        <v>22</v>
      </c>
      <c r="E67" s="1" t="s">
        <v>23</v>
      </c>
      <c r="N67" s="1" t="s">
        <v>3</v>
      </c>
      <c r="O67" s="1" t="s">
        <v>4</v>
      </c>
      <c r="P67" s="1" t="s">
        <v>10</v>
      </c>
    </row>
    <row r="68" spans="1:16">
      <c r="A68" s="1">
        <f t="shared" ref="A68:A131" si="1">A67+1</f>
        <v>67</v>
      </c>
      <c r="B68" s="1" t="s">
        <v>51</v>
      </c>
      <c r="C68" s="1" t="s">
        <v>14</v>
      </c>
      <c r="D68" s="1" t="s">
        <v>22</v>
      </c>
      <c r="E68" s="1" t="s">
        <v>23</v>
      </c>
      <c r="N68" s="1" t="s">
        <v>3</v>
      </c>
      <c r="O68" s="1" t="s">
        <v>4</v>
      </c>
      <c r="P68" s="1" t="s">
        <v>10</v>
      </c>
    </row>
    <row r="69" spans="1:16">
      <c r="A69" s="1">
        <f t="shared" si="1"/>
        <v>68</v>
      </c>
      <c r="B69" s="1" t="s">
        <v>51</v>
      </c>
      <c r="C69" s="1" t="s">
        <v>14</v>
      </c>
      <c r="D69" s="1" t="s">
        <v>22</v>
      </c>
      <c r="E69" s="1" t="s">
        <v>23</v>
      </c>
      <c r="N69" s="1" t="s">
        <v>3</v>
      </c>
      <c r="O69" s="1" t="s">
        <v>4</v>
      </c>
      <c r="P69" s="1" t="s">
        <v>10</v>
      </c>
    </row>
    <row r="70" spans="1:16">
      <c r="A70" s="1">
        <f t="shared" si="1"/>
        <v>69</v>
      </c>
      <c r="B70" s="1" t="s">
        <v>51</v>
      </c>
      <c r="C70" s="1" t="s">
        <v>14</v>
      </c>
      <c r="D70" s="1" t="s">
        <v>22</v>
      </c>
      <c r="E70" s="1" t="s">
        <v>23</v>
      </c>
      <c r="N70" s="1" t="s">
        <v>3</v>
      </c>
      <c r="O70" s="1" t="s">
        <v>4</v>
      </c>
      <c r="P70" s="1" t="s">
        <v>10</v>
      </c>
    </row>
    <row r="71" spans="1:16">
      <c r="A71" s="1">
        <f t="shared" si="1"/>
        <v>70</v>
      </c>
      <c r="B71" s="1" t="s">
        <v>51</v>
      </c>
      <c r="C71" s="1" t="s">
        <v>14</v>
      </c>
      <c r="D71" s="1" t="s">
        <v>22</v>
      </c>
      <c r="E71" s="1" t="s">
        <v>23</v>
      </c>
      <c r="N71" s="1" t="s">
        <v>3</v>
      </c>
      <c r="O71" s="1" t="s">
        <v>4</v>
      </c>
      <c r="P71" s="1" t="s">
        <v>10</v>
      </c>
    </row>
    <row r="72" spans="1:16">
      <c r="A72" s="1">
        <f t="shared" si="1"/>
        <v>71</v>
      </c>
      <c r="B72" s="1" t="s">
        <v>51</v>
      </c>
      <c r="C72" s="1" t="s">
        <v>14</v>
      </c>
      <c r="D72" s="1" t="s">
        <v>22</v>
      </c>
      <c r="E72" s="1" t="s">
        <v>23</v>
      </c>
      <c r="N72" s="1" t="s">
        <v>3</v>
      </c>
      <c r="O72" s="1" t="s">
        <v>4</v>
      </c>
      <c r="P72" s="1" t="s">
        <v>10</v>
      </c>
    </row>
    <row r="73" spans="1:16">
      <c r="A73" s="1">
        <f t="shared" si="1"/>
        <v>72</v>
      </c>
      <c r="B73" s="1" t="s">
        <v>51</v>
      </c>
      <c r="C73" s="1" t="s">
        <v>14</v>
      </c>
      <c r="D73" s="1" t="s">
        <v>22</v>
      </c>
      <c r="E73" s="1" t="s">
        <v>23</v>
      </c>
      <c r="N73" s="1" t="s">
        <v>3</v>
      </c>
      <c r="O73" s="1" t="s">
        <v>4</v>
      </c>
      <c r="P73" s="1" t="s">
        <v>10</v>
      </c>
    </row>
    <row r="74" spans="1:16">
      <c r="A74" s="1">
        <f t="shared" si="1"/>
        <v>73</v>
      </c>
      <c r="B74" s="1" t="s">
        <v>51</v>
      </c>
      <c r="C74" s="1" t="s">
        <v>14</v>
      </c>
      <c r="D74" s="1" t="s">
        <v>22</v>
      </c>
      <c r="E74" s="1" t="s">
        <v>23</v>
      </c>
      <c r="N74" s="1" t="s">
        <v>3</v>
      </c>
      <c r="O74" s="1" t="s">
        <v>4</v>
      </c>
      <c r="P74" s="1" t="s">
        <v>10</v>
      </c>
    </row>
    <row r="75" spans="1:16">
      <c r="A75" s="1">
        <f t="shared" si="1"/>
        <v>74</v>
      </c>
      <c r="B75" s="1" t="s">
        <v>51</v>
      </c>
      <c r="C75" s="1" t="s">
        <v>14</v>
      </c>
      <c r="D75" s="1" t="s">
        <v>22</v>
      </c>
      <c r="E75" s="1" t="s">
        <v>23</v>
      </c>
      <c r="N75" s="1" t="s">
        <v>3</v>
      </c>
      <c r="O75" s="1" t="s">
        <v>4</v>
      </c>
      <c r="P75" s="1" t="s">
        <v>10</v>
      </c>
    </row>
    <row r="76" spans="1:16">
      <c r="A76" s="1">
        <f t="shared" si="1"/>
        <v>75</v>
      </c>
      <c r="B76" s="1" t="s">
        <v>51</v>
      </c>
      <c r="C76" s="1" t="s">
        <v>14</v>
      </c>
      <c r="D76" s="1" t="s">
        <v>22</v>
      </c>
      <c r="E76" s="1" t="s">
        <v>23</v>
      </c>
      <c r="N76" s="1" t="s">
        <v>3</v>
      </c>
      <c r="O76" s="1" t="s">
        <v>4</v>
      </c>
      <c r="P76" s="1" t="s">
        <v>10</v>
      </c>
    </row>
    <row r="77" spans="1:16">
      <c r="A77" s="1">
        <f t="shared" si="1"/>
        <v>76</v>
      </c>
      <c r="B77" s="1" t="s">
        <v>51</v>
      </c>
      <c r="C77" s="1" t="s">
        <v>14</v>
      </c>
      <c r="D77" s="1" t="s">
        <v>22</v>
      </c>
      <c r="E77" s="1" t="s">
        <v>23</v>
      </c>
      <c r="N77" s="1" t="s">
        <v>3</v>
      </c>
      <c r="O77" s="1" t="s">
        <v>4</v>
      </c>
      <c r="P77" s="1" t="s">
        <v>10</v>
      </c>
    </row>
    <row r="78" spans="1:16">
      <c r="A78" s="1">
        <f t="shared" si="1"/>
        <v>77</v>
      </c>
      <c r="B78" s="1" t="s">
        <v>51</v>
      </c>
      <c r="C78" s="1" t="s">
        <v>14</v>
      </c>
      <c r="D78" s="1" t="s">
        <v>22</v>
      </c>
      <c r="E78" s="1" t="s">
        <v>23</v>
      </c>
      <c r="N78" s="1" t="s">
        <v>3</v>
      </c>
      <c r="O78" s="1" t="s">
        <v>5</v>
      </c>
      <c r="P78" s="1" t="s">
        <v>10</v>
      </c>
    </row>
    <row r="79" spans="1:16">
      <c r="A79" s="1">
        <f t="shared" si="1"/>
        <v>78</v>
      </c>
      <c r="B79" s="1" t="s">
        <v>51</v>
      </c>
      <c r="C79" s="1" t="s">
        <v>14</v>
      </c>
      <c r="D79" s="1" t="s">
        <v>22</v>
      </c>
      <c r="E79" s="1" t="s">
        <v>23</v>
      </c>
      <c r="N79" s="1" t="s">
        <v>3</v>
      </c>
      <c r="O79" s="1" t="s">
        <v>4</v>
      </c>
      <c r="P79" s="1" t="s">
        <v>10</v>
      </c>
    </row>
    <row r="80" spans="1:16">
      <c r="A80" s="1">
        <f t="shared" si="1"/>
        <v>79</v>
      </c>
      <c r="B80" s="1" t="s">
        <v>51</v>
      </c>
      <c r="C80" s="1" t="s">
        <v>14</v>
      </c>
      <c r="D80" s="1" t="s">
        <v>22</v>
      </c>
      <c r="E80" s="1" t="s">
        <v>23</v>
      </c>
      <c r="N80" s="1" t="s">
        <v>3</v>
      </c>
      <c r="O80" s="1" t="s">
        <v>4</v>
      </c>
      <c r="P80" s="1" t="s">
        <v>10</v>
      </c>
    </row>
    <row r="81" spans="1:16">
      <c r="A81" s="1">
        <f t="shared" si="1"/>
        <v>80</v>
      </c>
      <c r="B81" s="1" t="s">
        <v>51</v>
      </c>
      <c r="C81" s="1" t="s">
        <v>14</v>
      </c>
      <c r="D81" s="1" t="s">
        <v>22</v>
      </c>
      <c r="E81" s="1" t="s">
        <v>23</v>
      </c>
      <c r="N81" s="1" t="s">
        <v>3</v>
      </c>
      <c r="O81" s="1" t="s">
        <v>4</v>
      </c>
      <c r="P81" s="1" t="s">
        <v>10</v>
      </c>
    </row>
    <row r="82" spans="1:16">
      <c r="A82" s="1">
        <f t="shared" si="1"/>
        <v>81</v>
      </c>
      <c r="B82" s="1" t="s">
        <v>51</v>
      </c>
      <c r="C82" s="1" t="s">
        <v>14</v>
      </c>
      <c r="D82" s="1" t="s">
        <v>22</v>
      </c>
      <c r="E82" s="1" t="s">
        <v>23</v>
      </c>
      <c r="N82" s="1" t="s">
        <v>3</v>
      </c>
      <c r="O82" s="1" t="s">
        <v>4</v>
      </c>
      <c r="P82" s="1" t="s">
        <v>10</v>
      </c>
    </row>
    <row r="83" spans="1:16">
      <c r="A83" s="1">
        <f t="shared" si="1"/>
        <v>82</v>
      </c>
      <c r="B83" s="1" t="s">
        <v>51</v>
      </c>
      <c r="C83" s="1" t="s">
        <v>14</v>
      </c>
      <c r="D83" s="1" t="s">
        <v>22</v>
      </c>
      <c r="E83" s="1" t="s">
        <v>23</v>
      </c>
      <c r="N83" s="1" t="s">
        <v>3</v>
      </c>
      <c r="O83" s="1" t="s">
        <v>4</v>
      </c>
      <c r="P83" s="1" t="s">
        <v>10</v>
      </c>
    </row>
    <row r="84" spans="1:16">
      <c r="A84" s="1">
        <f t="shared" si="1"/>
        <v>83</v>
      </c>
      <c r="B84" s="1" t="s">
        <v>51</v>
      </c>
      <c r="C84" s="1" t="s">
        <v>14</v>
      </c>
      <c r="D84" s="1" t="s">
        <v>22</v>
      </c>
      <c r="E84" s="1" t="s">
        <v>23</v>
      </c>
      <c r="N84" s="1" t="s">
        <v>3</v>
      </c>
      <c r="O84" s="1" t="s">
        <v>4</v>
      </c>
      <c r="P84" s="1" t="s">
        <v>10</v>
      </c>
    </row>
    <row r="85" spans="1:16">
      <c r="A85" s="1">
        <f t="shared" si="1"/>
        <v>84</v>
      </c>
      <c r="B85" s="1" t="s">
        <v>51</v>
      </c>
      <c r="C85" s="1" t="s">
        <v>14</v>
      </c>
      <c r="D85" s="1" t="s">
        <v>22</v>
      </c>
      <c r="E85" s="1" t="s">
        <v>23</v>
      </c>
      <c r="N85" s="1" t="s">
        <v>3</v>
      </c>
      <c r="O85" s="1" t="s">
        <v>4</v>
      </c>
      <c r="P85" s="1" t="s">
        <v>10</v>
      </c>
    </row>
    <row r="86" spans="1:16">
      <c r="A86" s="1">
        <f t="shared" si="1"/>
        <v>85</v>
      </c>
      <c r="B86" s="1" t="s">
        <v>51</v>
      </c>
      <c r="C86" s="1" t="s">
        <v>14</v>
      </c>
      <c r="D86" s="1" t="s">
        <v>22</v>
      </c>
      <c r="E86" s="1" t="s">
        <v>23</v>
      </c>
      <c r="N86" s="1" t="s">
        <v>3</v>
      </c>
      <c r="O86" s="1" t="s">
        <v>4</v>
      </c>
      <c r="P86" s="1" t="s">
        <v>10</v>
      </c>
    </row>
    <row r="87" spans="1:16">
      <c r="A87" s="1">
        <f t="shared" si="1"/>
        <v>86</v>
      </c>
      <c r="B87" s="1" t="s">
        <v>51</v>
      </c>
      <c r="C87" s="1" t="s">
        <v>14</v>
      </c>
      <c r="D87" s="1" t="s">
        <v>22</v>
      </c>
      <c r="E87" s="1" t="s">
        <v>23</v>
      </c>
      <c r="N87" s="1" t="s">
        <v>3</v>
      </c>
      <c r="O87" s="1" t="s">
        <v>4</v>
      </c>
      <c r="P87" s="1" t="s">
        <v>10</v>
      </c>
    </row>
    <row r="88" spans="1:16">
      <c r="A88" s="1">
        <f t="shared" si="1"/>
        <v>87</v>
      </c>
      <c r="B88" s="1" t="s">
        <v>51</v>
      </c>
      <c r="C88" s="1" t="s">
        <v>14</v>
      </c>
      <c r="D88" s="1" t="s">
        <v>22</v>
      </c>
      <c r="E88" s="1" t="s">
        <v>23</v>
      </c>
      <c r="N88" s="1" t="s">
        <v>3</v>
      </c>
      <c r="O88" s="1" t="s">
        <v>4</v>
      </c>
      <c r="P88" s="1" t="s">
        <v>10</v>
      </c>
    </row>
    <row r="89" spans="1:16">
      <c r="A89" s="1">
        <f t="shared" si="1"/>
        <v>88</v>
      </c>
      <c r="B89" s="1" t="s">
        <v>51</v>
      </c>
      <c r="C89" s="1" t="s">
        <v>14</v>
      </c>
      <c r="D89" s="1" t="s">
        <v>22</v>
      </c>
      <c r="E89" s="1" t="s">
        <v>23</v>
      </c>
      <c r="N89" s="1" t="s">
        <v>3</v>
      </c>
      <c r="O89" s="1" t="s">
        <v>4</v>
      </c>
      <c r="P89" s="1" t="s">
        <v>10</v>
      </c>
    </row>
    <row r="90" spans="1:16">
      <c r="A90" s="1">
        <f t="shared" si="1"/>
        <v>89</v>
      </c>
      <c r="B90" s="1" t="s">
        <v>51</v>
      </c>
      <c r="C90" s="1" t="s">
        <v>14</v>
      </c>
      <c r="D90" s="1" t="s">
        <v>22</v>
      </c>
      <c r="E90" s="1" t="s">
        <v>23</v>
      </c>
      <c r="N90" s="1" t="s">
        <v>3</v>
      </c>
      <c r="O90" s="1" t="s">
        <v>4</v>
      </c>
      <c r="P90" s="1" t="s">
        <v>10</v>
      </c>
    </row>
    <row r="91" spans="1:16">
      <c r="A91" s="1">
        <f t="shared" si="1"/>
        <v>90</v>
      </c>
      <c r="B91" s="1" t="s">
        <v>51</v>
      </c>
      <c r="C91" s="1" t="s">
        <v>14</v>
      </c>
      <c r="D91" s="1" t="s">
        <v>22</v>
      </c>
      <c r="E91" s="1" t="s">
        <v>23</v>
      </c>
      <c r="N91" s="1" t="s">
        <v>3</v>
      </c>
      <c r="O91" s="1" t="s">
        <v>4</v>
      </c>
      <c r="P91" s="1" t="s">
        <v>10</v>
      </c>
    </row>
    <row r="92" spans="1:16">
      <c r="A92" s="1">
        <f t="shared" si="1"/>
        <v>91</v>
      </c>
      <c r="B92" s="1" t="s">
        <v>51</v>
      </c>
      <c r="C92" s="1" t="s">
        <v>14</v>
      </c>
      <c r="D92" s="1" t="s">
        <v>22</v>
      </c>
      <c r="E92" s="1" t="s">
        <v>23</v>
      </c>
      <c r="N92" s="1" t="s">
        <v>3</v>
      </c>
      <c r="O92" s="1" t="s">
        <v>4</v>
      </c>
      <c r="P92" s="1" t="s">
        <v>10</v>
      </c>
    </row>
    <row r="93" spans="1:16">
      <c r="A93" s="1">
        <f t="shared" si="1"/>
        <v>92</v>
      </c>
      <c r="B93" s="1" t="s">
        <v>51</v>
      </c>
      <c r="C93" s="1" t="s">
        <v>14</v>
      </c>
      <c r="D93" s="1" t="s">
        <v>22</v>
      </c>
      <c r="E93" s="1" t="s">
        <v>23</v>
      </c>
      <c r="N93" s="1" t="s">
        <v>3</v>
      </c>
      <c r="O93" s="1" t="s">
        <v>4</v>
      </c>
      <c r="P93" s="1" t="s">
        <v>10</v>
      </c>
    </row>
    <row r="94" spans="1:16">
      <c r="A94" s="1">
        <f t="shared" si="1"/>
        <v>93</v>
      </c>
      <c r="B94" s="1" t="s">
        <v>51</v>
      </c>
      <c r="C94" s="1" t="s">
        <v>14</v>
      </c>
      <c r="D94" s="1" t="s">
        <v>22</v>
      </c>
      <c r="E94" s="1" t="s">
        <v>23</v>
      </c>
      <c r="N94" s="1" t="s">
        <v>3</v>
      </c>
      <c r="O94" s="1" t="s">
        <v>4</v>
      </c>
      <c r="P94" s="1" t="s">
        <v>10</v>
      </c>
    </row>
    <row r="95" spans="1:16">
      <c r="A95" s="1">
        <f t="shared" si="1"/>
        <v>94</v>
      </c>
      <c r="B95" s="1" t="s">
        <v>51</v>
      </c>
      <c r="C95" s="1" t="s">
        <v>14</v>
      </c>
      <c r="D95" s="1" t="s">
        <v>22</v>
      </c>
      <c r="E95" s="1" t="s">
        <v>23</v>
      </c>
      <c r="N95" s="1" t="s">
        <v>3</v>
      </c>
      <c r="O95" s="1" t="s">
        <v>4</v>
      </c>
      <c r="P95" s="1" t="s">
        <v>10</v>
      </c>
    </row>
    <row r="96" spans="1:16">
      <c r="A96" s="1">
        <f t="shared" si="1"/>
        <v>95</v>
      </c>
      <c r="B96" s="1" t="s">
        <v>51</v>
      </c>
      <c r="C96" s="1" t="s">
        <v>14</v>
      </c>
      <c r="D96" s="1" t="s">
        <v>22</v>
      </c>
      <c r="E96" s="1" t="s">
        <v>23</v>
      </c>
      <c r="N96" s="1" t="s">
        <v>3</v>
      </c>
      <c r="O96" s="1" t="s">
        <v>4</v>
      </c>
      <c r="P96" s="1" t="s">
        <v>10</v>
      </c>
    </row>
    <row r="97" spans="1:16">
      <c r="A97" s="1">
        <f t="shared" si="1"/>
        <v>96</v>
      </c>
      <c r="B97" s="1" t="s">
        <v>51</v>
      </c>
      <c r="C97" s="1" t="s">
        <v>14</v>
      </c>
      <c r="D97" s="1" t="s">
        <v>22</v>
      </c>
      <c r="E97" s="1" t="s">
        <v>23</v>
      </c>
      <c r="N97" s="1" t="s">
        <v>3</v>
      </c>
      <c r="O97" s="1" t="s">
        <v>5</v>
      </c>
      <c r="P97" s="1" t="s">
        <v>10</v>
      </c>
    </row>
    <row r="98" spans="1:16">
      <c r="A98" s="1">
        <f t="shared" si="1"/>
        <v>97</v>
      </c>
      <c r="B98" s="1" t="s">
        <v>51</v>
      </c>
      <c r="C98" s="1" t="s">
        <v>14</v>
      </c>
      <c r="D98" s="1" t="s">
        <v>22</v>
      </c>
      <c r="E98" s="1" t="s">
        <v>23</v>
      </c>
      <c r="N98" s="1" t="s">
        <v>3</v>
      </c>
      <c r="O98" s="1" t="s">
        <v>5</v>
      </c>
      <c r="P98" s="1" t="s">
        <v>10</v>
      </c>
    </row>
    <row r="99" spans="1:16">
      <c r="A99" s="1">
        <f t="shared" si="1"/>
        <v>98</v>
      </c>
      <c r="B99" s="1" t="s">
        <v>51</v>
      </c>
      <c r="C99" s="1" t="s">
        <v>14</v>
      </c>
      <c r="D99" s="1" t="s">
        <v>22</v>
      </c>
      <c r="E99" s="1" t="s">
        <v>23</v>
      </c>
      <c r="N99" s="1" t="s">
        <v>3</v>
      </c>
      <c r="O99" s="1" t="s">
        <v>4</v>
      </c>
      <c r="P99" s="1" t="s">
        <v>10</v>
      </c>
    </row>
    <row r="100" spans="1:16">
      <c r="A100" s="1">
        <f t="shared" si="1"/>
        <v>99</v>
      </c>
      <c r="B100" s="1" t="s">
        <v>51</v>
      </c>
      <c r="C100" s="1" t="s">
        <v>14</v>
      </c>
      <c r="D100" s="1" t="s">
        <v>22</v>
      </c>
      <c r="E100" s="1" t="s">
        <v>23</v>
      </c>
      <c r="N100" s="1" t="s">
        <v>3</v>
      </c>
      <c r="O100" s="1" t="s">
        <v>5</v>
      </c>
      <c r="P100" s="1" t="s">
        <v>10</v>
      </c>
    </row>
    <row r="101" spans="1:16">
      <c r="A101" s="1">
        <f t="shared" si="1"/>
        <v>100</v>
      </c>
      <c r="B101" s="1" t="s">
        <v>51</v>
      </c>
      <c r="C101" s="1" t="s">
        <v>14</v>
      </c>
      <c r="D101" s="1" t="s">
        <v>22</v>
      </c>
      <c r="E101" s="1" t="s">
        <v>23</v>
      </c>
      <c r="N101" s="1" t="s">
        <v>3</v>
      </c>
      <c r="O101" s="1" t="s">
        <v>4</v>
      </c>
      <c r="P101" s="1" t="s">
        <v>10</v>
      </c>
    </row>
    <row r="102" spans="1:16">
      <c r="A102" s="1">
        <f t="shared" si="1"/>
        <v>101</v>
      </c>
      <c r="B102" s="1" t="s">
        <v>51</v>
      </c>
      <c r="C102" s="1" t="s">
        <v>14</v>
      </c>
      <c r="D102" s="1" t="s">
        <v>22</v>
      </c>
      <c r="E102" s="1" t="s">
        <v>23</v>
      </c>
      <c r="N102" s="1" t="s">
        <v>3</v>
      </c>
      <c r="O102" s="1" t="s">
        <v>4</v>
      </c>
      <c r="P102" s="1" t="s">
        <v>10</v>
      </c>
    </row>
    <row r="103" spans="1:16">
      <c r="A103" s="1">
        <f t="shared" si="1"/>
        <v>102</v>
      </c>
      <c r="B103" s="1" t="s">
        <v>51</v>
      </c>
      <c r="C103" s="1" t="s">
        <v>14</v>
      </c>
      <c r="D103" s="1" t="s">
        <v>22</v>
      </c>
      <c r="E103" s="1" t="s">
        <v>23</v>
      </c>
      <c r="N103" s="1" t="s">
        <v>3</v>
      </c>
      <c r="O103" s="1" t="s">
        <v>5</v>
      </c>
      <c r="P103" s="1" t="s">
        <v>10</v>
      </c>
    </row>
    <row r="104" spans="1:16">
      <c r="A104" s="1">
        <f t="shared" si="1"/>
        <v>103</v>
      </c>
      <c r="B104" s="1" t="s">
        <v>51</v>
      </c>
      <c r="C104" s="1" t="s">
        <v>14</v>
      </c>
      <c r="D104" s="1" t="s">
        <v>22</v>
      </c>
      <c r="E104" s="1" t="s">
        <v>23</v>
      </c>
      <c r="N104" s="1" t="s">
        <v>3</v>
      </c>
      <c r="O104" s="1" t="s">
        <v>5</v>
      </c>
      <c r="P104" s="1" t="s">
        <v>10</v>
      </c>
    </row>
    <row r="105" spans="1:16">
      <c r="A105" s="1">
        <f t="shared" si="1"/>
        <v>104</v>
      </c>
      <c r="B105" s="1" t="s">
        <v>51</v>
      </c>
      <c r="C105" s="1" t="s">
        <v>14</v>
      </c>
      <c r="D105" s="1" t="s">
        <v>22</v>
      </c>
      <c r="E105" s="1" t="s">
        <v>23</v>
      </c>
      <c r="N105" s="1" t="s">
        <v>3</v>
      </c>
      <c r="O105" s="1" t="s">
        <v>4</v>
      </c>
      <c r="P105" s="1" t="s">
        <v>10</v>
      </c>
    </row>
    <row r="106" spans="1:16">
      <c r="A106" s="1">
        <f t="shared" si="1"/>
        <v>105</v>
      </c>
      <c r="B106" s="1" t="s">
        <v>51</v>
      </c>
      <c r="C106" s="1" t="s">
        <v>14</v>
      </c>
      <c r="D106" s="1" t="s">
        <v>22</v>
      </c>
      <c r="E106" s="1" t="s">
        <v>23</v>
      </c>
      <c r="N106" s="1" t="s">
        <v>3</v>
      </c>
      <c r="O106" s="1" t="s">
        <v>5</v>
      </c>
      <c r="P106" s="1" t="s">
        <v>10</v>
      </c>
    </row>
    <row r="107" spans="1:16">
      <c r="A107" s="1">
        <f t="shared" si="1"/>
        <v>106</v>
      </c>
      <c r="B107" s="1" t="s">
        <v>51</v>
      </c>
      <c r="C107" s="1" t="s">
        <v>14</v>
      </c>
      <c r="D107" s="1" t="s">
        <v>22</v>
      </c>
      <c r="E107" s="1" t="s">
        <v>23</v>
      </c>
      <c r="N107" s="1" t="s">
        <v>3</v>
      </c>
      <c r="O107" s="1" t="s">
        <v>4</v>
      </c>
      <c r="P107" s="1" t="s">
        <v>10</v>
      </c>
    </row>
    <row r="108" spans="1:16">
      <c r="A108" s="1">
        <f t="shared" si="1"/>
        <v>107</v>
      </c>
      <c r="B108" s="1" t="s">
        <v>51</v>
      </c>
      <c r="C108" s="1" t="s">
        <v>14</v>
      </c>
      <c r="D108" s="1" t="s">
        <v>22</v>
      </c>
      <c r="E108" s="1" t="s">
        <v>23</v>
      </c>
      <c r="N108" s="1" t="s">
        <v>3</v>
      </c>
      <c r="O108" s="1" t="s">
        <v>4</v>
      </c>
      <c r="P108" s="1" t="s">
        <v>10</v>
      </c>
    </row>
    <row r="109" spans="1:16">
      <c r="A109" s="1">
        <f t="shared" si="1"/>
        <v>108</v>
      </c>
      <c r="B109" s="1" t="s">
        <v>51</v>
      </c>
      <c r="C109" s="1" t="s">
        <v>14</v>
      </c>
      <c r="D109" s="1" t="s">
        <v>22</v>
      </c>
      <c r="E109" s="1" t="s">
        <v>23</v>
      </c>
      <c r="N109" s="1" t="s">
        <v>3</v>
      </c>
      <c r="O109" s="1" t="s">
        <v>4</v>
      </c>
      <c r="P109" s="1" t="s">
        <v>10</v>
      </c>
    </row>
    <row r="110" spans="1:16">
      <c r="A110" s="1">
        <f t="shared" si="1"/>
        <v>109</v>
      </c>
      <c r="B110" s="1" t="s">
        <v>51</v>
      </c>
      <c r="C110" s="1" t="s">
        <v>14</v>
      </c>
      <c r="D110" s="1" t="s">
        <v>22</v>
      </c>
      <c r="E110" s="1" t="s">
        <v>23</v>
      </c>
      <c r="N110" s="1" t="s">
        <v>3</v>
      </c>
      <c r="O110" s="1" t="s">
        <v>4</v>
      </c>
      <c r="P110" s="1" t="s">
        <v>10</v>
      </c>
    </row>
    <row r="111" spans="1:16">
      <c r="A111" s="1">
        <f t="shared" si="1"/>
        <v>110</v>
      </c>
      <c r="B111" s="1" t="s">
        <v>51</v>
      </c>
      <c r="C111" s="1" t="s">
        <v>14</v>
      </c>
      <c r="D111" s="1" t="s">
        <v>22</v>
      </c>
      <c r="E111" s="1" t="s">
        <v>23</v>
      </c>
      <c r="N111" s="1" t="s">
        <v>3</v>
      </c>
      <c r="O111" s="1" t="s">
        <v>4</v>
      </c>
      <c r="P111" s="1" t="s">
        <v>10</v>
      </c>
    </row>
    <row r="112" spans="1:16">
      <c r="A112" s="1">
        <f t="shared" si="1"/>
        <v>111</v>
      </c>
      <c r="B112" s="1" t="s">
        <v>51</v>
      </c>
      <c r="C112" s="1" t="s">
        <v>14</v>
      </c>
      <c r="D112" s="1" t="s">
        <v>22</v>
      </c>
      <c r="E112" s="1" t="s">
        <v>23</v>
      </c>
      <c r="N112" s="1" t="s">
        <v>3</v>
      </c>
      <c r="O112" s="1" t="s">
        <v>5</v>
      </c>
      <c r="P112" s="1" t="s">
        <v>10</v>
      </c>
    </row>
    <row r="113" spans="1:16">
      <c r="A113" s="1">
        <f t="shared" si="1"/>
        <v>112</v>
      </c>
      <c r="B113" s="1" t="s">
        <v>51</v>
      </c>
      <c r="C113" s="1" t="s">
        <v>14</v>
      </c>
      <c r="D113" s="1" t="s">
        <v>22</v>
      </c>
      <c r="E113" s="1" t="s">
        <v>23</v>
      </c>
      <c r="N113" s="1" t="s">
        <v>3</v>
      </c>
      <c r="O113" s="1" t="s">
        <v>4</v>
      </c>
      <c r="P113" s="1" t="s">
        <v>10</v>
      </c>
    </row>
    <row r="114" spans="1:16">
      <c r="A114" s="1">
        <f t="shared" si="1"/>
        <v>113</v>
      </c>
      <c r="B114" s="1" t="s">
        <v>51</v>
      </c>
      <c r="C114" s="1" t="s">
        <v>14</v>
      </c>
      <c r="D114" s="1" t="s">
        <v>22</v>
      </c>
      <c r="E114" s="1" t="s">
        <v>23</v>
      </c>
      <c r="N114" s="1" t="s">
        <v>3</v>
      </c>
      <c r="O114" s="1" t="s">
        <v>4</v>
      </c>
      <c r="P114" s="1" t="s">
        <v>10</v>
      </c>
    </row>
    <row r="115" spans="1:16">
      <c r="A115" s="1">
        <f t="shared" si="1"/>
        <v>114</v>
      </c>
      <c r="B115" s="1" t="s">
        <v>51</v>
      </c>
      <c r="C115" s="1" t="s">
        <v>14</v>
      </c>
      <c r="D115" s="1" t="s">
        <v>22</v>
      </c>
      <c r="E115" s="1" t="s">
        <v>23</v>
      </c>
      <c r="N115" s="1" t="s">
        <v>3</v>
      </c>
      <c r="O115" s="1" t="s">
        <v>4</v>
      </c>
      <c r="P115" s="1" t="s">
        <v>10</v>
      </c>
    </row>
    <row r="116" spans="1:16">
      <c r="A116" s="1">
        <f t="shared" si="1"/>
        <v>115</v>
      </c>
      <c r="B116" s="1" t="s">
        <v>51</v>
      </c>
      <c r="C116" s="1" t="s">
        <v>14</v>
      </c>
      <c r="D116" s="1" t="s">
        <v>22</v>
      </c>
      <c r="E116" s="1" t="s">
        <v>23</v>
      </c>
      <c r="N116" s="1" t="s">
        <v>3</v>
      </c>
      <c r="O116" s="1" t="s">
        <v>5</v>
      </c>
      <c r="P116" s="1" t="s">
        <v>10</v>
      </c>
    </row>
    <row r="117" spans="1:16">
      <c r="A117" s="1">
        <f t="shared" si="1"/>
        <v>116</v>
      </c>
      <c r="B117" s="1" t="s">
        <v>51</v>
      </c>
      <c r="C117" s="1" t="s">
        <v>14</v>
      </c>
      <c r="D117" s="1" t="s">
        <v>22</v>
      </c>
      <c r="E117" s="1" t="s">
        <v>23</v>
      </c>
      <c r="N117" s="1" t="s">
        <v>3</v>
      </c>
      <c r="O117" s="1" t="s">
        <v>5</v>
      </c>
      <c r="P117" s="1" t="s">
        <v>10</v>
      </c>
    </row>
    <row r="118" spans="1:16">
      <c r="A118" s="1">
        <f t="shared" si="1"/>
        <v>117</v>
      </c>
      <c r="B118" s="1" t="s">
        <v>51</v>
      </c>
      <c r="C118" s="1" t="s">
        <v>14</v>
      </c>
      <c r="D118" s="1" t="s">
        <v>22</v>
      </c>
      <c r="E118" s="1" t="s">
        <v>23</v>
      </c>
      <c r="N118" s="1" t="s">
        <v>3</v>
      </c>
      <c r="O118" s="1" t="s">
        <v>5</v>
      </c>
      <c r="P118" s="1" t="s">
        <v>10</v>
      </c>
    </row>
    <row r="119" spans="1:16">
      <c r="A119" s="1">
        <f t="shared" si="1"/>
        <v>118</v>
      </c>
      <c r="B119" s="1" t="s">
        <v>51</v>
      </c>
      <c r="C119" s="1" t="s">
        <v>14</v>
      </c>
      <c r="D119" s="1" t="s">
        <v>22</v>
      </c>
      <c r="E119" s="1" t="s">
        <v>23</v>
      </c>
      <c r="N119" s="1" t="s">
        <v>3</v>
      </c>
      <c r="O119" s="1" t="s">
        <v>5</v>
      </c>
      <c r="P119" s="1" t="s">
        <v>10</v>
      </c>
    </row>
    <row r="120" spans="1:16">
      <c r="A120" s="1">
        <f t="shared" si="1"/>
        <v>119</v>
      </c>
      <c r="B120" s="1" t="s">
        <v>51</v>
      </c>
      <c r="C120" s="1" t="s">
        <v>14</v>
      </c>
      <c r="D120" s="1" t="s">
        <v>22</v>
      </c>
      <c r="E120" s="1" t="s">
        <v>23</v>
      </c>
      <c r="N120" s="1" t="s">
        <v>3</v>
      </c>
      <c r="O120" s="1" t="s">
        <v>4</v>
      </c>
      <c r="P120" s="1" t="s">
        <v>10</v>
      </c>
    </row>
    <row r="121" spans="1:16">
      <c r="A121" s="1">
        <f t="shared" si="1"/>
        <v>120</v>
      </c>
      <c r="B121" s="1" t="s">
        <v>51</v>
      </c>
      <c r="C121" s="1" t="s">
        <v>14</v>
      </c>
      <c r="D121" s="1" t="s">
        <v>22</v>
      </c>
      <c r="E121" s="1" t="s">
        <v>23</v>
      </c>
      <c r="N121" s="1" t="s">
        <v>3</v>
      </c>
      <c r="O121" s="1" t="s">
        <v>4</v>
      </c>
      <c r="P121" s="1" t="s">
        <v>10</v>
      </c>
    </row>
    <row r="122" spans="1:16">
      <c r="A122" s="1">
        <f t="shared" si="1"/>
        <v>121</v>
      </c>
      <c r="B122" s="1" t="s">
        <v>51</v>
      </c>
      <c r="C122" s="1" t="s">
        <v>14</v>
      </c>
      <c r="D122" s="1" t="s">
        <v>22</v>
      </c>
      <c r="E122" s="1" t="s">
        <v>23</v>
      </c>
      <c r="N122" s="1" t="s">
        <v>3</v>
      </c>
      <c r="O122" s="1" t="s">
        <v>5</v>
      </c>
      <c r="P122" s="1" t="s">
        <v>10</v>
      </c>
    </row>
    <row r="123" spans="1:16">
      <c r="A123" s="1">
        <f t="shared" si="1"/>
        <v>122</v>
      </c>
      <c r="B123" s="1" t="s">
        <v>51</v>
      </c>
      <c r="C123" s="1" t="s">
        <v>14</v>
      </c>
      <c r="D123" s="1" t="s">
        <v>22</v>
      </c>
      <c r="E123" s="1" t="s">
        <v>23</v>
      </c>
      <c r="N123" s="1" t="s">
        <v>3</v>
      </c>
      <c r="O123" s="1" t="s">
        <v>4</v>
      </c>
      <c r="P123" s="1" t="s">
        <v>10</v>
      </c>
    </row>
    <row r="124" spans="1:16">
      <c r="A124" s="1">
        <f t="shared" si="1"/>
        <v>123</v>
      </c>
      <c r="B124" s="1" t="s">
        <v>51</v>
      </c>
      <c r="C124" s="1" t="s">
        <v>14</v>
      </c>
      <c r="D124" s="1" t="s">
        <v>22</v>
      </c>
      <c r="E124" s="1" t="s">
        <v>23</v>
      </c>
      <c r="N124" s="1" t="s">
        <v>3</v>
      </c>
      <c r="O124" s="1" t="s">
        <v>5</v>
      </c>
      <c r="P124" s="1" t="s">
        <v>10</v>
      </c>
    </row>
    <row r="125" spans="1:16">
      <c r="A125" s="1">
        <f t="shared" si="1"/>
        <v>124</v>
      </c>
      <c r="B125" s="1" t="s">
        <v>51</v>
      </c>
      <c r="C125" s="1" t="s">
        <v>14</v>
      </c>
      <c r="D125" s="1" t="s">
        <v>22</v>
      </c>
      <c r="E125" s="1" t="s">
        <v>23</v>
      </c>
      <c r="N125" s="1" t="s">
        <v>3</v>
      </c>
      <c r="O125" s="1" t="s">
        <v>5</v>
      </c>
      <c r="P125" s="1" t="s">
        <v>10</v>
      </c>
    </row>
    <row r="126" spans="1:16">
      <c r="A126" s="1">
        <f t="shared" si="1"/>
        <v>125</v>
      </c>
      <c r="B126" s="1" t="s">
        <v>51</v>
      </c>
      <c r="C126" s="1" t="s">
        <v>14</v>
      </c>
      <c r="D126" s="1" t="s">
        <v>22</v>
      </c>
      <c r="E126" s="1" t="s">
        <v>23</v>
      </c>
      <c r="N126" s="1" t="s">
        <v>3</v>
      </c>
      <c r="O126" s="1" t="s">
        <v>4</v>
      </c>
      <c r="P126" s="1" t="s">
        <v>10</v>
      </c>
    </row>
    <row r="127" spans="1:16">
      <c r="A127" s="1">
        <f t="shared" si="1"/>
        <v>126</v>
      </c>
      <c r="B127" s="1" t="s">
        <v>51</v>
      </c>
      <c r="C127" s="1" t="s">
        <v>14</v>
      </c>
      <c r="D127" s="1" t="s">
        <v>22</v>
      </c>
      <c r="E127" s="1" t="s">
        <v>23</v>
      </c>
      <c r="N127" s="1" t="s">
        <v>3</v>
      </c>
      <c r="O127" s="1" t="s">
        <v>4</v>
      </c>
      <c r="P127" s="1" t="s">
        <v>10</v>
      </c>
    </row>
    <row r="128" spans="1:16">
      <c r="A128" s="1">
        <f t="shared" si="1"/>
        <v>127</v>
      </c>
      <c r="B128" s="1" t="s">
        <v>51</v>
      </c>
      <c r="C128" s="1" t="s">
        <v>14</v>
      </c>
      <c r="D128" s="1" t="s">
        <v>22</v>
      </c>
      <c r="E128" s="1" t="s">
        <v>23</v>
      </c>
      <c r="N128" s="1" t="s">
        <v>3</v>
      </c>
      <c r="O128" s="1" t="s">
        <v>4</v>
      </c>
      <c r="P128" s="1" t="s">
        <v>10</v>
      </c>
    </row>
    <row r="129" spans="1:16">
      <c r="A129" s="1">
        <f t="shared" si="1"/>
        <v>128</v>
      </c>
      <c r="B129" s="1" t="s">
        <v>51</v>
      </c>
      <c r="C129" s="1" t="s">
        <v>14</v>
      </c>
      <c r="D129" s="1" t="s">
        <v>22</v>
      </c>
      <c r="E129" s="1" t="s">
        <v>23</v>
      </c>
      <c r="N129" s="1" t="s">
        <v>3</v>
      </c>
      <c r="O129" s="1" t="s">
        <v>4</v>
      </c>
      <c r="P129" s="1" t="s">
        <v>10</v>
      </c>
    </row>
    <row r="130" spans="1:16">
      <c r="A130" s="1">
        <f t="shared" si="1"/>
        <v>129</v>
      </c>
      <c r="B130" s="1" t="s">
        <v>51</v>
      </c>
      <c r="C130" s="1" t="s">
        <v>14</v>
      </c>
      <c r="D130" s="1" t="s">
        <v>22</v>
      </c>
      <c r="E130" s="1" t="s">
        <v>23</v>
      </c>
      <c r="N130" s="1" t="s">
        <v>3</v>
      </c>
      <c r="O130" s="1" t="s">
        <v>4</v>
      </c>
      <c r="P130" s="1" t="s">
        <v>10</v>
      </c>
    </row>
    <row r="131" spans="1:16">
      <c r="A131" s="1">
        <f t="shared" si="1"/>
        <v>130</v>
      </c>
      <c r="B131" s="1" t="s">
        <v>51</v>
      </c>
      <c r="C131" s="1" t="s">
        <v>14</v>
      </c>
      <c r="D131" s="1" t="s">
        <v>22</v>
      </c>
      <c r="E131" s="1" t="s">
        <v>23</v>
      </c>
      <c r="N131" s="1" t="s">
        <v>3</v>
      </c>
      <c r="O131" s="1" t="s">
        <v>4</v>
      </c>
      <c r="P131" s="1" t="s">
        <v>10</v>
      </c>
    </row>
    <row r="132" spans="1:16">
      <c r="A132" s="1">
        <f t="shared" ref="A132:A195" si="2">A131+1</f>
        <v>131</v>
      </c>
      <c r="B132" s="1" t="s">
        <v>51</v>
      </c>
      <c r="C132" s="1" t="s">
        <v>14</v>
      </c>
      <c r="D132" s="1" t="s">
        <v>22</v>
      </c>
      <c r="E132" s="1" t="s">
        <v>23</v>
      </c>
      <c r="N132" s="1" t="s">
        <v>3</v>
      </c>
      <c r="O132" s="1" t="s">
        <v>4</v>
      </c>
      <c r="P132" s="1" t="s">
        <v>10</v>
      </c>
    </row>
    <row r="133" spans="1:16">
      <c r="A133" s="1">
        <f t="shared" si="2"/>
        <v>132</v>
      </c>
      <c r="B133" s="1" t="s">
        <v>51</v>
      </c>
      <c r="C133" s="1" t="s">
        <v>14</v>
      </c>
      <c r="D133" s="1" t="s">
        <v>22</v>
      </c>
      <c r="E133" s="1" t="s">
        <v>23</v>
      </c>
      <c r="N133" s="1" t="s">
        <v>3</v>
      </c>
      <c r="O133" s="1" t="s">
        <v>4</v>
      </c>
      <c r="P133" s="1" t="s">
        <v>10</v>
      </c>
    </row>
    <row r="134" spans="1:16">
      <c r="A134" s="1">
        <f t="shared" si="2"/>
        <v>133</v>
      </c>
      <c r="B134" s="1" t="s">
        <v>51</v>
      </c>
      <c r="C134" s="1" t="s">
        <v>14</v>
      </c>
      <c r="D134" s="1" t="s">
        <v>22</v>
      </c>
      <c r="E134" s="1" t="s">
        <v>23</v>
      </c>
      <c r="N134" s="1" t="s">
        <v>3</v>
      </c>
      <c r="O134" s="1" t="s">
        <v>5</v>
      </c>
      <c r="P134" s="1" t="s">
        <v>10</v>
      </c>
    </row>
    <row r="135" spans="1:16">
      <c r="A135" s="1">
        <f t="shared" si="2"/>
        <v>134</v>
      </c>
      <c r="B135" s="1" t="s">
        <v>51</v>
      </c>
      <c r="C135" s="1" t="s">
        <v>14</v>
      </c>
      <c r="D135" s="1" t="s">
        <v>22</v>
      </c>
      <c r="E135" s="1" t="s">
        <v>23</v>
      </c>
      <c r="N135" s="1" t="s">
        <v>3</v>
      </c>
      <c r="O135" s="1" t="s">
        <v>4</v>
      </c>
      <c r="P135" s="1" t="s">
        <v>10</v>
      </c>
    </row>
    <row r="136" spans="1:16">
      <c r="A136" s="1">
        <f t="shared" si="2"/>
        <v>135</v>
      </c>
      <c r="B136" s="1" t="s">
        <v>51</v>
      </c>
      <c r="C136" s="1" t="s">
        <v>14</v>
      </c>
      <c r="D136" s="1" t="s">
        <v>22</v>
      </c>
      <c r="E136" s="1" t="s">
        <v>23</v>
      </c>
      <c r="N136" s="1" t="s">
        <v>3</v>
      </c>
      <c r="O136" s="1" t="s">
        <v>4</v>
      </c>
      <c r="P136" s="1" t="s">
        <v>10</v>
      </c>
    </row>
    <row r="137" spans="1:16">
      <c r="A137" s="1">
        <f t="shared" si="2"/>
        <v>136</v>
      </c>
      <c r="B137" s="1" t="s">
        <v>51</v>
      </c>
      <c r="C137" s="1" t="s">
        <v>14</v>
      </c>
      <c r="D137" s="1" t="s">
        <v>22</v>
      </c>
      <c r="E137" s="1" t="s">
        <v>23</v>
      </c>
      <c r="N137" s="1" t="s">
        <v>3</v>
      </c>
      <c r="O137" s="1" t="s">
        <v>5</v>
      </c>
      <c r="P137" s="1" t="s">
        <v>10</v>
      </c>
    </row>
    <row r="138" spans="1:16">
      <c r="A138" s="1">
        <f t="shared" si="2"/>
        <v>137</v>
      </c>
      <c r="B138" s="1" t="s">
        <v>51</v>
      </c>
      <c r="C138" s="1" t="s">
        <v>14</v>
      </c>
      <c r="D138" s="1" t="s">
        <v>22</v>
      </c>
      <c r="E138" s="1" t="s">
        <v>23</v>
      </c>
      <c r="N138" s="1" t="s">
        <v>3</v>
      </c>
      <c r="O138" s="1" t="s">
        <v>4</v>
      </c>
      <c r="P138" s="1" t="s">
        <v>10</v>
      </c>
    </row>
    <row r="139" spans="1:16">
      <c r="A139" s="1">
        <f t="shared" si="2"/>
        <v>138</v>
      </c>
      <c r="B139" s="1" t="s">
        <v>51</v>
      </c>
      <c r="C139" s="1" t="s">
        <v>14</v>
      </c>
      <c r="D139" s="1" t="s">
        <v>22</v>
      </c>
      <c r="E139" s="1" t="s">
        <v>23</v>
      </c>
      <c r="N139" s="1" t="s">
        <v>3</v>
      </c>
      <c r="O139" s="1" t="s">
        <v>4</v>
      </c>
      <c r="P139" s="1" t="s">
        <v>10</v>
      </c>
    </row>
    <row r="140" spans="1:16">
      <c r="A140" s="1">
        <f t="shared" si="2"/>
        <v>139</v>
      </c>
      <c r="B140" s="1" t="s">
        <v>51</v>
      </c>
      <c r="C140" s="1" t="s">
        <v>14</v>
      </c>
      <c r="D140" s="1" t="s">
        <v>22</v>
      </c>
      <c r="E140" s="1" t="s">
        <v>23</v>
      </c>
      <c r="N140" s="1" t="s">
        <v>3</v>
      </c>
      <c r="O140" s="1" t="s">
        <v>4</v>
      </c>
      <c r="P140" s="1" t="s">
        <v>10</v>
      </c>
    </row>
    <row r="141" spans="1:16">
      <c r="A141" s="1">
        <f t="shared" si="2"/>
        <v>140</v>
      </c>
      <c r="B141" s="1" t="s">
        <v>51</v>
      </c>
      <c r="C141" s="1" t="s">
        <v>14</v>
      </c>
      <c r="D141" s="1" t="s">
        <v>22</v>
      </c>
      <c r="E141" s="1" t="s">
        <v>23</v>
      </c>
      <c r="N141" s="1" t="s">
        <v>3</v>
      </c>
      <c r="O141" s="1" t="s">
        <v>4</v>
      </c>
      <c r="P141" s="1" t="s">
        <v>10</v>
      </c>
    </row>
    <row r="142" spans="1:16">
      <c r="A142" s="1">
        <f t="shared" si="2"/>
        <v>141</v>
      </c>
      <c r="B142" s="1" t="s">
        <v>51</v>
      </c>
      <c r="C142" s="1" t="s">
        <v>14</v>
      </c>
      <c r="D142" s="1" t="s">
        <v>22</v>
      </c>
      <c r="E142" s="1" t="s">
        <v>23</v>
      </c>
      <c r="N142" s="1" t="s">
        <v>3</v>
      </c>
      <c r="O142" s="1" t="s">
        <v>4</v>
      </c>
      <c r="P142" s="1" t="s">
        <v>10</v>
      </c>
    </row>
    <row r="143" spans="1:16">
      <c r="A143" s="1">
        <f t="shared" si="2"/>
        <v>142</v>
      </c>
      <c r="B143" s="1" t="s">
        <v>51</v>
      </c>
      <c r="C143" s="1" t="s">
        <v>14</v>
      </c>
      <c r="D143" s="1" t="s">
        <v>22</v>
      </c>
      <c r="E143" s="1" t="s">
        <v>23</v>
      </c>
      <c r="N143" s="1" t="s">
        <v>3</v>
      </c>
      <c r="O143" s="1" t="s">
        <v>5</v>
      </c>
      <c r="P143" s="1" t="s">
        <v>10</v>
      </c>
    </row>
    <row r="144" spans="1:16">
      <c r="A144" s="1">
        <f t="shared" si="2"/>
        <v>143</v>
      </c>
      <c r="B144" s="1" t="s">
        <v>51</v>
      </c>
      <c r="C144" s="1" t="s">
        <v>14</v>
      </c>
      <c r="D144" s="1" t="s">
        <v>22</v>
      </c>
      <c r="E144" s="1" t="s">
        <v>23</v>
      </c>
      <c r="N144" s="1" t="s">
        <v>3</v>
      </c>
      <c r="O144" s="1" t="s">
        <v>4</v>
      </c>
      <c r="P144" s="1" t="s">
        <v>10</v>
      </c>
    </row>
    <row r="145" spans="1:16">
      <c r="A145" s="1">
        <f t="shared" si="2"/>
        <v>144</v>
      </c>
      <c r="B145" s="1" t="s">
        <v>51</v>
      </c>
      <c r="C145" s="1" t="s">
        <v>14</v>
      </c>
      <c r="D145" s="1" t="s">
        <v>22</v>
      </c>
      <c r="E145" s="1" t="s">
        <v>23</v>
      </c>
      <c r="N145" s="1" t="s">
        <v>3</v>
      </c>
      <c r="O145" s="1" t="s">
        <v>4</v>
      </c>
      <c r="P145" s="1" t="s">
        <v>10</v>
      </c>
    </row>
    <row r="146" spans="1:16">
      <c r="A146" s="1">
        <f t="shared" si="2"/>
        <v>145</v>
      </c>
      <c r="B146" s="1" t="s">
        <v>51</v>
      </c>
      <c r="C146" s="1" t="s">
        <v>14</v>
      </c>
      <c r="D146" s="1" t="s">
        <v>22</v>
      </c>
      <c r="E146" s="1" t="s">
        <v>23</v>
      </c>
      <c r="N146" s="1" t="s">
        <v>3</v>
      </c>
      <c r="O146" s="1" t="s">
        <v>4</v>
      </c>
      <c r="P146" s="1" t="s">
        <v>10</v>
      </c>
    </row>
    <row r="147" spans="1:16">
      <c r="A147" s="1">
        <f t="shared" si="2"/>
        <v>146</v>
      </c>
      <c r="B147" s="1" t="s">
        <v>51</v>
      </c>
      <c r="C147" s="1" t="s">
        <v>14</v>
      </c>
      <c r="D147" s="1" t="s">
        <v>22</v>
      </c>
      <c r="E147" s="1" t="s">
        <v>23</v>
      </c>
      <c r="N147" s="1" t="s">
        <v>3</v>
      </c>
      <c r="O147" s="1" t="s">
        <v>4</v>
      </c>
      <c r="P147" s="1" t="s">
        <v>10</v>
      </c>
    </row>
    <row r="148" spans="1:16">
      <c r="A148" s="1">
        <f t="shared" si="2"/>
        <v>147</v>
      </c>
      <c r="B148" s="1" t="s">
        <v>51</v>
      </c>
      <c r="C148" s="1" t="s">
        <v>14</v>
      </c>
      <c r="D148" s="1" t="s">
        <v>22</v>
      </c>
      <c r="E148" s="1" t="s">
        <v>23</v>
      </c>
      <c r="N148" s="1" t="s">
        <v>3</v>
      </c>
      <c r="O148" s="1" t="s">
        <v>4</v>
      </c>
      <c r="P148" s="1" t="s">
        <v>10</v>
      </c>
    </row>
    <row r="149" spans="1:16">
      <c r="A149" s="1">
        <f t="shared" si="2"/>
        <v>148</v>
      </c>
      <c r="B149" s="1" t="s">
        <v>51</v>
      </c>
      <c r="C149" s="1" t="s">
        <v>14</v>
      </c>
      <c r="D149" s="1" t="s">
        <v>22</v>
      </c>
      <c r="E149" s="1" t="s">
        <v>23</v>
      </c>
      <c r="N149" s="1" t="s">
        <v>3</v>
      </c>
      <c r="O149" s="1" t="s">
        <v>4</v>
      </c>
      <c r="P149" s="1" t="s">
        <v>10</v>
      </c>
    </row>
    <row r="150" spans="1:16">
      <c r="A150" s="1">
        <f t="shared" si="2"/>
        <v>149</v>
      </c>
      <c r="B150" s="1" t="s">
        <v>51</v>
      </c>
      <c r="C150" s="1" t="s">
        <v>14</v>
      </c>
      <c r="D150" s="1" t="s">
        <v>22</v>
      </c>
      <c r="E150" s="1" t="s">
        <v>23</v>
      </c>
      <c r="N150" s="1" t="s">
        <v>3</v>
      </c>
      <c r="O150" s="1" t="s">
        <v>5</v>
      </c>
      <c r="P150" s="1" t="s">
        <v>10</v>
      </c>
    </row>
    <row r="151" spans="1:16">
      <c r="A151" s="1">
        <f t="shared" si="2"/>
        <v>150</v>
      </c>
      <c r="B151" s="1" t="s">
        <v>51</v>
      </c>
      <c r="C151" s="1" t="s">
        <v>14</v>
      </c>
      <c r="D151" s="1" t="s">
        <v>22</v>
      </c>
      <c r="E151" s="1" t="s">
        <v>23</v>
      </c>
      <c r="N151" s="1" t="s">
        <v>3</v>
      </c>
      <c r="O151" s="1" t="s">
        <v>4</v>
      </c>
      <c r="P151" s="1" t="s">
        <v>10</v>
      </c>
    </row>
    <row r="152" spans="1:16">
      <c r="A152" s="1">
        <f t="shared" si="2"/>
        <v>151</v>
      </c>
      <c r="B152" s="1" t="s">
        <v>51</v>
      </c>
      <c r="C152" s="1" t="s">
        <v>14</v>
      </c>
      <c r="D152" s="1" t="s">
        <v>22</v>
      </c>
      <c r="E152" s="1" t="s">
        <v>23</v>
      </c>
      <c r="N152" s="1" t="s">
        <v>3</v>
      </c>
      <c r="O152" s="1" t="s">
        <v>4</v>
      </c>
      <c r="P152" s="1" t="s">
        <v>10</v>
      </c>
    </row>
    <row r="153" spans="1:16">
      <c r="A153" s="1">
        <f t="shared" si="2"/>
        <v>152</v>
      </c>
      <c r="B153" s="1" t="s">
        <v>51</v>
      </c>
      <c r="C153" s="1" t="s">
        <v>14</v>
      </c>
      <c r="D153" s="1" t="s">
        <v>22</v>
      </c>
      <c r="E153" s="1" t="s">
        <v>23</v>
      </c>
      <c r="N153" s="1" t="s">
        <v>3</v>
      </c>
      <c r="O153" s="1" t="s">
        <v>5</v>
      </c>
      <c r="P153" s="1" t="s">
        <v>10</v>
      </c>
    </row>
    <row r="154" spans="1:16">
      <c r="A154" s="1">
        <f t="shared" si="2"/>
        <v>153</v>
      </c>
      <c r="B154" s="1" t="s">
        <v>51</v>
      </c>
      <c r="C154" s="1" t="s">
        <v>14</v>
      </c>
      <c r="D154" s="1" t="s">
        <v>22</v>
      </c>
      <c r="E154" s="1" t="s">
        <v>23</v>
      </c>
      <c r="N154" s="1" t="s">
        <v>3</v>
      </c>
      <c r="O154" s="1" t="s">
        <v>4</v>
      </c>
      <c r="P154" s="1" t="s">
        <v>10</v>
      </c>
    </row>
    <row r="155" spans="1:16">
      <c r="A155" s="1">
        <f t="shared" si="2"/>
        <v>154</v>
      </c>
      <c r="B155" s="1" t="s">
        <v>51</v>
      </c>
      <c r="C155" s="1" t="s">
        <v>14</v>
      </c>
      <c r="D155" s="1" t="s">
        <v>22</v>
      </c>
      <c r="E155" s="1" t="s">
        <v>23</v>
      </c>
      <c r="N155" s="1" t="s">
        <v>3</v>
      </c>
      <c r="O155" s="1" t="s">
        <v>4</v>
      </c>
      <c r="P155" s="1" t="s">
        <v>10</v>
      </c>
    </row>
    <row r="156" spans="1:16">
      <c r="A156" s="1">
        <f t="shared" si="2"/>
        <v>155</v>
      </c>
      <c r="B156" s="1" t="s">
        <v>51</v>
      </c>
      <c r="C156" s="1" t="s">
        <v>14</v>
      </c>
      <c r="D156" s="1" t="s">
        <v>22</v>
      </c>
      <c r="E156" s="1" t="s">
        <v>23</v>
      </c>
      <c r="N156" s="1" t="s">
        <v>3</v>
      </c>
      <c r="O156" s="1" t="s">
        <v>4</v>
      </c>
      <c r="P156" s="1" t="s">
        <v>10</v>
      </c>
    </row>
    <row r="157" spans="1:16">
      <c r="A157" s="1">
        <f t="shared" si="2"/>
        <v>156</v>
      </c>
      <c r="B157" s="1" t="s">
        <v>51</v>
      </c>
      <c r="C157" s="1" t="s">
        <v>14</v>
      </c>
      <c r="D157" s="1" t="s">
        <v>22</v>
      </c>
      <c r="E157" s="1" t="s">
        <v>23</v>
      </c>
      <c r="N157" s="1" t="s">
        <v>3</v>
      </c>
      <c r="O157" s="1" t="s">
        <v>4</v>
      </c>
      <c r="P157" s="1" t="s">
        <v>10</v>
      </c>
    </row>
    <row r="158" spans="1:16">
      <c r="A158" s="1">
        <f t="shared" si="2"/>
        <v>157</v>
      </c>
      <c r="B158" s="1" t="s">
        <v>51</v>
      </c>
      <c r="C158" s="1" t="s">
        <v>14</v>
      </c>
      <c r="D158" s="1" t="s">
        <v>22</v>
      </c>
      <c r="E158" s="1" t="s">
        <v>23</v>
      </c>
      <c r="N158" s="1" t="s">
        <v>3</v>
      </c>
      <c r="O158" s="1" t="s">
        <v>4</v>
      </c>
      <c r="P158" s="1" t="s">
        <v>10</v>
      </c>
    </row>
    <row r="159" spans="1:16">
      <c r="A159" s="1">
        <f t="shared" si="2"/>
        <v>158</v>
      </c>
      <c r="B159" s="1" t="s">
        <v>51</v>
      </c>
      <c r="C159" s="1" t="s">
        <v>14</v>
      </c>
      <c r="D159" s="1" t="s">
        <v>22</v>
      </c>
      <c r="E159" s="1" t="s">
        <v>23</v>
      </c>
      <c r="N159" s="1" t="s">
        <v>3</v>
      </c>
      <c r="O159" s="1" t="s">
        <v>5</v>
      </c>
      <c r="P159" s="1" t="s">
        <v>10</v>
      </c>
    </row>
    <row r="160" spans="1:16">
      <c r="A160" s="1">
        <f t="shared" si="2"/>
        <v>159</v>
      </c>
      <c r="B160" s="1" t="s">
        <v>51</v>
      </c>
      <c r="C160" s="1" t="s">
        <v>14</v>
      </c>
      <c r="D160" s="1" t="s">
        <v>22</v>
      </c>
      <c r="E160" s="1" t="s">
        <v>23</v>
      </c>
      <c r="N160" s="1" t="s">
        <v>3</v>
      </c>
      <c r="O160" s="1" t="s">
        <v>5</v>
      </c>
      <c r="P160" s="1" t="s">
        <v>10</v>
      </c>
    </row>
    <row r="161" spans="1:16">
      <c r="A161" s="1">
        <f t="shared" si="2"/>
        <v>160</v>
      </c>
      <c r="B161" s="1" t="s">
        <v>51</v>
      </c>
      <c r="C161" s="1" t="s">
        <v>14</v>
      </c>
      <c r="D161" s="1" t="s">
        <v>22</v>
      </c>
      <c r="E161" s="1" t="s">
        <v>23</v>
      </c>
      <c r="N161" s="1" t="s">
        <v>3</v>
      </c>
      <c r="O161" s="1" t="s">
        <v>4</v>
      </c>
      <c r="P161" s="1" t="s">
        <v>10</v>
      </c>
    </row>
    <row r="162" spans="1:16">
      <c r="A162" s="1">
        <f t="shared" si="2"/>
        <v>161</v>
      </c>
      <c r="B162" s="1" t="s">
        <v>51</v>
      </c>
      <c r="C162" s="1" t="s">
        <v>14</v>
      </c>
      <c r="D162" s="1" t="s">
        <v>22</v>
      </c>
      <c r="E162" s="1" t="s">
        <v>23</v>
      </c>
      <c r="N162" s="1" t="s">
        <v>3</v>
      </c>
      <c r="O162" s="1" t="s">
        <v>4</v>
      </c>
      <c r="P162" s="1" t="s">
        <v>10</v>
      </c>
    </row>
    <row r="163" spans="1:16">
      <c r="A163" s="1">
        <f t="shared" si="2"/>
        <v>162</v>
      </c>
      <c r="B163" s="1" t="s">
        <v>51</v>
      </c>
      <c r="C163" s="1" t="s">
        <v>14</v>
      </c>
      <c r="D163" s="1" t="s">
        <v>22</v>
      </c>
      <c r="E163" s="1" t="s">
        <v>23</v>
      </c>
      <c r="N163" s="1" t="s">
        <v>3</v>
      </c>
      <c r="O163" s="1" t="s">
        <v>4</v>
      </c>
      <c r="P163" s="1" t="s">
        <v>10</v>
      </c>
    </row>
    <row r="164" spans="1:16">
      <c r="A164" s="1">
        <f t="shared" si="2"/>
        <v>163</v>
      </c>
      <c r="B164" s="1" t="s">
        <v>51</v>
      </c>
      <c r="C164" s="1" t="s">
        <v>14</v>
      </c>
      <c r="D164" s="1" t="s">
        <v>22</v>
      </c>
      <c r="E164" s="1" t="s">
        <v>23</v>
      </c>
      <c r="N164" s="1" t="s">
        <v>3</v>
      </c>
      <c r="O164" s="1" t="s">
        <v>5</v>
      </c>
      <c r="P164" s="1" t="s">
        <v>10</v>
      </c>
    </row>
    <row r="165" spans="1:16">
      <c r="A165" s="1">
        <f t="shared" si="2"/>
        <v>164</v>
      </c>
      <c r="B165" s="1" t="s">
        <v>51</v>
      </c>
      <c r="C165" s="1" t="s">
        <v>14</v>
      </c>
      <c r="D165" s="1" t="s">
        <v>22</v>
      </c>
      <c r="E165" s="1" t="s">
        <v>23</v>
      </c>
      <c r="N165" s="1" t="s">
        <v>3</v>
      </c>
      <c r="O165" s="1" t="s">
        <v>5</v>
      </c>
      <c r="P165" s="1" t="s">
        <v>10</v>
      </c>
    </row>
    <row r="166" spans="1:16">
      <c r="A166" s="1">
        <f t="shared" si="2"/>
        <v>165</v>
      </c>
      <c r="B166" s="1" t="s">
        <v>51</v>
      </c>
      <c r="C166" s="1" t="s">
        <v>14</v>
      </c>
      <c r="D166" s="1" t="s">
        <v>22</v>
      </c>
      <c r="E166" s="1" t="s">
        <v>23</v>
      </c>
      <c r="N166" s="1" t="s">
        <v>3</v>
      </c>
      <c r="O166" s="1" t="s">
        <v>5</v>
      </c>
      <c r="P166" s="1" t="s">
        <v>10</v>
      </c>
    </row>
    <row r="167" spans="1:16">
      <c r="A167" s="1">
        <f t="shared" si="2"/>
        <v>166</v>
      </c>
      <c r="B167" s="1" t="s">
        <v>51</v>
      </c>
      <c r="C167" s="1" t="s">
        <v>14</v>
      </c>
      <c r="D167" s="1" t="s">
        <v>22</v>
      </c>
      <c r="E167" s="1" t="s">
        <v>23</v>
      </c>
      <c r="N167" s="1" t="s">
        <v>3</v>
      </c>
      <c r="O167" s="1" t="s">
        <v>4</v>
      </c>
      <c r="P167" s="1" t="s">
        <v>10</v>
      </c>
    </row>
    <row r="168" spans="1:16">
      <c r="A168" s="1">
        <f t="shared" si="2"/>
        <v>167</v>
      </c>
      <c r="B168" s="1" t="s">
        <v>51</v>
      </c>
      <c r="C168" s="1" t="s">
        <v>14</v>
      </c>
      <c r="D168" s="1" t="s">
        <v>22</v>
      </c>
      <c r="E168" s="1" t="s">
        <v>23</v>
      </c>
      <c r="N168" s="1" t="s">
        <v>3</v>
      </c>
      <c r="O168" s="1" t="s">
        <v>4</v>
      </c>
      <c r="P168" s="1" t="s">
        <v>10</v>
      </c>
    </row>
    <row r="169" spans="1:16">
      <c r="A169" s="1">
        <f t="shared" si="2"/>
        <v>168</v>
      </c>
      <c r="B169" s="1" t="s">
        <v>51</v>
      </c>
      <c r="C169" s="1" t="s">
        <v>14</v>
      </c>
      <c r="D169" s="1" t="s">
        <v>22</v>
      </c>
      <c r="E169" s="1" t="s">
        <v>23</v>
      </c>
      <c r="N169" s="1" t="s">
        <v>3</v>
      </c>
      <c r="O169" s="1" t="s">
        <v>5</v>
      </c>
      <c r="P169" s="1" t="s">
        <v>10</v>
      </c>
    </row>
    <row r="170" spans="1:16">
      <c r="A170" s="1">
        <f t="shared" si="2"/>
        <v>169</v>
      </c>
      <c r="B170" s="1" t="s">
        <v>51</v>
      </c>
      <c r="C170" s="1" t="s">
        <v>14</v>
      </c>
      <c r="D170" s="1" t="s">
        <v>22</v>
      </c>
      <c r="E170" s="1" t="s">
        <v>23</v>
      </c>
      <c r="N170" s="1" t="s">
        <v>3</v>
      </c>
      <c r="O170" s="1" t="s">
        <v>5</v>
      </c>
      <c r="P170" s="1" t="s">
        <v>10</v>
      </c>
    </row>
    <row r="171" spans="1:16">
      <c r="A171" s="1">
        <f t="shared" si="2"/>
        <v>170</v>
      </c>
      <c r="B171" s="1" t="s">
        <v>51</v>
      </c>
      <c r="C171" s="1" t="s">
        <v>14</v>
      </c>
      <c r="D171" s="1" t="s">
        <v>22</v>
      </c>
      <c r="E171" s="1" t="s">
        <v>23</v>
      </c>
      <c r="N171" s="1" t="s">
        <v>3</v>
      </c>
      <c r="O171" s="1" t="s">
        <v>5</v>
      </c>
      <c r="P171" s="1" t="s">
        <v>10</v>
      </c>
    </row>
    <row r="172" spans="1:16">
      <c r="A172" s="1">
        <f t="shared" si="2"/>
        <v>171</v>
      </c>
      <c r="B172" s="1" t="s">
        <v>51</v>
      </c>
      <c r="C172" s="1" t="s">
        <v>14</v>
      </c>
      <c r="D172" s="1" t="s">
        <v>22</v>
      </c>
      <c r="E172" s="1" t="s">
        <v>23</v>
      </c>
      <c r="N172" s="1" t="s">
        <v>3</v>
      </c>
      <c r="O172" s="1" t="s">
        <v>4</v>
      </c>
      <c r="P172" s="1" t="s">
        <v>10</v>
      </c>
    </row>
    <row r="173" spans="1:16">
      <c r="A173" s="1">
        <f t="shared" si="2"/>
        <v>172</v>
      </c>
      <c r="B173" s="1" t="s">
        <v>51</v>
      </c>
      <c r="C173" s="1" t="s">
        <v>14</v>
      </c>
      <c r="D173" s="1" t="s">
        <v>22</v>
      </c>
      <c r="E173" s="1" t="s">
        <v>23</v>
      </c>
      <c r="N173" s="1" t="s">
        <v>3</v>
      </c>
      <c r="O173" s="1" t="s">
        <v>4</v>
      </c>
      <c r="P173" s="1" t="s">
        <v>10</v>
      </c>
    </row>
    <row r="174" spans="1:16">
      <c r="A174" s="1">
        <f t="shared" si="2"/>
        <v>173</v>
      </c>
      <c r="B174" s="1" t="s">
        <v>51</v>
      </c>
      <c r="C174" s="1" t="s">
        <v>14</v>
      </c>
      <c r="D174" s="1" t="s">
        <v>22</v>
      </c>
      <c r="E174" s="1" t="s">
        <v>23</v>
      </c>
      <c r="N174" s="1" t="s">
        <v>3</v>
      </c>
      <c r="O174" s="1" t="s">
        <v>4</v>
      </c>
      <c r="P174" s="1" t="s">
        <v>10</v>
      </c>
    </row>
    <row r="175" spans="1:16">
      <c r="A175" s="1">
        <f t="shared" si="2"/>
        <v>174</v>
      </c>
      <c r="B175" s="1" t="s">
        <v>51</v>
      </c>
      <c r="C175" s="1" t="s">
        <v>14</v>
      </c>
      <c r="D175" s="1" t="s">
        <v>22</v>
      </c>
      <c r="E175" s="1" t="s">
        <v>23</v>
      </c>
      <c r="N175" s="1" t="s">
        <v>3</v>
      </c>
      <c r="O175" s="1" t="s">
        <v>4</v>
      </c>
      <c r="P175" s="1" t="s">
        <v>10</v>
      </c>
    </row>
    <row r="176" spans="1:16">
      <c r="A176" s="1">
        <f t="shared" si="2"/>
        <v>175</v>
      </c>
      <c r="B176" s="1" t="s">
        <v>51</v>
      </c>
      <c r="C176" s="1" t="s">
        <v>14</v>
      </c>
      <c r="D176" s="1" t="s">
        <v>22</v>
      </c>
      <c r="E176" s="1" t="s">
        <v>23</v>
      </c>
      <c r="N176" s="1" t="s">
        <v>3</v>
      </c>
      <c r="O176" s="1" t="s">
        <v>4</v>
      </c>
      <c r="P176" s="1" t="s">
        <v>10</v>
      </c>
    </row>
    <row r="177" spans="1:16">
      <c r="A177" s="1">
        <f t="shared" si="2"/>
        <v>176</v>
      </c>
      <c r="B177" s="1" t="s">
        <v>51</v>
      </c>
      <c r="C177" s="1" t="s">
        <v>14</v>
      </c>
      <c r="D177" s="1" t="s">
        <v>22</v>
      </c>
      <c r="E177" s="1" t="s">
        <v>23</v>
      </c>
      <c r="N177" s="1" t="s">
        <v>3</v>
      </c>
      <c r="O177" s="1" t="s">
        <v>4</v>
      </c>
      <c r="P177" s="1" t="s">
        <v>10</v>
      </c>
    </row>
    <row r="178" spans="1:16">
      <c r="A178" s="1">
        <f t="shared" si="2"/>
        <v>177</v>
      </c>
      <c r="B178" s="1" t="s">
        <v>51</v>
      </c>
      <c r="C178" s="1" t="s">
        <v>14</v>
      </c>
      <c r="D178" s="1" t="s">
        <v>22</v>
      </c>
      <c r="E178" s="1" t="s">
        <v>23</v>
      </c>
      <c r="N178" s="1" t="s">
        <v>3</v>
      </c>
      <c r="O178" s="1" t="s">
        <v>4</v>
      </c>
      <c r="P178" s="1" t="s">
        <v>10</v>
      </c>
    </row>
    <row r="179" spans="1:16">
      <c r="A179" s="1">
        <f t="shared" si="2"/>
        <v>178</v>
      </c>
      <c r="B179" s="1" t="s">
        <v>51</v>
      </c>
      <c r="C179" s="1" t="s">
        <v>14</v>
      </c>
      <c r="D179" s="1" t="s">
        <v>22</v>
      </c>
      <c r="E179" s="1" t="s">
        <v>23</v>
      </c>
      <c r="N179" s="1" t="s">
        <v>3</v>
      </c>
      <c r="O179" s="1" t="s">
        <v>4</v>
      </c>
      <c r="P179" s="1" t="s">
        <v>10</v>
      </c>
    </row>
    <row r="180" spans="1:16">
      <c r="A180" s="1">
        <f t="shared" si="2"/>
        <v>179</v>
      </c>
      <c r="B180" s="1" t="s">
        <v>51</v>
      </c>
      <c r="C180" s="1" t="s">
        <v>14</v>
      </c>
      <c r="D180" s="1" t="s">
        <v>22</v>
      </c>
      <c r="E180" s="1" t="s">
        <v>23</v>
      </c>
      <c r="N180" s="1" t="s">
        <v>3</v>
      </c>
      <c r="O180" s="1" t="s">
        <v>4</v>
      </c>
      <c r="P180" s="1" t="s">
        <v>10</v>
      </c>
    </row>
    <row r="181" spans="1:16">
      <c r="A181" s="1">
        <f t="shared" si="2"/>
        <v>180</v>
      </c>
      <c r="B181" s="1" t="s">
        <v>51</v>
      </c>
      <c r="C181" s="1" t="s">
        <v>14</v>
      </c>
      <c r="D181" s="1" t="s">
        <v>22</v>
      </c>
      <c r="E181" s="1" t="s">
        <v>23</v>
      </c>
      <c r="N181" s="1" t="s">
        <v>3</v>
      </c>
      <c r="O181" s="1" t="s">
        <v>4</v>
      </c>
      <c r="P181" s="1" t="s">
        <v>10</v>
      </c>
    </row>
    <row r="182" spans="1:16">
      <c r="A182" s="1">
        <f t="shared" si="2"/>
        <v>181</v>
      </c>
      <c r="B182" s="1" t="s">
        <v>51</v>
      </c>
      <c r="C182" s="1" t="s">
        <v>14</v>
      </c>
      <c r="D182" s="1" t="s">
        <v>22</v>
      </c>
      <c r="E182" s="1" t="s">
        <v>23</v>
      </c>
      <c r="N182" s="1" t="s">
        <v>3</v>
      </c>
      <c r="O182" s="1" t="s">
        <v>4</v>
      </c>
      <c r="P182" s="1" t="s">
        <v>10</v>
      </c>
    </row>
    <row r="183" spans="1:16">
      <c r="A183" s="1">
        <f t="shared" si="2"/>
        <v>182</v>
      </c>
      <c r="B183" s="1" t="s">
        <v>51</v>
      </c>
      <c r="C183" s="1" t="s">
        <v>14</v>
      </c>
      <c r="D183" s="1" t="s">
        <v>22</v>
      </c>
      <c r="E183" s="1" t="s">
        <v>23</v>
      </c>
      <c r="N183" s="1" t="s">
        <v>3</v>
      </c>
      <c r="O183" s="1" t="s">
        <v>4</v>
      </c>
      <c r="P183" s="1" t="s">
        <v>10</v>
      </c>
    </row>
    <row r="184" spans="1:16">
      <c r="A184" s="1">
        <f t="shared" si="2"/>
        <v>183</v>
      </c>
      <c r="B184" s="1" t="s">
        <v>51</v>
      </c>
      <c r="C184" s="1" t="s">
        <v>14</v>
      </c>
      <c r="D184" s="1" t="s">
        <v>22</v>
      </c>
      <c r="E184" s="1" t="s">
        <v>23</v>
      </c>
      <c r="N184" s="1" t="s">
        <v>3</v>
      </c>
      <c r="O184" s="1" t="s">
        <v>4</v>
      </c>
      <c r="P184" s="1" t="s">
        <v>10</v>
      </c>
    </row>
    <row r="185" spans="1:16">
      <c r="A185" s="1">
        <f t="shared" si="2"/>
        <v>184</v>
      </c>
      <c r="B185" s="1" t="s">
        <v>51</v>
      </c>
      <c r="C185" s="1" t="s">
        <v>14</v>
      </c>
      <c r="D185" s="1" t="s">
        <v>22</v>
      </c>
      <c r="E185" s="1" t="s">
        <v>23</v>
      </c>
      <c r="N185" s="1" t="s">
        <v>3</v>
      </c>
      <c r="O185" s="1" t="s">
        <v>4</v>
      </c>
      <c r="P185" s="1" t="s">
        <v>10</v>
      </c>
    </row>
    <row r="186" spans="1:16">
      <c r="A186" s="1">
        <f t="shared" si="2"/>
        <v>185</v>
      </c>
      <c r="B186" s="1" t="s">
        <v>51</v>
      </c>
      <c r="C186" s="1" t="s">
        <v>14</v>
      </c>
      <c r="D186" s="1" t="s">
        <v>22</v>
      </c>
      <c r="E186" s="1" t="s">
        <v>23</v>
      </c>
      <c r="N186" s="1" t="s">
        <v>3</v>
      </c>
      <c r="O186" s="1" t="s">
        <v>4</v>
      </c>
      <c r="P186" s="1" t="s">
        <v>10</v>
      </c>
    </row>
    <row r="187" spans="1:16">
      <c r="A187" s="1">
        <f t="shared" si="2"/>
        <v>186</v>
      </c>
      <c r="B187" s="1" t="s">
        <v>51</v>
      </c>
      <c r="C187" s="1" t="s">
        <v>14</v>
      </c>
      <c r="D187" s="1" t="s">
        <v>22</v>
      </c>
      <c r="E187" s="1" t="s">
        <v>23</v>
      </c>
      <c r="N187" s="1" t="s">
        <v>3</v>
      </c>
      <c r="O187" s="1" t="s">
        <v>4</v>
      </c>
      <c r="P187" s="1" t="s">
        <v>10</v>
      </c>
    </row>
    <row r="188" spans="1:16">
      <c r="A188" s="1">
        <f t="shared" si="2"/>
        <v>187</v>
      </c>
      <c r="B188" s="1" t="s">
        <v>51</v>
      </c>
      <c r="C188" s="1" t="s">
        <v>14</v>
      </c>
      <c r="D188" s="1" t="s">
        <v>22</v>
      </c>
      <c r="E188" s="1" t="s">
        <v>23</v>
      </c>
      <c r="N188" s="1" t="s">
        <v>3</v>
      </c>
      <c r="O188" s="1" t="s">
        <v>4</v>
      </c>
      <c r="P188" s="1" t="s">
        <v>10</v>
      </c>
    </row>
    <row r="189" spans="1:16">
      <c r="A189" s="1">
        <f t="shared" si="2"/>
        <v>188</v>
      </c>
      <c r="B189" s="1" t="s">
        <v>51</v>
      </c>
      <c r="C189" s="1" t="s">
        <v>14</v>
      </c>
      <c r="D189" s="1" t="s">
        <v>22</v>
      </c>
      <c r="E189" s="1" t="s">
        <v>23</v>
      </c>
      <c r="N189" s="1" t="s">
        <v>3</v>
      </c>
      <c r="O189" s="1" t="s">
        <v>4</v>
      </c>
      <c r="P189" s="1" t="s">
        <v>10</v>
      </c>
    </row>
    <row r="190" spans="1:16">
      <c r="A190" s="1">
        <f t="shared" si="2"/>
        <v>189</v>
      </c>
      <c r="B190" s="1" t="s">
        <v>51</v>
      </c>
      <c r="C190" s="1" t="s">
        <v>14</v>
      </c>
      <c r="D190" s="1" t="s">
        <v>22</v>
      </c>
      <c r="E190" s="1" t="s">
        <v>23</v>
      </c>
      <c r="N190" s="1" t="s">
        <v>3</v>
      </c>
      <c r="O190" s="1" t="s">
        <v>4</v>
      </c>
      <c r="P190" s="1" t="s">
        <v>10</v>
      </c>
    </row>
    <row r="191" spans="1:16">
      <c r="A191" s="1">
        <f t="shared" si="2"/>
        <v>190</v>
      </c>
      <c r="B191" s="1" t="s">
        <v>51</v>
      </c>
      <c r="C191" s="1" t="s">
        <v>14</v>
      </c>
      <c r="D191" s="1" t="s">
        <v>22</v>
      </c>
      <c r="E191" s="1" t="s">
        <v>23</v>
      </c>
      <c r="N191" s="1" t="s">
        <v>3</v>
      </c>
      <c r="O191" s="1" t="s">
        <v>4</v>
      </c>
      <c r="P191" s="1" t="s">
        <v>10</v>
      </c>
    </row>
    <row r="192" spans="1:16">
      <c r="A192" s="1">
        <f t="shared" si="2"/>
        <v>191</v>
      </c>
      <c r="B192" s="1" t="s">
        <v>51</v>
      </c>
      <c r="C192" s="1" t="s">
        <v>14</v>
      </c>
      <c r="D192" s="1" t="s">
        <v>22</v>
      </c>
      <c r="E192" s="1" t="s">
        <v>23</v>
      </c>
      <c r="N192" s="1" t="s">
        <v>3</v>
      </c>
      <c r="O192" s="1" t="s">
        <v>4</v>
      </c>
      <c r="P192" s="1" t="s">
        <v>10</v>
      </c>
    </row>
    <row r="193" spans="1:16">
      <c r="A193" s="1">
        <f t="shared" si="2"/>
        <v>192</v>
      </c>
      <c r="B193" s="1" t="s">
        <v>51</v>
      </c>
      <c r="C193" s="1" t="s">
        <v>14</v>
      </c>
      <c r="D193" s="1" t="s">
        <v>22</v>
      </c>
      <c r="E193" s="1" t="s">
        <v>23</v>
      </c>
      <c r="N193" s="1" t="s">
        <v>3</v>
      </c>
      <c r="O193" s="1" t="s">
        <v>4</v>
      </c>
      <c r="P193" s="1" t="s">
        <v>10</v>
      </c>
    </row>
    <row r="194" spans="1:16">
      <c r="A194" s="1">
        <f t="shared" si="2"/>
        <v>193</v>
      </c>
      <c r="B194" s="1" t="s">
        <v>51</v>
      </c>
      <c r="C194" s="1" t="s">
        <v>14</v>
      </c>
      <c r="D194" s="1" t="s">
        <v>22</v>
      </c>
      <c r="E194" s="1" t="s">
        <v>23</v>
      </c>
      <c r="N194" s="1" t="s">
        <v>3</v>
      </c>
      <c r="O194" s="1" t="s">
        <v>4</v>
      </c>
      <c r="P194" s="1" t="s">
        <v>10</v>
      </c>
    </row>
    <row r="195" spans="1:16">
      <c r="A195" s="1">
        <f t="shared" si="2"/>
        <v>194</v>
      </c>
      <c r="B195" s="1" t="s">
        <v>51</v>
      </c>
      <c r="C195" s="1" t="s">
        <v>14</v>
      </c>
      <c r="D195" s="1" t="s">
        <v>22</v>
      </c>
      <c r="E195" s="1" t="s">
        <v>23</v>
      </c>
      <c r="N195" s="1" t="s">
        <v>3</v>
      </c>
      <c r="O195" s="1" t="s">
        <v>4</v>
      </c>
      <c r="P195" s="1" t="s">
        <v>10</v>
      </c>
    </row>
    <row r="196" spans="1:16">
      <c r="A196" s="1">
        <f t="shared" ref="A196:A259" si="3">A195+1</f>
        <v>195</v>
      </c>
      <c r="B196" s="1" t="s">
        <v>51</v>
      </c>
      <c r="C196" s="1" t="s">
        <v>14</v>
      </c>
      <c r="D196" s="1" t="s">
        <v>22</v>
      </c>
      <c r="E196" s="1" t="s">
        <v>23</v>
      </c>
      <c r="N196" s="1" t="s">
        <v>3</v>
      </c>
      <c r="O196" s="1" t="s">
        <v>4</v>
      </c>
      <c r="P196" s="1" t="s">
        <v>10</v>
      </c>
    </row>
    <row r="197" spans="1:16">
      <c r="A197" s="1">
        <f t="shared" si="3"/>
        <v>196</v>
      </c>
      <c r="B197" s="1" t="s">
        <v>51</v>
      </c>
      <c r="C197" s="1" t="s">
        <v>14</v>
      </c>
      <c r="D197" s="1" t="s">
        <v>22</v>
      </c>
      <c r="E197" s="1" t="s">
        <v>23</v>
      </c>
      <c r="N197" s="1" t="s">
        <v>3</v>
      </c>
      <c r="O197" s="1" t="s">
        <v>4</v>
      </c>
      <c r="P197" s="1" t="s">
        <v>10</v>
      </c>
    </row>
    <row r="198" spans="1:16">
      <c r="A198" s="1">
        <f t="shared" si="3"/>
        <v>197</v>
      </c>
      <c r="B198" s="1" t="s">
        <v>51</v>
      </c>
      <c r="C198" s="1" t="s">
        <v>14</v>
      </c>
      <c r="D198" s="1" t="s">
        <v>22</v>
      </c>
      <c r="E198" s="1" t="s">
        <v>23</v>
      </c>
      <c r="N198" s="1" t="s">
        <v>3</v>
      </c>
      <c r="O198" s="1" t="s">
        <v>4</v>
      </c>
      <c r="P198" s="1" t="s">
        <v>10</v>
      </c>
    </row>
    <row r="199" spans="1:16">
      <c r="A199" s="1">
        <f t="shared" si="3"/>
        <v>198</v>
      </c>
      <c r="B199" s="1" t="s">
        <v>51</v>
      </c>
      <c r="C199" s="1" t="s">
        <v>14</v>
      </c>
      <c r="D199" s="1" t="s">
        <v>22</v>
      </c>
      <c r="E199" s="1" t="s">
        <v>23</v>
      </c>
      <c r="N199" s="1" t="s">
        <v>3</v>
      </c>
      <c r="O199" s="1" t="s">
        <v>4</v>
      </c>
      <c r="P199" s="1" t="s">
        <v>10</v>
      </c>
    </row>
    <row r="200" spans="1:16">
      <c r="A200" s="1">
        <f t="shared" si="3"/>
        <v>199</v>
      </c>
      <c r="B200" s="1" t="s">
        <v>51</v>
      </c>
      <c r="C200" s="1" t="s">
        <v>14</v>
      </c>
      <c r="D200" s="1" t="s">
        <v>22</v>
      </c>
      <c r="E200" s="1" t="s">
        <v>23</v>
      </c>
      <c r="N200" s="1" t="s">
        <v>3</v>
      </c>
      <c r="O200" s="1" t="s">
        <v>4</v>
      </c>
      <c r="P200" s="1" t="s">
        <v>10</v>
      </c>
    </row>
    <row r="201" spans="1:16">
      <c r="A201" s="1">
        <f t="shared" si="3"/>
        <v>200</v>
      </c>
      <c r="B201" s="1" t="s">
        <v>51</v>
      </c>
      <c r="C201" s="1" t="s">
        <v>14</v>
      </c>
      <c r="D201" s="1" t="s">
        <v>22</v>
      </c>
      <c r="E201" s="1" t="s">
        <v>23</v>
      </c>
      <c r="N201" s="1" t="s">
        <v>3</v>
      </c>
      <c r="O201" s="1" t="s">
        <v>4</v>
      </c>
      <c r="P201" s="1" t="s">
        <v>10</v>
      </c>
    </row>
    <row r="202" spans="1:16">
      <c r="A202" s="1">
        <f t="shared" si="3"/>
        <v>201</v>
      </c>
      <c r="B202" s="1" t="s">
        <v>51</v>
      </c>
      <c r="C202" s="1" t="s">
        <v>14</v>
      </c>
      <c r="D202" s="1" t="s">
        <v>22</v>
      </c>
      <c r="E202" s="1" t="s">
        <v>23</v>
      </c>
      <c r="N202" s="1" t="s">
        <v>3</v>
      </c>
      <c r="O202" s="1" t="s">
        <v>4</v>
      </c>
      <c r="P202" s="1" t="s">
        <v>10</v>
      </c>
    </row>
    <row r="203" spans="1:16">
      <c r="A203" s="1">
        <f t="shared" si="3"/>
        <v>202</v>
      </c>
      <c r="B203" s="1" t="s">
        <v>51</v>
      </c>
      <c r="C203" s="1" t="s">
        <v>14</v>
      </c>
      <c r="D203" s="1" t="s">
        <v>22</v>
      </c>
      <c r="E203" s="1" t="s">
        <v>23</v>
      </c>
      <c r="N203" s="1" t="s">
        <v>3</v>
      </c>
      <c r="O203" s="1" t="s">
        <v>4</v>
      </c>
      <c r="P203" s="1" t="s">
        <v>10</v>
      </c>
    </row>
    <row r="204" spans="1:16">
      <c r="A204" s="1">
        <f t="shared" si="3"/>
        <v>203</v>
      </c>
      <c r="B204" s="1" t="s">
        <v>51</v>
      </c>
      <c r="C204" s="1" t="s">
        <v>14</v>
      </c>
      <c r="D204" s="1" t="s">
        <v>22</v>
      </c>
      <c r="E204" s="1" t="s">
        <v>23</v>
      </c>
      <c r="N204" s="1" t="s">
        <v>3</v>
      </c>
      <c r="O204" s="1" t="s">
        <v>4</v>
      </c>
      <c r="P204" s="1" t="s">
        <v>10</v>
      </c>
    </row>
    <row r="205" spans="1:16">
      <c r="A205" s="1">
        <f t="shared" si="3"/>
        <v>204</v>
      </c>
      <c r="B205" s="1" t="s">
        <v>51</v>
      </c>
      <c r="C205" s="1" t="s">
        <v>14</v>
      </c>
      <c r="D205" s="1" t="s">
        <v>22</v>
      </c>
      <c r="E205" s="1" t="s">
        <v>23</v>
      </c>
      <c r="N205" s="1" t="s">
        <v>3</v>
      </c>
      <c r="O205" s="1" t="s">
        <v>4</v>
      </c>
      <c r="P205" s="1" t="s">
        <v>10</v>
      </c>
    </row>
    <row r="206" spans="1:16">
      <c r="A206" s="1">
        <f t="shared" si="3"/>
        <v>205</v>
      </c>
      <c r="B206" s="1" t="s">
        <v>51</v>
      </c>
      <c r="C206" s="1" t="s">
        <v>14</v>
      </c>
      <c r="D206" s="1" t="s">
        <v>22</v>
      </c>
      <c r="E206" s="1" t="s">
        <v>23</v>
      </c>
      <c r="N206" s="1" t="s">
        <v>3</v>
      </c>
      <c r="O206" s="1" t="s">
        <v>4</v>
      </c>
      <c r="P206" s="1" t="s">
        <v>10</v>
      </c>
    </row>
    <row r="207" spans="1:16">
      <c r="A207" s="1">
        <f t="shared" si="3"/>
        <v>206</v>
      </c>
      <c r="B207" s="1" t="s">
        <v>51</v>
      </c>
      <c r="C207" s="1" t="s">
        <v>14</v>
      </c>
      <c r="D207" s="1" t="s">
        <v>22</v>
      </c>
      <c r="E207" s="1" t="s">
        <v>23</v>
      </c>
      <c r="N207" s="1" t="s">
        <v>3</v>
      </c>
      <c r="O207" s="1" t="s">
        <v>4</v>
      </c>
      <c r="P207" s="1" t="s">
        <v>10</v>
      </c>
    </row>
    <row r="208" spans="1:16">
      <c r="A208" s="1">
        <f t="shared" si="3"/>
        <v>207</v>
      </c>
      <c r="B208" s="1" t="s">
        <v>51</v>
      </c>
      <c r="C208" s="1" t="s">
        <v>14</v>
      </c>
      <c r="D208" s="1" t="s">
        <v>22</v>
      </c>
      <c r="E208" s="1" t="s">
        <v>23</v>
      </c>
      <c r="N208" s="1" t="s">
        <v>3</v>
      </c>
      <c r="O208" s="1" t="s">
        <v>4</v>
      </c>
      <c r="P208" s="1" t="s">
        <v>10</v>
      </c>
    </row>
    <row r="209" spans="1:16">
      <c r="A209" s="1">
        <f t="shared" si="3"/>
        <v>208</v>
      </c>
      <c r="B209" s="1" t="s">
        <v>51</v>
      </c>
      <c r="C209" s="1" t="s">
        <v>14</v>
      </c>
      <c r="D209" s="1" t="s">
        <v>22</v>
      </c>
      <c r="E209" s="1" t="s">
        <v>23</v>
      </c>
      <c r="N209" s="1" t="s">
        <v>3</v>
      </c>
      <c r="O209" s="1" t="s">
        <v>4</v>
      </c>
      <c r="P209" s="1" t="s">
        <v>10</v>
      </c>
    </row>
    <row r="210" spans="1:16">
      <c r="A210" s="1">
        <f t="shared" si="3"/>
        <v>209</v>
      </c>
      <c r="B210" s="1" t="s">
        <v>51</v>
      </c>
      <c r="C210" s="1" t="s">
        <v>14</v>
      </c>
      <c r="D210" s="1" t="s">
        <v>22</v>
      </c>
      <c r="E210" s="1" t="s">
        <v>23</v>
      </c>
      <c r="N210" s="1" t="s">
        <v>3</v>
      </c>
      <c r="O210" s="1" t="s">
        <v>4</v>
      </c>
      <c r="P210" s="1" t="s">
        <v>10</v>
      </c>
    </row>
    <row r="211" spans="1:16">
      <c r="A211" s="1">
        <f t="shared" si="3"/>
        <v>210</v>
      </c>
      <c r="B211" s="1" t="s">
        <v>51</v>
      </c>
      <c r="C211" s="1" t="s">
        <v>14</v>
      </c>
      <c r="D211" s="1" t="s">
        <v>22</v>
      </c>
      <c r="E211" s="1" t="s">
        <v>23</v>
      </c>
      <c r="N211" s="1" t="s">
        <v>3</v>
      </c>
      <c r="O211" s="1" t="s">
        <v>4</v>
      </c>
      <c r="P211" s="1" t="s">
        <v>10</v>
      </c>
    </row>
    <row r="212" spans="1:16">
      <c r="A212" s="1">
        <f t="shared" si="3"/>
        <v>211</v>
      </c>
      <c r="B212" s="1" t="s">
        <v>51</v>
      </c>
      <c r="C212" s="1" t="s">
        <v>14</v>
      </c>
      <c r="D212" s="1" t="s">
        <v>22</v>
      </c>
      <c r="E212" s="1" t="s">
        <v>23</v>
      </c>
      <c r="N212" s="1" t="s">
        <v>3</v>
      </c>
      <c r="O212" s="1" t="s">
        <v>4</v>
      </c>
      <c r="P212" s="1" t="s">
        <v>10</v>
      </c>
    </row>
    <row r="213" spans="1:16">
      <c r="A213" s="1">
        <f t="shared" si="3"/>
        <v>212</v>
      </c>
      <c r="B213" s="1" t="s">
        <v>51</v>
      </c>
      <c r="C213" s="1" t="s">
        <v>14</v>
      </c>
      <c r="D213" s="1" t="s">
        <v>22</v>
      </c>
      <c r="E213" s="1" t="s">
        <v>23</v>
      </c>
      <c r="N213" s="1" t="s">
        <v>3</v>
      </c>
      <c r="O213" s="1" t="s">
        <v>4</v>
      </c>
      <c r="P213" s="1" t="s">
        <v>10</v>
      </c>
    </row>
    <row r="214" spans="1:16">
      <c r="A214" s="1">
        <f t="shared" si="3"/>
        <v>213</v>
      </c>
      <c r="B214" s="1" t="s">
        <v>51</v>
      </c>
      <c r="C214" s="1" t="s">
        <v>14</v>
      </c>
      <c r="D214" s="1" t="s">
        <v>22</v>
      </c>
      <c r="E214" s="1" t="s">
        <v>23</v>
      </c>
      <c r="N214" s="1" t="s">
        <v>3</v>
      </c>
      <c r="O214" s="1" t="s">
        <v>4</v>
      </c>
      <c r="P214" s="1" t="s">
        <v>10</v>
      </c>
    </row>
    <row r="215" spans="1:16">
      <c r="A215" s="1">
        <f t="shared" si="3"/>
        <v>214</v>
      </c>
      <c r="B215" s="1" t="s">
        <v>51</v>
      </c>
      <c r="C215" s="1" t="s">
        <v>14</v>
      </c>
      <c r="D215" s="1" t="s">
        <v>22</v>
      </c>
      <c r="E215" s="1" t="s">
        <v>23</v>
      </c>
      <c r="N215" s="1" t="s">
        <v>3</v>
      </c>
      <c r="O215" s="1" t="s">
        <v>4</v>
      </c>
      <c r="P215" s="1" t="s">
        <v>10</v>
      </c>
    </row>
    <row r="216" spans="1:16">
      <c r="A216" s="1">
        <f t="shared" si="3"/>
        <v>215</v>
      </c>
      <c r="B216" s="1" t="s">
        <v>51</v>
      </c>
      <c r="C216" s="1" t="s">
        <v>14</v>
      </c>
      <c r="D216" s="1" t="s">
        <v>22</v>
      </c>
      <c r="E216" s="1" t="s">
        <v>23</v>
      </c>
      <c r="N216" s="1" t="s">
        <v>3</v>
      </c>
      <c r="O216" s="1" t="s">
        <v>4</v>
      </c>
      <c r="P216" s="1" t="s">
        <v>10</v>
      </c>
    </row>
    <row r="217" spans="1:16">
      <c r="A217" s="1">
        <f t="shared" si="3"/>
        <v>216</v>
      </c>
      <c r="B217" s="1" t="s">
        <v>51</v>
      </c>
      <c r="C217" s="1" t="s">
        <v>14</v>
      </c>
      <c r="D217" s="1" t="s">
        <v>22</v>
      </c>
      <c r="E217" s="1" t="s">
        <v>23</v>
      </c>
      <c r="N217" s="1" t="s">
        <v>3</v>
      </c>
      <c r="O217" s="1" t="s">
        <v>4</v>
      </c>
      <c r="P217" s="1" t="s">
        <v>10</v>
      </c>
    </row>
    <row r="218" spans="1:16">
      <c r="A218" s="1">
        <f t="shared" si="3"/>
        <v>217</v>
      </c>
      <c r="B218" s="1" t="s">
        <v>51</v>
      </c>
      <c r="C218" s="1" t="s">
        <v>14</v>
      </c>
      <c r="D218" s="1" t="s">
        <v>22</v>
      </c>
      <c r="E218" s="1" t="s">
        <v>23</v>
      </c>
      <c r="N218" s="1" t="s">
        <v>3</v>
      </c>
      <c r="O218" s="1" t="s">
        <v>4</v>
      </c>
      <c r="P218" s="1" t="s">
        <v>10</v>
      </c>
    </row>
    <row r="219" spans="1:16">
      <c r="A219" s="1">
        <f t="shared" si="3"/>
        <v>218</v>
      </c>
      <c r="B219" s="1" t="s">
        <v>51</v>
      </c>
      <c r="C219" s="1" t="s">
        <v>14</v>
      </c>
      <c r="D219" s="1" t="s">
        <v>22</v>
      </c>
      <c r="E219" s="1" t="s">
        <v>23</v>
      </c>
      <c r="N219" s="1" t="s">
        <v>3</v>
      </c>
      <c r="O219" s="1" t="s">
        <v>4</v>
      </c>
      <c r="P219" s="1" t="s">
        <v>10</v>
      </c>
    </row>
    <row r="220" spans="1:16">
      <c r="A220" s="1">
        <f t="shared" si="3"/>
        <v>219</v>
      </c>
      <c r="B220" s="1" t="s">
        <v>51</v>
      </c>
      <c r="C220" s="1" t="s">
        <v>14</v>
      </c>
      <c r="D220" s="1" t="s">
        <v>22</v>
      </c>
      <c r="E220" s="1" t="s">
        <v>23</v>
      </c>
      <c r="N220" s="1" t="s">
        <v>24</v>
      </c>
      <c r="O220" s="1" t="s">
        <v>4</v>
      </c>
      <c r="P220" s="1" t="s">
        <v>10</v>
      </c>
    </row>
    <row r="221" spans="1:16">
      <c r="A221" s="1">
        <f t="shared" si="3"/>
        <v>220</v>
      </c>
      <c r="B221" s="1" t="s">
        <v>51</v>
      </c>
      <c r="C221" s="1" t="s">
        <v>14</v>
      </c>
      <c r="D221" s="1" t="s">
        <v>22</v>
      </c>
      <c r="E221" s="1" t="s">
        <v>23</v>
      </c>
      <c r="N221" s="1" t="s">
        <v>24</v>
      </c>
      <c r="O221" s="1" t="s">
        <v>4</v>
      </c>
      <c r="P221" s="1" t="s">
        <v>10</v>
      </c>
    </row>
    <row r="222" spans="1:16">
      <c r="A222" s="1">
        <f t="shared" si="3"/>
        <v>221</v>
      </c>
      <c r="B222" s="1" t="s">
        <v>51</v>
      </c>
      <c r="C222" s="1" t="s">
        <v>14</v>
      </c>
      <c r="D222" s="1" t="s">
        <v>22</v>
      </c>
      <c r="E222" s="1" t="s">
        <v>23</v>
      </c>
      <c r="N222" s="1" t="s">
        <v>24</v>
      </c>
      <c r="O222" s="1" t="s">
        <v>4</v>
      </c>
      <c r="P222" s="1" t="s">
        <v>10</v>
      </c>
    </row>
    <row r="223" spans="1:16">
      <c r="A223" s="1">
        <f t="shared" si="3"/>
        <v>222</v>
      </c>
      <c r="B223" s="1" t="s">
        <v>51</v>
      </c>
      <c r="C223" s="1" t="s">
        <v>14</v>
      </c>
      <c r="D223" s="1" t="s">
        <v>22</v>
      </c>
      <c r="E223" s="1" t="s">
        <v>23</v>
      </c>
      <c r="N223" s="1" t="s">
        <v>24</v>
      </c>
      <c r="O223" s="1" t="s">
        <v>4</v>
      </c>
      <c r="P223" s="1" t="s">
        <v>10</v>
      </c>
    </row>
    <row r="224" spans="1:16">
      <c r="A224" s="1">
        <f t="shared" si="3"/>
        <v>223</v>
      </c>
      <c r="B224" s="1" t="s">
        <v>51</v>
      </c>
      <c r="C224" s="1" t="s">
        <v>14</v>
      </c>
      <c r="D224" s="1" t="s">
        <v>22</v>
      </c>
      <c r="E224" s="1" t="s">
        <v>23</v>
      </c>
      <c r="N224" s="1" t="s">
        <v>24</v>
      </c>
      <c r="O224" s="1" t="s">
        <v>4</v>
      </c>
      <c r="P224" s="1" t="s">
        <v>10</v>
      </c>
    </row>
    <row r="225" spans="1:16">
      <c r="A225" s="1">
        <f t="shared" si="3"/>
        <v>224</v>
      </c>
      <c r="B225" s="1" t="s">
        <v>51</v>
      </c>
      <c r="C225" s="1" t="s">
        <v>14</v>
      </c>
      <c r="D225" s="1" t="s">
        <v>22</v>
      </c>
      <c r="E225" s="1" t="s">
        <v>23</v>
      </c>
      <c r="N225" s="1" t="s">
        <v>24</v>
      </c>
      <c r="O225" s="1" t="s">
        <v>4</v>
      </c>
      <c r="P225" s="1" t="s">
        <v>10</v>
      </c>
    </row>
    <row r="226" spans="1:16">
      <c r="A226" s="1">
        <f t="shared" si="3"/>
        <v>225</v>
      </c>
      <c r="B226" s="1" t="s">
        <v>51</v>
      </c>
      <c r="C226" s="1" t="s">
        <v>14</v>
      </c>
      <c r="D226" s="1" t="s">
        <v>22</v>
      </c>
      <c r="E226" s="1" t="s">
        <v>23</v>
      </c>
      <c r="N226" s="1" t="s">
        <v>24</v>
      </c>
      <c r="O226" s="1" t="s">
        <v>4</v>
      </c>
      <c r="P226" s="1" t="s">
        <v>10</v>
      </c>
    </row>
    <row r="227" spans="1:16">
      <c r="A227" s="1">
        <f t="shared" si="3"/>
        <v>226</v>
      </c>
      <c r="B227" s="1" t="s">
        <v>51</v>
      </c>
      <c r="C227" s="1" t="s">
        <v>14</v>
      </c>
      <c r="D227" s="1" t="s">
        <v>22</v>
      </c>
      <c r="E227" s="1" t="s">
        <v>23</v>
      </c>
      <c r="N227" s="1" t="s">
        <v>24</v>
      </c>
      <c r="O227" s="1" t="s">
        <v>4</v>
      </c>
      <c r="P227" s="1" t="s">
        <v>10</v>
      </c>
    </row>
    <row r="228" spans="1:16">
      <c r="A228" s="1">
        <f t="shared" si="3"/>
        <v>227</v>
      </c>
      <c r="B228" s="1" t="s">
        <v>51</v>
      </c>
      <c r="C228" s="1" t="s">
        <v>14</v>
      </c>
      <c r="D228" s="1" t="s">
        <v>22</v>
      </c>
      <c r="E228" s="1" t="s">
        <v>23</v>
      </c>
      <c r="N228" s="1" t="s">
        <v>24</v>
      </c>
      <c r="O228" s="1" t="s">
        <v>4</v>
      </c>
      <c r="P228" s="1" t="s">
        <v>10</v>
      </c>
    </row>
    <row r="229" spans="1:16">
      <c r="A229" s="1">
        <f t="shared" si="3"/>
        <v>228</v>
      </c>
      <c r="B229" s="1" t="s">
        <v>51</v>
      </c>
      <c r="C229" s="1" t="s">
        <v>14</v>
      </c>
      <c r="D229" s="1" t="s">
        <v>22</v>
      </c>
      <c r="E229" s="1" t="s">
        <v>23</v>
      </c>
      <c r="N229" s="1" t="s">
        <v>24</v>
      </c>
      <c r="O229" s="1" t="s">
        <v>4</v>
      </c>
      <c r="P229" s="1" t="s">
        <v>10</v>
      </c>
    </row>
    <row r="230" spans="1:16">
      <c r="A230" s="1">
        <f t="shared" si="3"/>
        <v>229</v>
      </c>
      <c r="B230" s="1" t="s">
        <v>51</v>
      </c>
      <c r="C230" s="1" t="s">
        <v>14</v>
      </c>
      <c r="D230" s="1" t="s">
        <v>22</v>
      </c>
      <c r="E230" s="1" t="s">
        <v>23</v>
      </c>
      <c r="N230" s="1" t="s">
        <v>24</v>
      </c>
      <c r="O230" s="1" t="s">
        <v>4</v>
      </c>
      <c r="P230" s="1" t="s">
        <v>10</v>
      </c>
    </row>
    <row r="231" spans="1:16">
      <c r="A231" s="1">
        <f t="shared" si="3"/>
        <v>230</v>
      </c>
      <c r="B231" s="1" t="s">
        <v>51</v>
      </c>
      <c r="C231" s="1" t="s">
        <v>14</v>
      </c>
      <c r="D231" s="1" t="s">
        <v>22</v>
      </c>
      <c r="E231" s="1" t="s">
        <v>23</v>
      </c>
      <c r="N231" s="1" t="s">
        <v>24</v>
      </c>
      <c r="O231" s="1" t="s">
        <v>4</v>
      </c>
      <c r="P231" s="1" t="s">
        <v>10</v>
      </c>
    </row>
    <row r="232" spans="1:16">
      <c r="A232" s="1">
        <f t="shared" si="3"/>
        <v>231</v>
      </c>
      <c r="B232" s="1" t="s">
        <v>51</v>
      </c>
      <c r="C232" s="1" t="s">
        <v>14</v>
      </c>
      <c r="D232" s="1" t="s">
        <v>22</v>
      </c>
      <c r="E232" s="1" t="s">
        <v>23</v>
      </c>
      <c r="N232" s="1" t="s">
        <v>24</v>
      </c>
      <c r="O232" s="1" t="s">
        <v>4</v>
      </c>
      <c r="P232" s="1" t="s">
        <v>10</v>
      </c>
    </row>
    <row r="233" spans="1:16">
      <c r="A233" s="1">
        <f t="shared" si="3"/>
        <v>232</v>
      </c>
      <c r="B233" s="1" t="s">
        <v>51</v>
      </c>
      <c r="C233" s="1" t="s">
        <v>14</v>
      </c>
      <c r="D233" s="1" t="s">
        <v>22</v>
      </c>
      <c r="E233" s="1" t="s">
        <v>23</v>
      </c>
      <c r="N233" s="1" t="s">
        <v>24</v>
      </c>
      <c r="O233" s="1" t="s">
        <v>4</v>
      </c>
      <c r="P233" s="1" t="s">
        <v>10</v>
      </c>
    </row>
    <row r="234" spans="1:16">
      <c r="A234" s="1">
        <f t="shared" si="3"/>
        <v>233</v>
      </c>
      <c r="B234" s="1" t="s">
        <v>51</v>
      </c>
      <c r="C234" s="1" t="s">
        <v>14</v>
      </c>
      <c r="D234" s="1" t="s">
        <v>22</v>
      </c>
      <c r="E234" s="1" t="s">
        <v>23</v>
      </c>
      <c r="N234" s="1" t="s">
        <v>24</v>
      </c>
      <c r="O234" s="1" t="s">
        <v>4</v>
      </c>
      <c r="P234" s="1" t="s">
        <v>10</v>
      </c>
    </row>
    <row r="235" spans="1:16">
      <c r="A235" s="1">
        <f t="shared" si="3"/>
        <v>234</v>
      </c>
      <c r="B235" s="1" t="s">
        <v>51</v>
      </c>
      <c r="C235" s="1" t="s">
        <v>14</v>
      </c>
      <c r="D235" s="1" t="s">
        <v>22</v>
      </c>
      <c r="E235" s="1" t="s">
        <v>23</v>
      </c>
      <c r="N235" s="1" t="s">
        <v>24</v>
      </c>
      <c r="O235" s="1" t="s">
        <v>4</v>
      </c>
      <c r="P235" s="1" t="s">
        <v>10</v>
      </c>
    </row>
    <row r="236" spans="1:16">
      <c r="A236" s="1">
        <f t="shared" si="3"/>
        <v>235</v>
      </c>
      <c r="B236" s="1" t="s">
        <v>51</v>
      </c>
      <c r="C236" s="1" t="s">
        <v>14</v>
      </c>
      <c r="D236" s="1" t="s">
        <v>22</v>
      </c>
      <c r="E236" s="1" t="s">
        <v>23</v>
      </c>
      <c r="N236" s="1" t="s">
        <v>24</v>
      </c>
      <c r="O236" s="1" t="s">
        <v>4</v>
      </c>
      <c r="P236" s="1" t="s">
        <v>10</v>
      </c>
    </row>
    <row r="237" spans="1:16">
      <c r="A237" s="1">
        <f t="shared" si="3"/>
        <v>236</v>
      </c>
      <c r="B237" s="1" t="s">
        <v>51</v>
      </c>
      <c r="C237" s="1" t="s">
        <v>14</v>
      </c>
      <c r="D237" s="1" t="s">
        <v>22</v>
      </c>
      <c r="E237" s="1" t="s">
        <v>23</v>
      </c>
      <c r="N237" s="1" t="s">
        <v>24</v>
      </c>
      <c r="O237" s="1" t="s">
        <v>4</v>
      </c>
      <c r="P237" s="1" t="s">
        <v>10</v>
      </c>
    </row>
    <row r="238" spans="1:16">
      <c r="A238" s="1">
        <f t="shared" si="3"/>
        <v>237</v>
      </c>
      <c r="B238" s="1" t="s">
        <v>51</v>
      </c>
      <c r="C238" s="1" t="s">
        <v>14</v>
      </c>
      <c r="D238" s="1" t="s">
        <v>22</v>
      </c>
      <c r="E238" s="1" t="s">
        <v>23</v>
      </c>
      <c r="N238" s="1" t="s">
        <v>24</v>
      </c>
      <c r="O238" s="1" t="s">
        <v>4</v>
      </c>
      <c r="P238" s="1" t="s">
        <v>10</v>
      </c>
    </row>
    <row r="239" spans="1:16">
      <c r="A239" s="1">
        <f t="shared" si="3"/>
        <v>238</v>
      </c>
      <c r="B239" s="1" t="s">
        <v>51</v>
      </c>
      <c r="C239" s="1" t="s">
        <v>14</v>
      </c>
      <c r="D239" s="1" t="s">
        <v>22</v>
      </c>
      <c r="E239" s="1" t="s">
        <v>23</v>
      </c>
      <c r="N239" s="1" t="s">
        <v>24</v>
      </c>
      <c r="O239" s="1" t="s">
        <v>4</v>
      </c>
      <c r="P239" s="1" t="s">
        <v>10</v>
      </c>
    </row>
    <row r="240" spans="1:16">
      <c r="A240" s="1">
        <f t="shared" si="3"/>
        <v>239</v>
      </c>
      <c r="B240" s="1" t="s">
        <v>51</v>
      </c>
      <c r="C240" s="1" t="s">
        <v>14</v>
      </c>
      <c r="D240" s="1" t="s">
        <v>22</v>
      </c>
      <c r="E240" s="1" t="s">
        <v>23</v>
      </c>
      <c r="N240" s="1" t="s">
        <v>24</v>
      </c>
      <c r="O240" s="1" t="s">
        <v>4</v>
      </c>
      <c r="P240" s="1" t="s">
        <v>10</v>
      </c>
    </row>
    <row r="241" spans="1:16">
      <c r="A241" s="1">
        <f t="shared" si="3"/>
        <v>240</v>
      </c>
      <c r="B241" s="1" t="s">
        <v>51</v>
      </c>
      <c r="C241" s="1" t="s">
        <v>14</v>
      </c>
      <c r="D241" s="1" t="s">
        <v>22</v>
      </c>
      <c r="E241" s="1" t="s">
        <v>23</v>
      </c>
      <c r="N241" s="1" t="s">
        <v>24</v>
      </c>
      <c r="O241" s="1" t="s">
        <v>4</v>
      </c>
      <c r="P241" s="1" t="s">
        <v>10</v>
      </c>
    </row>
    <row r="242" spans="1:16">
      <c r="A242" s="1">
        <f t="shared" si="3"/>
        <v>241</v>
      </c>
      <c r="B242" s="1" t="s">
        <v>51</v>
      </c>
      <c r="C242" s="1" t="s">
        <v>14</v>
      </c>
      <c r="D242" s="1" t="s">
        <v>22</v>
      </c>
      <c r="E242" s="1" t="s">
        <v>23</v>
      </c>
      <c r="N242" s="1" t="s">
        <v>24</v>
      </c>
      <c r="O242" s="1" t="s">
        <v>4</v>
      </c>
      <c r="P242" s="1" t="s">
        <v>10</v>
      </c>
    </row>
    <row r="243" spans="1:16">
      <c r="A243" s="1">
        <f t="shared" si="3"/>
        <v>242</v>
      </c>
      <c r="B243" s="1" t="s">
        <v>51</v>
      </c>
      <c r="C243" s="1" t="s">
        <v>14</v>
      </c>
      <c r="D243" s="1" t="s">
        <v>22</v>
      </c>
      <c r="E243" s="1" t="s">
        <v>23</v>
      </c>
      <c r="N243" s="1" t="s">
        <v>24</v>
      </c>
      <c r="O243" s="1" t="s">
        <v>4</v>
      </c>
      <c r="P243" s="1" t="s">
        <v>10</v>
      </c>
    </row>
    <row r="244" spans="1:16">
      <c r="A244" s="1">
        <f t="shared" si="3"/>
        <v>243</v>
      </c>
      <c r="B244" s="1" t="s">
        <v>51</v>
      </c>
      <c r="C244" s="1" t="s">
        <v>14</v>
      </c>
      <c r="D244" s="1" t="s">
        <v>22</v>
      </c>
      <c r="E244" s="1" t="s">
        <v>23</v>
      </c>
      <c r="N244" s="1" t="s">
        <v>24</v>
      </c>
      <c r="O244" s="1" t="s">
        <v>4</v>
      </c>
      <c r="P244" s="1" t="s">
        <v>10</v>
      </c>
    </row>
    <row r="245" spans="1:16">
      <c r="A245" s="1">
        <f t="shared" si="3"/>
        <v>244</v>
      </c>
      <c r="B245" s="1" t="s">
        <v>51</v>
      </c>
      <c r="C245" s="1" t="s">
        <v>14</v>
      </c>
      <c r="D245" s="1" t="s">
        <v>22</v>
      </c>
      <c r="E245" s="1" t="s">
        <v>23</v>
      </c>
      <c r="N245" s="1" t="s">
        <v>24</v>
      </c>
      <c r="O245" s="1" t="s">
        <v>4</v>
      </c>
      <c r="P245" s="1" t="s">
        <v>10</v>
      </c>
    </row>
    <row r="246" spans="1:16">
      <c r="A246" s="1">
        <f t="shared" si="3"/>
        <v>245</v>
      </c>
      <c r="B246" s="1" t="s">
        <v>51</v>
      </c>
      <c r="C246" s="1" t="s">
        <v>14</v>
      </c>
      <c r="D246" s="1" t="s">
        <v>22</v>
      </c>
      <c r="E246" s="1" t="s">
        <v>23</v>
      </c>
      <c r="N246" s="1" t="s">
        <v>24</v>
      </c>
      <c r="O246" s="1" t="s">
        <v>4</v>
      </c>
      <c r="P246" s="1" t="s">
        <v>10</v>
      </c>
    </row>
    <row r="247" spans="1:16">
      <c r="A247" s="1">
        <f t="shared" si="3"/>
        <v>246</v>
      </c>
      <c r="B247" s="1" t="s">
        <v>51</v>
      </c>
      <c r="C247" s="1" t="s">
        <v>14</v>
      </c>
      <c r="D247" s="1" t="s">
        <v>22</v>
      </c>
      <c r="E247" s="1" t="s">
        <v>23</v>
      </c>
      <c r="N247" s="1" t="s">
        <v>24</v>
      </c>
      <c r="O247" s="1" t="s">
        <v>4</v>
      </c>
      <c r="P247" s="1" t="s">
        <v>10</v>
      </c>
    </row>
    <row r="248" spans="1:16">
      <c r="A248" s="1">
        <f t="shared" si="3"/>
        <v>247</v>
      </c>
      <c r="B248" s="1" t="s">
        <v>51</v>
      </c>
      <c r="C248" s="1" t="s">
        <v>14</v>
      </c>
      <c r="D248" s="1" t="s">
        <v>22</v>
      </c>
      <c r="E248" s="1" t="s">
        <v>23</v>
      </c>
      <c r="N248" s="1" t="s">
        <v>24</v>
      </c>
      <c r="O248" s="1" t="s">
        <v>4</v>
      </c>
      <c r="P248" s="1" t="s">
        <v>10</v>
      </c>
    </row>
    <row r="249" spans="1:16">
      <c r="A249" s="1">
        <f t="shared" si="3"/>
        <v>248</v>
      </c>
      <c r="B249" s="1" t="s">
        <v>51</v>
      </c>
      <c r="C249" s="1" t="s">
        <v>14</v>
      </c>
      <c r="D249" s="1" t="s">
        <v>22</v>
      </c>
      <c r="E249" s="1" t="s">
        <v>23</v>
      </c>
      <c r="N249" s="1" t="s">
        <v>24</v>
      </c>
      <c r="O249" s="1" t="s">
        <v>4</v>
      </c>
      <c r="P249" s="1" t="s">
        <v>10</v>
      </c>
    </row>
    <row r="250" spans="1:16">
      <c r="A250" s="1">
        <f t="shared" si="3"/>
        <v>249</v>
      </c>
      <c r="B250" s="1" t="s">
        <v>51</v>
      </c>
      <c r="C250" s="1" t="s">
        <v>14</v>
      </c>
      <c r="D250" s="1" t="s">
        <v>22</v>
      </c>
      <c r="E250" s="1" t="s">
        <v>23</v>
      </c>
      <c r="N250" s="1" t="s">
        <v>24</v>
      </c>
      <c r="O250" s="1" t="s">
        <v>4</v>
      </c>
      <c r="P250" s="1" t="s">
        <v>10</v>
      </c>
    </row>
    <row r="251" spans="1:16">
      <c r="A251" s="1">
        <f t="shared" si="3"/>
        <v>250</v>
      </c>
      <c r="B251" s="1" t="s">
        <v>51</v>
      </c>
      <c r="C251" s="1" t="s">
        <v>14</v>
      </c>
      <c r="D251" s="1" t="s">
        <v>22</v>
      </c>
      <c r="E251" s="1" t="s">
        <v>23</v>
      </c>
      <c r="N251" s="1" t="s">
        <v>24</v>
      </c>
      <c r="O251" s="1" t="s">
        <v>4</v>
      </c>
      <c r="P251" s="1" t="s">
        <v>10</v>
      </c>
    </row>
    <row r="252" spans="1:16">
      <c r="A252" s="1">
        <f t="shared" si="3"/>
        <v>251</v>
      </c>
      <c r="B252" s="1" t="s">
        <v>51</v>
      </c>
      <c r="C252" s="1" t="s">
        <v>14</v>
      </c>
      <c r="D252" s="1" t="s">
        <v>22</v>
      </c>
      <c r="E252" s="1" t="s">
        <v>23</v>
      </c>
      <c r="N252" s="1" t="s">
        <v>24</v>
      </c>
      <c r="O252" s="1" t="s">
        <v>4</v>
      </c>
      <c r="P252" s="1" t="s">
        <v>10</v>
      </c>
    </row>
    <row r="253" spans="1:16">
      <c r="A253" s="1">
        <f t="shared" si="3"/>
        <v>252</v>
      </c>
      <c r="B253" s="1" t="s">
        <v>51</v>
      </c>
      <c r="C253" s="1" t="s">
        <v>14</v>
      </c>
      <c r="D253" s="1" t="s">
        <v>22</v>
      </c>
      <c r="E253" s="1" t="s">
        <v>23</v>
      </c>
      <c r="N253" s="1" t="s">
        <v>24</v>
      </c>
      <c r="O253" s="1" t="s">
        <v>4</v>
      </c>
      <c r="P253" s="1" t="s">
        <v>10</v>
      </c>
    </row>
    <row r="254" spans="1:16">
      <c r="A254" s="1">
        <f t="shared" si="3"/>
        <v>253</v>
      </c>
      <c r="B254" s="1" t="s">
        <v>51</v>
      </c>
      <c r="C254" s="1" t="s">
        <v>14</v>
      </c>
      <c r="D254" s="1" t="s">
        <v>22</v>
      </c>
      <c r="E254" s="1" t="s">
        <v>23</v>
      </c>
      <c r="N254" s="1" t="s">
        <v>24</v>
      </c>
      <c r="O254" s="1" t="s">
        <v>4</v>
      </c>
      <c r="P254" s="1" t="s">
        <v>10</v>
      </c>
    </row>
    <row r="255" spans="1:16">
      <c r="A255" s="1">
        <f t="shared" si="3"/>
        <v>254</v>
      </c>
      <c r="B255" s="1" t="s">
        <v>51</v>
      </c>
      <c r="C255" s="1" t="s">
        <v>14</v>
      </c>
      <c r="D255" s="1" t="s">
        <v>22</v>
      </c>
      <c r="E255" s="1" t="s">
        <v>23</v>
      </c>
      <c r="N255" s="1" t="s">
        <v>24</v>
      </c>
      <c r="O255" s="1" t="s">
        <v>4</v>
      </c>
      <c r="P255" s="1" t="s">
        <v>10</v>
      </c>
    </row>
    <row r="256" spans="1:16">
      <c r="A256" s="1">
        <f t="shared" si="3"/>
        <v>255</v>
      </c>
      <c r="B256" s="1" t="s">
        <v>51</v>
      </c>
      <c r="C256" s="1" t="s">
        <v>14</v>
      </c>
      <c r="D256" s="1" t="s">
        <v>22</v>
      </c>
      <c r="E256" s="1" t="s">
        <v>23</v>
      </c>
      <c r="N256" s="1" t="s">
        <v>24</v>
      </c>
      <c r="O256" s="1" t="s">
        <v>4</v>
      </c>
      <c r="P256" s="1" t="s">
        <v>10</v>
      </c>
    </row>
    <row r="257" spans="1:16">
      <c r="A257" s="1">
        <f t="shared" si="3"/>
        <v>256</v>
      </c>
      <c r="B257" s="1" t="s">
        <v>51</v>
      </c>
      <c r="C257" s="1" t="s">
        <v>14</v>
      </c>
      <c r="D257" s="1" t="s">
        <v>22</v>
      </c>
      <c r="E257" s="1" t="s">
        <v>23</v>
      </c>
      <c r="N257" s="1" t="s">
        <v>24</v>
      </c>
      <c r="O257" s="1" t="s">
        <v>4</v>
      </c>
      <c r="P257" s="1" t="s">
        <v>10</v>
      </c>
    </row>
    <row r="258" spans="1:16">
      <c r="A258" s="1">
        <f t="shared" si="3"/>
        <v>257</v>
      </c>
      <c r="B258" s="1" t="s">
        <v>51</v>
      </c>
      <c r="C258" s="1" t="s">
        <v>14</v>
      </c>
      <c r="D258" s="1" t="s">
        <v>22</v>
      </c>
      <c r="E258" s="1" t="s">
        <v>23</v>
      </c>
      <c r="N258" s="1" t="s">
        <v>24</v>
      </c>
      <c r="O258" s="1" t="s">
        <v>4</v>
      </c>
      <c r="P258" s="1" t="s">
        <v>10</v>
      </c>
    </row>
    <row r="259" spans="1:16">
      <c r="A259" s="1">
        <f t="shared" si="3"/>
        <v>258</v>
      </c>
      <c r="B259" s="1" t="s">
        <v>51</v>
      </c>
      <c r="C259" s="1" t="s">
        <v>14</v>
      </c>
      <c r="D259" s="1" t="s">
        <v>22</v>
      </c>
      <c r="E259" s="1" t="s">
        <v>23</v>
      </c>
      <c r="N259" s="1" t="s">
        <v>24</v>
      </c>
      <c r="O259" s="1" t="s">
        <v>4</v>
      </c>
      <c r="P259" s="1" t="s">
        <v>10</v>
      </c>
    </row>
    <row r="260" spans="1:16">
      <c r="A260" s="1">
        <f t="shared" ref="A260:A323" si="4">A259+1</f>
        <v>259</v>
      </c>
      <c r="B260" s="1" t="s">
        <v>51</v>
      </c>
      <c r="C260" s="1" t="s">
        <v>14</v>
      </c>
      <c r="D260" s="1" t="s">
        <v>22</v>
      </c>
      <c r="E260" s="1" t="s">
        <v>23</v>
      </c>
      <c r="N260" s="1" t="s">
        <v>24</v>
      </c>
      <c r="O260" s="1" t="s">
        <v>4</v>
      </c>
      <c r="P260" s="1" t="s">
        <v>10</v>
      </c>
    </row>
    <row r="261" spans="1:16">
      <c r="A261" s="1">
        <f t="shared" si="4"/>
        <v>260</v>
      </c>
      <c r="B261" s="1" t="s">
        <v>51</v>
      </c>
      <c r="C261" s="1" t="s">
        <v>14</v>
      </c>
      <c r="D261" s="1" t="s">
        <v>22</v>
      </c>
      <c r="E261" s="1" t="s">
        <v>23</v>
      </c>
      <c r="N261" s="1" t="s">
        <v>24</v>
      </c>
      <c r="O261" s="1" t="s">
        <v>5</v>
      </c>
      <c r="P261" s="1" t="s">
        <v>10</v>
      </c>
    </row>
    <row r="262" spans="1:16">
      <c r="A262" s="1">
        <f t="shared" si="4"/>
        <v>261</v>
      </c>
      <c r="B262" s="1" t="s">
        <v>51</v>
      </c>
      <c r="C262" s="1" t="s">
        <v>14</v>
      </c>
      <c r="D262" s="1" t="s">
        <v>22</v>
      </c>
      <c r="E262" s="1" t="s">
        <v>23</v>
      </c>
      <c r="N262" s="1" t="s">
        <v>24</v>
      </c>
      <c r="O262" s="1" t="s">
        <v>5</v>
      </c>
      <c r="P262" s="1" t="s">
        <v>10</v>
      </c>
    </row>
    <row r="263" spans="1:16">
      <c r="A263" s="1">
        <f t="shared" si="4"/>
        <v>262</v>
      </c>
      <c r="B263" s="1" t="s">
        <v>51</v>
      </c>
      <c r="C263" s="1" t="s">
        <v>14</v>
      </c>
      <c r="D263" s="1" t="s">
        <v>22</v>
      </c>
      <c r="E263" s="1" t="s">
        <v>23</v>
      </c>
      <c r="N263" s="1" t="s">
        <v>24</v>
      </c>
      <c r="O263" s="1" t="s">
        <v>4</v>
      </c>
      <c r="P263" s="1" t="s">
        <v>10</v>
      </c>
    </row>
    <row r="264" spans="1:16">
      <c r="A264" s="1">
        <f t="shared" si="4"/>
        <v>263</v>
      </c>
      <c r="B264" s="1" t="s">
        <v>51</v>
      </c>
      <c r="C264" s="1" t="s">
        <v>14</v>
      </c>
      <c r="D264" s="1" t="s">
        <v>22</v>
      </c>
      <c r="E264" s="1" t="s">
        <v>23</v>
      </c>
      <c r="N264" s="1" t="s">
        <v>24</v>
      </c>
      <c r="O264" s="1" t="s">
        <v>5</v>
      </c>
      <c r="P264" s="1" t="s">
        <v>10</v>
      </c>
    </row>
    <row r="265" spans="1:16">
      <c r="A265" s="1">
        <f t="shared" si="4"/>
        <v>264</v>
      </c>
      <c r="B265" s="1" t="s">
        <v>51</v>
      </c>
      <c r="C265" s="1" t="s">
        <v>14</v>
      </c>
      <c r="D265" s="1" t="s">
        <v>22</v>
      </c>
      <c r="E265" s="1" t="s">
        <v>23</v>
      </c>
      <c r="N265" s="1" t="s">
        <v>24</v>
      </c>
      <c r="O265" s="1" t="s">
        <v>4</v>
      </c>
      <c r="P265" s="1" t="s">
        <v>10</v>
      </c>
    </row>
    <row r="266" spans="1:16">
      <c r="A266" s="1">
        <f t="shared" si="4"/>
        <v>265</v>
      </c>
      <c r="B266" s="1" t="s">
        <v>51</v>
      </c>
      <c r="C266" s="1" t="s">
        <v>14</v>
      </c>
      <c r="D266" s="1" t="s">
        <v>22</v>
      </c>
      <c r="E266" s="1" t="s">
        <v>23</v>
      </c>
      <c r="N266" s="1" t="s">
        <v>24</v>
      </c>
      <c r="O266" s="1" t="s">
        <v>5</v>
      </c>
      <c r="P266" s="1" t="s">
        <v>10</v>
      </c>
    </row>
    <row r="267" spans="1:16">
      <c r="A267" s="1">
        <f t="shared" si="4"/>
        <v>266</v>
      </c>
      <c r="B267" s="1" t="s">
        <v>51</v>
      </c>
      <c r="C267" s="1" t="s">
        <v>14</v>
      </c>
      <c r="D267" s="1" t="s">
        <v>22</v>
      </c>
      <c r="E267" s="1" t="s">
        <v>23</v>
      </c>
      <c r="N267" s="1" t="s">
        <v>24</v>
      </c>
      <c r="O267" s="1" t="s">
        <v>4</v>
      </c>
      <c r="P267" s="1" t="s">
        <v>10</v>
      </c>
    </row>
    <row r="268" spans="1:16">
      <c r="A268" s="1">
        <f t="shared" si="4"/>
        <v>267</v>
      </c>
      <c r="B268" s="1" t="s">
        <v>51</v>
      </c>
      <c r="C268" s="1" t="s">
        <v>14</v>
      </c>
      <c r="D268" s="1" t="s">
        <v>22</v>
      </c>
      <c r="E268" s="1" t="s">
        <v>23</v>
      </c>
      <c r="N268" s="1" t="s">
        <v>24</v>
      </c>
      <c r="O268" s="1" t="s">
        <v>4</v>
      </c>
      <c r="P268" s="1" t="s">
        <v>10</v>
      </c>
    </row>
    <row r="269" spans="1:16">
      <c r="A269" s="1">
        <f t="shared" si="4"/>
        <v>268</v>
      </c>
      <c r="B269" s="1" t="s">
        <v>51</v>
      </c>
      <c r="C269" s="1" t="s">
        <v>14</v>
      </c>
      <c r="D269" s="1" t="s">
        <v>22</v>
      </c>
      <c r="E269" s="1" t="s">
        <v>23</v>
      </c>
      <c r="N269" s="1" t="s">
        <v>24</v>
      </c>
      <c r="O269" s="1" t="s">
        <v>4</v>
      </c>
      <c r="P269" s="1" t="s">
        <v>10</v>
      </c>
    </row>
    <row r="270" spans="1:16">
      <c r="A270" s="1">
        <f t="shared" si="4"/>
        <v>269</v>
      </c>
      <c r="B270" s="1" t="s">
        <v>51</v>
      </c>
      <c r="C270" s="1" t="s">
        <v>14</v>
      </c>
      <c r="D270" s="1" t="s">
        <v>22</v>
      </c>
      <c r="E270" s="1" t="s">
        <v>23</v>
      </c>
      <c r="N270" s="1" t="s">
        <v>24</v>
      </c>
      <c r="O270" s="1" t="s">
        <v>4</v>
      </c>
      <c r="P270" s="1" t="s">
        <v>10</v>
      </c>
    </row>
    <row r="271" spans="1:16">
      <c r="A271" s="1">
        <f t="shared" si="4"/>
        <v>270</v>
      </c>
      <c r="B271" s="1" t="s">
        <v>51</v>
      </c>
      <c r="C271" s="1" t="s">
        <v>14</v>
      </c>
      <c r="D271" s="1" t="s">
        <v>22</v>
      </c>
      <c r="E271" s="1" t="s">
        <v>23</v>
      </c>
      <c r="N271" s="1" t="s">
        <v>24</v>
      </c>
      <c r="O271" s="1" t="s">
        <v>4</v>
      </c>
      <c r="P271" s="1" t="s">
        <v>10</v>
      </c>
    </row>
    <row r="272" spans="1:16">
      <c r="A272" s="1">
        <f t="shared" si="4"/>
        <v>271</v>
      </c>
      <c r="B272" s="1" t="s">
        <v>51</v>
      </c>
      <c r="C272" s="1" t="s">
        <v>14</v>
      </c>
      <c r="D272" s="1" t="s">
        <v>22</v>
      </c>
      <c r="E272" s="1" t="s">
        <v>23</v>
      </c>
      <c r="N272" s="1" t="s">
        <v>24</v>
      </c>
      <c r="O272" s="1" t="s">
        <v>4</v>
      </c>
      <c r="P272" s="1" t="s">
        <v>10</v>
      </c>
    </row>
    <row r="273" spans="1:16">
      <c r="A273" s="1">
        <f t="shared" si="4"/>
        <v>272</v>
      </c>
      <c r="B273" s="1" t="s">
        <v>51</v>
      </c>
      <c r="C273" s="1" t="s">
        <v>14</v>
      </c>
      <c r="D273" s="1" t="s">
        <v>22</v>
      </c>
      <c r="E273" s="1" t="s">
        <v>23</v>
      </c>
      <c r="N273" s="1" t="s">
        <v>24</v>
      </c>
      <c r="O273" s="1" t="s">
        <v>4</v>
      </c>
      <c r="P273" s="1" t="s">
        <v>10</v>
      </c>
    </row>
    <row r="274" spans="1:16">
      <c r="A274" s="1">
        <f t="shared" si="4"/>
        <v>273</v>
      </c>
      <c r="B274" s="1" t="s">
        <v>51</v>
      </c>
      <c r="C274" s="1" t="s">
        <v>14</v>
      </c>
      <c r="D274" s="1" t="s">
        <v>22</v>
      </c>
      <c r="E274" s="1" t="s">
        <v>23</v>
      </c>
      <c r="N274" s="1" t="s">
        <v>24</v>
      </c>
      <c r="O274" s="1" t="s">
        <v>4</v>
      </c>
      <c r="P274" s="1" t="s">
        <v>10</v>
      </c>
    </row>
    <row r="275" spans="1:16">
      <c r="A275" s="1">
        <f t="shared" si="4"/>
        <v>274</v>
      </c>
      <c r="B275" s="1" t="s">
        <v>51</v>
      </c>
      <c r="C275" s="1" t="s">
        <v>14</v>
      </c>
      <c r="D275" s="1" t="s">
        <v>22</v>
      </c>
      <c r="E275" s="1" t="s">
        <v>23</v>
      </c>
      <c r="N275" s="1" t="s">
        <v>24</v>
      </c>
      <c r="O275" s="1" t="s">
        <v>4</v>
      </c>
      <c r="P275" s="1" t="s">
        <v>10</v>
      </c>
    </row>
    <row r="276" spans="1:16">
      <c r="A276" s="1">
        <f t="shared" si="4"/>
        <v>275</v>
      </c>
      <c r="B276" s="1" t="s">
        <v>51</v>
      </c>
      <c r="C276" s="1" t="s">
        <v>14</v>
      </c>
      <c r="D276" s="1" t="s">
        <v>22</v>
      </c>
      <c r="E276" s="1" t="s">
        <v>23</v>
      </c>
      <c r="N276" s="1" t="s">
        <v>24</v>
      </c>
      <c r="O276" s="1" t="s">
        <v>4</v>
      </c>
      <c r="P276" s="1" t="s">
        <v>10</v>
      </c>
    </row>
    <row r="277" spans="1:16">
      <c r="A277" s="1">
        <f t="shared" si="4"/>
        <v>276</v>
      </c>
      <c r="B277" s="1" t="s">
        <v>51</v>
      </c>
      <c r="C277" s="1" t="s">
        <v>14</v>
      </c>
      <c r="D277" s="1" t="s">
        <v>22</v>
      </c>
      <c r="E277" s="1" t="s">
        <v>23</v>
      </c>
      <c r="N277" s="1" t="s">
        <v>24</v>
      </c>
      <c r="O277" s="1" t="s">
        <v>5</v>
      </c>
      <c r="P277" s="1" t="s">
        <v>10</v>
      </c>
    </row>
    <row r="278" spans="1:16">
      <c r="A278" s="1">
        <f t="shared" si="4"/>
        <v>277</v>
      </c>
      <c r="B278" s="1" t="s">
        <v>51</v>
      </c>
      <c r="C278" s="1" t="s">
        <v>14</v>
      </c>
      <c r="D278" s="1" t="s">
        <v>22</v>
      </c>
      <c r="E278" s="1" t="s">
        <v>23</v>
      </c>
      <c r="N278" s="1" t="s">
        <v>24</v>
      </c>
      <c r="O278" s="1" t="s">
        <v>4</v>
      </c>
      <c r="P278" s="1" t="s">
        <v>10</v>
      </c>
    </row>
    <row r="279" spans="1:16">
      <c r="A279" s="1">
        <f t="shared" si="4"/>
        <v>278</v>
      </c>
      <c r="B279" s="1" t="s">
        <v>51</v>
      </c>
      <c r="C279" s="1" t="s">
        <v>14</v>
      </c>
      <c r="D279" s="1" t="s">
        <v>22</v>
      </c>
      <c r="E279" s="1" t="s">
        <v>23</v>
      </c>
      <c r="N279" s="1" t="s">
        <v>24</v>
      </c>
      <c r="O279" s="1" t="s">
        <v>4</v>
      </c>
      <c r="P279" s="1" t="s">
        <v>10</v>
      </c>
    </row>
    <row r="280" spans="1:16">
      <c r="A280" s="1">
        <f t="shared" si="4"/>
        <v>279</v>
      </c>
      <c r="B280" s="1" t="s">
        <v>51</v>
      </c>
      <c r="C280" s="1" t="s">
        <v>14</v>
      </c>
      <c r="D280" s="1" t="s">
        <v>22</v>
      </c>
      <c r="E280" s="1" t="s">
        <v>23</v>
      </c>
      <c r="N280" s="1" t="s">
        <v>24</v>
      </c>
      <c r="O280" s="1" t="s">
        <v>4</v>
      </c>
      <c r="P280" s="1" t="s">
        <v>10</v>
      </c>
    </row>
    <row r="281" spans="1:16">
      <c r="A281" s="1">
        <f t="shared" si="4"/>
        <v>280</v>
      </c>
      <c r="B281" s="1" t="s">
        <v>51</v>
      </c>
      <c r="C281" s="1" t="s">
        <v>14</v>
      </c>
      <c r="D281" s="1" t="s">
        <v>22</v>
      </c>
      <c r="E281" s="1" t="s">
        <v>23</v>
      </c>
      <c r="N281" s="1" t="s">
        <v>24</v>
      </c>
      <c r="O281" s="1" t="s">
        <v>4</v>
      </c>
      <c r="P281" s="1" t="s">
        <v>10</v>
      </c>
    </row>
    <row r="282" spans="1:16">
      <c r="A282" s="1">
        <f t="shared" si="4"/>
        <v>281</v>
      </c>
      <c r="B282" s="1" t="s">
        <v>51</v>
      </c>
      <c r="C282" s="1" t="s">
        <v>14</v>
      </c>
      <c r="D282" s="1" t="s">
        <v>22</v>
      </c>
      <c r="E282" s="1" t="s">
        <v>23</v>
      </c>
      <c r="N282" s="1" t="s">
        <v>24</v>
      </c>
      <c r="O282" s="1" t="s">
        <v>4</v>
      </c>
      <c r="P282" s="1" t="s">
        <v>10</v>
      </c>
    </row>
    <row r="283" spans="1:16">
      <c r="A283" s="1">
        <f t="shared" si="4"/>
        <v>282</v>
      </c>
      <c r="B283" s="1" t="s">
        <v>51</v>
      </c>
      <c r="C283" s="1" t="s">
        <v>14</v>
      </c>
      <c r="D283" s="1" t="s">
        <v>22</v>
      </c>
      <c r="E283" s="1" t="s">
        <v>23</v>
      </c>
      <c r="N283" s="1" t="s">
        <v>24</v>
      </c>
      <c r="O283" s="1" t="s">
        <v>5</v>
      </c>
      <c r="P283" s="1" t="s">
        <v>10</v>
      </c>
    </row>
    <row r="284" spans="1:16">
      <c r="A284" s="1">
        <f t="shared" si="4"/>
        <v>283</v>
      </c>
      <c r="B284" s="1" t="s">
        <v>51</v>
      </c>
      <c r="C284" s="1" t="s">
        <v>14</v>
      </c>
      <c r="D284" s="1" t="s">
        <v>22</v>
      </c>
      <c r="E284" s="1" t="s">
        <v>23</v>
      </c>
      <c r="N284" s="1" t="s">
        <v>24</v>
      </c>
      <c r="O284" s="1" t="s">
        <v>5</v>
      </c>
      <c r="P284" s="1" t="s">
        <v>10</v>
      </c>
    </row>
    <row r="285" spans="1:16">
      <c r="A285" s="1">
        <f t="shared" si="4"/>
        <v>284</v>
      </c>
      <c r="B285" s="1" t="s">
        <v>51</v>
      </c>
      <c r="C285" s="1" t="s">
        <v>14</v>
      </c>
      <c r="D285" s="1" t="s">
        <v>22</v>
      </c>
      <c r="E285" s="1" t="s">
        <v>23</v>
      </c>
      <c r="N285" s="1" t="s">
        <v>24</v>
      </c>
      <c r="O285" s="1" t="s">
        <v>4</v>
      </c>
      <c r="P285" s="1" t="s">
        <v>10</v>
      </c>
    </row>
    <row r="286" spans="1:16">
      <c r="A286" s="1">
        <f t="shared" si="4"/>
        <v>285</v>
      </c>
      <c r="B286" s="1" t="s">
        <v>51</v>
      </c>
      <c r="C286" s="1" t="s">
        <v>14</v>
      </c>
      <c r="D286" s="1" t="s">
        <v>22</v>
      </c>
      <c r="E286" s="1" t="s">
        <v>23</v>
      </c>
      <c r="N286" s="1" t="s">
        <v>24</v>
      </c>
      <c r="O286" s="1" t="s">
        <v>4</v>
      </c>
      <c r="P286" s="1" t="s">
        <v>10</v>
      </c>
    </row>
    <row r="287" spans="1:16">
      <c r="A287" s="1">
        <f t="shared" si="4"/>
        <v>286</v>
      </c>
      <c r="B287" s="1" t="s">
        <v>51</v>
      </c>
      <c r="C287" s="1" t="s">
        <v>14</v>
      </c>
      <c r="D287" s="1" t="s">
        <v>22</v>
      </c>
      <c r="E287" s="1" t="s">
        <v>23</v>
      </c>
      <c r="N287" s="1" t="s">
        <v>24</v>
      </c>
      <c r="O287" s="1" t="s">
        <v>4</v>
      </c>
      <c r="P287" s="1" t="s">
        <v>10</v>
      </c>
    </row>
    <row r="288" spans="1:16">
      <c r="A288" s="1">
        <f t="shared" si="4"/>
        <v>287</v>
      </c>
      <c r="B288" s="1" t="s">
        <v>51</v>
      </c>
      <c r="C288" s="1" t="s">
        <v>14</v>
      </c>
      <c r="D288" s="1" t="s">
        <v>22</v>
      </c>
      <c r="E288" s="1" t="s">
        <v>23</v>
      </c>
      <c r="N288" s="1" t="s">
        <v>24</v>
      </c>
      <c r="O288" s="1" t="s">
        <v>4</v>
      </c>
      <c r="P288" s="1" t="s">
        <v>10</v>
      </c>
    </row>
    <row r="289" spans="1:16">
      <c r="A289" s="1">
        <f t="shared" si="4"/>
        <v>288</v>
      </c>
      <c r="B289" s="1" t="s">
        <v>51</v>
      </c>
      <c r="C289" s="1" t="s">
        <v>14</v>
      </c>
      <c r="D289" s="1" t="s">
        <v>22</v>
      </c>
      <c r="E289" s="1" t="s">
        <v>23</v>
      </c>
      <c r="N289" s="1" t="s">
        <v>24</v>
      </c>
      <c r="O289" s="1" t="s">
        <v>4</v>
      </c>
      <c r="P289" s="1" t="s">
        <v>10</v>
      </c>
    </row>
    <row r="290" spans="1:16">
      <c r="A290" s="1">
        <f t="shared" si="4"/>
        <v>289</v>
      </c>
      <c r="B290" s="1" t="s">
        <v>51</v>
      </c>
      <c r="C290" s="1" t="s">
        <v>14</v>
      </c>
      <c r="D290" s="1" t="s">
        <v>22</v>
      </c>
      <c r="E290" s="1" t="s">
        <v>23</v>
      </c>
      <c r="N290" s="1" t="s">
        <v>24</v>
      </c>
      <c r="O290" s="1" t="s">
        <v>4</v>
      </c>
      <c r="P290" s="1" t="s">
        <v>10</v>
      </c>
    </row>
    <row r="291" spans="1:16">
      <c r="A291" s="1">
        <f t="shared" si="4"/>
        <v>290</v>
      </c>
      <c r="B291" s="1" t="s">
        <v>51</v>
      </c>
      <c r="C291" s="1" t="s">
        <v>14</v>
      </c>
      <c r="D291" s="1" t="s">
        <v>22</v>
      </c>
      <c r="E291" s="1" t="s">
        <v>23</v>
      </c>
      <c r="N291" s="1" t="s">
        <v>24</v>
      </c>
      <c r="O291" s="1" t="s">
        <v>4</v>
      </c>
      <c r="P291" s="1" t="s">
        <v>10</v>
      </c>
    </row>
    <row r="292" spans="1:16">
      <c r="A292" s="1">
        <f t="shared" si="4"/>
        <v>291</v>
      </c>
      <c r="B292" s="1" t="s">
        <v>51</v>
      </c>
      <c r="C292" s="1" t="s">
        <v>14</v>
      </c>
      <c r="D292" s="1" t="s">
        <v>22</v>
      </c>
      <c r="E292" s="1" t="s">
        <v>23</v>
      </c>
      <c r="N292" s="1" t="s">
        <v>24</v>
      </c>
      <c r="O292" s="1" t="s">
        <v>4</v>
      </c>
      <c r="P292" s="1" t="s">
        <v>10</v>
      </c>
    </row>
    <row r="293" spans="1:16">
      <c r="A293" s="1">
        <f t="shared" si="4"/>
        <v>292</v>
      </c>
      <c r="B293" s="1" t="s">
        <v>51</v>
      </c>
      <c r="C293" s="1" t="s">
        <v>14</v>
      </c>
      <c r="D293" s="1" t="s">
        <v>22</v>
      </c>
      <c r="E293" s="1" t="s">
        <v>23</v>
      </c>
      <c r="N293" s="1" t="s">
        <v>24</v>
      </c>
      <c r="O293" s="1" t="s">
        <v>5</v>
      </c>
      <c r="P293" s="1" t="s">
        <v>10</v>
      </c>
    </row>
    <row r="294" spans="1:16">
      <c r="A294" s="1">
        <f t="shared" si="4"/>
        <v>293</v>
      </c>
      <c r="B294" s="1" t="s">
        <v>51</v>
      </c>
      <c r="C294" s="1" t="s">
        <v>14</v>
      </c>
      <c r="D294" s="1" t="s">
        <v>22</v>
      </c>
      <c r="E294" s="1" t="s">
        <v>23</v>
      </c>
      <c r="N294" s="1" t="s">
        <v>24</v>
      </c>
      <c r="O294" s="1" t="s">
        <v>5</v>
      </c>
      <c r="P294" s="1" t="s">
        <v>10</v>
      </c>
    </row>
    <row r="295" spans="1:16">
      <c r="A295" s="1">
        <f t="shared" si="4"/>
        <v>294</v>
      </c>
      <c r="B295" s="1" t="s">
        <v>51</v>
      </c>
      <c r="C295" s="1" t="s">
        <v>14</v>
      </c>
      <c r="D295" s="1" t="s">
        <v>22</v>
      </c>
      <c r="E295" s="1" t="s">
        <v>23</v>
      </c>
      <c r="N295" s="1" t="s">
        <v>24</v>
      </c>
      <c r="O295" s="1" t="s">
        <v>5</v>
      </c>
      <c r="P295" s="1" t="s">
        <v>10</v>
      </c>
    </row>
    <row r="296" spans="1:16">
      <c r="A296" s="1">
        <f t="shared" si="4"/>
        <v>295</v>
      </c>
      <c r="B296" s="1" t="s">
        <v>51</v>
      </c>
      <c r="C296" s="1" t="s">
        <v>14</v>
      </c>
      <c r="D296" s="1" t="s">
        <v>22</v>
      </c>
      <c r="E296" s="1" t="s">
        <v>23</v>
      </c>
      <c r="N296" s="1" t="s">
        <v>24</v>
      </c>
      <c r="O296" s="1" t="s">
        <v>4</v>
      </c>
      <c r="P296" s="1" t="s">
        <v>10</v>
      </c>
    </row>
    <row r="297" spans="1:16">
      <c r="A297" s="1">
        <f t="shared" si="4"/>
        <v>296</v>
      </c>
      <c r="B297" s="1" t="s">
        <v>51</v>
      </c>
      <c r="C297" s="1" t="s">
        <v>14</v>
      </c>
      <c r="D297" s="1" t="s">
        <v>22</v>
      </c>
      <c r="E297" s="1" t="s">
        <v>23</v>
      </c>
      <c r="N297" s="1" t="s">
        <v>24</v>
      </c>
      <c r="O297" s="1" t="s">
        <v>4</v>
      </c>
      <c r="P297" s="1" t="s">
        <v>10</v>
      </c>
    </row>
    <row r="298" spans="1:16">
      <c r="A298" s="1">
        <f t="shared" si="4"/>
        <v>297</v>
      </c>
      <c r="B298" s="1" t="s">
        <v>51</v>
      </c>
      <c r="C298" s="1" t="s">
        <v>14</v>
      </c>
      <c r="D298" s="1" t="s">
        <v>22</v>
      </c>
      <c r="E298" s="1" t="s">
        <v>23</v>
      </c>
      <c r="N298" s="1" t="s">
        <v>24</v>
      </c>
      <c r="O298" s="1" t="s">
        <v>4</v>
      </c>
      <c r="P298" s="1" t="s">
        <v>10</v>
      </c>
    </row>
    <row r="299" spans="1:16">
      <c r="A299" s="1">
        <f t="shared" si="4"/>
        <v>298</v>
      </c>
      <c r="B299" s="1" t="s">
        <v>51</v>
      </c>
      <c r="C299" s="1" t="s">
        <v>14</v>
      </c>
      <c r="D299" s="1" t="s">
        <v>22</v>
      </c>
      <c r="E299" s="1" t="s">
        <v>23</v>
      </c>
      <c r="N299" s="1" t="s">
        <v>24</v>
      </c>
      <c r="O299" s="1" t="s">
        <v>4</v>
      </c>
      <c r="P299" s="1" t="s">
        <v>10</v>
      </c>
    </row>
    <row r="300" spans="1:16">
      <c r="A300" s="1">
        <f t="shared" si="4"/>
        <v>299</v>
      </c>
      <c r="B300" s="1" t="s">
        <v>51</v>
      </c>
      <c r="C300" s="1" t="s">
        <v>14</v>
      </c>
      <c r="D300" s="1" t="s">
        <v>22</v>
      </c>
      <c r="E300" s="1" t="s">
        <v>23</v>
      </c>
      <c r="N300" s="1" t="s">
        <v>24</v>
      </c>
      <c r="O300" s="1" t="s">
        <v>4</v>
      </c>
      <c r="P300" s="1" t="s">
        <v>10</v>
      </c>
    </row>
    <row r="301" spans="1:16">
      <c r="A301" s="1">
        <f t="shared" si="4"/>
        <v>300</v>
      </c>
      <c r="B301" s="1" t="s">
        <v>51</v>
      </c>
      <c r="C301" s="1" t="s">
        <v>14</v>
      </c>
      <c r="D301" s="1" t="s">
        <v>22</v>
      </c>
      <c r="E301" s="1" t="s">
        <v>23</v>
      </c>
      <c r="N301" s="1" t="s">
        <v>24</v>
      </c>
      <c r="O301" s="1" t="s">
        <v>4</v>
      </c>
      <c r="P301" s="1" t="s">
        <v>10</v>
      </c>
    </row>
    <row r="302" spans="1:16">
      <c r="A302" s="1">
        <f t="shared" si="4"/>
        <v>301</v>
      </c>
      <c r="B302" s="1" t="s">
        <v>51</v>
      </c>
      <c r="C302" s="1" t="s">
        <v>14</v>
      </c>
      <c r="D302" s="1" t="s">
        <v>22</v>
      </c>
      <c r="E302" s="1" t="s">
        <v>23</v>
      </c>
      <c r="N302" s="1" t="s">
        <v>24</v>
      </c>
      <c r="O302" s="1" t="s">
        <v>4</v>
      </c>
      <c r="P302" s="1" t="s">
        <v>10</v>
      </c>
    </row>
    <row r="303" spans="1:16">
      <c r="A303" s="1">
        <f t="shared" si="4"/>
        <v>302</v>
      </c>
      <c r="B303" s="1" t="s">
        <v>51</v>
      </c>
      <c r="C303" s="1" t="s">
        <v>14</v>
      </c>
      <c r="D303" s="1" t="s">
        <v>22</v>
      </c>
      <c r="E303" s="1" t="s">
        <v>23</v>
      </c>
      <c r="N303" s="1" t="s">
        <v>24</v>
      </c>
      <c r="O303" s="1" t="s">
        <v>4</v>
      </c>
      <c r="P303" s="1" t="s">
        <v>10</v>
      </c>
    </row>
    <row r="304" spans="1:16">
      <c r="A304" s="1">
        <f t="shared" si="4"/>
        <v>303</v>
      </c>
      <c r="B304" s="1" t="s">
        <v>51</v>
      </c>
      <c r="C304" s="1" t="s">
        <v>14</v>
      </c>
      <c r="D304" s="1" t="s">
        <v>22</v>
      </c>
      <c r="E304" s="1" t="s">
        <v>23</v>
      </c>
      <c r="N304" s="1" t="s">
        <v>24</v>
      </c>
      <c r="O304" s="1" t="s">
        <v>4</v>
      </c>
      <c r="P304" s="1" t="s">
        <v>10</v>
      </c>
    </row>
    <row r="305" spans="1:16">
      <c r="A305" s="1">
        <f t="shared" si="4"/>
        <v>304</v>
      </c>
      <c r="B305" s="1" t="s">
        <v>51</v>
      </c>
      <c r="C305" s="1" t="s">
        <v>14</v>
      </c>
      <c r="D305" s="1" t="s">
        <v>22</v>
      </c>
      <c r="E305" s="1" t="s">
        <v>23</v>
      </c>
      <c r="N305" s="1" t="s">
        <v>24</v>
      </c>
      <c r="O305" s="1" t="s">
        <v>4</v>
      </c>
      <c r="P305" s="1" t="s">
        <v>10</v>
      </c>
    </row>
    <row r="306" spans="1:16">
      <c r="A306" s="1">
        <f t="shared" si="4"/>
        <v>305</v>
      </c>
      <c r="B306" s="1" t="s">
        <v>51</v>
      </c>
      <c r="C306" s="1" t="s">
        <v>14</v>
      </c>
      <c r="D306" s="1" t="s">
        <v>22</v>
      </c>
      <c r="E306" s="1" t="s">
        <v>23</v>
      </c>
      <c r="N306" s="1" t="s">
        <v>24</v>
      </c>
      <c r="O306" s="1" t="s">
        <v>4</v>
      </c>
      <c r="P306" s="1" t="s">
        <v>10</v>
      </c>
    </row>
    <row r="307" spans="1:16">
      <c r="A307" s="1">
        <f t="shared" si="4"/>
        <v>306</v>
      </c>
      <c r="B307" s="1" t="s">
        <v>51</v>
      </c>
      <c r="C307" s="1" t="s">
        <v>14</v>
      </c>
      <c r="D307" s="1" t="s">
        <v>22</v>
      </c>
      <c r="E307" s="1" t="s">
        <v>23</v>
      </c>
      <c r="N307" s="1" t="s">
        <v>24</v>
      </c>
      <c r="O307" s="1" t="s">
        <v>4</v>
      </c>
      <c r="P307" s="1" t="s">
        <v>10</v>
      </c>
    </row>
    <row r="308" spans="1:16">
      <c r="A308" s="1">
        <f t="shared" si="4"/>
        <v>307</v>
      </c>
      <c r="B308" s="1" t="s">
        <v>51</v>
      </c>
      <c r="C308" s="1" t="s">
        <v>14</v>
      </c>
      <c r="D308" s="1" t="s">
        <v>22</v>
      </c>
      <c r="E308" s="1" t="s">
        <v>23</v>
      </c>
      <c r="N308" s="1" t="s">
        <v>24</v>
      </c>
      <c r="O308" s="1" t="s">
        <v>4</v>
      </c>
      <c r="P308" s="1" t="s">
        <v>10</v>
      </c>
    </row>
    <row r="309" spans="1:16">
      <c r="A309" s="1">
        <f t="shared" si="4"/>
        <v>308</v>
      </c>
      <c r="B309" s="1" t="s">
        <v>51</v>
      </c>
      <c r="C309" s="1" t="s">
        <v>14</v>
      </c>
      <c r="D309" s="1" t="s">
        <v>22</v>
      </c>
      <c r="E309" s="1" t="s">
        <v>23</v>
      </c>
      <c r="N309" s="1" t="s">
        <v>24</v>
      </c>
      <c r="O309" s="1" t="s">
        <v>4</v>
      </c>
      <c r="P309" s="1" t="s">
        <v>10</v>
      </c>
    </row>
    <row r="310" spans="1:16">
      <c r="A310" s="1">
        <f t="shared" si="4"/>
        <v>309</v>
      </c>
      <c r="B310" s="1" t="s">
        <v>51</v>
      </c>
      <c r="C310" s="1" t="s">
        <v>14</v>
      </c>
      <c r="D310" s="1" t="s">
        <v>22</v>
      </c>
      <c r="E310" s="1" t="s">
        <v>23</v>
      </c>
      <c r="N310" s="1" t="s">
        <v>24</v>
      </c>
      <c r="O310" s="1" t="s">
        <v>4</v>
      </c>
      <c r="P310" s="1" t="s">
        <v>10</v>
      </c>
    </row>
    <row r="311" spans="1:16">
      <c r="A311" s="1">
        <f t="shared" si="4"/>
        <v>310</v>
      </c>
      <c r="B311" s="1" t="s">
        <v>51</v>
      </c>
      <c r="C311" s="1" t="s">
        <v>14</v>
      </c>
      <c r="D311" s="1" t="s">
        <v>22</v>
      </c>
      <c r="E311" s="1" t="s">
        <v>23</v>
      </c>
      <c r="N311" s="1" t="s">
        <v>24</v>
      </c>
      <c r="O311" s="1" t="s">
        <v>4</v>
      </c>
      <c r="P311" s="1" t="s">
        <v>10</v>
      </c>
    </row>
    <row r="312" spans="1:16">
      <c r="A312" s="1">
        <f t="shared" si="4"/>
        <v>311</v>
      </c>
      <c r="B312" s="1" t="s">
        <v>51</v>
      </c>
      <c r="C312" s="1" t="s">
        <v>14</v>
      </c>
      <c r="D312" s="1" t="s">
        <v>22</v>
      </c>
      <c r="E312" s="1" t="s">
        <v>23</v>
      </c>
      <c r="N312" s="1" t="s">
        <v>24</v>
      </c>
      <c r="O312" s="1" t="s">
        <v>4</v>
      </c>
      <c r="P312" s="1" t="s">
        <v>10</v>
      </c>
    </row>
    <row r="313" spans="1:16">
      <c r="A313" s="1">
        <f t="shared" si="4"/>
        <v>312</v>
      </c>
      <c r="B313" s="1" t="s">
        <v>51</v>
      </c>
      <c r="C313" s="1" t="s">
        <v>14</v>
      </c>
      <c r="D313" s="1" t="s">
        <v>22</v>
      </c>
      <c r="E313" s="1" t="s">
        <v>23</v>
      </c>
      <c r="N313" s="1" t="s">
        <v>24</v>
      </c>
      <c r="O313" s="1" t="s">
        <v>4</v>
      </c>
      <c r="P313" s="1" t="s">
        <v>10</v>
      </c>
    </row>
    <row r="314" spans="1:16">
      <c r="A314" s="1">
        <f t="shared" si="4"/>
        <v>313</v>
      </c>
      <c r="B314" s="1" t="s">
        <v>51</v>
      </c>
      <c r="C314" s="1" t="s">
        <v>14</v>
      </c>
      <c r="D314" s="1" t="s">
        <v>22</v>
      </c>
      <c r="E314" s="1" t="s">
        <v>23</v>
      </c>
      <c r="N314" s="1" t="s">
        <v>24</v>
      </c>
      <c r="O314" s="1" t="s">
        <v>4</v>
      </c>
      <c r="P314" s="1" t="s">
        <v>10</v>
      </c>
    </row>
    <row r="315" spans="1:16">
      <c r="A315" s="1">
        <f t="shared" si="4"/>
        <v>314</v>
      </c>
      <c r="B315" s="1" t="s">
        <v>51</v>
      </c>
      <c r="C315" s="1" t="s">
        <v>14</v>
      </c>
      <c r="D315" s="1" t="s">
        <v>22</v>
      </c>
      <c r="E315" s="1" t="s">
        <v>23</v>
      </c>
      <c r="N315" s="1" t="s">
        <v>24</v>
      </c>
      <c r="O315" s="1" t="s">
        <v>4</v>
      </c>
      <c r="P315" s="1" t="s">
        <v>10</v>
      </c>
    </row>
    <row r="316" spans="1:16">
      <c r="A316" s="1">
        <f t="shared" si="4"/>
        <v>315</v>
      </c>
      <c r="B316" s="1" t="s">
        <v>51</v>
      </c>
      <c r="C316" s="1" t="s">
        <v>14</v>
      </c>
      <c r="D316" s="1" t="s">
        <v>22</v>
      </c>
      <c r="E316" s="1" t="s">
        <v>23</v>
      </c>
      <c r="N316" s="1" t="s">
        <v>24</v>
      </c>
      <c r="O316" s="1" t="s">
        <v>4</v>
      </c>
      <c r="P316" s="1" t="s">
        <v>10</v>
      </c>
    </row>
    <row r="317" spans="1:16">
      <c r="A317" s="1">
        <f t="shared" si="4"/>
        <v>316</v>
      </c>
      <c r="B317" s="1" t="s">
        <v>51</v>
      </c>
      <c r="C317" s="1" t="s">
        <v>14</v>
      </c>
      <c r="D317" s="1" t="s">
        <v>22</v>
      </c>
      <c r="E317" s="1" t="s">
        <v>23</v>
      </c>
      <c r="N317" s="1" t="s">
        <v>24</v>
      </c>
      <c r="O317" s="1" t="s">
        <v>4</v>
      </c>
      <c r="P317" s="1" t="s">
        <v>10</v>
      </c>
    </row>
    <row r="318" spans="1:16">
      <c r="A318" s="1">
        <f t="shared" si="4"/>
        <v>317</v>
      </c>
      <c r="B318" s="1" t="s">
        <v>51</v>
      </c>
      <c r="C318" s="1" t="s">
        <v>14</v>
      </c>
      <c r="D318" s="1" t="s">
        <v>22</v>
      </c>
      <c r="E318" s="1" t="s">
        <v>23</v>
      </c>
      <c r="N318" s="1" t="s">
        <v>24</v>
      </c>
      <c r="O318" s="1" t="s">
        <v>4</v>
      </c>
      <c r="P318" s="1" t="s">
        <v>10</v>
      </c>
    </row>
    <row r="319" spans="1:16">
      <c r="A319" s="1">
        <f t="shared" si="4"/>
        <v>318</v>
      </c>
      <c r="B319" s="1" t="s">
        <v>51</v>
      </c>
      <c r="C319" s="1" t="s">
        <v>14</v>
      </c>
      <c r="D319" s="1" t="s">
        <v>22</v>
      </c>
      <c r="E319" s="1" t="s">
        <v>23</v>
      </c>
      <c r="N319" s="1" t="s">
        <v>24</v>
      </c>
      <c r="O319" s="1" t="s">
        <v>4</v>
      </c>
      <c r="P319" s="1" t="s">
        <v>10</v>
      </c>
    </row>
    <row r="320" spans="1:16">
      <c r="A320" s="1">
        <f t="shared" si="4"/>
        <v>319</v>
      </c>
      <c r="B320" s="1" t="s">
        <v>51</v>
      </c>
      <c r="C320" s="1" t="s">
        <v>14</v>
      </c>
      <c r="D320" s="1" t="s">
        <v>22</v>
      </c>
      <c r="E320" s="1" t="s">
        <v>23</v>
      </c>
      <c r="N320" s="1" t="s">
        <v>24</v>
      </c>
      <c r="O320" s="1" t="s">
        <v>4</v>
      </c>
      <c r="P320" s="1" t="s">
        <v>10</v>
      </c>
    </row>
    <row r="321" spans="1:16">
      <c r="A321" s="1">
        <f t="shared" si="4"/>
        <v>320</v>
      </c>
      <c r="B321" s="1" t="s">
        <v>51</v>
      </c>
      <c r="C321" s="1" t="s">
        <v>14</v>
      </c>
      <c r="D321" s="1" t="s">
        <v>22</v>
      </c>
      <c r="E321" s="1" t="s">
        <v>23</v>
      </c>
      <c r="N321" s="1" t="s">
        <v>24</v>
      </c>
      <c r="O321" s="1" t="s">
        <v>4</v>
      </c>
      <c r="P321" s="1" t="s">
        <v>10</v>
      </c>
    </row>
    <row r="322" spans="1:16">
      <c r="A322" s="1">
        <f t="shared" si="4"/>
        <v>321</v>
      </c>
      <c r="B322" s="1" t="s">
        <v>51</v>
      </c>
      <c r="C322" s="1" t="s">
        <v>14</v>
      </c>
      <c r="D322" s="1" t="s">
        <v>22</v>
      </c>
      <c r="E322" s="1" t="s">
        <v>23</v>
      </c>
      <c r="N322" s="1" t="s">
        <v>24</v>
      </c>
      <c r="O322" s="1" t="s">
        <v>4</v>
      </c>
      <c r="P322" s="1" t="s">
        <v>10</v>
      </c>
    </row>
    <row r="323" spans="1:16">
      <c r="A323" s="1">
        <f t="shared" si="4"/>
        <v>322</v>
      </c>
      <c r="B323" s="1" t="s">
        <v>51</v>
      </c>
      <c r="C323" s="1" t="s">
        <v>14</v>
      </c>
      <c r="D323" s="1" t="s">
        <v>22</v>
      </c>
      <c r="E323" s="1" t="s">
        <v>23</v>
      </c>
      <c r="N323" s="1" t="s">
        <v>24</v>
      </c>
      <c r="O323" s="1" t="s">
        <v>4</v>
      </c>
      <c r="P323" s="1" t="s">
        <v>10</v>
      </c>
    </row>
    <row r="324" spans="1:16">
      <c r="A324" s="1">
        <f t="shared" ref="A324:A387" si="5">A323+1</f>
        <v>323</v>
      </c>
      <c r="B324" s="1" t="s">
        <v>51</v>
      </c>
      <c r="C324" s="1" t="s">
        <v>14</v>
      </c>
      <c r="D324" s="1" t="s">
        <v>22</v>
      </c>
      <c r="E324" s="1" t="s">
        <v>23</v>
      </c>
      <c r="N324" s="1" t="s">
        <v>24</v>
      </c>
      <c r="O324" s="1" t="s">
        <v>4</v>
      </c>
      <c r="P324" s="1" t="s">
        <v>10</v>
      </c>
    </row>
    <row r="325" spans="1:16">
      <c r="A325" s="1">
        <f t="shared" si="5"/>
        <v>324</v>
      </c>
      <c r="B325" s="1" t="s">
        <v>51</v>
      </c>
      <c r="C325" s="1" t="s">
        <v>14</v>
      </c>
      <c r="D325" s="1" t="s">
        <v>22</v>
      </c>
      <c r="E325" s="1" t="s">
        <v>23</v>
      </c>
      <c r="N325" s="1" t="s">
        <v>24</v>
      </c>
      <c r="O325" s="1" t="s">
        <v>4</v>
      </c>
      <c r="P325" s="1" t="s">
        <v>10</v>
      </c>
    </row>
    <row r="326" spans="1:16">
      <c r="A326" s="1">
        <f t="shared" si="5"/>
        <v>325</v>
      </c>
      <c r="B326" s="1" t="s">
        <v>51</v>
      </c>
      <c r="C326" s="1" t="s">
        <v>14</v>
      </c>
      <c r="D326" s="1" t="s">
        <v>22</v>
      </c>
      <c r="E326" s="1" t="s">
        <v>23</v>
      </c>
      <c r="N326" s="1" t="s">
        <v>24</v>
      </c>
      <c r="O326" s="1" t="s">
        <v>4</v>
      </c>
      <c r="P326" s="1" t="s">
        <v>10</v>
      </c>
    </row>
    <row r="327" spans="1:16">
      <c r="A327" s="1">
        <f t="shared" si="5"/>
        <v>326</v>
      </c>
      <c r="B327" s="1" t="s">
        <v>51</v>
      </c>
      <c r="C327" s="1" t="s">
        <v>14</v>
      </c>
      <c r="D327" s="1" t="s">
        <v>22</v>
      </c>
      <c r="E327" s="1" t="s">
        <v>23</v>
      </c>
      <c r="N327" s="1" t="s">
        <v>24</v>
      </c>
      <c r="O327" s="1" t="s">
        <v>5</v>
      </c>
      <c r="P327" s="1" t="s">
        <v>10</v>
      </c>
    </row>
    <row r="328" spans="1:16">
      <c r="A328" s="1">
        <f t="shared" si="5"/>
        <v>327</v>
      </c>
      <c r="B328" s="1" t="s">
        <v>51</v>
      </c>
      <c r="C328" s="1" t="s">
        <v>14</v>
      </c>
      <c r="D328" s="1" t="s">
        <v>22</v>
      </c>
      <c r="E328" s="1" t="s">
        <v>23</v>
      </c>
      <c r="N328" s="1" t="s">
        <v>24</v>
      </c>
      <c r="O328" s="1" t="s">
        <v>4</v>
      </c>
      <c r="P328" s="1" t="s">
        <v>10</v>
      </c>
    </row>
    <row r="329" spans="1:16">
      <c r="A329" s="1">
        <f t="shared" si="5"/>
        <v>328</v>
      </c>
      <c r="B329" s="1" t="s">
        <v>51</v>
      </c>
      <c r="C329" s="1" t="s">
        <v>14</v>
      </c>
      <c r="D329" s="1" t="s">
        <v>22</v>
      </c>
      <c r="E329" s="1" t="s">
        <v>23</v>
      </c>
      <c r="N329" s="1" t="s">
        <v>24</v>
      </c>
      <c r="O329" s="1" t="s">
        <v>4</v>
      </c>
      <c r="P329" s="1" t="s">
        <v>10</v>
      </c>
    </row>
    <row r="330" spans="1:16">
      <c r="A330" s="1">
        <f t="shared" si="5"/>
        <v>329</v>
      </c>
      <c r="B330" s="1" t="s">
        <v>51</v>
      </c>
      <c r="C330" s="1" t="s">
        <v>14</v>
      </c>
      <c r="D330" s="1" t="s">
        <v>22</v>
      </c>
      <c r="E330" s="1" t="s">
        <v>23</v>
      </c>
      <c r="N330" s="1" t="s">
        <v>24</v>
      </c>
      <c r="O330" s="1" t="s">
        <v>4</v>
      </c>
      <c r="P330" s="1" t="s">
        <v>10</v>
      </c>
    </row>
    <row r="331" spans="1:16">
      <c r="A331" s="1">
        <f t="shared" si="5"/>
        <v>330</v>
      </c>
      <c r="B331" s="1" t="s">
        <v>51</v>
      </c>
      <c r="C331" s="1" t="s">
        <v>14</v>
      </c>
      <c r="D331" s="1" t="s">
        <v>22</v>
      </c>
      <c r="E331" s="1" t="s">
        <v>23</v>
      </c>
      <c r="N331" s="1" t="s">
        <v>24</v>
      </c>
      <c r="O331" s="1" t="s">
        <v>25</v>
      </c>
      <c r="P331" s="1" t="s">
        <v>10</v>
      </c>
    </row>
    <row r="332" spans="1:16">
      <c r="A332" s="1">
        <f t="shared" si="5"/>
        <v>331</v>
      </c>
      <c r="B332" s="1" t="s">
        <v>51</v>
      </c>
      <c r="C332" s="1" t="s">
        <v>14</v>
      </c>
      <c r="D332" s="1" t="s">
        <v>22</v>
      </c>
      <c r="E332" s="1" t="s">
        <v>23</v>
      </c>
      <c r="N332" s="1" t="s">
        <v>24</v>
      </c>
      <c r="O332" s="1" t="s">
        <v>25</v>
      </c>
      <c r="P332" s="1" t="s">
        <v>10</v>
      </c>
    </row>
    <row r="333" spans="1:16">
      <c r="A333" s="1">
        <f t="shared" si="5"/>
        <v>332</v>
      </c>
      <c r="B333" s="1" t="s">
        <v>51</v>
      </c>
      <c r="C333" s="1" t="s">
        <v>14</v>
      </c>
      <c r="D333" s="1" t="s">
        <v>22</v>
      </c>
      <c r="E333" s="1" t="s">
        <v>23</v>
      </c>
      <c r="N333" s="1" t="s">
        <v>24</v>
      </c>
      <c r="O333" s="1" t="s">
        <v>25</v>
      </c>
      <c r="P333" s="1" t="s">
        <v>10</v>
      </c>
    </row>
    <row r="334" spans="1:16">
      <c r="A334" s="1">
        <f t="shared" si="5"/>
        <v>333</v>
      </c>
      <c r="B334" s="1" t="s">
        <v>51</v>
      </c>
      <c r="C334" s="1" t="s">
        <v>14</v>
      </c>
      <c r="D334" s="1" t="s">
        <v>22</v>
      </c>
      <c r="E334" s="1" t="s">
        <v>23</v>
      </c>
      <c r="N334" s="1" t="s">
        <v>24</v>
      </c>
      <c r="O334" s="1" t="s">
        <v>25</v>
      </c>
      <c r="P334" s="1" t="s">
        <v>10</v>
      </c>
    </row>
    <row r="335" spans="1:16">
      <c r="A335" s="1">
        <f t="shared" si="5"/>
        <v>334</v>
      </c>
      <c r="B335" s="1" t="s">
        <v>51</v>
      </c>
      <c r="C335" s="1" t="s">
        <v>14</v>
      </c>
      <c r="D335" s="1" t="s">
        <v>22</v>
      </c>
      <c r="E335" s="1" t="s">
        <v>23</v>
      </c>
      <c r="N335" s="1" t="s">
        <v>24</v>
      </c>
      <c r="O335" s="1" t="s">
        <v>4</v>
      </c>
      <c r="P335" s="1" t="s">
        <v>10</v>
      </c>
    </row>
    <row r="336" spans="1:16">
      <c r="A336" s="1">
        <f t="shared" si="5"/>
        <v>335</v>
      </c>
      <c r="B336" s="1" t="s">
        <v>51</v>
      </c>
      <c r="C336" s="1" t="s">
        <v>14</v>
      </c>
      <c r="D336" s="1" t="s">
        <v>22</v>
      </c>
      <c r="E336" s="1" t="s">
        <v>23</v>
      </c>
      <c r="N336" s="1" t="s">
        <v>24</v>
      </c>
      <c r="O336" s="1" t="s">
        <v>4</v>
      </c>
      <c r="P336" s="1" t="s">
        <v>10</v>
      </c>
    </row>
    <row r="337" spans="1:16">
      <c r="A337" s="1">
        <f t="shared" si="5"/>
        <v>336</v>
      </c>
      <c r="B337" s="1" t="s">
        <v>51</v>
      </c>
      <c r="C337" s="1" t="s">
        <v>14</v>
      </c>
      <c r="D337" s="1" t="s">
        <v>22</v>
      </c>
      <c r="E337" s="1" t="s">
        <v>23</v>
      </c>
      <c r="N337" s="1" t="s">
        <v>8</v>
      </c>
      <c r="O337" s="1" t="s">
        <v>4</v>
      </c>
      <c r="P337" s="1" t="s">
        <v>10</v>
      </c>
    </row>
    <row r="338" spans="1:16">
      <c r="A338" s="1">
        <f t="shared" si="5"/>
        <v>337</v>
      </c>
      <c r="B338" s="1" t="s">
        <v>51</v>
      </c>
      <c r="C338" s="1" t="s">
        <v>14</v>
      </c>
      <c r="D338" s="1" t="s">
        <v>22</v>
      </c>
      <c r="E338" s="1" t="s">
        <v>23</v>
      </c>
      <c r="N338" s="1" t="s">
        <v>8</v>
      </c>
      <c r="O338" s="1" t="s">
        <v>4</v>
      </c>
      <c r="P338" s="1" t="s">
        <v>10</v>
      </c>
    </row>
    <row r="339" spans="1:16">
      <c r="A339" s="1">
        <f t="shared" si="5"/>
        <v>338</v>
      </c>
      <c r="B339" s="1" t="s">
        <v>51</v>
      </c>
      <c r="C339" s="1" t="s">
        <v>14</v>
      </c>
      <c r="D339" s="1" t="s">
        <v>22</v>
      </c>
      <c r="E339" s="1" t="s">
        <v>23</v>
      </c>
      <c r="N339" s="1" t="s">
        <v>8</v>
      </c>
      <c r="O339" s="1" t="s">
        <v>4</v>
      </c>
      <c r="P339" s="1" t="s">
        <v>10</v>
      </c>
    </row>
    <row r="340" spans="1:16">
      <c r="A340" s="1">
        <f t="shared" si="5"/>
        <v>339</v>
      </c>
      <c r="B340" s="1" t="s">
        <v>51</v>
      </c>
      <c r="C340" s="1" t="s">
        <v>14</v>
      </c>
      <c r="D340" s="1" t="s">
        <v>22</v>
      </c>
      <c r="E340" s="1" t="s">
        <v>23</v>
      </c>
      <c r="N340" s="1" t="s">
        <v>8</v>
      </c>
      <c r="O340" s="1" t="s">
        <v>4</v>
      </c>
      <c r="P340" s="1" t="s">
        <v>10</v>
      </c>
    </row>
    <row r="341" spans="1:16">
      <c r="A341" s="1">
        <f t="shared" si="5"/>
        <v>340</v>
      </c>
      <c r="B341" s="1" t="s">
        <v>51</v>
      </c>
      <c r="C341" s="1" t="s">
        <v>14</v>
      </c>
      <c r="D341" s="1" t="s">
        <v>22</v>
      </c>
      <c r="E341" s="1" t="s">
        <v>23</v>
      </c>
      <c r="N341" s="1" t="s">
        <v>8</v>
      </c>
      <c r="O341" s="1" t="s">
        <v>4</v>
      </c>
      <c r="P341" s="1" t="s">
        <v>10</v>
      </c>
    </row>
    <row r="342" spans="1:16">
      <c r="A342" s="1">
        <f t="shared" si="5"/>
        <v>341</v>
      </c>
      <c r="B342" s="1" t="s">
        <v>51</v>
      </c>
      <c r="C342" s="1" t="s">
        <v>14</v>
      </c>
      <c r="D342" s="1" t="s">
        <v>22</v>
      </c>
      <c r="E342" s="1" t="s">
        <v>23</v>
      </c>
      <c r="N342" s="1" t="s">
        <v>8</v>
      </c>
      <c r="O342" s="1" t="s">
        <v>4</v>
      </c>
      <c r="P342" s="1" t="s">
        <v>10</v>
      </c>
    </row>
    <row r="343" spans="1:16">
      <c r="A343" s="1">
        <f t="shared" si="5"/>
        <v>342</v>
      </c>
      <c r="B343" s="1" t="s">
        <v>51</v>
      </c>
      <c r="C343" s="1" t="s">
        <v>14</v>
      </c>
      <c r="D343" s="1" t="s">
        <v>22</v>
      </c>
      <c r="E343" s="1" t="s">
        <v>23</v>
      </c>
      <c r="N343" s="1" t="s">
        <v>8</v>
      </c>
      <c r="O343" s="1" t="s">
        <v>4</v>
      </c>
      <c r="P343" s="1" t="s">
        <v>10</v>
      </c>
    </row>
    <row r="344" spans="1:16">
      <c r="A344" s="1">
        <f t="shared" si="5"/>
        <v>343</v>
      </c>
      <c r="B344" s="1" t="s">
        <v>51</v>
      </c>
      <c r="C344" s="1" t="s">
        <v>14</v>
      </c>
      <c r="D344" s="1" t="s">
        <v>22</v>
      </c>
      <c r="E344" s="1" t="s">
        <v>23</v>
      </c>
      <c r="N344" s="1" t="s">
        <v>8</v>
      </c>
      <c r="O344" s="1" t="s">
        <v>4</v>
      </c>
      <c r="P344" s="1" t="s">
        <v>10</v>
      </c>
    </row>
    <row r="345" spans="1:16">
      <c r="A345" s="1">
        <f t="shared" si="5"/>
        <v>344</v>
      </c>
      <c r="B345" s="1" t="s">
        <v>51</v>
      </c>
      <c r="C345" s="1" t="s">
        <v>14</v>
      </c>
      <c r="D345" s="1" t="s">
        <v>22</v>
      </c>
      <c r="E345" s="1" t="s">
        <v>23</v>
      </c>
      <c r="N345" s="1" t="s">
        <v>8</v>
      </c>
      <c r="O345" s="1" t="s">
        <v>4</v>
      </c>
      <c r="P345" s="1" t="s">
        <v>10</v>
      </c>
    </row>
    <row r="346" spans="1:16">
      <c r="A346" s="1">
        <f t="shared" si="5"/>
        <v>345</v>
      </c>
      <c r="B346" s="1" t="s">
        <v>51</v>
      </c>
      <c r="C346" s="1" t="s">
        <v>14</v>
      </c>
      <c r="D346" s="1" t="s">
        <v>22</v>
      </c>
      <c r="E346" s="1" t="s">
        <v>23</v>
      </c>
      <c r="N346" s="1" t="s">
        <v>8</v>
      </c>
      <c r="O346" s="1" t="s">
        <v>4</v>
      </c>
      <c r="P346" s="1" t="s">
        <v>10</v>
      </c>
    </row>
    <row r="347" spans="1:16">
      <c r="A347" s="1">
        <f t="shared" si="5"/>
        <v>346</v>
      </c>
      <c r="B347" s="1" t="s">
        <v>51</v>
      </c>
      <c r="C347" s="1" t="s">
        <v>14</v>
      </c>
      <c r="D347" s="1" t="s">
        <v>22</v>
      </c>
      <c r="E347" s="1" t="s">
        <v>23</v>
      </c>
      <c r="N347" s="1" t="s">
        <v>8</v>
      </c>
      <c r="O347" s="1" t="s">
        <v>4</v>
      </c>
      <c r="P347" s="1" t="s">
        <v>10</v>
      </c>
    </row>
    <row r="348" spans="1:16">
      <c r="A348" s="1">
        <f t="shared" si="5"/>
        <v>347</v>
      </c>
      <c r="B348" s="1" t="s">
        <v>51</v>
      </c>
      <c r="C348" s="1" t="s">
        <v>14</v>
      </c>
      <c r="D348" s="1" t="s">
        <v>22</v>
      </c>
      <c r="E348" s="1" t="s">
        <v>23</v>
      </c>
      <c r="N348" s="1" t="s">
        <v>8</v>
      </c>
      <c r="O348" s="1" t="s">
        <v>4</v>
      </c>
      <c r="P348" s="1" t="s">
        <v>10</v>
      </c>
    </row>
    <row r="349" spans="1:16">
      <c r="A349" s="1">
        <f t="shared" si="5"/>
        <v>348</v>
      </c>
      <c r="B349" s="1" t="s">
        <v>51</v>
      </c>
      <c r="C349" s="1" t="s">
        <v>14</v>
      </c>
      <c r="D349" s="1" t="s">
        <v>22</v>
      </c>
      <c r="E349" s="1" t="s">
        <v>23</v>
      </c>
      <c r="N349" s="1" t="s">
        <v>8</v>
      </c>
      <c r="O349" s="1" t="s">
        <v>4</v>
      </c>
      <c r="P349" s="1" t="s">
        <v>10</v>
      </c>
    </row>
    <row r="350" spans="1:16">
      <c r="A350" s="1">
        <f t="shared" si="5"/>
        <v>349</v>
      </c>
      <c r="B350" s="1" t="s">
        <v>51</v>
      </c>
      <c r="C350" s="1" t="s">
        <v>14</v>
      </c>
      <c r="D350" s="1" t="s">
        <v>22</v>
      </c>
      <c r="E350" s="1" t="s">
        <v>23</v>
      </c>
      <c r="N350" s="1" t="s">
        <v>8</v>
      </c>
      <c r="O350" s="1" t="s">
        <v>4</v>
      </c>
      <c r="P350" s="1" t="s">
        <v>10</v>
      </c>
    </row>
    <row r="351" spans="1:16">
      <c r="A351" s="1">
        <f t="shared" si="5"/>
        <v>350</v>
      </c>
      <c r="B351" s="1" t="s">
        <v>51</v>
      </c>
      <c r="C351" s="1" t="s">
        <v>14</v>
      </c>
      <c r="D351" s="1" t="s">
        <v>22</v>
      </c>
      <c r="E351" s="1" t="s">
        <v>23</v>
      </c>
      <c r="N351" s="1" t="s">
        <v>8</v>
      </c>
      <c r="O351" s="1" t="s">
        <v>4</v>
      </c>
      <c r="P351" s="1" t="s">
        <v>10</v>
      </c>
    </row>
    <row r="352" spans="1:16">
      <c r="A352" s="1">
        <f t="shared" si="5"/>
        <v>351</v>
      </c>
      <c r="B352" s="1" t="s">
        <v>51</v>
      </c>
      <c r="C352" s="1" t="s">
        <v>14</v>
      </c>
      <c r="D352" s="1" t="s">
        <v>22</v>
      </c>
      <c r="E352" s="1" t="s">
        <v>23</v>
      </c>
      <c r="N352" s="1" t="s">
        <v>8</v>
      </c>
      <c r="O352" s="1" t="s">
        <v>4</v>
      </c>
      <c r="P352" s="1" t="s">
        <v>10</v>
      </c>
    </row>
    <row r="353" spans="1:16">
      <c r="A353" s="1">
        <f t="shared" si="5"/>
        <v>352</v>
      </c>
      <c r="B353" s="1" t="s">
        <v>51</v>
      </c>
      <c r="C353" s="1" t="s">
        <v>14</v>
      </c>
      <c r="D353" s="1" t="s">
        <v>22</v>
      </c>
      <c r="E353" s="1" t="s">
        <v>23</v>
      </c>
      <c r="N353" s="1" t="s">
        <v>8</v>
      </c>
      <c r="O353" s="1" t="s">
        <v>4</v>
      </c>
      <c r="P353" s="1" t="s">
        <v>10</v>
      </c>
    </row>
    <row r="354" spans="1:16">
      <c r="A354" s="1">
        <f t="shared" si="5"/>
        <v>353</v>
      </c>
      <c r="B354" s="1" t="s">
        <v>51</v>
      </c>
      <c r="C354" s="1" t="s">
        <v>14</v>
      </c>
      <c r="D354" s="1" t="s">
        <v>22</v>
      </c>
      <c r="E354" s="1" t="s">
        <v>23</v>
      </c>
      <c r="N354" s="1" t="s">
        <v>8</v>
      </c>
      <c r="O354" s="1" t="s">
        <v>4</v>
      </c>
      <c r="P354" s="1" t="s">
        <v>10</v>
      </c>
    </row>
    <row r="355" spans="1:16">
      <c r="A355" s="1">
        <f t="shared" si="5"/>
        <v>354</v>
      </c>
      <c r="B355" s="1" t="s">
        <v>51</v>
      </c>
      <c r="C355" s="1" t="s">
        <v>14</v>
      </c>
      <c r="D355" s="1" t="s">
        <v>22</v>
      </c>
      <c r="E355" s="1" t="s">
        <v>23</v>
      </c>
      <c r="N355" s="1" t="s">
        <v>8</v>
      </c>
      <c r="O355" s="1" t="s">
        <v>4</v>
      </c>
      <c r="P355" s="1" t="s">
        <v>10</v>
      </c>
    </row>
    <row r="356" spans="1:16">
      <c r="A356" s="1">
        <f t="shared" si="5"/>
        <v>355</v>
      </c>
      <c r="B356" s="1" t="s">
        <v>51</v>
      </c>
      <c r="C356" s="1" t="s">
        <v>14</v>
      </c>
      <c r="D356" s="1" t="s">
        <v>22</v>
      </c>
      <c r="E356" s="1" t="s">
        <v>23</v>
      </c>
      <c r="N356" s="1" t="s">
        <v>8</v>
      </c>
      <c r="O356" s="1" t="s">
        <v>4</v>
      </c>
      <c r="P356" s="1" t="s">
        <v>10</v>
      </c>
    </row>
    <row r="357" spans="1:16">
      <c r="A357" s="1">
        <f t="shared" si="5"/>
        <v>356</v>
      </c>
      <c r="B357" s="1" t="s">
        <v>51</v>
      </c>
      <c r="C357" s="1" t="s">
        <v>14</v>
      </c>
      <c r="D357" s="1" t="s">
        <v>22</v>
      </c>
      <c r="E357" s="1" t="s">
        <v>23</v>
      </c>
      <c r="N357" s="1" t="s">
        <v>8</v>
      </c>
      <c r="O357" s="1" t="s">
        <v>4</v>
      </c>
      <c r="P357" s="1" t="s">
        <v>10</v>
      </c>
    </row>
    <row r="358" spans="1:16">
      <c r="A358" s="1">
        <f t="shared" si="5"/>
        <v>357</v>
      </c>
      <c r="B358" s="1" t="s">
        <v>51</v>
      </c>
      <c r="C358" s="1" t="s">
        <v>14</v>
      </c>
      <c r="D358" s="1" t="s">
        <v>22</v>
      </c>
      <c r="E358" s="1" t="s">
        <v>23</v>
      </c>
      <c r="N358" s="1" t="s">
        <v>8</v>
      </c>
      <c r="O358" s="1" t="s">
        <v>4</v>
      </c>
      <c r="P358" s="1" t="s">
        <v>10</v>
      </c>
    </row>
    <row r="359" spans="1:16">
      <c r="A359" s="1">
        <f t="shared" si="5"/>
        <v>358</v>
      </c>
      <c r="B359" s="1" t="s">
        <v>51</v>
      </c>
      <c r="C359" s="1" t="s">
        <v>14</v>
      </c>
      <c r="D359" s="1" t="s">
        <v>22</v>
      </c>
      <c r="E359" s="1" t="s">
        <v>23</v>
      </c>
      <c r="N359" s="1" t="s">
        <v>8</v>
      </c>
      <c r="O359" s="1" t="s">
        <v>4</v>
      </c>
      <c r="P359" s="1" t="s">
        <v>10</v>
      </c>
    </row>
    <row r="360" spans="1:16">
      <c r="A360" s="1">
        <f t="shared" si="5"/>
        <v>359</v>
      </c>
      <c r="B360" s="1" t="s">
        <v>51</v>
      </c>
      <c r="C360" s="1" t="s">
        <v>14</v>
      </c>
      <c r="D360" s="1" t="s">
        <v>22</v>
      </c>
      <c r="E360" s="1" t="s">
        <v>23</v>
      </c>
      <c r="N360" s="1" t="s">
        <v>8</v>
      </c>
      <c r="O360" s="1" t="s">
        <v>4</v>
      </c>
      <c r="P360" s="1" t="s">
        <v>10</v>
      </c>
    </row>
    <row r="361" spans="1:16">
      <c r="A361" s="1">
        <f t="shared" si="5"/>
        <v>360</v>
      </c>
      <c r="B361" s="1" t="s">
        <v>51</v>
      </c>
      <c r="C361" s="1" t="s">
        <v>14</v>
      </c>
      <c r="D361" s="1" t="s">
        <v>22</v>
      </c>
      <c r="E361" s="1" t="s">
        <v>23</v>
      </c>
      <c r="N361" s="1" t="s">
        <v>8</v>
      </c>
      <c r="O361" s="1" t="s">
        <v>4</v>
      </c>
      <c r="P361" s="1" t="s">
        <v>10</v>
      </c>
    </row>
    <row r="362" spans="1:16">
      <c r="A362" s="1">
        <f t="shared" si="5"/>
        <v>361</v>
      </c>
      <c r="B362" s="1" t="s">
        <v>51</v>
      </c>
      <c r="C362" s="1" t="s">
        <v>14</v>
      </c>
      <c r="D362" s="1" t="s">
        <v>22</v>
      </c>
      <c r="E362" s="1" t="s">
        <v>23</v>
      </c>
      <c r="N362" s="1" t="s">
        <v>8</v>
      </c>
      <c r="O362" s="1" t="s">
        <v>4</v>
      </c>
      <c r="P362" s="1" t="s">
        <v>10</v>
      </c>
    </row>
    <row r="363" spans="1:16">
      <c r="A363" s="1">
        <f t="shared" si="5"/>
        <v>362</v>
      </c>
      <c r="B363" s="1" t="s">
        <v>51</v>
      </c>
      <c r="C363" s="1" t="s">
        <v>14</v>
      </c>
      <c r="D363" s="1" t="s">
        <v>22</v>
      </c>
      <c r="E363" s="1" t="s">
        <v>23</v>
      </c>
      <c r="N363" s="1" t="s">
        <v>8</v>
      </c>
      <c r="O363" s="1" t="s">
        <v>4</v>
      </c>
      <c r="P363" s="1" t="s">
        <v>10</v>
      </c>
    </row>
    <row r="364" spans="1:16">
      <c r="A364" s="1">
        <f t="shared" si="5"/>
        <v>363</v>
      </c>
      <c r="B364" s="1" t="s">
        <v>51</v>
      </c>
      <c r="C364" s="1" t="s">
        <v>14</v>
      </c>
      <c r="D364" s="1" t="s">
        <v>22</v>
      </c>
      <c r="E364" s="1" t="s">
        <v>23</v>
      </c>
      <c r="N364" s="1" t="s">
        <v>8</v>
      </c>
      <c r="O364" s="1" t="s">
        <v>4</v>
      </c>
      <c r="P364" s="1" t="s">
        <v>10</v>
      </c>
    </row>
    <row r="365" spans="1:16">
      <c r="A365" s="1">
        <f t="shared" si="5"/>
        <v>364</v>
      </c>
      <c r="B365" s="1" t="s">
        <v>51</v>
      </c>
      <c r="C365" s="1" t="s">
        <v>14</v>
      </c>
      <c r="D365" s="1" t="s">
        <v>22</v>
      </c>
      <c r="E365" s="1" t="s">
        <v>23</v>
      </c>
      <c r="N365" s="1" t="s">
        <v>8</v>
      </c>
      <c r="O365" s="1" t="s">
        <v>4</v>
      </c>
      <c r="P365" s="1" t="s">
        <v>10</v>
      </c>
    </row>
    <row r="366" spans="1:16">
      <c r="A366" s="1">
        <f t="shared" si="5"/>
        <v>365</v>
      </c>
      <c r="B366" s="1" t="s">
        <v>51</v>
      </c>
      <c r="C366" s="1" t="s">
        <v>14</v>
      </c>
      <c r="D366" s="1" t="s">
        <v>22</v>
      </c>
      <c r="E366" s="1" t="s">
        <v>23</v>
      </c>
      <c r="N366" s="1" t="s">
        <v>8</v>
      </c>
      <c r="O366" s="1" t="s">
        <v>4</v>
      </c>
      <c r="P366" s="1" t="s">
        <v>10</v>
      </c>
    </row>
    <row r="367" spans="1:16">
      <c r="A367" s="1">
        <f t="shared" si="5"/>
        <v>366</v>
      </c>
      <c r="B367" s="1" t="s">
        <v>51</v>
      </c>
      <c r="C367" s="1" t="s">
        <v>14</v>
      </c>
      <c r="D367" s="1" t="s">
        <v>22</v>
      </c>
      <c r="E367" s="1" t="s">
        <v>23</v>
      </c>
      <c r="N367" s="1" t="s">
        <v>8</v>
      </c>
      <c r="O367" s="1" t="s">
        <v>4</v>
      </c>
      <c r="P367" s="1" t="s">
        <v>10</v>
      </c>
    </row>
    <row r="368" spans="1:16">
      <c r="A368" s="1">
        <f t="shared" si="5"/>
        <v>367</v>
      </c>
      <c r="B368" s="1" t="s">
        <v>51</v>
      </c>
      <c r="C368" s="1" t="s">
        <v>14</v>
      </c>
      <c r="D368" s="1" t="s">
        <v>22</v>
      </c>
      <c r="E368" s="1" t="s">
        <v>23</v>
      </c>
      <c r="N368" s="1" t="s">
        <v>8</v>
      </c>
      <c r="O368" s="1" t="s">
        <v>4</v>
      </c>
      <c r="P368" s="1" t="s">
        <v>10</v>
      </c>
    </row>
    <row r="369" spans="1:16">
      <c r="A369" s="1">
        <f t="shared" si="5"/>
        <v>368</v>
      </c>
      <c r="B369" s="1" t="s">
        <v>51</v>
      </c>
      <c r="C369" s="1" t="s">
        <v>14</v>
      </c>
      <c r="D369" s="1" t="s">
        <v>22</v>
      </c>
      <c r="E369" s="1" t="s">
        <v>23</v>
      </c>
      <c r="N369" s="1" t="s">
        <v>8</v>
      </c>
      <c r="O369" s="1" t="s">
        <v>4</v>
      </c>
      <c r="P369" s="1" t="s">
        <v>10</v>
      </c>
    </row>
    <row r="370" spans="1:16">
      <c r="A370" s="1">
        <f t="shared" si="5"/>
        <v>369</v>
      </c>
      <c r="B370" s="1" t="s">
        <v>51</v>
      </c>
      <c r="C370" s="1" t="s">
        <v>14</v>
      </c>
      <c r="D370" s="1" t="s">
        <v>22</v>
      </c>
      <c r="E370" s="1" t="s">
        <v>23</v>
      </c>
      <c r="N370" s="1" t="s">
        <v>8</v>
      </c>
      <c r="O370" s="1" t="s">
        <v>4</v>
      </c>
      <c r="P370" s="1" t="s">
        <v>10</v>
      </c>
    </row>
    <row r="371" spans="1:16">
      <c r="A371" s="1">
        <f t="shared" si="5"/>
        <v>370</v>
      </c>
      <c r="B371" s="1" t="s">
        <v>51</v>
      </c>
      <c r="C371" s="1" t="s">
        <v>14</v>
      </c>
      <c r="D371" s="1" t="s">
        <v>22</v>
      </c>
      <c r="E371" s="1" t="s">
        <v>23</v>
      </c>
      <c r="N371" s="1" t="s">
        <v>8</v>
      </c>
      <c r="O371" s="1" t="s">
        <v>4</v>
      </c>
      <c r="P371" s="1" t="s">
        <v>10</v>
      </c>
    </row>
    <row r="372" spans="1:16">
      <c r="A372" s="1">
        <f t="shared" si="5"/>
        <v>371</v>
      </c>
      <c r="B372" s="1" t="s">
        <v>51</v>
      </c>
      <c r="C372" s="1" t="s">
        <v>14</v>
      </c>
      <c r="D372" s="1" t="s">
        <v>22</v>
      </c>
      <c r="E372" s="1" t="s">
        <v>23</v>
      </c>
      <c r="N372" s="1" t="s">
        <v>8</v>
      </c>
      <c r="O372" s="1" t="s">
        <v>4</v>
      </c>
      <c r="P372" s="1" t="s">
        <v>10</v>
      </c>
    </row>
    <row r="373" spans="1:16">
      <c r="A373" s="1">
        <f t="shared" si="5"/>
        <v>372</v>
      </c>
      <c r="B373" s="1" t="s">
        <v>51</v>
      </c>
      <c r="C373" s="1" t="s">
        <v>14</v>
      </c>
      <c r="D373" s="1" t="s">
        <v>22</v>
      </c>
      <c r="E373" s="1" t="s">
        <v>23</v>
      </c>
      <c r="N373" s="1" t="s">
        <v>8</v>
      </c>
      <c r="O373" s="1" t="s">
        <v>4</v>
      </c>
      <c r="P373" s="1" t="s">
        <v>10</v>
      </c>
    </row>
    <row r="374" spans="1:16">
      <c r="A374" s="1">
        <f t="shared" si="5"/>
        <v>373</v>
      </c>
      <c r="B374" s="1" t="s">
        <v>51</v>
      </c>
      <c r="C374" s="1" t="s">
        <v>14</v>
      </c>
      <c r="D374" s="1" t="s">
        <v>22</v>
      </c>
      <c r="E374" s="1" t="s">
        <v>23</v>
      </c>
      <c r="N374" s="1" t="s">
        <v>8</v>
      </c>
      <c r="O374" s="1" t="s">
        <v>4</v>
      </c>
      <c r="P374" s="1" t="s">
        <v>10</v>
      </c>
    </row>
    <row r="375" spans="1:16">
      <c r="A375" s="1">
        <f t="shared" si="5"/>
        <v>374</v>
      </c>
      <c r="B375" s="1" t="s">
        <v>51</v>
      </c>
      <c r="C375" s="1" t="s">
        <v>14</v>
      </c>
      <c r="D375" s="1" t="s">
        <v>22</v>
      </c>
      <c r="E375" s="1" t="s">
        <v>23</v>
      </c>
      <c r="N375" s="1" t="s">
        <v>8</v>
      </c>
      <c r="O375" s="1" t="s">
        <v>4</v>
      </c>
      <c r="P375" s="1" t="s">
        <v>10</v>
      </c>
    </row>
    <row r="376" spans="1:16">
      <c r="A376" s="1">
        <f t="shared" si="5"/>
        <v>375</v>
      </c>
      <c r="B376" s="1" t="s">
        <v>51</v>
      </c>
      <c r="C376" s="1" t="s">
        <v>14</v>
      </c>
      <c r="D376" s="1" t="s">
        <v>22</v>
      </c>
      <c r="E376" s="1" t="s">
        <v>23</v>
      </c>
      <c r="N376" s="1" t="s">
        <v>8</v>
      </c>
      <c r="O376" s="1" t="s">
        <v>4</v>
      </c>
      <c r="P376" s="1" t="s">
        <v>10</v>
      </c>
    </row>
    <row r="377" spans="1:16">
      <c r="A377" s="1">
        <f t="shared" si="5"/>
        <v>376</v>
      </c>
      <c r="B377" s="1" t="s">
        <v>51</v>
      </c>
      <c r="C377" s="1" t="s">
        <v>14</v>
      </c>
      <c r="D377" s="1" t="s">
        <v>22</v>
      </c>
      <c r="E377" s="1" t="s">
        <v>23</v>
      </c>
      <c r="N377" s="1" t="s">
        <v>8</v>
      </c>
      <c r="O377" s="1" t="s">
        <v>4</v>
      </c>
      <c r="P377" s="1" t="s">
        <v>10</v>
      </c>
    </row>
    <row r="378" spans="1:16">
      <c r="A378" s="1">
        <f t="shared" si="5"/>
        <v>377</v>
      </c>
      <c r="B378" s="1" t="s">
        <v>51</v>
      </c>
      <c r="C378" s="1" t="s">
        <v>14</v>
      </c>
      <c r="D378" s="1" t="s">
        <v>22</v>
      </c>
      <c r="E378" s="1" t="s">
        <v>23</v>
      </c>
      <c r="N378" s="1" t="s">
        <v>8</v>
      </c>
      <c r="O378" s="1" t="s">
        <v>4</v>
      </c>
      <c r="P378" s="1" t="s">
        <v>10</v>
      </c>
    </row>
    <row r="379" spans="1:16">
      <c r="A379" s="1">
        <f t="shared" si="5"/>
        <v>378</v>
      </c>
      <c r="B379" s="1" t="s">
        <v>51</v>
      </c>
      <c r="C379" s="1" t="s">
        <v>14</v>
      </c>
      <c r="D379" s="1" t="s">
        <v>22</v>
      </c>
      <c r="E379" s="1" t="s">
        <v>23</v>
      </c>
      <c r="N379" s="1" t="s">
        <v>8</v>
      </c>
      <c r="O379" s="1" t="s">
        <v>4</v>
      </c>
      <c r="P379" s="1" t="s">
        <v>10</v>
      </c>
    </row>
    <row r="380" spans="1:16">
      <c r="A380" s="1">
        <f t="shared" si="5"/>
        <v>379</v>
      </c>
      <c r="B380" s="1" t="s">
        <v>51</v>
      </c>
      <c r="C380" s="1" t="s">
        <v>14</v>
      </c>
      <c r="D380" s="1" t="s">
        <v>22</v>
      </c>
      <c r="E380" s="1" t="s">
        <v>23</v>
      </c>
      <c r="N380" s="1" t="s">
        <v>8</v>
      </c>
      <c r="O380" s="1" t="s">
        <v>4</v>
      </c>
      <c r="P380" s="1" t="s">
        <v>10</v>
      </c>
    </row>
    <row r="381" spans="1:16">
      <c r="A381" s="1">
        <f t="shared" si="5"/>
        <v>380</v>
      </c>
      <c r="B381" s="1" t="s">
        <v>51</v>
      </c>
      <c r="C381" s="1" t="s">
        <v>14</v>
      </c>
      <c r="D381" s="1" t="s">
        <v>22</v>
      </c>
      <c r="E381" s="1" t="s">
        <v>23</v>
      </c>
      <c r="N381" s="1" t="s">
        <v>8</v>
      </c>
      <c r="O381" s="1" t="s">
        <v>4</v>
      </c>
      <c r="P381" s="1" t="s">
        <v>10</v>
      </c>
    </row>
    <row r="382" spans="1:16">
      <c r="A382" s="1">
        <f t="shared" si="5"/>
        <v>381</v>
      </c>
      <c r="B382" s="1" t="s">
        <v>51</v>
      </c>
      <c r="C382" s="1" t="s">
        <v>14</v>
      </c>
      <c r="D382" s="1" t="s">
        <v>22</v>
      </c>
      <c r="E382" s="1" t="s">
        <v>23</v>
      </c>
      <c r="N382" s="1" t="s">
        <v>8</v>
      </c>
      <c r="O382" s="1" t="s">
        <v>4</v>
      </c>
      <c r="P382" s="1" t="s">
        <v>10</v>
      </c>
    </row>
    <row r="383" spans="1:16">
      <c r="A383" s="1">
        <f t="shared" si="5"/>
        <v>382</v>
      </c>
      <c r="B383" s="1" t="s">
        <v>51</v>
      </c>
      <c r="C383" s="1" t="s">
        <v>14</v>
      </c>
      <c r="D383" s="1" t="s">
        <v>22</v>
      </c>
      <c r="E383" s="1" t="s">
        <v>23</v>
      </c>
      <c r="N383" s="1" t="s">
        <v>8</v>
      </c>
      <c r="O383" s="1" t="s">
        <v>4</v>
      </c>
      <c r="P383" s="1" t="s">
        <v>10</v>
      </c>
    </row>
    <row r="384" spans="1:16">
      <c r="A384" s="1">
        <f t="shared" si="5"/>
        <v>383</v>
      </c>
      <c r="B384" s="1" t="s">
        <v>51</v>
      </c>
      <c r="C384" s="1" t="s">
        <v>14</v>
      </c>
      <c r="D384" s="1" t="s">
        <v>22</v>
      </c>
      <c r="E384" s="1" t="s">
        <v>23</v>
      </c>
      <c r="N384" s="1" t="s">
        <v>8</v>
      </c>
      <c r="O384" s="1" t="s">
        <v>4</v>
      </c>
      <c r="P384" s="1" t="s">
        <v>10</v>
      </c>
    </row>
    <row r="385" spans="1:16">
      <c r="A385" s="1">
        <f t="shared" si="5"/>
        <v>384</v>
      </c>
      <c r="B385" s="1" t="s">
        <v>51</v>
      </c>
      <c r="C385" s="1" t="s">
        <v>14</v>
      </c>
      <c r="D385" s="1" t="s">
        <v>22</v>
      </c>
      <c r="E385" s="1" t="s">
        <v>23</v>
      </c>
      <c r="N385" s="1" t="s">
        <v>8</v>
      </c>
      <c r="O385" s="1" t="s">
        <v>4</v>
      </c>
      <c r="P385" s="1" t="s">
        <v>10</v>
      </c>
    </row>
    <row r="386" spans="1:16">
      <c r="A386" s="1">
        <f t="shared" si="5"/>
        <v>385</v>
      </c>
      <c r="B386" s="1" t="s">
        <v>51</v>
      </c>
      <c r="C386" s="1" t="s">
        <v>14</v>
      </c>
      <c r="D386" s="1" t="s">
        <v>22</v>
      </c>
      <c r="E386" s="1" t="s">
        <v>23</v>
      </c>
      <c r="N386" s="1" t="s">
        <v>8</v>
      </c>
      <c r="O386" s="1" t="s">
        <v>4</v>
      </c>
      <c r="P386" s="1" t="s">
        <v>10</v>
      </c>
    </row>
    <row r="387" spans="1:16">
      <c r="A387" s="1">
        <f t="shared" si="5"/>
        <v>386</v>
      </c>
      <c r="B387" s="1" t="s">
        <v>51</v>
      </c>
      <c r="C387" s="1" t="s">
        <v>14</v>
      </c>
      <c r="D387" s="1" t="s">
        <v>22</v>
      </c>
      <c r="E387" s="1" t="s">
        <v>23</v>
      </c>
      <c r="N387" s="1" t="s">
        <v>8</v>
      </c>
      <c r="O387" s="1" t="s">
        <v>4</v>
      </c>
      <c r="P387" s="1" t="s">
        <v>10</v>
      </c>
    </row>
    <row r="388" spans="1:16">
      <c r="A388" s="1">
        <f t="shared" ref="A388:A451" si="6">A387+1</f>
        <v>387</v>
      </c>
      <c r="B388" s="1" t="s">
        <v>51</v>
      </c>
      <c r="C388" s="1" t="s">
        <v>14</v>
      </c>
      <c r="D388" s="1" t="s">
        <v>22</v>
      </c>
      <c r="E388" s="1" t="s">
        <v>23</v>
      </c>
      <c r="N388" s="1" t="s">
        <v>8</v>
      </c>
      <c r="O388" s="1" t="s">
        <v>4</v>
      </c>
      <c r="P388" s="1" t="s">
        <v>10</v>
      </c>
    </row>
    <row r="389" spans="1:16">
      <c r="A389" s="1">
        <f t="shared" si="6"/>
        <v>388</v>
      </c>
      <c r="B389" s="1" t="s">
        <v>51</v>
      </c>
      <c r="C389" s="1" t="s">
        <v>14</v>
      </c>
      <c r="D389" s="1" t="s">
        <v>22</v>
      </c>
      <c r="E389" s="1" t="s">
        <v>23</v>
      </c>
      <c r="N389" s="1" t="s">
        <v>8</v>
      </c>
      <c r="O389" s="1" t="s">
        <v>4</v>
      </c>
      <c r="P389" s="1" t="s">
        <v>10</v>
      </c>
    </row>
    <row r="390" spans="1:16">
      <c r="A390" s="1">
        <f t="shared" si="6"/>
        <v>389</v>
      </c>
      <c r="B390" s="1" t="s">
        <v>51</v>
      </c>
      <c r="C390" s="1" t="s">
        <v>14</v>
      </c>
      <c r="D390" s="1" t="s">
        <v>22</v>
      </c>
      <c r="E390" s="1" t="s">
        <v>23</v>
      </c>
      <c r="N390" s="1" t="s">
        <v>8</v>
      </c>
      <c r="O390" s="1" t="s">
        <v>4</v>
      </c>
      <c r="P390" s="1" t="s">
        <v>10</v>
      </c>
    </row>
    <row r="391" spans="1:16">
      <c r="A391" s="1">
        <f t="shared" si="6"/>
        <v>390</v>
      </c>
      <c r="B391" s="1" t="s">
        <v>51</v>
      </c>
      <c r="C391" s="1" t="s">
        <v>14</v>
      </c>
      <c r="D391" s="1" t="s">
        <v>22</v>
      </c>
      <c r="E391" s="1" t="s">
        <v>23</v>
      </c>
      <c r="N391" s="1" t="s">
        <v>8</v>
      </c>
      <c r="O391" s="1" t="s">
        <v>4</v>
      </c>
      <c r="P391" s="1" t="s">
        <v>10</v>
      </c>
    </row>
    <row r="392" spans="1:16">
      <c r="A392" s="1">
        <f t="shared" si="6"/>
        <v>391</v>
      </c>
      <c r="B392" s="1" t="s">
        <v>51</v>
      </c>
      <c r="C392" s="1" t="s">
        <v>14</v>
      </c>
      <c r="D392" s="1" t="s">
        <v>22</v>
      </c>
      <c r="E392" s="1" t="s">
        <v>23</v>
      </c>
      <c r="N392" s="1" t="s">
        <v>8</v>
      </c>
      <c r="O392" s="1" t="s">
        <v>4</v>
      </c>
      <c r="P392" s="1" t="s">
        <v>10</v>
      </c>
    </row>
    <row r="393" spans="1:16">
      <c r="A393" s="1">
        <f t="shared" si="6"/>
        <v>392</v>
      </c>
      <c r="B393" s="1" t="s">
        <v>51</v>
      </c>
      <c r="C393" s="1" t="s">
        <v>14</v>
      </c>
      <c r="D393" s="1" t="s">
        <v>22</v>
      </c>
      <c r="E393" s="1" t="s">
        <v>23</v>
      </c>
      <c r="N393" s="1" t="s">
        <v>8</v>
      </c>
      <c r="O393" s="1" t="s">
        <v>4</v>
      </c>
      <c r="P393" s="1" t="s">
        <v>10</v>
      </c>
    </row>
    <row r="394" spans="1:16">
      <c r="A394" s="1">
        <f t="shared" si="6"/>
        <v>393</v>
      </c>
      <c r="B394" s="1" t="s">
        <v>51</v>
      </c>
      <c r="C394" s="1" t="s">
        <v>14</v>
      </c>
      <c r="D394" s="1" t="s">
        <v>22</v>
      </c>
      <c r="E394" s="1" t="s">
        <v>23</v>
      </c>
      <c r="N394" s="1" t="s">
        <v>8</v>
      </c>
      <c r="O394" s="1" t="s">
        <v>4</v>
      </c>
      <c r="P394" s="1" t="s">
        <v>10</v>
      </c>
    </row>
    <row r="395" spans="1:16">
      <c r="A395" s="1">
        <f t="shared" si="6"/>
        <v>394</v>
      </c>
      <c r="B395" s="1" t="s">
        <v>51</v>
      </c>
      <c r="C395" s="1" t="s">
        <v>14</v>
      </c>
      <c r="D395" s="1" t="s">
        <v>22</v>
      </c>
      <c r="E395" s="1" t="s">
        <v>23</v>
      </c>
      <c r="N395" s="1" t="s">
        <v>8</v>
      </c>
      <c r="O395" s="1" t="s">
        <v>4</v>
      </c>
      <c r="P395" s="1" t="s">
        <v>10</v>
      </c>
    </row>
    <row r="396" spans="1:16">
      <c r="A396" s="1">
        <f t="shared" si="6"/>
        <v>395</v>
      </c>
      <c r="B396" s="1" t="s">
        <v>51</v>
      </c>
      <c r="C396" s="1" t="s">
        <v>14</v>
      </c>
      <c r="D396" s="1" t="s">
        <v>22</v>
      </c>
      <c r="E396" s="1" t="s">
        <v>23</v>
      </c>
      <c r="N396" s="1" t="s">
        <v>8</v>
      </c>
      <c r="O396" s="1" t="s">
        <v>4</v>
      </c>
      <c r="P396" s="1" t="s">
        <v>10</v>
      </c>
    </row>
    <row r="397" spans="1:16">
      <c r="A397" s="1">
        <f t="shared" si="6"/>
        <v>396</v>
      </c>
      <c r="B397" s="1" t="s">
        <v>51</v>
      </c>
      <c r="C397" s="1" t="s">
        <v>14</v>
      </c>
      <c r="D397" s="1" t="s">
        <v>22</v>
      </c>
      <c r="E397" s="1" t="s">
        <v>23</v>
      </c>
      <c r="N397" s="1" t="s">
        <v>8</v>
      </c>
      <c r="O397" s="1" t="s">
        <v>4</v>
      </c>
      <c r="P397" s="1" t="s">
        <v>10</v>
      </c>
    </row>
    <row r="398" spans="1:16">
      <c r="A398" s="1">
        <f t="shared" si="6"/>
        <v>397</v>
      </c>
      <c r="B398" s="1" t="s">
        <v>51</v>
      </c>
      <c r="C398" s="1" t="s">
        <v>14</v>
      </c>
      <c r="D398" s="1" t="s">
        <v>22</v>
      </c>
      <c r="E398" s="1" t="s">
        <v>23</v>
      </c>
      <c r="N398" s="1" t="s">
        <v>8</v>
      </c>
      <c r="O398" s="1" t="s">
        <v>4</v>
      </c>
      <c r="P398" s="1" t="s">
        <v>10</v>
      </c>
    </row>
    <row r="399" spans="1:16">
      <c r="A399" s="1">
        <f t="shared" si="6"/>
        <v>398</v>
      </c>
      <c r="B399" s="1" t="s">
        <v>51</v>
      </c>
      <c r="C399" s="1" t="s">
        <v>14</v>
      </c>
      <c r="D399" s="1" t="s">
        <v>22</v>
      </c>
      <c r="E399" s="1" t="s">
        <v>23</v>
      </c>
      <c r="N399" s="1" t="s">
        <v>8</v>
      </c>
      <c r="O399" s="1" t="s">
        <v>4</v>
      </c>
      <c r="P399" s="1" t="s">
        <v>10</v>
      </c>
    </row>
    <row r="400" spans="1:16">
      <c r="A400" s="1">
        <f t="shared" si="6"/>
        <v>399</v>
      </c>
      <c r="B400" s="1" t="s">
        <v>51</v>
      </c>
      <c r="C400" s="1" t="s">
        <v>14</v>
      </c>
      <c r="D400" s="1" t="s">
        <v>22</v>
      </c>
      <c r="E400" s="1" t="s">
        <v>23</v>
      </c>
      <c r="N400" s="1" t="s">
        <v>8</v>
      </c>
      <c r="O400" s="1" t="s">
        <v>4</v>
      </c>
      <c r="P400" s="1" t="s">
        <v>10</v>
      </c>
    </row>
    <row r="401" spans="1:16">
      <c r="A401" s="1">
        <f t="shared" si="6"/>
        <v>400</v>
      </c>
      <c r="B401" s="1" t="s">
        <v>51</v>
      </c>
      <c r="C401" s="1" t="s">
        <v>14</v>
      </c>
      <c r="D401" s="1" t="s">
        <v>22</v>
      </c>
      <c r="E401" s="1" t="s">
        <v>23</v>
      </c>
      <c r="N401" s="1" t="s">
        <v>8</v>
      </c>
      <c r="O401" s="1" t="s">
        <v>4</v>
      </c>
      <c r="P401" s="1" t="s">
        <v>10</v>
      </c>
    </row>
    <row r="402" spans="1:16">
      <c r="A402" s="1">
        <f t="shared" si="6"/>
        <v>401</v>
      </c>
      <c r="B402" s="1" t="s">
        <v>51</v>
      </c>
      <c r="C402" s="1" t="s">
        <v>14</v>
      </c>
      <c r="D402" s="1" t="s">
        <v>22</v>
      </c>
      <c r="E402" s="1" t="s">
        <v>23</v>
      </c>
      <c r="N402" s="1" t="s">
        <v>8</v>
      </c>
      <c r="O402" s="1" t="s">
        <v>4</v>
      </c>
      <c r="P402" s="1" t="s">
        <v>10</v>
      </c>
    </row>
    <row r="403" spans="1:16">
      <c r="A403" s="1">
        <f t="shared" si="6"/>
        <v>402</v>
      </c>
      <c r="B403" s="1" t="s">
        <v>51</v>
      </c>
      <c r="C403" s="1" t="s">
        <v>14</v>
      </c>
      <c r="D403" s="1" t="s">
        <v>22</v>
      </c>
      <c r="E403" s="1" t="s">
        <v>23</v>
      </c>
      <c r="N403" s="1" t="s">
        <v>8</v>
      </c>
      <c r="O403" s="1" t="s">
        <v>4</v>
      </c>
      <c r="P403" s="1" t="s">
        <v>10</v>
      </c>
    </row>
    <row r="404" spans="1:16">
      <c r="A404" s="1">
        <f t="shared" si="6"/>
        <v>403</v>
      </c>
      <c r="B404" s="1" t="s">
        <v>51</v>
      </c>
      <c r="C404" s="1" t="s">
        <v>14</v>
      </c>
      <c r="D404" s="1" t="s">
        <v>22</v>
      </c>
      <c r="E404" s="1" t="s">
        <v>23</v>
      </c>
      <c r="N404" s="1" t="s">
        <v>8</v>
      </c>
      <c r="O404" s="1" t="s">
        <v>4</v>
      </c>
      <c r="P404" s="1" t="s">
        <v>10</v>
      </c>
    </row>
    <row r="405" spans="1:16">
      <c r="A405" s="1">
        <f t="shared" si="6"/>
        <v>404</v>
      </c>
      <c r="B405" s="1" t="s">
        <v>51</v>
      </c>
      <c r="C405" s="1" t="s">
        <v>14</v>
      </c>
      <c r="D405" s="1" t="s">
        <v>22</v>
      </c>
      <c r="E405" s="1" t="s">
        <v>23</v>
      </c>
      <c r="N405" s="1" t="s">
        <v>8</v>
      </c>
      <c r="O405" s="1" t="s">
        <v>4</v>
      </c>
      <c r="P405" s="1" t="s">
        <v>10</v>
      </c>
    </row>
    <row r="406" spans="1:16">
      <c r="A406" s="1">
        <f t="shared" si="6"/>
        <v>405</v>
      </c>
      <c r="B406" s="1" t="s">
        <v>51</v>
      </c>
      <c r="C406" s="1" t="s">
        <v>14</v>
      </c>
      <c r="D406" s="1" t="s">
        <v>22</v>
      </c>
      <c r="E406" s="1" t="s">
        <v>23</v>
      </c>
      <c r="N406" s="1" t="s">
        <v>8</v>
      </c>
      <c r="O406" s="1" t="s">
        <v>4</v>
      </c>
      <c r="P406" s="1" t="s">
        <v>10</v>
      </c>
    </row>
    <row r="407" spans="1:16">
      <c r="A407" s="1">
        <f t="shared" si="6"/>
        <v>406</v>
      </c>
      <c r="B407" s="1" t="s">
        <v>51</v>
      </c>
      <c r="C407" s="1" t="s">
        <v>14</v>
      </c>
      <c r="D407" s="1" t="s">
        <v>22</v>
      </c>
      <c r="E407" s="1" t="s">
        <v>23</v>
      </c>
      <c r="N407" s="1" t="s">
        <v>8</v>
      </c>
      <c r="O407" s="1" t="s">
        <v>4</v>
      </c>
      <c r="P407" s="1" t="s">
        <v>10</v>
      </c>
    </row>
    <row r="408" spans="1:16">
      <c r="A408" s="1">
        <f t="shared" si="6"/>
        <v>407</v>
      </c>
      <c r="B408" s="1" t="s">
        <v>51</v>
      </c>
      <c r="C408" s="1" t="s">
        <v>14</v>
      </c>
      <c r="D408" s="1" t="s">
        <v>22</v>
      </c>
      <c r="E408" s="1" t="s">
        <v>23</v>
      </c>
      <c r="N408" s="1" t="s">
        <v>8</v>
      </c>
      <c r="O408" s="1" t="s">
        <v>4</v>
      </c>
      <c r="P408" s="1" t="s">
        <v>10</v>
      </c>
    </row>
    <row r="409" spans="1:16">
      <c r="A409" s="1">
        <f t="shared" si="6"/>
        <v>408</v>
      </c>
      <c r="B409" s="1" t="s">
        <v>51</v>
      </c>
      <c r="C409" s="1" t="s">
        <v>14</v>
      </c>
      <c r="D409" s="1" t="s">
        <v>22</v>
      </c>
      <c r="E409" s="1" t="s">
        <v>23</v>
      </c>
      <c r="N409" s="1" t="s">
        <v>8</v>
      </c>
      <c r="O409" s="1" t="s">
        <v>4</v>
      </c>
      <c r="P409" s="1" t="s">
        <v>10</v>
      </c>
    </row>
    <row r="410" spans="1:16">
      <c r="A410" s="1">
        <f t="shared" si="6"/>
        <v>409</v>
      </c>
      <c r="B410" s="1" t="s">
        <v>51</v>
      </c>
      <c r="C410" s="1" t="s">
        <v>14</v>
      </c>
      <c r="D410" s="1" t="s">
        <v>22</v>
      </c>
      <c r="E410" s="1" t="s">
        <v>23</v>
      </c>
      <c r="N410" s="1" t="s">
        <v>8</v>
      </c>
      <c r="O410" s="1" t="s">
        <v>4</v>
      </c>
      <c r="P410" s="1" t="s">
        <v>10</v>
      </c>
    </row>
    <row r="411" spans="1:16">
      <c r="A411" s="1">
        <f t="shared" si="6"/>
        <v>410</v>
      </c>
      <c r="B411" s="1" t="s">
        <v>51</v>
      </c>
      <c r="C411" s="1" t="s">
        <v>14</v>
      </c>
      <c r="D411" s="1" t="s">
        <v>22</v>
      </c>
      <c r="E411" s="1" t="s">
        <v>23</v>
      </c>
      <c r="N411" s="1" t="s">
        <v>8</v>
      </c>
      <c r="O411" s="1" t="s">
        <v>4</v>
      </c>
      <c r="P411" s="1" t="s">
        <v>10</v>
      </c>
    </row>
    <row r="412" spans="1:16">
      <c r="A412" s="1">
        <f t="shared" si="6"/>
        <v>411</v>
      </c>
      <c r="B412" s="1" t="s">
        <v>51</v>
      </c>
      <c r="C412" s="1" t="s">
        <v>14</v>
      </c>
      <c r="D412" s="1" t="s">
        <v>22</v>
      </c>
      <c r="E412" s="1" t="s">
        <v>23</v>
      </c>
      <c r="N412" s="1" t="s">
        <v>8</v>
      </c>
      <c r="O412" s="1" t="s">
        <v>4</v>
      </c>
      <c r="P412" s="1" t="s">
        <v>10</v>
      </c>
    </row>
    <row r="413" spans="1:16">
      <c r="A413" s="1">
        <f t="shared" si="6"/>
        <v>412</v>
      </c>
      <c r="B413" s="1" t="s">
        <v>51</v>
      </c>
      <c r="C413" s="1" t="s">
        <v>14</v>
      </c>
      <c r="D413" s="1" t="s">
        <v>22</v>
      </c>
      <c r="E413" s="1" t="s">
        <v>23</v>
      </c>
      <c r="N413" s="1" t="s">
        <v>8</v>
      </c>
      <c r="O413" s="1" t="s">
        <v>4</v>
      </c>
      <c r="P413" s="1" t="s">
        <v>10</v>
      </c>
    </row>
    <row r="414" spans="1:16">
      <c r="A414" s="1">
        <f t="shared" si="6"/>
        <v>413</v>
      </c>
      <c r="B414" s="1" t="s">
        <v>51</v>
      </c>
      <c r="C414" s="1" t="s">
        <v>14</v>
      </c>
      <c r="D414" s="1" t="s">
        <v>22</v>
      </c>
      <c r="E414" s="1" t="s">
        <v>23</v>
      </c>
      <c r="N414" s="1" t="s">
        <v>8</v>
      </c>
      <c r="O414" s="1" t="s">
        <v>4</v>
      </c>
      <c r="P414" s="1" t="s">
        <v>10</v>
      </c>
    </row>
    <row r="415" spans="1:16">
      <c r="A415" s="1">
        <f t="shared" si="6"/>
        <v>414</v>
      </c>
      <c r="B415" s="1" t="s">
        <v>51</v>
      </c>
      <c r="C415" s="1" t="s">
        <v>14</v>
      </c>
      <c r="D415" s="1" t="s">
        <v>22</v>
      </c>
      <c r="E415" s="1" t="s">
        <v>23</v>
      </c>
      <c r="N415" s="1" t="s">
        <v>8</v>
      </c>
      <c r="O415" s="1" t="s">
        <v>4</v>
      </c>
      <c r="P415" s="1" t="s">
        <v>10</v>
      </c>
    </row>
    <row r="416" spans="1:16">
      <c r="A416" s="1">
        <f t="shared" si="6"/>
        <v>415</v>
      </c>
      <c r="B416" s="1" t="s">
        <v>51</v>
      </c>
      <c r="C416" s="1" t="s">
        <v>14</v>
      </c>
      <c r="D416" s="1" t="s">
        <v>22</v>
      </c>
      <c r="E416" s="1" t="s">
        <v>23</v>
      </c>
      <c r="N416" s="1" t="s">
        <v>8</v>
      </c>
      <c r="O416" s="1" t="s">
        <v>5</v>
      </c>
      <c r="P416" s="1" t="s">
        <v>10</v>
      </c>
    </row>
    <row r="417" spans="1:16">
      <c r="A417" s="1">
        <f t="shared" si="6"/>
        <v>416</v>
      </c>
      <c r="B417" s="1" t="s">
        <v>51</v>
      </c>
      <c r="C417" s="1" t="s">
        <v>14</v>
      </c>
      <c r="D417" s="1" t="s">
        <v>22</v>
      </c>
      <c r="E417" s="1" t="s">
        <v>23</v>
      </c>
      <c r="N417" s="1" t="s">
        <v>8</v>
      </c>
      <c r="O417" s="1" t="s">
        <v>4</v>
      </c>
      <c r="P417" s="1" t="s">
        <v>10</v>
      </c>
    </row>
    <row r="418" spans="1:16">
      <c r="A418" s="1">
        <f t="shared" si="6"/>
        <v>417</v>
      </c>
      <c r="B418" s="1" t="s">
        <v>51</v>
      </c>
      <c r="C418" s="1" t="s">
        <v>14</v>
      </c>
      <c r="D418" s="1" t="s">
        <v>22</v>
      </c>
      <c r="E418" s="1" t="s">
        <v>23</v>
      </c>
      <c r="N418" s="1" t="s">
        <v>8</v>
      </c>
      <c r="O418" s="1" t="s">
        <v>4</v>
      </c>
      <c r="P418" s="1" t="s">
        <v>10</v>
      </c>
    </row>
    <row r="419" spans="1:16">
      <c r="A419" s="1">
        <f t="shared" si="6"/>
        <v>418</v>
      </c>
      <c r="B419" s="1" t="s">
        <v>51</v>
      </c>
      <c r="C419" s="1" t="s">
        <v>14</v>
      </c>
      <c r="D419" s="1" t="s">
        <v>22</v>
      </c>
      <c r="E419" s="1" t="s">
        <v>23</v>
      </c>
      <c r="N419" s="1" t="s">
        <v>8</v>
      </c>
      <c r="O419" s="1" t="s">
        <v>4</v>
      </c>
      <c r="P419" s="1" t="s">
        <v>10</v>
      </c>
    </row>
    <row r="420" spans="1:16">
      <c r="A420" s="1">
        <f t="shared" si="6"/>
        <v>419</v>
      </c>
      <c r="B420" s="1" t="s">
        <v>51</v>
      </c>
      <c r="C420" s="1" t="s">
        <v>14</v>
      </c>
      <c r="D420" s="1" t="s">
        <v>22</v>
      </c>
      <c r="E420" s="1" t="s">
        <v>23</v>
      </c>
      <c r="N420" s="1" t="s">
        <v>8</v>
      </c>
      <c r="O420" s="1" t="s">
        <v>4</v>
      </c>
      <c r="P420" s="1" t="s">
        <v>10</v>
      </c>
    </row>
    <row r="421" spans="1:16">
      <c r="A421" s="1">
        <f t="shared" si="6"/>
        <v>420</v>
      </c>
      <c r="B421" s="1" t="s">
        <v>51</v>
      </c>
      <c r="C421" s="1" t="s">
        <v>14</v>
      </c>
      <c r="D421" s="1" t="s">
        <v>22</v>
      </c>
      <c r="E421" s="1" t="s">
        <v>23</v>
      </c>
      <c r="N421" s="1" t="s">
        <v>8</v>
      </c>
      <c r="O421" s="1" t="s">
        <v>4</v>
      </c>
      <c r="P421" s="1" t="s">
        <v>10</v>
      </c>
    </row>
    <row r="422" spans="1:16">
      <c r="A422" s="1">
        <f t="shared" si="6"/>
        <v>421</v>
      </c>
      <c r="B422" s="1" t="s">
        <v>51</v>
      </c>
      <c r="C422" s="1" t="s">
        <v>14</v>
      </c>
      <c r="D422" s="1" t="s">
        <v>22</v>
      </c>
      <c r="E422" s="1" t="s">
        <v>23</v>
      </c>
      <c r="N422" s="1" t="s">
        <v>8</v>
      </c>
      <c r="O422" s="1" t="s">
        <v>4</v>
      </c>
      <c r="P422" s="1" t="s">
        <v>10</v>
      </c>
    </row>
    <row r="423" spans="1:16">
      <c r="A423" s="1">
        <f t="shared" si="6"/>
        <v>422</v>
      </c>
      <c r="B423" s="1" t="s">
        <v>51</v>
      </c>
      <c r="C423" s="1" t="s">
        <v>14</v>
      </c>
      <c r="D423" s="1" t="s">
        <v>22</v>
      </c>
      <c r="E423" s="1" t="s">
        <v>23</v>
      </c>
      <c r="N423" s="1" t="s">
        <v>8</v>
      </c>
      <c r="O423" s="1" t="s">
        <v>4</v>
      </c>
      <c r="P423" s="1" t="s">
        <v>10</v>
      </c>
    </row>
    <row r="424" spans="1:16">
      <c r="A424" s="1">
        <f t="shared" si="6"/>
        <v>423</v>
      </c>
      <c r="B424" s="1" t="s">
        <v>51</v>
      </c>
      <c r="C424" s="1" t="s">
        <v>14</v>
      </c>
      <c r="D424" s="1" t="s">
        <v>22</v>
      </c>
      <c r="E424" s="1" t="s">
        <v>23</v>
      </c>
      <c r="N424" s="1" t="s">
        <v>8</v>
      </c>
      <c r="O424" s="1" t="s">
        <v>4</v>
      </c>
      <c r="P424" s="1" t="s">
        <v>10</v>
      </c>
    </row>
    <row r="425" spans="1:16">
      <c r="A425" s="1">
        <f t="shared" si="6"/>
        <v>424</v>
      </c>
      <c r="B425" s="1" t="s">
        <v>51</v>
      </c>
      <c r="C425" s="1" t="s">
        <v>14</v>
      </c>
      <c r="D425" s="1" t="s">
        <v>22</v>
      </c>
      <c r="E425" s="1" t="s">
        <v>23</v>
      </c>
      <c r="N425" s="1" t="s">
        <v>8</v>
      </c>
      <c r="O425" s="1" t="s">
        <v>4</v>
      </c>
      <c r="P425" s="1" t="s">
        <v>10</v>
      </c>
    </row>
    <row r="426" spans="1:16">
      <c r="A426" s="1">
        <f t="shared" si="6"/>
        <v>425</v>
      </c>
      <c r="B426" s="1" t="s">
        <v>51</v>
      </c>
      <c r="C426" s="1" t="s">
        <v>14</v>
      </c>
      <c r="D426" s="1" t="s">
        <v>22</v>
      </c>
      <c r="E426" s="1" t="s">
        <v>23</v>
      </c>
      <c r="N426" s="1" t="s">
        <v>8</v>
      </c>
      <c r="O426" s="1" t="s">
        <v>4</v>
      </c>
      <c r="P426" s="1" t="s">
        <v>10</v>
      </c>
    </row>
    <row r="427" spans="1:16">
      <c r="A427" s="1">
        <f t="shared" si="6"/>
        <v>426</v>
      </c>
      <c r="B427" s="1" t="s">
        <v>51</v>
      </c>
      <c r="C427" s="1" t="s">
        <v>14</v>
      </c>
      <c r="D427" s="1" t="s">
        <v>22</v>
      </c>
      <c r="E427" s="1" t="s">
        <v>23</v>
      </c>
      <c r="N427" s="1" t="s">
        <v>8</v>
      </c>
      <c r="O427" s="1" t="s">
        <v>4</v>
      </c>
      <c r="P427" s="1" t="s">
        <v>10</v>
      </c>
    </row>
    <row r="428" spans="1:16">
      <c r="A428" s="1">
        <f t="shared" si="6"/>
        <v>427</v>
      </c>
      <c r="B428" s="1" t="s">
        <v>51</v>
      </c>
      <c r="C428" s="1" t="s">
        <v>14</v>
      </c>
      <c r="D428" s="1" t="s">
        <v>22</v>
      </c>
      <c r="E428" s="1" t="s">
        <v>23</v>
      </c>
      <c r="N428" s="1" t="s">
        <v>8</v>
      </c>
      <c r="O428" s="1" t="s">
        <v>5</v>
      </c>
      <c r="P428" s="1" t="s">
        <v>10</v>
      </c>
    </row>
    <row r="429" spans="1:16">
      <c r="A429" s="1">
        <f t="shared" si="6"/>
        <v>428</v>
      </c>
      <c r="B429" s="1" t="s">
        <v>51</v>
      </c>
      <c r="C429" s="1" t="s">
        <v>14</v>
      </c>
      <c r="D429" s="1" t="s">
        <v>22</v>
      </c>
      <c r="E429" s="1" t="s">
        <v>23</v>
      </c>
      <c r="N429" s="1" t="s">
        <v>8</v>
      </c>
      <c r="O429" s="1" t="s">
        <v>5</v>
      </c>
      <c r="P429" s="1" t="s">
        <v>10</v>
      </c>
    </row>
    <row r="430" spans="1:16">
      <c r="A430" s="1">
        <f t="shared" si="6"/>
        <v>429</v>
      </c>
      <c r="B430" s="1" t="s">
        <v>51</v>
      </c>
      <c r="C430" s="1" t="s">
        <v>14</v>
      </c>
      <c r="D430" s="1" t="s">
        <v>22</v>
      </c>
      <c r="E430" s="1" t="s">
        <v>23</v>
      </c>
      <c r="N430" s="1" t="s">
        <v>8</v>
      </c>
      <c r="O430" s="1" t="s">
        <v>4</v>
      </c>
      <c r="P430" s="1" t="s">
        <v>10</v>
      </c>
    </row>
    <row r="431" spans="1:16">
      <c r="A431" s="1">
        <f t="shared" si="6"/>
        <v>430</v>
      </c>
      <c r="B431" s="1" t="s">
        <v>51</v>
      </c>
      <c r="C431" s="1" t="s">
        <v>14</v>
      </c>
      <c r="D431" s="1" t="s">
        <v>22</v>
      </c>
      <c r="E431" s="1" t="s">
        <v>23</v>
      </c>
      <c r="N431" s="1" t="s">
        <v>8</v>
      </c>
      <c r="O431" s="1" t="s">
        <v>4</v>
      </c>
      <c r="P431" s="1" t="s">
        <v>10</v>
      </c>
    </row>
    <row r="432" spans="1:16">
      <c r="A432" s="1">
        <f t="shared" si="6"/>
        <v>431</v>
      </c>
      <c r="B432" s="1" t="s">
        <v>51</v>
      </c>
      <c r="C432" s="1" t="s">
        <v>14</v>
      </c>
      <c r="D432" s="1" t="s">
        <v>22</v>
      </c>
      <c r="E432" s="1" t="s">
        <v>23</v>
      </c>
      <c r="N432" s="1" t="s">
        <v>8</v>
      </c>
      <c r="O432" s="1" t="s">
        <v>5</v>
      </c>
      <c r="P432" s="1" t="s">
        <v>10</v>
      </c>
    </row>
    <row r="433" spans="1:16">
      <c r="A433" s="1">
        <f t="shared" si="6"/>
        <v>432</v>
      </c>
      <c r="B433" s="1" t="s">
        <v>51</v>
      </c>
      <c r="C433" s="1" t="s">
        <v>14</v>
      </c>
      <c r="D433" s="1" t="s">
        <v>22</v>
      </c>
      <c r="E433" s="1" t="s">
        <v>23</v>
      </c>
      <c r="N433" s="1" t="s">
        <v>8</v>
      </c>
      <c r="O433" s="1" t="s">
        <v>4</v>
      </c>
      <c r="P433" s="1" t="s">
        <v>10</v>
      </c>
    </row>
    <row r="434" spans="1:16">
      <c r="A434" s="1">
        <f t="shared" si="6"/>
        <v>433</v>
      </c>
      <c r="B434" s="1" t="s">
        <v>51</v>
      </c>
      <c r="C434" s="1" t="s">
        <v>14</v>
      </c>
      <c r="D434" s="1" t="s">
        <v>22</v>
      </c>
      <c r="E434" s="1" t="s">
        <v>23</v>
      </c>
      <c r="N434" s="1" t="s">
        <v>8</v>
      </c>
      <c r="O434" s="1" t="s">
        <v>4</v>
      </c>
      <c r="P434" s="1" t="s">
        <v>10</v>
      </c>
    </row>
    <row r="435" spans="1:16">
      <c r="A435" s="1">
        <f t="shared" si="6"/>
        <v>434</v>
      </c>
      <c r="B435" s="1" t="s">
        <v>51</v>
      </c>
      <c r="C435" s="1" t="s">
        <v>14</v>
      </c>
      <c r="D435" s="1" t="s">
        <v>22</v>
      </c>
      <c r="E435" s="1" t="s">
        <v>23</v>
      </c>
      <c r="N435" s="1" t="s">
        <v>8</v>
      </c>
      <c r="O435" s="1" t="s">
        <v>4</v>
      </c>
      <c r="P435" s="1" t="s">
        <v>10</v>
      </c>
    </row>
    <row r="436" spans="1:16">
      <c r="A436" s="1">
        <f t="shared" si="6"/>
        <v>435</v>
      </c>
      <c r="B436" s="1" t="s">
        <v>51</v>
      </c>
      <c r="C436" s="1" t="s">
        <v>14</v>
      </c>
      <c r="D436" s="1" t="s">
        <v>22</v>
      </c>
      <c r="E436" s="1" t="s">
        <v>23</v>
      </c>
      <c r="N436" s="1" t="s">
        <v>8</v>
      </c>
      <c r="O436" s="1" t="s">
        <v>4</v>
      </c>
      <c r="P436" s="1" t="s">
        <v>10</v>
      </c>
    </row>
    <row r="437" spans="1:16">
      <c r="A437" s="1">
        <f t="shared" si="6"/>
        <v>436</v>
      </c>
      <c r="B437" s="1" t="s">
        <v>51</v>
      </c>
      <c r="C437" s="1" t="s">
        <v>14</v>
      </c>
      <c r="D437" s="1" t="s">
        <v>22</v>
      </c>
      <c r="E437" s="1" t="s">
        <v>23</v>
      </c>
      <c r="N437" s="1" t="s">
        <v>8</v>
      </c>
      <c r="O437" s="1" t="s">
        <v>4</v>
      </c>
      <c r="P437" s="1" t="s">
        <v>10</v>
      </c>
    </row>
    <row r="438" spans="1:16">
      <c r="A438" s="1">
        <f t="shared" si="6"/>
        <v>437</v>
      </c>
      <c r="B438" s="1" t="s">
        <v>51</v>
      </c>
      <c r="C438" s="1" t="s">
        <v>14</v>
      </c>
      <c r="D438" s="1" t="s">
        <v>22</v>
      </c>
      <c r="E438" s="1" t="s">
        <v>23</v>
      </c>
      <c r="N438" s="1" t="s">
        <v>8</v>
      </c>
      <c r="O438" s="1" t="s">
        <v>4</v>
      </c>
      <c r="P438" s="1" t="s">
        <v>10</v>
      </c>
    </row>
    <row r="439" spans="1:16">
      <c r="A439" s="1">
        <f t="shared" si="6"/>
        <v>438</v>
      </c>
      <c r="B439" s="1" t="s">
        <v>51</v>
      </c>
      <c r="C439" s="1" t="s">
        <v>14</v>
      </c>
      <c r="D439" s="1" t="s">
        <v>22</v>
      </c>
      <c r="E439" s="1" t="s">
        <v>23</v>
      </c>
      <c r="N439" s="1" t="s">
        <v>8</v>
      </c>
      <c r="O439" s="1" t="s">
        <v>4</v>
      </c>
      <c r="P439" s="1" t="s">
        <v>10</v>
      </c>
    </row>
    <row r="440" spans="1:16">
      <c r="A440" s="1">
        <f t="shared" si="6"/>
        <v>439</v>
      </c>
      <c r="B440" s="1" t="s">
        <v>51</v>
      </c>
      <c r="C440" s="1" t="s">
        <v>14</v>
      </c>
      <c r="D440" s="1" t="s">
        <v>22</v>
      </c>
      <c r="E440" s="1" t="s">
        <v>23</v>
      </c>
      <c r="N440" s="1" t="s">
        <v>8</v>
      </c>
      <c r="O440" s="1" t="s">
        <v>4</v>
      </c>
      <c r="P440" s="1" t="s">
        <v>10</v>
      </c>
    </row>
    <row r="441" spans="1:16">
      <c r="A441" s="1">
        <f t="shared" si="6"/>
        <v>440</v>
      </c>
      <c r="B441" s="1" t="s">
        <v>51</v>
      </c>
      <c r="C441" s="1" t="s">
        <v>14</v>
      </c>
      <c r="D441" s="1" t="s">
        <v>22</v>
      </c>
      <c r="E441" s="1" t="s">
        <v>23</v>
      </c>
      <c r="N441" s="1" t="s">
        <v>8</v>
      </c>
      <c r="O441" s="1" t="s">
        <v>4</v>
      </c>
      <c r="P441" s="1" t="s">
        <v>10</v>
      </c>
    </row>
    <row r="442" spans="1:16">
      <c r="A442" s="1">
        <f t="shared" si="6"/>
        <v>441</v>
      </c>
      <c r="B442" s="1" t="s">
        <v>51</v>
      </c>
      <c r="C442" s="1" t="s">
        <v>14</v>
      </c>
      <c r="D442" s="1" t="s">
        <v>22</v>
      </c>
      <c r="E442" s="1" t="s">
        <v>23</v>
      </c>
      <c r="N442" s="1" t="s">
        <v>8</v>
      </c>
      <c r="O442" s="1" t="s">
        <v>4</v>
      </c>
      <c r="P442" s="1" t="s">
        <v>10</v>
      </c>
    </row>
    <row r="443" spans="1:16">
      <c r="A443" s="1">
        <f t="shared" si="6"/>
        <v>442</v>
      </c>
      <c r="B443" s="1" t="s">
        <v>51</v>
      </c>
      <c r="C443" s="1" t="s">
        <v>14</v>
      </c>
      <c r="D443" s="1" t="s">
        <v>22</v>
      </c>
      <c r="E443" s="1" t="s">
        <v>23</v>
      </c>
      <c r="N443" s="1" t="s">
        <v>8</v>
      </c>
      <c r="O443" s="1" t="s">
        <v>4</v>
      </c>
      <c r="P443" s="1" t="s">
        <v>10</v>
      </c>
    </row>
    <row r="444" spans="1:16">
      <c r="A444" s="1">
        <f t="shared" si="6"/>
        <v>443</v>
      </c>
      <c r="B444" s="1" t="s">
        <v>51</v>
      </c>
      <c r="C444" s="1" t="s">
        <v>14</v>
      </c>
      <c r="D444" s="1" t="s">
        <v>22</v>
      </c>
      <c r="E444" s="1" t="s">
        <v>23</v>
      </c>
      <c r="N444" s="1" t="s">
        <v>8</v>
      </c>
      <c r="O444" s="1" t="s">
        <v>4</v>
      </c>
      <c r="P444" s="1" t="s">
        <v>10</v>
      </c>
    </row>
    <row r="445" spans="1:16">
      <c r="A445" s="1">
        <f t="shared" si="6"/>
        <v>444</v>
      </c>
      <c r="B445" s="1" t="s">
        <v>51</v>
      </c>
      <c r="C445" s="1" t="s">
        <v>14</v>
      </c>
      <c r="D445" s="1" t="s">
        <v>22</v>
      </c>
      <c r="E445" s="1" t="s">
        <v>23</v>
      </c>
      <c r="N445" s="1" t="s">
        <v>8</v>
      </c>
      <c r="O445" s="1" t="s">
        <v>4</v>
      </c>
      <c r="P445" s="1" t="s">
        <v>10</v>
      </c>
    </row>
    <row r="446" spans="1:16">
      <c r="A446" s="1">
        <f t="shared" si="6"/>
        <v>445</v>
      </c>
      <c r="B446" s="1" t="s">
        <v>51</v>
      </c>
      <c r="C446" s="1" t="s">
        <v>14</v>
      </c>
      <c r="D446" s="1" t="s">
        <v>22</v>
      </c>
      <c r="E446" s="1" t="s">
        <v>23</v>
      </c>
      <c r="N446" s="1" t="s">
        <v>8</v>
      </c>
      <c r="O446" s="1" t="s">
        <v>4</v>
      </c>
      <c r="P446" s="1" t="s">
        <v>10</v>
      </c>
    </row>
    <row r="447" spans="1:16">
      <c r="A447" s="1">
        <f t="shared" si="6"/>
        <v>446</v>
      </c>
      <c r="B447" s="1" t="s">
        <v>51</v>
      </c>
      <c r="C447" s="1" t="s">
        <v>14</v>
      </c>
      <c r="D447" s="1" t="s">
        <v>22</v>
      </c>
      <c r="E447" s="1" t="s">
        <v>23</v>
      </c>
      <c r="N447" s="1" t="s">
        <v>8</v>
      </c>
      <c r="O447" s="1" t="s">
        <v>4</v>
      </c>
      <c r="P447" s="1" t="s">
        <v>10</v>
      </c>
    </row>
    <row r="448" spans="1:16">
      <c r="A448" s="1">
        <f t="shared" si="6"/>
        <v>447</v>
      </c>
      <c r="B448" s="1" t="s">
        <v>51</v>
      </c>
      <c r="C448" s="1" t="s">
        <v>14</v>
      </c>
      <c r="D448" s="1" t="s">
        <v>22</v>
      </c>
      <c r="E448" s="1" t="s">
        <v>23</v>
      </c>
      <c r="N448" s="1" t="s">
        <v>8</v>
      </c>
      <c r="O448" s="1" t="s">
        <v>5</v>
      </c>
      <c r="P448" s="1" t="s">
        <v>10</v>
      </c>
    </row>
    <row r="449" spans="1:16">
      <c r="A449" s="1">
        <f t="shared" si="6"/>
        <v>448</v>
      </c>
      <c r="B449" s="1" t="s">
        <v>51</v>
      </c>
      <c r="C449" s="1" t="s">
        <v>14</v>
      </c>
      <c r="D449" s="1" t="s">
        <v>22</v>
      </c>
      <c r="E449" s="1" t="s">
        <v>23</v>
      </c>
      <c r="N449" s="1" t="s">
        <v>8</v>
      </c>
      <c r="O449" s="1" t="s">
        <v>4</v>
      </c>
      <c r="P449" s="1" t="s">
        <v>10</v>
      </c>
    </row>
    <row r="450" spans="1:16">
      <c r="A450" s="1">
        <f t="shared" si="6"/>
        <v>449</v>
      </c>
      <c r="B450" s="1" t="s">
        <v>51</v>
      </c>
      <c r="C450" s="1" t="s">
        <v>14</v>
      </c>
      <c r="D450" s="1" t="s">
        <v>22</v>
      </c>
      <c r="E450" s="1" t="s">
        <v>23</v>
      </c>
      <c r="N450" s="1" t="s">
        <v>8</v>
      </c>
      <c r="O450" s="1" t="s">
        <v>4</v>
      </c>
      <c r="P450" s="1" t="s">
        <v>10</v>
      </c>
    </row>
    <row r="451" spans="1:16">
      <c r="A451" s="1">
        <f t="shared" si="6"/>
        <v>450</v>
      </c>
      <c r="B451" s="1" t="s">
        <v>51</v>
      </c>
      <c r="C451" s="1" t="s">
        <v>14</v>
      </c>
      <c r="D451" s="1" t="s">
        <v>22</v>
      </c>
      <c r="E451" s="1" t="s">
        <v>23</v>
      </c>
      <c r="N451" s="1" t="s">
        <v>8</v>
      </c>
      <c r="O451" s="1" t="s">
        <v>4</v>
      </c>
      <c r="P451" s="1" t="s">
        <v>10</v>
      </c>
    </row>
    <row r="452" spans="1:16">
      <c r="A452" s="1">
        <f t="shared" ref="A452:A515" si="7">A451+1</f>
        <v>451</v>
      </c>
      <c r="B452" s="1" t="s">
        <v>51</v>
      </c>
      <c r="C452" s="1" t="s">
        <v>14</v>
      </c>
      <c r="D452" s="1" t="s">
        <v>22</v>
      </c>
      <c r="E452" s="1" t="s">
        <v>23</v>
      </c>
      <c r="N452" s="1" t="s">
        <v>8</v>
      </c>
      <c r="O452" s="1" t="s">
        <v>4</v>
      </c>
      <c r="P452" s="1" t="s">
        <v>10</v>
      </c>
    </row>
    <row r="453" spans="1:16">
      <c r="A453" s="1">
        <f t="shared" si="7"/>
        <v>452</v>
      </c>
      <c r="B453" s="1" t="s">
        <v>51</v>
      </c>
      <c r="C453" s="1" t="s">
        <v>14</v>
      </c>
      <c r="D453" s="1" t="s">
        <v>22</v>
      </c>
      <c r="E453" s="1" t="s">
        <v>23</v>
      </c>
      <c r="N453" s="1" t="s">
        <v>8</v>
      </c>
      <c r="O453" s="1" t="s">
        <v>4</v>
      </c>
      <c r="P453" s="1" t="s">
        <v>10</v>
      </c>
    </row>
    <row r="454" spans="1:16">
      <c r="A454" s="1">
        <f t="shared" si="7"/>
        <v>453</v>
      </c>
      <c r="B454" s="1" t="s">
        <v>51</v>
      </c>
      <c r="C454" s="1" t="s">
        <v>14</v>
      </c>
      <c r="D454" s="1" t="s">
        <v>22</v>
      </c>
      <c r="E454" s="1" t="s">
        <v>23</v>
      </c>
      <c r="N454" s="1" t="s">
        <v>8</v>
      </c>
      <c r="O454" s="1" t="s">
        <v>4</v>
      </c>
      <c r="P454" s="1" t="s">
        <v>10</v>
      </c>
    </row>
    <row r="455" spans="1:16">
      <c r="A455" s="1">
        <f t="shared" si="7"/>
        <v>454</v>
      </c>
      <c r="B455" s="1" t="s">
        <v>51</v>
      </c>
      <c r="C455" s="1" t="s">
        <v>14</v>
      </c>
      <c r="D455" s="1" t="s">
        <v>22</v>
      </c>
      <c r="E455" s="1" t="s">
        <v>23</v>
      </c>
      <c r="N455" s="1" t="s">
        <v>8</v>
      </c>
      <c r="O455" s="1" t="s">
        <v>4</v>
      </c>
      <c r="P455" s="1" t="s">
        <v>10</v>
      </c>
    </row>
    <row r="456" spans="1:16">
      <c r="A456" s="1">
        <f t="shared" si="7"/>
        <v>455</v>
      </c>
      <c r="B456" s="1" t="s">
        <v>51</v>
      </c>
      <c r="C456" s="1" t="s">
        <v>14</v>
      </c>
      <c r="D456" s="1" t="s">
        <v>22</v>
      </c>
      <c r="E456" s="1" t="s">
        <v>23</v>
      </c>
      <c r="N456" s="1" t="s">
        <v>8</v>
      </c>
      <c r="O456" s="1" t="s">
        <v>4</v>
      </c>
      <c r="P456" s="1" t="s">
        <v>10</v>
      </c>
    </row>
    <row r="457" spans="1:16">
      <c r="A457" s="1">
        <f t="shared" si="7"/>
        <v>456</v>
      </c>
      <c r="B457" s="1" t="s">
        <v>51</v>
      </c>
      <c r="C457" s="1" t="s">
        <v>14</v>
      </c>
      <c r="D457" s="1" t="s">
        <v>22</v>
      </c>
      <c r="E457" s="1" t="s">
        <v>23</v>
      </c>
      <c r="N457" s="1" t="s">
        <v>8</v>
      </c>
      <c r="O457" s="1" t="s">
        <v>4</v>
      </c>
      <c r="P457" s="1" t="s">
        <v>10</v>
      </c>
    </row>
    <row r="458" spans="1:16">
      <c r="A458" s="1">
        <f t="shared" si="7"/>
        <v>457</v>
      </c>
      <c r="B458" s="1" t="s">
        <v>51</v>
      </c>
      <c r="C458" s="1" t="s">
        <v>14</v>
      </c>
      <c r="D458" s="1" t="s">
        <v>22</v>
      </c>
      <c r="E458" s="1" t="s">
        <v>23</v>
      </c>
      <c r="N458" s="1" t="s">
        <v>8</v>
      </c>
      <c r="O458" s="1" t="s">
        <v>4</v>
      </c>
      <c r="P458" s="1" t="s">
        <v>10</v>
      </c>
    </row>
    <row r="459" spans="1:16">
      <c r="A459" s="1">
        <f t="shared" si="7"/>
        <v>458</v>
      </c>
      <c r="B459" s="1" t="s">
        <v>51</v>
      </c>
      <c r="C459" s="1" t="s">
        <v>14</v>
      </c>
      <c r="D459" s="1" t="s">
        <v>22</v>
      </c>
      <c r="E459" s="1" t="s">
        <v>23</v>
      </c>
      <c r="N459" s="1" t="s">
        <v>8</v>
      </c>
      <c r="O459" s="1" t="s">
        <v>4</v>
      </c>
      <c r="P459" s="1" t="s">
        <v>10</v>
      </c>
    </row>
    <row r="460" spans="1:16">
      <c r="A460" s="1">
        <f t="shared" si="7"/>
        <v>459</v>
      </c>
      <c r="B460" s="1" t="s">
        <v>51</v>
      </c>
      <c r="C460" s="1" t="s">
        <v>14</v>
      </c>
      <c r="D460" s="1" t="s">
        <v>22</v>
      </c>
      <c r="E460" s="1" t="s">
        <v>23</v>
      </c>
      <c r="N460" s="1" t="s">
        <v>8</v>
      </c>
      <c r="O460" s="1" t="s">
        <v>5</v>
      </c>
      <c r="P460" s="1" t="s">
        <v>10</v>
      </c>
    </row>
    <row r="461" spans="1:16">
      <c r="A461" s="1">
        <f t="shared" si="7"/>
        <v>460</v>
      </c>
      <c r="B461" s="1" t="s">
        <v>51</v>
      </c>
      <c r="C461" s="1" t="s">
        <v>14</v>
      </c>
      <c r="D461" s="1" t="s">
        <v>22</v>
      </c>
      <c r="E461" s="1" t="s">
        <v>23</v>
      </c>
      <c r="N461" s="1" t="s">
        <v>8</v>
      </c>
      <c r="O461" s="1" t="s">
        <v>4</v>
      </c>
      <c r="P461" s="1" t="s">
        <v>10</v>
      </c>
    </row>
    <row r="462" spans="1:16">
      <c r="A462" s="1">
        <f t="shared" si="7"/>
        <v>461</v>
      </c>
      <c r="B462" s="1" t="s">
        <v>51</v>
      </c>
      <c r="C462" s="1" t="s">
        <v>14</v>
      </c>
      <c r="D462" s="1" t="s">
        <v>22</v>
      </c>
      <c r="E462" s="1" t="s">
        <v>23</v>
      </c>
      <c r="N462" s="1" t="s">
        <v>8</v>
      </c>
      <c r="O462" s="1" t="s">
        <v>4</v>
      </c>
      <c r="P462" s="1" t="s">
        <v>10</v>
      </c>
    </row>
    <row r="463" spans="1:16">
      <c r="A463" s="1">
        <f t="shared" si="7"/>
        <v>462</v>
      </c>
      <c r="B463" s="1" t="s">
        <v>51</v>
      </c>
      <c r="C463" s="1" t="s">
        <v>14</v>
      </c>
      <c r="D463" s="1" t="s">
        <v>22</v>
      </c>
      <c r="E463" s="1" t="s">
        <v>23</v>
      </c>
      <c r="N463" s="1" t="s">
        <v>8</v>
      </c>
      <c r="O463" s="1" t="s">
        <v>4</v>
      </c>
      <c r="P463" s="1" t="s">
        <v>10</v>
      </c>
    </row>
    <row r="464" spans="1:16">
      <c r="A464" s="1">
        <f t="shared" si="7"/>
        <v>463</v>
      </c>
      <c r="B464" s="1" t="s">
        <v>51</v>
      </c>
      <c r="C464" s="1" t="s">
        <v>14</v>
      </c>
      <c r="D464" s="1" t="s">
        <v>22</v>
      </c>
      <c r="E464" s="1" t="s">
        <v>23</v>
      </c>
      <c r="N464" s="1" t="s">
        <v>8</v>
      </c>
      <c r="O464" s="1" t="s">
        <v>4</v>
      </c>
      <c r="P464" s="1" t="s">
        <v>10</v>
      </c>
    </row>
    <row r="465" spans="1:16">
      <c r="A465" s="1">
        <f t="shared" si="7"/>
        <v>464</v>
      </c>
      <c r="B465" s="1" t="s">
        <v>51</v>
      </c>
      <c r="C465" s="1" t="s">
        <v>14</v>
      </c>
      <c r="D465" s="1" t="s">
        <v>22</v>
      </c>
      <c r="E465" s="1" t="s">
        <v>23</v>
      </c>
      <c r="N465" s="1" t="s">
        <v>8</v>
      </c>
      <c r="O465" s="1" t="s">
        <v>4</v>
      </c>
      <c r="P465" s="1" t="s">
        <v>10</v>
      </c>
    </row>
    <row r="466" spans="1:16">
      <c r="A466" s="1">
        <f t="shared" si="7"/>
        <v>465</v>
      </c>
      <c r="B466" s="1" t="s">
        <v>51</v>
      </c>
      <c r="C466" s="1" t="s">
        <v>14</v>
      </c>
      <c r="D466" s="1" t="s">
        <v>22</v>
      </c>
      <c r="E466" s="1" t="s">
        <v>23</v>
      </c>
      <c r="N466" s="1" t="s">
        <v>8</v>
      </c>
      <c r="O466" s="1" t="s">
        <v>4</v>
      </c>
      <c r="P466" s="1" t="s">
        <v>10</v>
      </c>
    </row>
    <row r="467" spans="1:16">
      <c r="A467" s="1">
        <f t="shared" si="7"/>
        <v>466</v>
      </c>
      <c r="B467" s="1" t="s">
        <v>51</v>
      </c>
      <c r="C467" s="1" t="s">
        <v>14</v>
      </c>
      <c r="D467" s="1" t="s">
        <v>22</v>
      </c>
      <c r="E467" s="1" t="s">
        <v>23</v>
      </c>
      <c r="N467" s="1" t="s">
        <v>8</v>
      </c>
      <c r="O467" s="1" t="s">
        <v>4</v>
      </c>
      <c r="P467" s="1" t="s">
        <v>10</v>
      </c>
    </row>
    <row r="468" spans="1:16">
      <c r="A468" s="1">
        <f t="shared" si="7"/>
        <v>467</v>
      </c>
      <c r="B468" s="1" t="s">
        <v>51</v>
      </c>
      <c r="C468" s="1" t="s">
        <v>14</v>
      </c>
      <c r="D468" s="1" t="s">
        <v>22</v>
      </c>
      <c r="E468" s="1" t="s">
        <v>23</v>
      </c>
      <c r="N468" s="1" t="s">
        <v>8</v>
      </c>
      <c r="O468" s="1" t="s">
        <v>4</v>
      </c>
      <c r="P468" s="1" t="s">
        <v>10</v>
      </c>
    </row>
    <row r="469" spans="1:16">
      <c r="A469" s="1">
        <f t="shared" si="7"/>
        <v>468</v>
      </c>
      <c r="B469" s="1" t="s">
        <v>51</v>
      </c>
      <c r="C469" s="1" t="s">
        <v>14</v>
      </c>
      <c r="D469" s="1" t="s">
        <v>22</v>
      </c>
      <c r="E469" s="1" t="s">
        <v>23</v>
      </c>
      <c r="N469" s="1" t="s">
        <v>8</v>
      </c>
      <c r="O469" s="1" t="s">
        <v>4</v>
      </c>
      <c r="P469" s="1" t="s">
        <v>10</v>
      </c>
    </row>
    <row r="470" spans="1:16">
      <c r="A470" s="1">
        <f t="shared" si="7"/>
        <v>469</v>
      </c>
      <c r="B470" s="1" t="s">
        <v>51</v>
      </c>
      <c r="C470" s="1" t="s">
        <v>14</v>
      </c>
      <c r="D470" s="1" t="s">
        <v>22</v>
      </c>
      <c r="E470" s="1" t="s">
        <v>23</v>
      </c>
      <c r="N470" s="1" t="s">
        <v>8</v>
      </c>
      <c r="O470" s="1" t="s">
        <v>4</v>
      </c>
      <c r="P470" s="1" t="s">
        <v>10</v>
      </c>
    </row>
    <row r="471" spans="1:16">
      <c r="A471" s="1">
        <f t="shared" si="7"/>
        <v>470</v>
      </c>
      <c r="B471" s="1" t="s">
        <v>51</v>
      </c>
      <c r="C471" s="1" t="s">
        <v>14</v>
      </c>
      <c r="D471" s="1" t="s">
        <v>22</v>
      </c>
      <c r="E471" s="1" t="s">
        <v>23</v>
      </c>
      <c r="N471" s="1" t="s">
        <v>8</v>
      </c>
      <c r="O471" s="1" t="s">
        <v>4</v>
      </c>
      <c r="P471" s="1" t="s">
        <v>10</v>
      </c>
    </row>
    <row r="472" spans="1:16">
      <c r="A472" s="1">
        <f t="shared" si="7"/>
        <v>471</v>
      </c>
      <c r="B472" s="1" t="s">
        <v>51</v>
      </c>
      <c r="C472" s="1" t="s">
        <v>14</v>
      </c>
      <c r="D472" s="1" t="s">
        <v>22</v>
      </c>
      <c r="E472" s="1" t="s">
        <v>23</v>
      </c>
      <c r="N472" s="1" t="s">
        <v>8</v>
      </c>
      <c r="O472" s="1" t="s">
        <v>4</v>
      </c>
      <c r="P472" s="1" t="s">
        <v>10</v>
      </c>
    </row>
    <row r="473" spans="1:16">
      <c r="A473" s="1">
        <f t="shared" si="7"/>
        <v>472</v>
      </c>
      <c r="B473" s="1" t="s">
        <v>51</v>
      </c>
      <c r="C473" s="1" t="s">
        <v>14</v>
      </c>
      <c r="D473" s="1" t="s">
        <v>22</v>
      </c>
      <c r="E473" s="1" t="s">
        <v>23</v>
      </c>
      <c r="N473" s="1" t="s">
        <v>8</v>
      </c>
      <c r="O473" s="1" t="s">
        <v>4</v>
      </c>
      <c r="P473" s="1" t="s">
        <v>10</v>
      </c>
    </row>
    <row r="474" spans="1:16">
      <c r="A474" s="1">
        <f t="shared" si="7"/>
        <v>473</v>
      </c>
      <c r="B474" s="1" t="s">
        <v>51</v>
      </c>
      <c r="C474" s="1" t="s">
        <v>14</v>
      </c>
      <c r="D474" s="1" t="s">
        <v>22</v>
      </c>
      <c r="E474" s="1" t="s">
        <v>23</v>
      </c>
      <c r="N474" s="1" t="s">
        <v>8</v>
      </c>
      <c r="O474" s="1" t="s">
        <v>4</v>
      </c>
      <c r="P474" s="1" t="s">
        <v>10</v>
      </c>
    </row>
    <row r="475" spans="1:16">
      <c r="A475" s="1">
        <f t="shared" si="7"/>
        <v>474</v>
      </c>
      <c r="B475" s="1" t="s">
        <v>51</v>
      </c>
      <c r="C475" s="1" t="s">
        <v>14</v>
      </c>
      <c r="D475" s="1" t="s">
        <v>22</v>
      </c>
      <c r="E475" s="1" t="s">
        <v>23</v>
      </c>
      <c r="N475" s="1" t="s">
        <v>8</v>
      </c>
      <c r="O475" s="1" t="s">
        <v>4</v>
      </c>
      <c r="P475" s="1" t="s">
        <v>10</v>
      </c>
    </row>
    <row r="476" spans="1:16">
      <c r="A476" s="1">
        <f t="shared" si="7"/>
        <v>475</v>
      </c>
      <c r="B476" s="1" t="s">
        <v>51</v>
      </c>
      <c r="C476" s="1" t="s">
        <v>14</v>
      </c>
      <c r="D476" s="1" t="s">
        <v>22</v>
      </c>
      <c r="E476" s="1" t="s">
        <v>23</v>
      </c>
      <c r="N476" s="1" t="s">
        <v>8</v>
      </c>
      <c r="O476" s="1" t="s">
        <v>4</v>
      </c>
      <c r="P476" s="1" t="s">
        <v>10</v>
      </c>
    </row>
    <row r="477" spans="1:16">
      <c r="A477" s="1">
        <f t="shared" si="7"/>
        <v>476</v>
      </c>
      <c r="B477" s="1" t="s">
        <v>51</v>
      </c>
      <c r="C477" s="1" t="s">
        <v>14</v>
      </c>
      <c r="D477" s="1" t="s">
        <v>22</v>
      </c>
      <c r="E477" s="1" t="s">
        <v>23</v>
      </c>
      <c r="N477" s="1" t="s">
        <v>8</v>
      </c>
      <c r="O477" s="1" t="s">
        <v>4</v>
      </c>
      <c r="P477" s="1" t="s">
        <v>10</v>
      </c>
    </row>
    <row r="478" spans="1:16">
      <c r="A478" s="1">
        <f t="shared" si="7"/>
        <v>477</v>
      </c>
      <c r="B478" s="1" t="s">
        <v>51</v>
      </c>
      <c r="C478" s="1" t="s">
        <v>14</v>
      </c>
      <c r="D478" s="1" t="s">
        <v>22</v>
      </c>
      <c r="E478" s="1" t="s">
        <v>23</v>
      </c>
      <c r="N478" s="1" t="s">
        <v>8</v>
      </c>
      <c r="O478" s="1" t="s">
        <v>4</v>
      </c>
      <c r="P478" s="1" t="s">
        <v>10</v>
      </c>
    </row>
    <row r="479" spans="1:16">
      <c r="A479" s="1">
        <f t="shared" si="7"/>
        <v>478</v>
      </c>
      <c r="B479" s="1" t="s">
        <v>51</v>
      </c>
      <c r="C479" s="1" t="s">
        <v>14</v>
      </c>
      <c r="D479" s="1" t="s">
        <v>22</v>
      </c>
      <c r="E479" s="1" t="s">
        <v>23</v>
      </c>
      <c r="N479" s="1" t="s">
        <v>8</v>
      </c>
      <c r="O479" s="1" t="s">
        <v>4</v>
      </c>
      <c r="P479" s="1" t="s">
        <v>10</v>
      </c>
    </row>
    <row r="480" spans="1:16">
      <c r="A480" s="1">
        <f t="shared" si="7"/>
        <v>479</v>
      </c>
      <c r="B480" s="1" t="s">
        <v>51</v>
      </c>
      <c r="C480" s="1" t="s">
        <v>14</v>
      </c>
      <c r="D480" s="1" t="s">
        <v>22</v>
      </c>
      <c r="E480" s="1" t="s">
        <v>23</v>
      </c>
      <c r="N480" s="1" t="s">
        <v>8</v>
      </c>
      <c r="O480" s="1" t="s">
        <v>4</v>
      </c>
      <c r="P480" s="1" t="s">
        <v>10</v>
      </c>
    </row>
    <row r="481" spans="1:16">
      <c r="A481" s="1">
        <f t="shared" si="7"/>
        <v>480</v>
      </c>
      <c r="B481" s="1" t="s">
        <v>51</v>
      </c>
      <c r="C481" s="1" t="s">
        <v>14</v>
      </c>
      <c r="D481" s="1" t="s">
        <v>22</v>
      </c>
      <c r="E481" s="1" t="s">
        <v>23</v>
      </c>
      <c r="N481" s="1" t="s">
        <v>8</v>
      </c>
      <c r="O481" s="1" t="s">
        <v>4</v>
      </c>
      <c r="P481" s="1" t="s">
        <v>10</v>
      </c>
    </row>
    <row r="482" spans="1:16">
      <c r="A482" s="1">
        <f t="shared" si="7"/>
        <v>481</v>
      </c>
      <c r="B482" s="1" t="s">
        <v>51</v>
      </c>
      <c r="C482" s="1" t="s">
        <v>14</v>
      </c>
      <c r="D482" s="1" t="s">
        <v>22</v>
      </c>
      <c r="E482" s="1" t="s">
        <v>23</v>
      </c>
      <c r="N482" s="1" t="s">
        <v>8</v>
      </c>
      <c r="O482" s="1" t="s">
        <v>4</v>
      </c>
      <c r="P482" s="1" t="s">
        <v>10</v>
      </c>
    </row>
    <row r="483" spans="1:16">
      <c r="A483" s="1">
        <f t="shared" si="7"/>
        <v>482</v>
      </c>
      <c r="B483" s="1" t="s">
        <v>51</v>
      </c>
      <c r="C483" s="1" t="s">
        <v>14</v>
      </c>
      <c r="D483" s="1" t="s">
        <v>22</v>
      </c>
      <c r="E483" s="1" t="s">
        <v>23</v>
      </c>
      <c r="N483" s="1" t="s">
        <v>8</v>
      </c>
      <c r="O483" s="1" t="s">
        <v>4</v>
      </c>
      <c r="P483" s="1" t="s">
        <v>10</v>
      </c>
    </row>
    <row r="484" spans="1:16">
      <c r="A484" s="1">
        <f t="shared" si="7"/>
        <v>483</v>
      </c>
      <c r="B484" s="1" t="s">
        <v>51</v>
      </c>
      <c r="C484" s="1" t="s">
        <v>14</v>
      </c>
      <c r="D484" s="1" t="s">
        <v>22</v>
      </c>
      <c r="E484" s="1" t="s">
        <v>23</v>
      </c>
      <c r="N484" s="1" t="s">
        <v>8</v>
      </c>
      <c r="O484" s="1" t="s">
        <v>4</v>
      </c>
      <c r="P484" s="1" t="s">
        <v>10</v>
      </c>
    </row>
    <row r="485" spans="1:16">
      <c r="A485" s="1">
        <f t="shared" si="7"/>
        <v>484</v>
      </c>
      <c r="B485" s="1" t="s">
        <v>51</v>
      </c>
      <c r="C485" s="1" t="s">
        <v>14</v>
      </c>
      <c r="D485" s="1" t="s">
        <v>22</v>
      </c>
      <c r="E485" s="1" t="s">
        <v>23</v>
      </c>
      <c r="N485" s="1" t="s">
        <v>8</v>
      </c>
      <c r="O485" s="1" t="s">
        <v>4</v>
      </c>
      <c r="P485" s="1" t="s">
        <v>10</v>
      </c>
    </row>
    <row r="486" spans="1:16">
      <c r="A486" s="1">
        <f t="shared" si="7"/>
        <v>485</v>
      </c>
      <c r="B486" s="1" t="s">
        <v>51</v>
      </c>
      <c r="C486" s="1" t="s">
        <v>14</v>
      </c>
      <c r="D486" s="1" t="s">
        <v>22</v>
      </c>
      <c r="E486" s="1" t="s">
        <v>23</v>
      </c>
      <c r="N486" s="1" t="s">
        <v>8</v>
      </c>
      <c r="O486" s="1" t="s">
        <v>4</v>
      </c>
      <c r="P486" s="1" t="s">
        <v>10</v>
      </c>
    </row>
    <row r="487" spans="1:16">
      <c r="A487" s="1">
        <f t="shared" si="7"/>
        <v>486</v>
      </c>
      <c r="B487" s="1" t="s">
        <v>51</v>
      </c>
      <c r="C487" s="1" t="s">
        <v>14</v>
      </c>
      <c r="D487" s="1" t="s">
        <v>22</v>
      </c>
      <c r="E487" s="1" t="s">
        <v>23</v>
      </c>
      <c r="N487" s="1" t="s">
        <v>8</v>
      </c>
      <c r="O487" s="1" t="s">
        <v>4</v>
      </c>
      <c r="P487" s="1" t="s">
        <v>10</v>
      </c>
    </row>
    <row r="488" spans="1:16">
      <c r="A488" s="1">
        <f t="shared" si="7"/>
        <v>487</v>
      </c>
      <c r="B488" s="1" t="s">
        <v>51</v>
      </c>
      <c r="C488" s="1" t="s">
        <v>14</v>
      </c>
      <c r="D488" s="1" t="s">
        <v>22</v>
      </c>
      <c r="E488" s="1" t="s">
        <v>23</v>
      </c>
      <c r="N488" s="1" t="s">
        <v>8</v>
      </c>
      <c r="O488" s="1" t="s">
        <v>4</v>
      </c>
      <c r="P488" s="1" t="s">
        <v>10</v>
      </c>
    </row>
    <row r="489" spans="1:16">
      <c r="A489" s="1">
        <f t="shared" si="7"/>
        <v>488</v>
      </c>
      <c r="B489" s="1" t="s">
        <v>51</v>
      </c>
      <c r="C489" s="1" t="s">
        <v>14</v>
      </c>
      <c r="D489" s="1" t="s">
        <v>22</v>
      </c>
      <c r="E489" s="1" t="s">
        <v>23</v>
      </c>
      <c r="N489" s="1" t="s">
        <v>8</v>
      </c>
      <c r="O489" s="1" t="s">
        <v>4</v>
      </c>
      <c r="P489" s="1" t="s">
        <v>10</v>
      </c>
    </row>
    <row r="490" spans="1:16">
      <c r="A490" s="1">
        <f t="shared" si="7"/>
        <v>489</v>
      </c>
      <c r="B490" s="1" t="s">
        <v>51</v>
      </c>
      <c r="C490" s="1" t="s">
        <v>14</v>
      </c>
      <c r="D490" s="1" t="s">
        <v>22</v>
      </c>
      <c r="E490" s="1" t="s">
        <v>23</v>
      </c>
      <c r="N490" s="1" t="s">
        <v>8</v>
      </c>
      <c r="O490" s="1" t="s">
        <v>4</v>
      </c>
      <c r="P490" s="1" t="s">
        <v>10</v>
      </c>
    </row>
    <row r="491" spans="1:16">
      <c r="A491" s="1">
        <f t="shared" si="7"/>
        <v>490</v>
      </c>
      <c r="B491" s="1" t="s">
        <v>51</v>
      </c>
      <c r="C491" s="1" t="s">
        <v>14</v>
      </c>
      <c r="D491" s="1" t="s">
        <v>22</v>
      </c>
      <c r="E491" s="1" t="s">
        <v>23</v>
      </c>
      <c r="N491" s="1" t="s">
        <v>8</v>
      </c>
      <c r="O491" s="1" t="s">
        <v>4</v>
      </c>
      <c r="P491" s="1" t="s">
        <v>10</v>
      </c>
    </row>
    <row r="492" spans="1:16">
      <c r="A492" s="1">
        <f t="shared" si="7"/>
        <v>491</v>
      </c>
      <c r="B492" s="1" t="s">
        <v>51</v>
      </c>
      <c r="C492" s="1" t="s">
        <v>14</v>
      </c>
      <c r="D492" s="1" t="s">
        <v>22</v>
      </c>
      <c r="E492" s="1" t="s">
        <v>23</v>
      </c>
      <c r="N492" s="1" t="s">
        <v>8</v>
      </c>
      <c r="O492" s="1" t="s">
        <v>4</v>
      </c>
      <c r="P492" s="1" t="s">
        <v>10</v>
      </c>
    </row>
    <row r="493" spans="1:16">
      <c r="A493" s="1">
        <f t="shared" si="7"/>
        <v>492</v>
      </c>
      <c r="B493" s="1" t="s">
        <v>51</v>
      </c>
      <c r="C493" s="1" t="s">
        <v>14</v>
      </c>
      <c r="D493" s="1" t="s">
        <v>22</v>
      </c>
      <c r="E493" s="1" t="s">
        <v>23</v>
      </c>
      <c r="N493" s="1" t="s">
        <v>8</v>
      </c>
      <c r="O493" s="1" t="s">
        <v>4</v>
      </c>
      <c r="P493" s="1" t="s">
        <v>10</v>
      </c>
    </row>
    <row r="494" spans="1:16">
      <c r="A494" s="1">
        <f t="shared" si="7"/>
        <v>493</v>
      </c>
      <c r="B494" s="1" t="s">
        <v>51</v>
      </c>
      <c r="C494" s="1" t="s">
        <v>14</v>
      </c>
      <c r="D494" s="1" t="s">
        <v>22</v>
      </c>
      <c r="E494" s="1" t="s">
        <v>23</v>
      </c>
      <c r="N494" s="1" t="s">
        <v>8</v>
      </c>
      <c r="O494" s="1" t="s">
        <v>4</v>
      </c>
      <c r="P494" s="1" t="s">
        <v>10</v>
      </c>
    </row>
    <row r="495" spans="1:16">
      <c r="A495" s="1">
        <f t="shared" si="7"/>
        <v>494</v>
      </c>
      <c r="B495" s="1" t="s">
        <v>51</v>
      </c>
      <c r="C495" s="1" t="s">
        <v>14</v>
      </c>
      <c r="D495" s="1" t="s">
        <v>22</v>
      </c>
      <c r="E495" s="1" t="s">
        <v>23</v>
      </c>
      <c r="N495" s="1" t="s">
        <v>8</v>
      </c>
      <c r="O495" s="1" t="s">
        <v>4</v>
      </c>
      <c r="P495" s="1" t="s">
        <v>10</v>
      </c>
    </row>
    <row r="496" spans="1:16">
      <c r="A496" s="1">
        <f t="shared" si="7"/>
        <v>495</v>
      </c>
      <c r="B496" s="1" t="s">
        <v>51</v>
      </c>
      <c r="C496" s="1" t="s">
        <v>14</v>
      </c>
      <c r="D496" s="1" t="s">
        <v>22</v>
      </c>
      <c r="E496" s="1" t="s">
        <v>23</v>
      </c>
      <c r="N496" s="1" t="s">
        <v>8</v>
      </c>
      <c r="O496" s="1" t="s">
        <v>4</v>
      </c>
      <c r="P496" s="1" t="s">
        <v>10</v>
      </c>
    </row>
    <row r="497" spans="1:16">
      <c r="A497" s="1">
        <f t="shared" si="7"/>
        <v>496</v>
      </c>
      <c r="B497" s="1" t="s">
        <v>51</v>
      </c>
      <c r="C497" s="1" t="s">
        <v>14</v>
      </c>
      <c r="D497" s="1" t="s">
        <v>22</v>
      </c>
      <c r="E497" s="1" t="s">
        <v>23</v>
      </c>
      <c r="N497" s="1" t="s">
        <v>8</v>
      </c>
      <c r="O497" s="1" t="s">
        <v>4</v>
      </c>
      <c r="P497" s="1" t="s">
        <v>10</v>
      </c>
    </row>
    <row r="498" spans="1:16">
      <c r="A498" s="1">
        <f t="shared" si="7"/>
        <v>497</v>
      </c>
      <c r="B498" s="1" t="s">
        <v>51</v>
      </c>
      <c r="C498" s="1" t="s">
        <v>14</v>
      </c>
      <c r="D498" s="1" t="s">
        <v>22</v>
      </c>
      <c r="E498" s="1" t="s">
        <v>23</v>
      </c>
      <c r="N498" s="1" t="s">
        <v>8</v>
      </c>
      <c r="O498" s="1" t="s">
        <v>4</v>
      </c>
      <c r="P498" s="1" t="s">
        <v>10</v>
      </c>
    </row>
    <row r="499" spans="1:16">
      <c r="A499" s="1">
        <f t="shared" si="7"/>
        <v>498</v>
      </c>
      <c r="B499" s="1" t="s">
        <v>51</v>
      </c>
      <c r="C499" s="1" t="s">
        <v>14</v>
      </c>
      <c r="D499" s="1" t="s">
        <v>22</v>
      </c>
      <c r="E499" s="1" t="s">
        <v>23</v>
      </c>
      <c r="N499" s="1" t="s">
        <v>8</v>
      </c>
      <c r="O499" s="1" t="s">
        <v>4</v>
      </c>
      <c r="P499" s="1" t="s">
        <v>10</v>
      </c>
    </row>
    <row r="500" spans="1:16">
      <c r="A500" s="1">
        <f t="shared" si="7"/>
        <v>499</v>
      </c>
      <c r="B500" s="1" t="s">
        <v>51</v>
      </c>
      <c r="C500" s="1" t="s">
        <v>14</v>
      </c>
      <c r="D500" s="1" t="s">
        <v>22</v>
      </c>
      <c r="E500" s="1" t="s">
        <v>23</v>
      </c>
      <c r="N500" s="1" t="s">
        <v>8</v>
      </c>
      <c r="O500" s="1" t="s">
        <v>4</v>
      </c>
      <c r="P500" s="1" t="s">
        <v>10</v>
      </c>
    </row>
    <row r="501" spans="1:16">
      <c r="A501" s="1">
        <f t="shared" si="7"/>
        <v>500</v>
      </c>
      <c r="B501" s="1" t="s">
        <v>51</v>
      </c>
      <c r="C501" s="1" t="s">
        <v>14</v>
      </c>
      <c r="D501" s="1" t="s">
        <v>22</v>
      </c>
      <c r="E501" s="1" t="s">
        <v>23</v>
      </c>
      <c r="N501" s="1" t="s">
        <v>8</v>
      </c>
      <c r="O501" s="1" t="s">
        <v>4</v>
      </c>
      <c r="P501" s="1" t="s">
        <v>10</v>
      </c>
    </row>
    <row r="502" spans="1:16">
      <c r="A502" s="1">
        <f t="shared" si="7"/>
        <v>501</v>
      </c>
      <c r="B502" s="1" t="s">
        <v>51</v>
      </c>
      <c r="C502" s="1" t="s">
        <v>14</v>
      </c>
      <c r="D502" s="1" t="s">
        <v>22</v>
      </c>
      <c r="E502" s="1" t="s">
        <v>23</v>
      </c>
      <c r="N502" s="1" t="s">
        <v>8</v>
      </c>
      <c r="O502" s="1" t="s">
        <v>4</v>
      </c>
      <c r="P502" s="1" t="s">
        <v>10</v>
      </c>
    </row>
    <row r="503" spans="1:16">
      <c r="A503" s="1">
        <f t="shared" si="7"/>
        <v>502</v>
      </c>
      <c r="B503" s="1" t="s">
        <v>51</v>
      </c>
      <c r="C503" s="1" t="s">
        <v>14</v>
      </c>
      <c r="D503" s="1" t="s">
        <v>22</v>
      </c>
      <c r="E503" s="1" t="s">
        <v>23</v>
      </c>
      <c r="N503" s="1" t="s">
        <v>8</v>
      </c>
      <c r="O503" s="1" t="s">
        <v>4</v>
      </c>
      <c r="P503" s="1" t="s">
        <v>10</v>
      </c>
    </row>
    <row r="504" spans="1:16">
      <c r="A504" s="1">
        <f t="shared" si="7"/>
        <v>503</v>
      </c>
      <c r="B504" s="1" t="s">
        <v>51</v>
      </c>
      <c r="C504" s="1" t="s">
        <v>14</v>
      </c>
      <c r="D504" s="1" t="s">
        <v>22</v>
      </c>
      <c r="E504" s="1" t="s">
        <v>23</v>
      </c>
      <c r="N504" s="1" t="s">
        <v>8</v>
      </c>
      <c r="O504" s="1" t="s">
        <v>4</v>
      </c>
      <c r="P504" s="1" t="s">
        <v>10</v>
      </c>
    </row>
    <row r="505" spans="1:16">
      <c r="A505" s="1">
        <f t="shared" si="7"/>
        <v>504</v>
      </c>
      <c r="B505" s="1" t="s">
        <v>51</v>
      </c>
      <c r="C505" s="1" t="s">
        <v>14</v>
      </c>
      <c r="D505" s="1" t="s">
        <v>22</v>
      </c>
      <c r="E505" s="1" t="s">
        <v>23</v>
      </c>
      <c r="N505" s="1" t="s">
        <v>8</v>
      </c>
      <c r="O505" s="1" t="s">
        <v>4</v>
      </c>
      <c r="P505" s="1" t="s">
        <v>10</v>
      </c>
    </row>
    <row r="506" spans="1:16">
      <c r="A506" s="1">
        <f t="shared" si="7"/>
        <v>505</v>
      </c>
      <c r="B506" s="1" t="s">
        <v>51</v>
      </c>
      <c r="C506" s="1" t="s">
        <v>14</v>
      </c>
      <c r="D506" s="1" t="s">
        <v>22</v>
      </c>
      <c r="E506" s="1" t="s">
        <v>23</v>
      </c>
      <c r="N506" s="1" t="s">
        <v>8</v>
      </c>
      <c r="O506" s="1" t="s">
        <v>4</v>
      </c>
      <c r="P506" s="1" t="s">
        <v>10</v>
      </c>
    </row>
    <row r="507" spans="1:16">
      <c r="A507" s="1">
        <f t="shared" si="7"/>
        <v>506</v>
      </c>
      <c r="B507" s="1" t="s">
        <v>51</v>
      </c>
      <c r="C507" s="1" t="s">
        <v>14</v>
      </c>
      <c r="D507" s="1" t="s">
        <v>22</v>
      </c>
      <c r="E507" s="1" t="s">
        <v>23</v>
      </c>
      <c r="N507" s="1" t="s">
        <v>8</v>
      </c>
      <c r="O507" s="1" t="s">
        <v>4</v>
      </c>
      <c r="P507" s="1" t="s">
        <v>10</v>
      </c>
    </row>
    <row r="508" spans="1:16">
      <c r="A508" s="1">
        <f t="shared" si="7"/>
        <v>507</v>
      </c>
      <c r="B508" s="1" t="s">
        <v>51</v>
      </c>
      <c r="C508" s="1" t="s">
        <v>14</v>
      </c>
      <c r="D508" s="1" t="s">
        <v>22</v>
      </c>
      <c r="E508" s="1" t="s">
        <v>23</v>
      </c>
      <c r="N508" s="1" t="s">
        <v>8</v>
      </c>
      <c r="O508" s="1" t="s">
        <v>4</v>
      </c>
      <c r="P508" s="1" t="s">
        <v>10</v>
      </c>
    </row>
    <row r="509" spans="1:16">
      <c r="A509" s="1">
        <f t="shared" si="7"/>
        <v>508</v>
      </c>
      <c r="B509" s="1" t="s">
        <v>51</v>
      </c>
      <c r="C509" s="1" t="s">
        <v>14</v>
      </c>
      <c r="D509" s="1" t="s">
        <v>22</v>
      </c>
      <c r="E509" s="1" t="s">
        <v>23</v>
      </c>
      <c r="N509" s="1" t="s">
        <v>8</v>
      </c>
      <c r="O509" s="1" t="s">
        <v>25</v>
      </c>
      <c r="P509" s="1" t="s">
        <v>10</v>
      </c>
    </row>
    <row r="510" spans="1:16">
      <c r="A510" s="1">
        <f t="shared" si="7"/>
        <v>509</v>
      </c>
      <c r="B510" s="1" t="s">
        <v>51</v>
      </c>
      <c r="C510" s="1" t="s">
        <v>14</v>
      </c>
      <c r="D510" s="1" t="s">
        <v>22</v>
      </c>
      <c r="E510" s="1" t="s">
        <v>23</v>
      </c>
      <c r="N510" s="1" t="s">
        <v>8</v>
      </c>
      <c r="O510" s="1" t="s">
        <v>4</v>
      </c>
      <c r="P510" s="1" t="s">
        <v>10</v>
      </c>
    </row>
    <row r="511" spans="1:16">
      <c r="A511" s="1">
        <f t="shared" si="7"/>
        <v>510</v>
      </c>
      <c r="B511" s="1" t="s">
        <v>51</v>
      </c>
      <c r="C511" s="1" t="s">
        <v>14</v>
      </c>
      <c r="D511" s="1" t="s">
        <v>22</v>
      </c>
      <c r="E511" s="1" t="s">
        <v>23</v>
      </c>
      <c r="N511" s="1" t="s">
        <v>8</v>
      </c>
      <c r="O511" s="1" t="s">
        <v>4</v>
      </c>
      <c r="P511" s="1" t="s">
        <v>10</v>
      </c>
    </row>
    <row r="512" spans="1:16">
      <c r="A512" s="1">
        <f t="shared" si="7"/>
        <v>511</v>
      </c>
      <c r="B512" s="1" t="s">
        <v>51</v>
      </c>
      <c r="C512" s="1" t="s">
        <v>14</v>
      </c>
      <c r="D512" s="1" t="s">
        <v>22</v>
      </c>
      <c r="E512" s="1" t="s">
        <v>23</v>
      </c>
      <c r="N512" s="1" t="s">
        <v>8</v>
      </c>
      <c r="O512" s="1" t="s">
        <v>25</v>
      </c>
      <c r="P512" s="1" t="s">
        <v>10</v>
      </c>
    </row>
    <row r="513" spans="1:16">
      <c r="A513" s="1">
        <f t="shared" si="7"/>
        <v>512</v>
      </c>
      <c r="B513" s="1" t="s">
        <v>51</v>
      </c>
      <c r="C513" s="1" t="s">
        <v>14</v>
      </c>
      <c r="D513" s="1" t="s">
        <v>22</v>
      </c>
      <c r="E513" s="1" t="s">
        <v>23</v>
      </c>
      <c r="N513" s="1" t="s">
        <v>8</v>
      </c>
      <c r="O513" s="1" t="s">
        <v>4</v>
      </c>
      <c r="P513" s="1" t="s">
        <v>10</v>
      </c>
    </row>
    <row r="514" spans="1:16">
      <c r="A514" s="1">
        <f t="shared" si="7"/>
        <v>513</v>
      </c>
      <c r="B514" s="1" t="s">
        <v>51</v>
      </c>
      <c r="C514" s="1" t="s">
        <v>14</v>
      </c>
      <c r="D514" s="1" t="s">
        <v>22</v>
      </c>
      <c r="E514" s="1" t="s">
        <v>23</v>
      </c>
      <c r="N514" s="1" t="s">
        <v>8</v>
      </c>
      <c r="O514" s="1" t="s">
        <v>4</v>
      </c>
      <c r="P514" s="1" t="s">
        <v>10</v>
      </c>
    </row>
    <row r="515" spans="1:16">
      <c r="A515" s="1">
        <f t="shared" si="7"/>
        <v>514</v>
      </c>
      <c r="B515" s="1" t="s">
        <v>51</v>
      </c>
      <c r="C515" s="1" t="s">
        <v>14</v>
      </c>
      <c r="D515" s="1" t="s">
        <v>22</v>
      </c>
      <c r="E515" s="1" t="s">
        <v>23</v>
      </c>
      <c r="N515" s="1" t="s">
        <v>8</v>
      </c>
      <c r="O515" s="1" t="s">
        <v>4</v>
      </c>
      <c r="P515" s="1" t="s">
        <v>10</v>
      </c>
    </row>
    <row r="516" spans="1:16">
      <c r="A516" s="1">
        <f t="shared" ref="A516:A579" si="8">A515+1</f>
        <v>515</v>
      </c>
      <c r="B516" s="1" t="s">
        <v>51</v>
      </c>
      <c r="C516" s="1" t="s">
        <v>14</v>
      </c>
      <c r="D516" s="1" t="s">
        <v>22</v>
      </c>
      <c r="E516" s="1" t="s">
        <v>23</v>
      </c>
      <c r="N516" s="1" t="s">
        <v>8</v>
      </c>
      <c r="O516" s="1" t="s">
        <v>4</v>
      </c>
      <c r="P516" s="1" t="s">
        <v>10</v>
      </c>
    </row>
    <row r="517" spans="1:16">
      <c r="A517" s="1">
        <f t="shared" si="8"/>
        <v>516</v>
      </c>
      <c r="B517" s="1" t="s">
        <v>51</v>
      </c>
      <c r="C517" s="1" t="s">
        <v>14</v>
      </c>
      <c r="D517" s="1" t="s">
        <v>22</v>
      </c>
      <c r="E517" s="1" t="s">
        <v>23</v>
      </c>
      <c r="N517" s="1" t="s">
        <v>8</v>
      </c>
      <c r="O517" s="1" t="s">
        <v>4</v>
      </c>
      <c r="P517" s="1" t="s">
        <v>10</v>
      </c>
    </row>
    <row r="518" spans="1:16">
      <c r="A518" s="1">
        <f t="shared" si="8"/>
        <v>517</v>
      </c>
      <c r="B518" s="1" t="s">
        <v>51</v>
      </c>
      <c r="C518" s="1" t="s">
        <v>14</v>
      </c>
      <c r="D518" s="1" t="s">
        <v>22</v>
      </c>
      <c r="E518" s="1" t="s">
        <v>23</v>
      </c>
      <c r="N518" s="1" t="s">
        <v>8</v>
      </c>
      <c r="O518" s="1" t="s">
        <v>25</v>
      </c>
      <c r="P518" s="1" t="s">
        <v>10</v>
      </c>
    </row>
    <row r="519" spans="1:16">
      <c r="A519" s="1">
        <f t="shared" si="8"/>
        <v>518</v>
      </c>
      <c r="B519" s="1" t="s">
        <v>51</v>
      </c>
      <c r="C519" s="1" t="s">
        <v>14</v>
      </c>
      <c r="D519" s="1" t="s">
        <v>22</v>
      </c>
      <c r="E519" s="1" t="s">
        <v>23</v>
      </c>
      <c r="N519" s="1" t="s">
        <v>8</v>
      </c>
      <c r="O519" s="1" t="s">
        <v>4</v>
      </c>
      <c r="P519" s="1" t="s">
        <v>10</v>
      </c>
    </row>
    <row r="520" spans="1:16">
      <c r="A520" s="1">
        <f t="shared" si="8"/>
        <v>519</v>
      </c>
      <c r="B520" s="1" t="s">
        <v>51</v>
      </c>
      <c r="C520" s="1" t="s">
        <v>14</v>
      </c>
      <c r="D520" s="1" t="s">
        <v>22</v>
      </c>
      <c r="E520" s="1" t="s">
        <v>23</v>
      </c>
      <c r="N520" s="1" t="s">
        <v>8</v>
      </c>
      <c r="O520" s="1" t="s">
        <v>4</v>
      </c>
      <c r="P520" s="1" t="s">
        <v>10</v>
      </c>
    </row>
    <row r="521" spans="1:16">
      <c r="A521" s="1">
        <f t="shared" si="8"/>
        <v>520</v>
      </c>
      <c r="B521" s="1" t="s">
        <v>51</v>
      </c>
      <c r="C521" s="1" t="s">
        <v>14</v>
      </c>
      <c r="D521" s="1" t="s">
        <v>22</v>
      </c>
      <c r="E521" s="1" t="s">
        <v>23</v>
      </c>
      <c r="N521" s="1" t="s">
        <v>8</v>
      </c>
      <c r="O521" s="1" t="s">
        <v>25</v>
      </c>
      <c r="P521" s="1" t="s">
        <v>10</v>
      </c>
    </row>
    <row r="522" spans="1:16">
      <c r="A522" s="1">
        <f t="shared" si="8"/>
        <v>521</v>
      </c>
      <c r="B522" s="1" t="s">
        <v>51</v>
      </c>
      <c r="C522" s="1" t="s">
        <v>14</v>
      </c>
      <c r="D522" s="1" t="s">
        <v>22</v>
      </c>
      <c r="E522" s="1" t="s">
        <v>23</v>
      </c>
      <c r="N522" s="1" t="s">
        <v>8</v>
      </c>
      <c r="O522" s="1" t="s">
        <v>4</v>
      </c>
      <c r="P522" s="1" t="s">
        <v>10</v>
      </c>
    </row>
    <row r="523" spans="1:16">
      <c r="A523" s="1">
        <f t="shared" si="8"/>
        <v>522</v>
      </c>
      <c r="B523" s="1" t="s">
        <v>51</v>
      </c>
      <c r="C523" s="1" t="s">
        <v>14</v>
      </c>
      <c r="D523" s="1" t="s">
        <v>22</v>
      </c>
      <c r="E523" s="1" t="s">
        <v>23</v>
      </c>
      <c r="N523" s="1" t="s">
        <v>8</v>
      </c>
      <c r="O523" s="1" t="s">
        <v>4</v>
      </c>
      <c r="P523" s="1" t="s">
        <v>10</v>
      </c>
    </row>
    <row r="524" spans="1:16">
      <c r="A524" s="1">
        <f t="shared" si="8"/>
        <v>523</v>
      </c>
      <c r="B524" s="1" t="s">
        <v>51</v>
      </c>
      <c r="C524" s="1" t="s">
        <v>14</v>
      </c>
      <c r="D524" s="1" t="s">
        <v>22</v>
      </c>
      <c r="E524" s="1" t="s">
        <v>23</v>
      </c>
      <c r="N524" s="1" t="s">
        <v>8</v>
      </c>
      <c r="O524" s="1" t="s">
        <v>25</v>
      </c>
      <c r="P524" s="1" t="s">
        <v>10</v>
      </c>
    </row>
    <row r="525" spans="1:16">
      <c r="A525" s="1">
        <f t="shared" si="8"/>
        <v>524</v>
      </c>
      <c r="B525" s="1" t="s">
        <v>51</v>
      </c>
      <c r="C525" s="1" t="s">
        <v>14</v>
      </c>
      <c r="D525" s="1" t="s">
        <v>22</v>
      </c>
      <c r="E525" s="1" t="s">
        <v>23</v>
      </c>
      <c r="N525" s="1" t="s">
        <v>8</v>
      </c>
      <c r="O525" s="1" t="s">
        <v>4</v>
      </c>
      <c r="P525" s="1" t="s">
        <v>10</v>
      </c>
    </row>
    <row r="526" spans="1:16">
      <c r="A526" s="1">
        <f t="shared" si="8"/>
        <v>525</v>
      </c>
      <c r="B526" s="1" t="s">
        <v>51</v>
      </c>
      <c r="C526" s="1" t="s">
        <v>14</v>
      </c>
      <c r="D526" s="1" t="s">
        <v>22</v>
      </c>
      <c r="E526" s="1" t="s">
        <v>23</v>
      </c>
      <c r="N526" s="1" t="s">
        <v>8</v>
      </c>
      <c r="O526" s="1" t="s">
        <v>4</v>
      </c>
      <c r="P526" s="1" t="s">
        <v>10</v>
      </c>
    </row>
    <row r="527" spans="1:16">
      <c r="A527" s="1">
        <f t="shared" si="8"/>
        <v>526</v>
      </c>
      <c r="B527" s="1" t="s">
        <v>51</v>
      </c>
      <c r="C527" s="1" t="s">
        <v>14</v>
      </c>
      <c r="D527" s="1" t="s">
        <v>22</v>
      </c>
      <c r="E527" s="1" t="s">
        <v>23</v>
      </c>
      <c r="N527" s="1" t="s">
        <v>8</v>
      </c>
      <c r="O527" s="1" t="s">
        <v>4</v>
      </c>
      <c r="P527" s="1" t="s">
        <v>10</v>
      </c>
    </row>
    <row r="528" spans="1:16">
      <c r="A528" s="1">
        <f t="shared" si="8"/>
        <v>527</v>
      </c>
      <c r="B528" s="1" t="s">
        <v>51</v>
      </c>
      <c r="C528" s="1" t="s">
        <v>14</v>
      </c>
      <c r="D528" s="1" t="s">
        <v>22</v>
      </c>
      <c r="E528" s="1" t="s">
        <v>23</v>
      </c>
      <c r="N528" s="1" t="s">
        <v>8</v>
      </c>
      <c r="O528" s="1" t="s">
        <v>25</v>
      </c>
      <c r="P528" s="1" t="s">
        <v>10</v>
      </c>
    </row>
    <row r="529" spans="1:16">
      <c r="A529" s="1">
        <f t="shared" si="8"/>
        <v>528</v>
      </c>
      <c r="B529" s="1" t="s">
        <v>51</v>
      </c>
      <c r="C529" s="1" t="s">
        <v>14</v>
      </c>
      <c r="D529" s="1" t="s">
        <v>22</v>
      </c>
      <c r="E529" s="1" t="s">
        <v>23</v>
      </c>
      <c r="N529" s="1" t="s">
        <v>8</v>
      </c>
      <c r="O529" s="1" t="s">
        <v>25</v>
      </c>
      <c r="P529" s="1" t="s">
        <v>10</v>
      </c>
    </row>
    <row r="530" spans="1:16">
      <c r="A530" s="1">
        <f t="shared" si="8"/>
        <v>529</v>
      </c>
      <c r="B530" s="1" t="s">
        <v>51</v>
      </c>
      <c r="C530" s="1" t="s">
        <v>14</v>
      </c>
      <c r="D530" s="1" t="s">
        <v>22</v>
      </c>
      <c r="E530" s="1" t="s">
        <v>23</v>
      </c>
      <c r="N530" s="1" t="s">
        <v>8</v>
      </c>
      <c r="O530" s="1" t="s">
        <v>4</v>
      </c>
      <c r="P530" s="1" t="s">
        <v>10</v>
      </c>
    </row>
    <row r="531" spans="1:16">
      <c r="A531" s="1">
        <f t="shared" si="8"/>
        <v>530</v>
      </c>
      <c r="B531" s="1" t="s">
        <v>51</v>
      </c>
      <c r="C531" s="1" t="s">
        <v>14</v>
      </c>
      <c r="D531" s="1" t="s">
        <v>22</v>
      </c>
      <c r="E531" s="1" t="s">
        <v>23</v>
      </c>
      <c r="N531" s="1" t="s">
        <v>8</v>
      </c>
      <c r="O531" s="1" t="s">
        <v>4</v>
      </c>
      <c r="P531" s="1" t="s">
        <v>10</v>
      </c>
    </row>
    <row r="532" spans="1:16">
      <c r="A532" s="1">
        <f t="shared" si="8"/>
        <v>531</v>
      </c>
      <c r="B532" s="1" t="s">
        <v>51</v>
      </c>
      <c r="C532" s="1" t="s">
        <v>14</v>
      </c>
      <c r="D532" s="1" t="s">
        <v>22</v>
      </c>
      <c r="E532" s="1" t="s">
        <v>23</v>
      </c>
      <c r="N532" s="1" t="s">
        <v>8</v>
      </c>
      <c r="O532" s="1" t="s">
        <v>4</v>
      </c>
      <c r="P532" s="1" t="s">
        <v>10</v>
      </c>
    </row>
    <row r="533" spans="1:16">
      <c r="A533" s="1">
        <f t="shared" si="8"/>
        <v>532</v>
      </c>
      <c r="B533" s="1" t="s">
        <v>51</v>
      </c>
      <c r="C533" s="1" t="s">
        <v>14</v>
      </c>
      <c r="D533" s="1" t="s">
        <v>22</v>
      </c>
      <c r="E533" s="1" t="s">
        <v>23</v>
      </c>
      <c r="N533" s="1" t="s">
        <v>8</v>
      </c>
      <c r="O533" s="1" t="s">
        <v>4</v>
      </c>
      <c r="P533" s="1" t="s">
        <v>10</v>
      </c>
    </row>
    <row r="534" spans="1:16">
      <c r="A534" s="1">
        <f t="shared" si="8"/>
        <v>533</v>
      </c>
      <c r="B534" s="1" t="s">
        <v>51</v>
      </c>
      <c r="C534" s="1" t="s">
        <v>14</v>
      </c>
      <c r="D534" s="1" t="s">
        <v>22</v>
      </c>
      <c r="E534" s="1" t="s">
        <v>23</v>
      </c>
      <c r="N534" s="1" t="s">
        <v>8</v>
      </c>
      <c r="O534" s="1" t="s">
        <v>4</v>
      </c>
      <c r="P534" s="1" t="s">
        <v>10</v>
      </c>
    </row>
    <row r="535" spans="1:16">
      <c r="A535" s="1">
        <f t="shared" si="8"/>
        <v>534</v>
      </c>
      <c r="B535" s="1" t="s">
        <v>51</v>
      </c>
      <c r="C535" s="1" t="s">
        <v>14</v>
      </c>
      <c r="D535" s="1" t="s">
        <v>22</v>
      </c>
      <c r="E535" s="1" t="s">
        <v>23</v>
      </c>
      <c r="N535" s="1" t="s">
        <v>8</v>
      </c>
      <c r="O535" s="1" t="s">
        <v>4</v>
      </c>
      <c r="P535" s="1" t="s">
        <v>10</v>
      </c>
    </row>
    <row r="536" spans="1:16">
      <c r="A536" s="1">
        <f t="shared" si="8"/>
        <v>535</v>
      </c>
      <c r="B536" s="1" t="s">
        <v>51</v>
      </c>
      <c r="C536" s="1" t="s">
        <v>14</v>
      </c>
      <c r="D536" s="1" t="s">
        <v>22</v>
      </c>
      <c r="E536" s="1" t="s">
        <v>23</v>
      </c>
      <c r="N536" s="1" t="s">
        <v>8</v>
      </c>
      <c r="O536" s="1" t="s">
        <v>25</v>
      </c>
      <c r="P536" s="1" t="s">
        <v>10</v>
      </c>
    </row>
    <row r="537" spans="1:16">
      <c r="A537" s="1">
        <f t="shared" si="8"/>
        <v>536</v>
      </c>
      <c r="B537" s="1" t="s">
        <v>51</v>
      </c>
      <c r="C537" s="1" t="s">
        <v>14</v>
      </c>
      <c r="D537" s="1" t="s">
        <v>22</v>
      </c>
      <c r="E537" s="1" t="s">
        <v>23</v>
      </c>
      <c r="N537" s="1" t="s">
        <v>8</v>
      </c>
      <c r="O537" s="1" t="s">
        <v>4</v>
      </c>
      <c r="P537" s="1" t="s">
        <v>10</v>
      </c>
    </row>
    <row r="538" spans="1:16">
      <c r="A538" s="1">
        <f t="shared" si="8"/>
        <v>537</v>
      </c>
      <c r="B538" s="1" t="s">
        <v>51</v>
      </c>
      <c r="C538" s="1" t="s">
        <v>14</v>
      </c>
      <c r="D538" s="1" t="s">
        <v>22</v>
      </c>
      <c r="E538" s="1" t="s">
        <v>23</v>
      </c>
      <c r="N538" s="1" t="s">
        <v>8</v>
      </c>
      <c r="O538" s="1" t="s">
        <v>25</v>
      </c>
      <c r="P538" s="1" t="s">
        <v>10</v>
      </c>
    </row>
    <row r="539" spans="1:16">
      <c r="A539" s="1">
        <f t="shared" si="8"/>
        <v>538</v>
      </c>
      <c r="B539" s="1" t="s">
        <v>51</v>
      </c>
      <c r="C539" s="1" t="s">
        <v>14</v>
      </c>
      <c r="D539" s="1" t="s">
        <v>22</v>
      </c>
      <c r="E539" s="1" t="s">
        <v>23</v>
      </c>
      <c r="N539" s="1" t="s">
        <v>8</v>
      </c>
      <c r="O539" s="1" t="s">
        <v>25</v>
      </c>
      <c r="P539" s="1" t="s">
        <v>10</v>
      </c>
    </row>
    <row r="540" spans="1:16">
      <c r="A540" s="1">
        <f t="shared" si="8"/>
        <v>539</v>
      </c>
      <c r="B540" s="1" t="s">
        <v>51</v>
      </c>
      <c r="C540" s="1" t="s">
        <v>14</v>
      </c>
      <c r="D540" s="1" t="s">
        <v>22</v>
      </c>
      <c r="E540" s="1" t="s">
        <v>23</v>
      </c>
      <c r="N540" s="1" t="s">
        <v>8</v>
      </c>
      <c r="O540" s="1" t="s">
        <v>4</v>
      </c>
      <c r="P540" s="1" t="s">
        <v>10</v>
      </c>
    </row>
    <row r="541" spans="1:16">
      <c r="A541" s="1">
        <f t="shared" si="8"/>
        <v>540</v>
      </c>
      <c r="B541" s="1" t="s">
        <v>51</v>
      </c>
      <c r="C541" s="1" t="s">
        <v>14</v>
      </c>
      <c r="D541" s="1" t="s">
        <v>22</v>
      </c>
      <c r="E541" s="1" t="s">
        <v>23</v>
      </c>
      <c r="N541" s="1" t="s">
        <v>8</v>
      </c>
      <c r="O541" s="1" t="s">
        <v>4</v>
      </c>
      <c r="P541" s="1" t="s">
        <v>10</v>
      </c>
    </row>
    <row r="542" spans="1:16">
      <c r="A542" s="1">
        <f t="shared" si="8"/>
        <v>541</v>
      </c>
      <c r="B542" s="1" t="s">
        <v>51</v>
      </c>
      <c r="C542" s="1" t="s">
        <v>14</v>
      </c>
      <c r="D542" s="1" t="s">
        <v>22</v>
      </c>
      <c r="E542" s="1" t="s">
        <v>23</v>
      </c>
      <c r="N542" s="1" t="s">
        <v>8</v>
      </c>
      <c r="O542" s="1" t="s">
        <v>4</v>
      </c>
      <c r="P542" s="1" t="s">
        <v>10</v>
      </c>
    </row>
    <row r="543" spans="1:16">
      <c r="A543" s="1">
        <f t="shared" si="8"/>
        <v>542</v>
      </c>
      <c r="B543" s="1" t="s">
        <v>51</v>
      </c>
      <c r="C543" s="1" t="s">
        <v>14</v>
      </c>
      <c r="D543" s="1" t="s">
        <v>22</v>
      </c>
      <c r="E543" s="1" t="s">
        <v>23</v>
      </c>
      <c r="N543" s="1" t="s">
        <v>8</v>
      </c>
      <c r="O543" s="1" t="s">
        <v>4</v>
      </c>
      <c r="P543" s="1" t="s">
        <v>10</v>
      </c>
    </row>
    <row r="544" spans="1:16">
      <c r="A544" s="1">
        <f t="shared" si="8"/>
        <v>543</v>
      </c>
      <c r="B544" s="1" t="s">
        <v>51</v>
      </c>
      <c r="C544" s="1" t="s">
        <v>14</v>
      </c>
      <c r="D544" s="1" t="s">
        <v>22</v>
      </c>
      <c r="E544" s="1" t="s">
        <v>23</v>
      </c>
      <c r="N544" s="1" t="s">
        <v>8</v>
      </c>
      <c r="O544" s="1" t="s">
        <v>4</v>
      </c>
      <c r="P544" s="1" t="s">
        <v>10</v>
      </c>
    </row>
    <row r="545" spans="1:16">
      <c r="A545" s="1">
        <f t="shared" si="8"/>
        <v>544</v>
      </c>
      <c r="B545" s="1" t="s">
        <v>262</v>
      </c>
      <c r="C545" s="1" t="s">
        <v>14</v>
      </c>
      <c r="D545" s="1" t="s">
        <v>22</v>
      </c>
      <c r="E545" s="1" t="s">
        <v>23</v>
      </c>
      <c r="N545" s="1" t="s">
        <v>8</v>
      </c>
      <c r="O545" s="1" t="s">
        <v>4</v>
      </c>
      <c r="P545" s="1" t="s">
        <v>10</v>
      </c>
    </row>
    <row r="546" spans="1:16">
      <c r="A546" s="1">
        <f t="shared" si="8"/>
        <v>545</v>
      </c>
      <c r="B546" s="1" t="s">
        <v>262</v>
      </c>
      <c r="C546" s="1" t="s">
        <v>14</v>
      </c>
      <c r="D546" s="1" t="s">
        <v>22</v>
      </c>
      <c r="E546" s="1" t="s">
        <v>23</v>
      </c>
      <c r="N546" s="1" t="s">
        <v>8</v>
      </c>
      <c r="O546" s="1" t="s">
        <v>4</v>
      </c>
      <c r="P546" s="1" t="s">
        <v>10</v>
      </c>
    </row>
    <row r="547" spans="1:16">
      <c r="A547" s="1">
        <f t="shared" si="8"/>
        <v>546</v>
      </c>
      <c r="B547" s="1" t="s">
        <v>262</v>
      </c>
      <c r="C547" s="1" t="s">
        <v>14</v>
      </c>
      <c r="D547" s="1" t="s">
        <v>22</v>
      </c>
      <c r="E547" s="1" t="s">
        <v>23</v>
      </c>
      <c r="N547" s="1" t="s">
        <v>8</v>
      </c>
      <c r="O547" s="1" t="s">
        <v>26</v>
      </c>
      <c r="P547" s="1" t="s">
        <v>10</v>
      </c>
    </row>
    <row r="548" spans="1:16">
      <c r="A548" s="1">
        <f t="shared" si="8"/>
        <v>547</v>
      </c>
      <c r="B548" s="1" t="s">
        <v>262</v>
      </c>
      <c r="C548" s="1" t="s">
        <v>14</v>
      </c>
      <c r="D548" s="1" t="s">
        <v>22</v>
      </c>
      <c r="E548" s="1" t="s">
        <v>23</v>
      </c>
      <c r="N548" s="1" t="s">
        <v>8</v>
      </c>
      <c r="O548" s="1" t="s">
        <v>26</v>
      </c>
      <c r="P548" s="1" t="s">
        <v>10</v>
      </c>
    </row>
    <row r="549" spans="1:16">
      <c r="A549" s="1">
        <f t="shared" si="8"/>
        <v>548</v>
      </c>
      <c r="B549" s="1" t="s">
        <v>262</v>
      </c>
      <c r="C549" s="1" t="s">
        <v>14</v>
      </c>
      <c r="D549" s="1" t="s">
        <v>22</v>
      </c>
      <c r="E549" s="1" t="s">
        <v>23</v>
      </c>
      <c r="N549" s="1" t="s">
        <v>8</v>
      </c>
      <c r="O549" s="1" t="s">
        <v>26</v>
      </c>
      <c r="P549" s="1" t="s">
        <v>10</v>
      </c>
    </row>
    <row r="550" spans="1:16">
      <c r="A550" s="1">
        <f t="shared" si="8"/>
        <v>549</v>
      </c>
      <c r="B550" s="1" t="s">
        <v>262</v>
      </c>
      <c r="C550" s="1" t="s">
        <v>14</v>
      </c>
      <c r="D550" s="1" t="s">
        <v>22</v>
      </c>
      <c r="E550" s="1" t="s">
        <v>23</v>
      </c>
      <c r="N550" s="1" t="s">
        <v>8</v>
      </c>
      <c r="O550" s="1" t="s">
        <v>26</v>
      </c>
      <c r="P550" s="1" t="s">
        <v>10</v>
      </c>
    </row>
    <row r="551" spans="1:16">
      <c r="A551" s="1">
        <f t="shared" si="8"/>
        <v>550</v>
      </c>
      <c r="B551" s="1" t="s">
        <v>262</v>
      </c>
      <c r="C551" s="1" t="s">
        <v>14</v>
      </c>
      <c r="D551" s="1" t="s">
        <v>22</v>
      </c>
      <c r="E551" s="1" t="s">
        <v>23</v>
      </c>
      <c r="N551" s="1" t="s">
        <v>8</v>
      </c>
      <c r="O551" s="1" t="s">
        <v>26</v>
      </c>
      <c r="P551" s="1" t="s">
        <v>10</v>
      </c>
    </row>
    <row r="552" spans="1:16">
      <c r="A552" s="1">
        <f t="shared" si="8"/>
        <v>551</v>
      </c>
      <c r="B552" s="1" t="s">
        <v>262</v>
      </c>
      <c r="C552" s="1" t="s">
        <v>14</v>
      </c>
      <c r="D552" s="1" t="s">
        <v>22</v>
      </c>
      <c r="E552" s="1" t="s">
        <v>23</v>
      </c>
      <c r="N552" s="1" t="s">
        <v>24</v>
      </c>
      <c r="O552" s="1" t="s">
        <v>4</v>
      </c>
      <c r="P552" s="1" t="s">
        <v>10</v>
      </c>
    </row>
    <row r="553" spans="1:16">
      <c r="A553" s="1">
        <f t="shared" si="8"/>
        <v>552</v>
      </c>
      <c r="B553" s="1" t="s">
        <v>262</v>
      </c>
      <c r="C553" s="1" t="s">
        <v>14</v>
      </c>
      <c r="D553" s="1" t="s">
        <v>22</v>
      </c>
      <c r="E553" s="1" t="s">
        <v>23</v>
      </c>
      <c r="N553" s="1" t="s">
        <v>24</v>
      </c>
      <c r="O553" s="1" t="s">
        <v>4</v>
      </c>
      <c r="P553" s="1" t="s">
        <v>10</v>
      </c>
    </row>
    <row r="554" spans="1:16">
      <c r="A554" s="1">
        <f t="shared" si="8"/>
        <v>553</v>
      </c>
      <c r="B554" s="1" t="s">
        <v>262</v>
      </c>
      <c r="C554" s="1" t="s">
        <v>14</v>
      </c>
      <c r="D554" s="1" t="s">
        <v>22</v>
      </c>
      <c r="E554" s="1" t="s">
        <v>23</v>
      </c>
      <c r="N554" s="1" t="s">
        <v>24</v>
      </c>
      <c r="O554" s="1" t="s">
        <v>4</v>
      </c>
      <c r="P554" s="1" t="s">
        <v>10</v>
      </c>
    </row>
    <row r="555" spans="1:16">
      <c r="A555" s="1">
        <f t="shared" si="8"/>
        <v>554</v>
      </c>
      <c r="B555" s="1" t="s">
        <v>262</v>
      </c>
      <c r="C555" s="1" t="s">
        <v>14</v>
      </c>
      <c r="D555" s="1" t="s">
        <v>22</v>
      </c>
      <c r="E555" s="1" t="s">
        <v>23</v>
      </c>
      <c r="N555" s="1" t="s">
        <v>24</v>
      </c>
      <c r="O555" s="1" t="s">
        <v>4</v>
      </c>
      <c r="P555" s="1" t="s">
        <v>10</v>
      </c>
    </row>
    <row r="556" spans="1:16">
      <c r="A556" s="1">
        <f t="shared" si="8"/>
        <v>555</v>
      </c>
      <c r="B556" s="1" t="s">
        <v>262</v>
      </c>
      <c r="C556" s="1" t="s">
        <v>14</v>
      </c>
      <c r="D556" s="1" t="s">
        <v>22</v>
      </c>
      <c r="E556" s="1" t="s">
        <v>23</v>
      </c>
      <c r="N556" s="1" t="s">
        <v>24</v>
      </c>
      <c r="O556" s="1" t="s">
        <v>4</v>
      </c>
      <c r="P556" s="1" t="s">
        <v>10</v>
      </c>
    </row>
    <row r="557" spans="1:16">
      <c r="A557" s="1">
        <f t="shared" si="8"/>
        <v>556</v>
      </c>
      <c r="B557" s="1" t="s">
        <v>262</v>
      </c>
      <c r="C557" s="1" t="s">
        <v>14</v>
      </c>
      <c r="D557" s="1" t="s">
        <v>22</v>
      </c>
      <c r="E557" s="1" t="s">
        <v>23</v>
      </c>
      <c r="N557" s="1" t="s">
        <v>24</v>
      </c>
      <c r="O557" s="1" t="s">
        <v>4</v>
      </c>
      <c r="P557" s="1" t="s">
        <v>10</v>
      </c>
    </row>
    <row r="558" spans="1:16">
      <c r="A558" s="1">
        <f t="shared" si="8"/>
        <v>557</v>
      </c>
      <c r="B558" s="1" t="s">
        <v>262</v>
      </c>
      <c r="C558" s="1" t="s">
        <v>14</v>
      </c>
      <c r="D558" s="1" t="s">
        <v>22</v>
      </c>
      <c r="E558" s="1" t="s">
        <v>23</v>
      </c>
      <c r="N558" s="1" t="s">
        <v>24</v>
      </c>
      <c r="O558" s="1" t="s">
        <v>4</v>
      </c>
      <c r="P558" s="1" t="s">
        <v>10</v>
      </c>
    </row>
    <row r="559" spans="1:16">
      <c r="A559" s="1">
        <f t="shared" si="8"/>
        <v>558</v>
      </c>
      <c r="B559" s="1" t="s">
        <v>262</v>
      </c>
      <c r="C559" s="1" t="s">
        <v>14</v>
      </c>
      <c r="D559" s="1" t="s">
        <v>22</v>
      </c>
      <c r="E559" s="1" t="s">
        <v>23</v>
      </c>
      <c r="N559" s="1" t="s">
        <v>24</v>
      </c>
      <c r="O559" s="1" t="s">
        <v>4</v>
      </c>
      <c r="P559" s="1" t="s">
        <v>10</v>
      </c>
    </row>
    <row r="560" spans="1:16">
      <c r="A560" s="1">
        <f t="shared" si="8"/>
        <v>559</v>
      </c>
      <c r="B560" s="1" t="s">
        <v>262</v>
      </c>
      <c r="C560" s="1" t="s">
        <v>14</v>
      </c>
      <c r="D560" s="1" t="s">
        <v>22</v>
      </c>
      <c r="E560" s="1" t="s">
        <v>23</v>
      </c>
      <c r="N560" s="1" t="s">
        <v>24</v>
      </c>
      <c r="O560" s="1" t="s">
        <v>4</v>
      </c>
      <c r="P560" s="1" t="s">
        <v>10</v>
      </c>
    </row>
    <row r="561" spans="1:16">
      <c r="A561" s="1">
        <f t="shared" si="8"/>
        <v>560</v>
      </c>
      <c r="B561" s="1" t="s">
        <v>262</v>
      </c>
      <c r="C561" s="1" t="s">
        <v>14</v>
      </c>
      <c r="D561" s="1" t="s">
        <v>22</v>
      </c>
      <c r="E561" s="1" t="s">
        <v>23</v>
      </c>
      <c r="N561" s="1" t="s">
        <v>24</v>
      </c>
      <c r="O561" s="1" t="s">
        <v>4</v>
      </c>
      <c r="P561" s="1" t="s">
        <v>10</v>
      </c>
    </row>
    <row r="562" spans="1:16">
      <c r="A562" s="1">
        <f t="shared" si="8"/>
        <v>561</v>
      </c>
      <c r="B562" s="1" t="s">
        <v>262</v>
      </c>
      <c r="C562" s="1" t="s">
        <v>14</v>
      </c>
      <c r="D562" s="1" t="s">
        <v>22</v>
      </c>
      <c r="E562" s="1" t="s">
        <v>23</v>
      </c>
      <c r="N562" s="1" t="s">
        <v>24</v>
      </c>
      <c r="O562" s="1" t="s">
        <v>4</v>
      </c>
      <c r="P562" s="1" t="s">
        <v>10</v>
      </c>
    </row>
    <row r="563" spans="1:16">
      <c r="A563" s="1">
        <f t="shared" si="8"/>
        <v>562</v>
      </c>
      <c r="B563" s="1" t="s">
        <v>262</v>
      </c>
      <c r="C563" s="1" t="s">
        <v>14</v>
      </c>
      <c r="D563" s="1" t="s">
        <v>22</v>
      </c>
      <c r="E563" s="1" t="s">
        <v>23</v>
      </c>
      <c r="N563" s="1" t="s">
        <v>24</v>
      </c>
      <c r="O563" s="1" t="s">
        <v>4</v>
      </c>
      <c r="P563" s="1" t="s">
        <v>10</v>
      </c>
    </row>
    <row r="564" spans="1:16">
      <c r="A564" s="1">
        <f t="shared" si="8"/>
        <v>563</v>
      </c>
      <c r="B564" s="1" t="s">
        <v>262</v>
      </c>
      <c r="C564" s="1" t="s">
        <v>14</v>
      </c>
      <c r="D564" s="1" t="s">
        <v>22</v>
      </c>
      <c r="E564" s="1" t="s">
        <v>23</v>
      </c>
      <c r="N564" s="1" t="s">
        <v>24</v>
      </c>
      <c r="O564" s="1" t="s">
        <v>4</v>
      </c>
      <c r="P564" s="1" t="s">
        <v>10</v>
      </c>
    </row>
    <row r="565" spans="1:16">
      <c r="A565" s="1">
        <f t="shared" si="8"/>
        <v>564</v>
      </c>
      <c r="B565" s="1" t="s">
        <v>262</v>
      </c>
      <c r="C565" s="1" t="s">
        <v>14</v>
      </c>
      <c r="D565" s="1" t="s">
        <v>22</v>
      </c>
      <c r="E565" s="1" t="s">
        <v>23</v>
      </c>
      <c r="N565" s="1" t="s">
        <v>24</v>
      </c>
      <c r="O565" s="1" t="s">
        <v>4</v>
      </c>
      <c r="P565" s="1" t="s">
        <v>10</v>
      </c>
    </row>
    <row r="566" spans="1:16">
      <c r="A566" s="1">
        <f t="shared" si="8"/>
        <v>565</v>
      </c>
      <c r="B566" s="1" t="s">
        <v>262</v>
      </c>
      <c r="C566" s="1" t="s">
        <v>14</v>
      </c>
      <c r="D566" s="1" t="s">
        <v>22</v>
      </c>
      <c r="E566" s="1" t="s">
        <v>23</v>
      </c>
      <c r="N566" s="1" t="s">
        <v>24</v>
      </c>
      <c r="O566" s="1" t="s">
        <v>4</v>
      </c>
      <c r="P566" s="1" t="s">
        <v>10</v>
      </c>
    </row>
    <row r="567" spans="1:16">
      <c r="A567" s="1">
        <f t="shared" si="8"/>
        <v>566</v>
      </c>
      <c r="B567" s="1" t="s">
        <v>262</v>
      </c>
      <c r="C567" s="1" t="s">
        <v>14</v>
      </c>
      <c r="D567" s="1" t="s">
        <v>22</v>
      </c>
      <c r="E567" s="1" t="s">
        <v>23</v>
      </c>
      <c r="N567" s="1" t="s">
        <v>24</v>
      </c>
      <c r="O567" s="1" t="s">
        <v>4</v>
      </c>
      <c r="P567" s="1" t="s">
        <v>10</v>
      </c>
    </row>
    <row r="568" spans="1:16">
      <c r="A568" s="1">
        <f t="shared" si="8"/>
        <v>567</v>
      </c>
      <c r="B568" s="1" t="s">
        <v>262</v>
      </c>
      <c r="C568" s="1" t="s">
        <v>14</v>
      </c>
      <c r="D568" s="1" t="s">
        <v>22</v>
      </c>
      <c r="E568" s="1" t="s">
        <v>23</v>
      </c>
      <c r="N568" s="1" t="s">
        <v>24</v>
      </c>
      <c r="O568" s="1" t="s">
        <v>4</v>
      </c>
      <c r="P568" s="1" t="s">
        <v>10</v>
      </c>
    </row>
    <row r="569" spans="1:16">
      <c r="A569" s="1">
        <f t="shared" si="8"/>
        <v>568</v>
      </c>
      <c r="B569" s="1" t="s">
        <v>262</v>
      </c>
      <c r="C569" s="1" t="s">
        <v>14</v>
      </c>
      <c r="D569" s="1" t="s">
        <v>22</v>
      </c>
      <c r="E569" s="1" t="s">
        <v>23</v>
      </c>
      <c r="N569" s="1" t="s">
        <v>24</v>
      </c>
      <c r="O569" s="1" t="s">
        <v>4</v>
      </c>
      <c r="P569" s="1" t="s">
        <v>10</v>
      </c>
    </row>
    <row r="570" spans="1:16">
      <c r="A570" s="1">
        <f t="shared" si="8"/>
        <v>569</v>
      </c>
      <c r="B570" s="1" t="s">
        <v>262</v>
      </c>
      <c r="C570" s="1" t="s">
        <v>14</v>
      </c>
      <c r="D570" s="1" t="s">
        <v>22</v>
      </c>
      <c r="E570" s="1" t="s">
        <v>23</v>
      </c>
      <c r="N570" s="1" t="s">
        <v>24</v>
      </c>
      <c r="O570" s="1" t="s">
        <v>4</v>
      </c>
      <c r="P570" s="1" t="s">
        <v>10</v>
      </c>
    </row>
    <row r="571" spans="1:16">
      <c r="A571" s="1">
        <f t="shared" si="8"/>
        <v>570</v>
      </c>
      <c r="B571" s="1" t="s">
        <v>262</v>
      </c>
      <c r="C571" s="1" t="s">
        <v>14</v>
      </c>
      <c r="D571" s="1" t="s">
        <v>22</v>
      </c>
      <c r="E571" s="1" t="s">
        <v>23</v>
      </c>
      <c r="N571" s="1" t="s">
        <v>24</v>
      </c>
      <c r="O571" s="1" t="s">
        <v>4</v>
      </c>
      <c r="P571" s="1" t="s">
        <v>10</v>
      </c>
    </row>
    <row r="572" spans="1:16">
      <c r="A572" s="1">
        <f t="shared" si="8"/>
        <v>571</v>
      </c>
      <c r="B572" s="1" t="s">
        <v>262</v>
      </c>
      <c r="C572" s="1" t="s">
        <v>14</v>
      </c>
      <c r="D572" s="1" t="s">
        <v>22</v>
      </c>
      <c r="E572" s="1" t="s">
        <v>23</v>
      </c>
      <c r="N572" s="1" t="s">
        <v>24</v>
      </c>
      <c r="O572" s="1" t="s">
        <v>4</v>
      </c>
      <c r="P572" s="1" t="s">
        <v>10</v>
      </c>
    </row>
    <row r="573" spans="1:16">
      <c r="A573" s="1">
        <f t="shared" si="8"/>
        <v>572</v>
      </c>
      <c r="B573" s="1" t="s">
        <v>262</v>
      </c>
      <c r="C573" s="1" t="s">
        <v>14</v>
      </c>
      <c r="D573" s="1" t="s">
        <v>22</v>
      </c>
      <c r="E573" s="1" t="s">
        <v>23</v>
      </c>
      <c r="N573" s="1" t="s">
        <v>24</v>
      </c>
      <c r="O573" s="1" t="s">
        <v>4</v>
      </c>
      <c r="P573" s="1" t="s">
        <v>10</v>
      </c>
    </row>
    <row r="574" spans="1:16">
      <c r="A574" s="1">
        <f t="shared" si="8"/>
        <v>573</v>
      </c>
      <c r="B574" s="1" t="s">
        <v>262</v>
      </c>
      <c r="C574" s="1" t="s">
        <v>14</v>
      </c>
      <c r="D574" s="1" t="s">
        <v>22</v>
      </c>
      <c r="E574" s="1" t="s">
        <v>23</v>
      </c>
      <c r="N574" s="1" t="s">
        <v>24</v>
      </c>
      <c r="O574" s="1" t="s">
        <v>4</v>
      </c>
      <c r="P574" s="1" t="s">
        <v>10</v>
      </c>
    </row>
    <row r="575" spans="1:16">
      <c r="A575" s="1">
        <f t="shared" si="8"/>
        <v>574</v>
      </c>
      <c r="B575" s="1" t="s">
        <v>262</v>
      </c>
      <c r="C575" s="1" t="s">
        <v>14</v>
      </c>
      <c r="D575" s="1" t="s">
        <v>22</v>
      </c>
      <c r="E575" s="1" t="s">
        <v>23</v>
      </c>
      <c r="N575" s="1" t="s">
        <v>24</v>
      </c>
      <c r="O575" s="1" t="s">
        <v>4</v>
      </c>
      <c r="P575" s="1" t="s">
        <v>10</v>
      </c>
    </row>
    <row r="576" spans="1:16">
      <c r="A576" s="1">
        <f t="shared" si="8"/>
        <v>575</v>
      </c>
      <c r="B576" s="1" t="s">
        <v>262</v>
      </c>
      <c r="C576" s="1" t="s">
        <v>14</v>
      </c>
      <c r="D576" s="1" t="s">
        <v>22</v>
      </c>
      <c r="E576" s="1" t="s">
        <v>23</v>
      </c>
      <c r="N576" s="1" t="s">
        <v>24</v>
      </c>
      <c r="O576" s="1" t="s">
        <v>4</v>
      </c>
      <c r="P576" s="1" t="s">
        <v>10</v>
      </c>
    </row>
    <row r="577" spans="1:16">
      <c r="A577" s="1">
        <f t="shared" si="8"/>
        <v>576</v>
      </c>
      <c r="B577" s="1" t="s">
        <v>262</v>
      </c>
      <c r="C577" s="1" t="s">
        <v>14</v>
      </c>
      <c r="D577" s="1" t="s">
        <v>22</v>
      </c>
      <c r="E577" s="1" t="s">
        <v>23</v>
      </c>
      <c r="N577" s="1" t="s">
        <v>24</v>
      </c>
      <c r="O577" s="1" t="s">
        <v>4</v>
      </c>
      <c r="P577" s="1" t="s">
        <v>10</v>
      </c>
    </row>
    <row r="578" spans="1:16">
      <c r="A578" s="1">
        <f t="shared" si="8"/>
        <v>577</v>
      </c>
      <c r="B578" s="1" t="s">
        <v>262</v>
      </c>
      <c r="C578" s="1" t="s">
        <v>14</v>
      </c>
      <c r="D578" s="1" t="s">
        <v>22</v>
      </c>
      <c r="E578" s="1" t="s">
        <v>23</v>
      </c>
      <c r="N578" s="1" t="s">
        <v>24</v>
      </c>
      <c r="O578" s="1" t="s">
        <v>4</v>
      </c>
      <c r="P578" s="1" t="s">
        <v>10</v>
      </c>
    </row>
    <row r="579" spans="1:16">
      <c r="A579" s="1">
        <f t="shared" si="8"/>
        <v>578</v>
      </c>
      <c r="B579" s="1" t="s">
        <v>262</v>
      </c>
      <c r="C579" s="1" t="s">
        <v>14</v>
      </c>
      <c r="D579" s="1" t="s">
        <v>22</v>
      </c>
      <c r="E579" s="1" t="s">
        <v>23</v>
      </c>
      <c r="N579" s="1" t="s">
        <v>24</v>
      </c>
      <c r="O579" s="1" t="s">
        <v>4</v>
      </c>
      <c r="P579" s="1" t="s">
        <v>10</v>
      </c>
    </row>
  </sheetData>
  <pageMargins left="0.7" right="0.7" top="0.75" bottom="0.75" header="0.3" footer="0.3"/>
  <pageSetup orientation="portrait" copies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R23"/>
  <sheetViews>
    <sheetView workbookViewId="0">
      <selection activeCell="B2" sqref="B2:B23"/>
    </sheetView>
  </sheetViews>
  <sheetFormatPr defaultRowHeight="11.25"/>
  <cols>
    <col min="1" max="1" width="8.140625" style="1" customWidth="1"/>
    <col min="2" max="2" width="18.85546875" style="1" customWidth="1"/>
    <col min="3" max="3" width="9" style="1" customWidth="1"/>
    <col min="4" max="4" width="8.140625" style="1" customWidth="1"/>
    <col min="5" max="5" width="10" style="1" customWidth="1"/>
    <col min="6" max="6" width="12.28515625" style="1" customWidth="1"/>
    <col min="7" max="7" width="14.42578125" style="1" customWidth="1"/>
    <col min="8" max="11" width="8.140625" style="1" customWidth="1"/>
    <col min="12" max="12" width="9.5703125" style="1" customWidth="1"/>
    <col min="13" max="13" width="18.28515625" style="1" customWidth="1"/>
    <col min="14" max="15" width="8.28515625" style="1" customWidth="1"/>
    <col min="16" max="16" width="7.85546875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57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55</v>
      </c>
    </row>
    <row r="2" spans="1:18">
      <c r="A2" s="1">
        <v>1</v>
      </c>
      <c r="B2" s="1" t="s">
        <v>262</v>
      </c>
      <c r="C2" s="1" t="s">
        <v>14</v>
      </c>
      <c r="D2" s="1" t="s">
        <v>27</v>
      </c>
      <c r="E2" s="1" t="s">
        <v>29</v>
      </c>
      <c r="F2" s="4" t="s">
        <v>131</v>
      </c>
      <c r="G2" s="5" t="s">
        <v>140</v>
      </c>
      <c r="H2" s="9">
        <v>14.555939</v>
      </c>
      <c r="I2" s="9">
        <v>30.752237000000001</v>
      </c>
      <c r="J2" s="1">
        <v>101022.9</v>
      </c>
      <c r="K2" s="1">
        <f>J2-L2</f>
        <v>101022.9</v>
      </c>
      <c r="L2" s="1">
        <f>M2*J2</f>
        <v>0</v>
      </c>
      <c r="M2" s="1">
        <f>0/1</f>
        <v>0</v>
      </c>
      <c r="N2" s="1" t="s">
        <v>40</v>
      </c>
      <c r="O2" s="1">
        <v>0</v>
      </c>
      <c r="P2" s="1" t="s">
        <v>32</v>
      </c>
      <c r="Q2" s="1">
        <v>43923</v>
      </c>
      <c r="R2" s="1">
        <v>101022.9</v>
      </c>
    </row>
    <row r="3" spans="1:18">
      <c r="A3" s="1">
        <f>A2+1</f>
        <v>2</v>
      </c>
      <c r="B3" s="1" t="s">
        <v>262</v>
      </c>
      <c r="C3" s="1" t="s">
        <v>14</v>
      </c>
      <c r="D3" s="1" t="s">
        <v>27</v>
      </c>
      <c r="E3" s="1" t="s">
        <v>29</v>
      </c>
      <c r="F3" s="4" t="s">
        <v>131</v>
      </c>
      <c r="G3" s="5" t="s">
        <v>141</v>
      </c>
      <c r="H3" s="1">
        <v>15.040555599999999</v>
      </c>
      <c r="I3" s="5">
        <v>30.1219444</v>
      </c>
      <c r="J3" s="1">
        <v>53093.2</v>
      </c>
      <c r="K3" s="1">
        <f t="shared" ref="K3:K23" si="0">J3-L3</f>
        <v>53093.2</v>
      </c>
      <c r="L3" s="1">
        <f t="shared" ref="L3:L4" si="1">M3*J3</f>
        <v>0</v>
      </c>
      <c r="M3" s="1">
        <f t="shared" ref="M3:M23" si="2">0/1</f>
        <v>0</v>
      </c>
      <c r="N3" s="1" t="s">
        <v>40</v>
      </c>
      <c r="O3" s="1">
        <v>0</v>
      </c>
      <c r="P3" s="1" t="s">
        <v>32</v>
      </c>
      <c r="Q3" s="1">
        <v>23084</v>
      </c>
      <c r="R3" s="1">
        <v>53093.2</v>
      </c>
    </row>
    <row r="4" spans="1:18">
      <c r="A4" s="1">
        <f t="shared" ref="A4:A23" si="3">A3+1</f>
        <v>3</v>
      </c>
      <c r="B4" s="1" t="s">
        <v>262</v>
      </c>
      <c r="C4" s="1" t="s">
        <v>14</v>
      </c>
      <c r="D4" s="1" t="s">
        <v>27</v>
      </c>
      <c r="E4" s="1" t="s">
        <v>29</v>
      </c>
      <c r="F4" s="4" t="s">
        <v>131</v>
      </c>
      <c r="G4" s="1" t="s">
        <v>142</v>
      </c>
      <c r="H4" s="1">
        <v>14.417289999999999</v>
      </c>
      <c r="I4" s="5">
        <v>30.396021000000001</v>
      </c>
      <c r="J4" s="1">
        <v>6511.2999999999993</v>
      </c>
      <c r="K4" s="1">
        <f t="shared" si="0"/>
        <v>6511.2999999999993</v>
      </c>
      <c r="L4" s="1">
        <f t="shared" si="1"/>
        <v>0</v>
      </c>
      <c r="M4" s="1">
        <f t="shared" si="2"/>
        <v>0</v>
      </c>
      <c r="N4" s="1" t="s">
        <v>40</v>
      </c>
      <c r="O4" s="1">
        <v>0</v>
      </c>
      <c r="P4" s="1" t="s">
        <v>32</v>
      </c>
      <c r="Q4" s="1">
        <v>2831</v>
      </c>
      <c r="R4" s="1">
        <v>6511.2999999999993</v>
      </c>
    </row>
    <row r="5" spans="1:18">
      <c r="A5" s="1">
        <f t="shared" si="3"/>
        <v>4</v>
      </c>
      <c r="B5" s="1" t="s">
        <v>262</v>
      </c>
      <c r="C5" s="1" t="s">
        <v>14</v>
      </c>
      <c r="D5" s="1" t="s">
        <v>27</v>
      </c>
      <c r="E5" s="1" t="s">
        <v>29</v>
      </c>
      <c r="F5" s="4" t="s">
        <v>132</v>
      </c>
      <c r="G5" s="10" t="s">
        <v>143</v>
      </c>
      <c r="I5" s="5"/>
      <c r="J5" s="1">
        <v>41494.299999999996</v>
      </c>
      <c r="K5" s="1">
        <f t="shared" si="0"/>
        <v>41494.299999999996</v>
      </c>
      <c r="L5" s="1">
        <f t="shared" ref="L5:L7" si="4">M5*J5</f>
        <v>0</v>
      </c>
      <c r="M5" s="1">
        <f t="shared" si="2"/>
        <v>0</v>
      </c>
      <c r="N5" s="1" t="s">
        <v>40</v>
      </c>
      <c r="O5" s="1">
        <v>0</v>
      </c>
      <c r="P5" s="1" t="s">
        <v>32</v>
      </c>
      <c r="Q5" s="1">
        <v>18041</v>
      </c>
      <c r="R5" s="1">
        <v>41494.299999999996</v>
      </c>
    </row>
    <row r="6" spans="1:18">
      <c r="A6" s="1">
        <f t="shared" si="3"/>
        <v>5</v>
      </c>
      <c r="B6" s="1" t="s">
        <v>262</v>
      </c>
      <c r="C6" s="1" t="s">
        <v>14</v>
      </c>
      <c r="D6" s="1" t="s">
        <v>27</v>
      </c>
      <c r="E6" s="1" t="s">
        <v>29</v>
      </c>
      <c r="F6" s="4" t="s">
        <v>132</v>
      </c>
      <c r="G6" s="5" t="s">
        <v>144</v>
      </c>
      <c r="H6" s="9">
        <v>14.620801999999999</v>
      </c>
      <c r="I6" s="9">
        <v>27.973191</v>
      </c>
      <c r="J6" s="1">
        <v>50146.899999999994</v>
      </c>
      <c r="K6" s="1">
        <f t="shared" si="0"/>
        <v>50146.899999999994</v>
      </c>
      <c r="L6" s="1">
        <f t="shared" si="4"/>
        <v>0</v>
      </c>
      <c r="M6" s="1">
        <f t="shared" si="2"/>
        <v>0</v>
      </c>
      <c r="N6" s="1" t="s">
        <v>40</v>
      </c>
      <c r="O6" s="1">
        <v>0</v>
      </c>
      <c r="P6" s="1" t="s">
        <v>32</v>
      </c>
      <c r="Q6" s="1">
        <v>21803</v>
      </c>
      <c r="R6" s="1">
        <v>50146.899999999994</v>
      </c>
    </row>
    <row r="7" spans="1:18">
      <c r="A7" s="1">
        <f t="shared" si="3"/>
        <v>6</v>
      </c>
      <c r="B7" s="1" t="s">
        <v>262</v>
      </c>
      <c r="C7" s="1" t="s">
        <v>14</v>
      </c>
      <c r="D7" s="1" t="s">
        <v>27</v>
      </c>
      <c r="E7" s="1" t="s">
        <v>29</v>
      </c>
      <c r="F7" s="4" t="s">
        <v>132</v>
      </c>
      <c r="G7" s="1" t="s">
        <v>145</v>
      </c>
      <c r="H7" s="1">
        <v>14.220306000000001</v>
      </c>
      <c r="I7" s="9">
        <v>33.333333332999999</v>
      </c>
      <c r="J7" s="1">
        <v>25180.399999999998</v>
      </c>
      <c r="K7" s="1">
        <f t="shared" si="0"/>
        <v>25180.399999999998</v>
      </c>
      <c r="L7" s="1">
        <f t="shared" si="4"/>
        <v>0</v>
      </c>
      <c r="M7" s="1">
        <f t="shared" si="2"/>
        <v>0</v>
      </c>
      <c r="N7" s="1" t="s">
        <v>40</v>
      </c>
      <c r="O7" s="1">
        <v>0</v>
      </c>
      <c r="P7" s="1" t="s">
        <v>32</v>
      </c>
      <c r="Q7" s="1">
        <v>10948</v>
      </c>
      <c r="R7" s="1">
        <v>25180.399999999998</v>
      </c>
    </row>
    <row r="8" spans="1:18">
      <c r="A8" s="1">
        <f t="shared" si="3"/>
        <v>7</v>
      </c>
      <c r="B8" s="1" t="s">
        <v>262</v>
      </c>
      <c r="C8" s="1" t="s">
        <v>14</v>
      </c>
      <c r="D8" s="1" t="s">
        <v>27</v>
      </c>
      <c r="E8" s="1" t="s">
        <v>29</v>
      </c>
      <c r="F8" s="4" t="s">
        <v>133</v>
      </c>
      <c r="G8" s="1" t="s">
        <v>146</v>
      </c>
      <c r="H8" s="12">
        <v>13.7</v>
      </c>
      <c r="I8" s="9">
        <v>30.3666667</v>
      </c>
      <c r="J8" s="1">
        <v>19743.199999999997</v>
      </c>
      <c r="K8" s="1">
        <f t="shared" si="0"/>
        <v>19743.199999999997</v>
      </c>
      <c r="L8" s="1">
        <f t="shared" ref="L8:L10" si="5">M8*J8</f>
        <v>0</v>
      </c>
      <c r="M8" s="1">
        <f t="shared" si="2"/>
        <v>0</v>
      </c>
      <c r="N8" s="1" t="s">
        <v>40</v>
      </c>
      <c r="O8" s="1">
        <v>0</v>
      </c>
      <c r="P8" s="1" t="s">
        <v>32</v>
      </c>
      <c r="Q8" s="1">
        <v>8584</v>
      </c>
      <c r="R8" s="1">
        <v>19743.199999999997</v>
      </c>
    </row>
    <row r="9" spans="1:18">
      <c r="A9" s="1">
        <f t="shared" si="3"/>
        <v>8</v>
      </c>
      <c r="B9" s="1" t="s">
        <v>262</v>
      </c>
      <c r="C9" s="1" t="s">
        <v>14</v>
      </c>
      <c r="D9" s="1" t="s">
        <v>27</v>
      </c>
      <c r="E9" s="1" t="s">
        <v>29</v>
      </c>
      <c r="F9" s="4" t="s">
        <v>133</v>
      </c>
      <c r="G9" s="10" t="s">
        <v>147</v>
      </c>
      <c r="I9" s="5"/>
      <c r="J9" s="1">
        <v>24582.399999999998</v>
      </c>
      <c r="K9" s="1">
        <f t="shared" si="0"/>
        <v>24582.399999999998</v>
      </c>
      <c r="L9" s="1">
        <f t="shared" si="5"/>
        <v>0</v>
      </c>
      <c r="M9" s="1">
        <f t="shared" si="2"/>
        <v>0</v>
      </c>
      <c r="N9" s="1" t="s">
        <v>40</v>
      </c>
      <c r="O9" s="1">
        <v>0</v>
      </c>
      <c r="P9" s="1" t="s">
        <v>32</v>
      </c>
      <c r="Q9" s="1">
        <v>10688</v>
      </c>
      <c r="R9" s="1">
        <v>24582.399999999998</v>
      </c>
    </row>
    <row r="10" spans="1:18">
      <c r="A10" s="1">
        <f t="shared" si="3"/>
        <v>9</v>
      </c>
      <c r="B10" s="1" t="s">
        <v>262</v>
      </c>
      <c r="C10" s="1" t="s">
        <v>14</v>
      </c>
      <c r="D10" s="1" t="s">
        <v>27</v>
      </c>
      <c r="E10" s="1" t="s">
        <v>29</v>
      </c>
      <c r="F10" s="4" t="s">
        <v>133</v>
      </c>
      <c r="G10" s="10" t="s">
        <v>148</v>
      </c>
      <c r="I10" s="5"/>
      <c r="J10" s="1">
        <v>17618</v>
      </c>
      <c r="K10" s="1">
        <f t="shared" si="0"/>
        <v>17618</v>
      </c>
      <c r="L10" s="1">
        <f t="shared" si="5"/>
        <v>0</v>
      </c>
      <c r="M10" s="1">
        <f t="shared" si="2"/>
        <v>0</v>
      </c>
      <c r="N10" s="1" t="s">
        <v>40</v>
      </c>
      <c r="O10" s="1">
        <v>0</v>
      </c>
      <c r="P10" s="1" t="s">
        <v>32</v>
      </c>
      <c r="Q10" s="1">
        <v>7660</v>
      </c>
      <c r="R10" s="1">
        <v>17618</v>
      </c>
    </row>
    <row r="11" spans="1:18">
      <c r="A11" s="1">
        <f t="shared" si="3"/>
        <v>10</v>
      </c>
      <c r="B11" s="1" t="s">
        <v>262</v>
      </c>
      <c r="C11" s="1" t="s">
        <v>14</v>
      </c>
      <c r="D11" s="1" t="s">
        <v>27</v>
      </c>
      <c r="E11" s="1" t="s">
        <v>29</v>
      </c>
      <c r="F11" s="4" t="s">
        <v>134</v>
      </c>
      <c r="G11" s="1" t="s">
        <v>149</v>
      </c>
      <c r="H11" s="9">
        <v>13.393238999999999</v>
      </c>
      <c r="I11" s="9">
        <v>31.445618</v>
      </c>
      <c r="J11" s="1">
        <v>169910.19999999998</v>
      </c>
      <c r="K11" s="1">
        <f t="shared" si="0"/>
        <v>169910.19999999998</v>
      </c>
      <c r="L11" s="1">
        <f t="shared" ref="L11:L12" si="6">M11*J11</f>
        <v>0</v>
      </c>
      <c r="M11" s="1">
        <f t="shared" si="2"/>
        <v>0</v>
      </c>
      <c r="N11" s="1" t="s">
        <v>40</v>
      </c>
      <c r="O11" s="1">
        <v>0</v>
      </c>
      <c r="P11" s="1" t="s">
        <v>32</v>
      </c>
      <c r="Q11" s="1">
        <v>73874</v>
      </c>
      <c r="R11" s="1">
        <v>169910.19999999998</v>
      </c>
    </row>
    <row r="12" spans="1:18">
      <c r="A12" s="1">
        <f t="shared" si="3"/>
        <v>11</v>
      </c>
      <c r="B12" s="1" t="s">
        <v>262</v>
      </c>
      <c r="C12" s="1" t="s">
        <v>14</v>
      </c>
      <c r="D12" s="1" t="s">
        <v>27</v>
      </c>
      <c r="E12" s="1" t="s">
        <v>29</v>
      </c>
      <c r="F12" s="4" t="s">
        <v>134</v>
      </c>
      <c r="G12" s="1" t="s">
        <v>150</v>
      </c>
      <c r="H12" s="9">
        <v>12.725110000000001</v>
      </c>
      <c r="I12" s="9">
        <v>30.658511000000001</v>
      </c>
      <c r="J12" s="1">
        <v>68643.5</v>
      </c>
      <c r="K12" s="1">
        <f t="shared" si="0"/>
        <v>68643.5</v>
      </c>
      <c r="L12" s="1">
        <f t="shared" si="6"/>
        <v>0</v>
      </c>
      <c r="M12" s="1">
        <f t="shared" si="2"/>
        <v>0</v>
      </c>
      <c r="N12" s="1" t="s">
        <v>40</v>
      </c>
      <c r="O12" s="1">
        <v>0</v>
      </c>
      <c r="P12" s="1" t="s">
        <v>32</v>
      </c>
      <c r="Q12" s="1">
        <v>29845</v>
      </c>
      <c r="R12" s="1">
        <v>68643.5</v>
      </c>
    </row>
    <row r="13" spans="1:18">
      <c r="A13" s="1">
        <f t="shared" si="3"/>
        <v>12</v>
      </c>
      <c r="B13" s="1" t="s">
        <v>262</v>
      </c>
      <c r="C13" s="1" t="s">
        <v>14</v>
      </c>
      <c r="D13" s="1" t="s">
        <v>27</v>
      </c>
      <c r="E13" s="1" t="s">
        <v>29</v>
      </c>
      <c r="F13" s="4" t="s">
        <v>135</v>
      </c>
      <c r="G13" s="1" t="s">
        <v>151</v>
      </c>
      <c r="H13" s="1">
        <v>13.40972</v>
      </c>
      <c r="I13" s="5">
        <v>28.273558999999999</v>
      </c>
      <c r="J13" s="1">
        <v>11371.199999999999</v>
      </c>
      <c r="K13" s="1">
        <f t="shared" si="0"/>
        <v>11371.199999999999</v>
      </c>
      <c r="L13" s="1">
        <f t="shared" ref="L13:L15" si="7">M13*J13</f>
        <v>0</v>
      </c>
      <c r="M13" s="1">
        <f t="shared" si="2"/>
        <v>0</v>
      </c>
      <c r="N13" s="1" t="s">
        <v>40</v>
      </c>
      <c r="O13" s="1">
        <v>0</v>
      </c>
      <c r="P13" s="1" t="s">
        <v>32</v>
      </c>
      <c r="Q13" s="1">
        <v>4944</v>
      </c>
      <c r="R13" s="1">
        <v>11371.199999999999</v>
      </c>
    </row>
    <row r="14" spans="1:18">
      <c r="A14" s="1">
        <f t="shared" si="3"/>
        <v>13</v>
      </c>
      <c r="B14" s="1" t="s">
        <v>262</v>
      </c>
      <c r="C14" s="1" t="s">
        <v>14</v>
      </c>
      <c r="D14" s="1" t="s">
        <v>27</v>
      </c>
      <c r="E14" s="1" t="s">
        <v>29</v>
      </c>
      <c r="F14" s="4" t="s">
        <v>135</v>
      </c>
      <c r="G14" s="10" t="s">
        <v>152</v>
      </c>
      <c r="I14" s="5"/>
      <c r="J14" s="1">
        <v>19543.099999999999</v>
      </c>
      <c r="K14" s="1">
        <f t="shared" si="0"/>
        <v>19543.099999999999</v>
      </c>
      <c r="L14" s="1">
        <f t="shared" si="7"/>
        <v>0</v>
      </c>
      <c r="M14" s="1">
        <f t="shared" si="2"/>
        <v>0</v>
      </c>
      <c r="N14" s="1" t="s">
        <v>40</v>
      </c>
      <c r="O14" s="1">
        <v>0</v>
      </c>
      <c r="P14" s="1" t="s">
        <v>32</v>
      </c>
      <c r="Q14" s="1">
        <v>8497</v>
      </c>
      <c r="R14" s="1">
        <v>19543.099999999999</v>
      </c>
    </row>
    <row r="15" spans="1:18">
      <c r="A15" s="1">
        <f t="shared" si="3"/>
        <v>14</v>
      </c>
      <c r="B15" s="1" t="s">
        <v>262</v>
      </c>
      <c r="C15" s="1" t="s">
        <v>14</v>
      </c>
      <c r="D15" s="1" t="s">
        <v>27</v>
      </c>
      <c r="E15" s="1" t="s">
        <v>29</v>
      </c>
      <c r="F15" s="4" t="s">
        <v>135</v>
      </c>
      <c r="G15" s="1" t="s">
        <v>153</v>
      </c>
      <c r="H15" s="9">
        <v>12.688577</v>
      </c>
      <c r="I15" s="9">
        <v>28.420895999999999</v>
      </c>
      <c r="J15" s="1">
        <v>71610.5</v>
      </c>
      <c r="K15" s="1">
        <f t="shared" si="0"/>
        <v>71610.5</v>
      </c>
      <c r="L15" s="1">
        <f t="shared" si="7"/>
        <v>0</v>
      </c>
      <c r="M15" s="1">
        <f t="shared" si="2"/>
        <v>0</v>
      </c>
      <c r="N15" s="1" t="s">
        <v>40</v>
      </c>
      <c r="O15" s="1">
        <v>0</v>
      </c>
      <c r="P15" s="1" t="s">
        <v>32</v>
      </c>
      <c r="Q15" s="1">
        <v>31135</v>
      </c>
      <c r="R15" s="1">
        <v>71610.5</v>
      </c>
    </row>
    <row r="16" spans="1:18">
      <c r="A16" s="1">
        <f t="shared" si="3"/>
        <v>15</v>
      </c>
      <c r="B16" s="1" t="s">
        <v>262</v>
      </c>
      <c r="C16" s="1" t="s">
        <v>14</v>
      </c>
      <c r="D16" s="1" t="s">
        <v>27</v>
      </c>
      <c r="E16" s="1" t="s">
        <v>29</v>
      </c>
      <c r="F16" s="4" t="s">
        <v>136</v>
      </c>
      <c r="G16" s="1" t="s">
        <v>154</v>
      </c>
      <c r="H16" s="1">
        <v>13.1782149</v>
      </c>
      <c r="I16" s="5">
        <v>30.216651899999999</v>
      </c>
      <c r="J16" s="1">
        <v>158318.19999999998</v>
      </c>
      <c r="K16" s="1">
        <f t="shared" si="0"/>
        <v>158318.19999999998</v>
      </c>
      <c r="L16" s="1">
        <f t="shared" ref="L16:L18" si="8">M16*J16</f>
        <v>0</v>
      </c>
      <c r="M16" s="1">
        <f t="shared" si="2"/>
        <v>0</v>
      </c>
      <c r="N16" s="1" t="s">
        <v>40</v>
      </c>
      <c r="O16" s="1">
        <v>0</v>
      </c>
      <c r="P16" s="1" t="s">
        <v>32</v>
      </c>
      <c r="Q16" s="1">
        <v>68834</v>
      </c>
      <c r="R16" s="1">
        <v>158318.19999999998</v>
      </c>
    </row>
    <row r="17" spans="1:18">
      <c r="A17" s="1">
        <f t="shared" si="3"/>
        <v>16</v>
      </c>
      <c r="B17" s="1" t="s">
        <v>262</v>
      </c>
      <c r="C17" s="1" t="s">
        <v>14</v>
      </c>
      <c r="D17" s="1" t="s">
        <v>27</v>
      </c>
      <c r="E17" s="1" t="s">
        <v>29</v>
      </c>
      <c r="F17" s="4" t="s">
        <v>136</v>
      </c>
      <c r="G17" s="1" t="s">
        <v>155</v>
      </c>
      <c r="H17" s="1">
        <v>14.405988000000001</v>
      </c>
      <c r="I17" s="5">
        <v>33.514004300000003</v>
      </c>
      <c r="J17" s="1">
        <v>34684</v>
      </c>
      <c r="K17" s="1">
        <f t="shared" si="0"/>
        <v>34684</v>
      </c>
      <c r="L17" s="1">
        <f t="shared" si="8"/>
        <v>0</v>
      </c>
      <c r="M17" s="1">
        <f t="shared" si="2"/>
        <v>0</v>
      </c>
      <c r="N17" s="1" t="s">
        <v>40</v>
      </c>
      <c r="O17" s="1">
        <v>0</v>
      </c>
      <c r="P17" s="1" t="s">
        <v>32</v>
      </c>
      <c r="Q17" s="1">
        <v>15080</v>
      </c>
      <c r="R17" s="1">
        <v>34684</v>
      </c>
    </row>
    <row r="18" spans="1:18">
      <c r="A18" s="1">
        <f t="shared" si="3"/>
        <v>17</v>
      </c>
      <c r="B18" s="1" t="s">
        <v>262</v>
      </c>
      <c r="C18" s="1" t="s">
        <v>14</v>
      </c>
      <c r="D18" s="1" t="s">
        <v>27</v>
      </c>
      <c r="E18" s="1" t="s">
        <v>29</v>
      </c>
      <c r="F18" s="4" t="s">
        <v>136</v>
      </c>
      <c r="G18" s="1" t="s">
        <v>156</v>
      </c>
      <c r="H18" s="1">
        <v>12.766920000000001</v>
      </c>
      <c r="I18" s="5">
        <v>30.149560999999999</v>
      </c>
      <c r="J18" s="1">
        <v>25187.299999999996</v>
      </c>
      <c r="K18" s="1">
        <f t="shared" si="0"/>
        <v>25187.299999999996</v>
      </c>
      <c r="L18" s="1">
        <f t="shared" si="8"/>
        <v>0</v>
      </c>
      <c r="M18" s="1">
        <f t="shared" si="2"/>
        <v>0</v>
      </c>
      <c r="N18" s="1" t="s">
        <v>40</v>
      </c>
      <c r="O18" s="1">
        <v>0</v>
      </c>
      <c r="P18" s="1" t="s">
        <v>32</v>
      </c>
      <c r="Q18" s="1">
        <v>10951</v>
      </c>
      <c r="R18" s="1">
        <v>25187.299999999996</v>
      </c>
    </row>
    <row r="19" spans="1:18">
      <c r="A19" s="1">
        <f t="shared" si="3"/>
        <v>18</v>
      </c>
      <c r="B19" s="1" t="s">
        <v>262</v>
      </c>
      <c r="C19" s="1" t="s">
        <v>14</v>
      </c>
      <c r="D19" s="1" t="s">
        <v>27</v>
      </c>
      <c r="E19" s="1" t="s">
        <v>29</v>
      </c>
      <c r="F19" s="4" t="s">
        <v>137</v>
      </c>
      <c r="G19" s="1" t="s">
        <v>157</v>
      </c>
      <c r="H19" s="1">
        <v>12.3576715</v>
      </c>
      <c r="I19" s="5">
        <v>29.237888999999999</v>
      </c>
      <c r="J19" s="1">
        <v>46837.2</v>
      </c>
      <c r="K19" s="1">
        <f t="shared" si="0"/>
        <v>46837.2</v>
      </c>
      <c r="L19" s="1">
        <f t="shared" ref="L19" si="9">M19*J19</f>
        <v>0</v>
      </c>
      <c r="M19" s="1">
        <f t="shared" si="2"/>
        <v>0</v>
      </c>
      <c r="N19" s="1" t="s">
        <v>40</v>
      </c>
      <c r="O19" s="1">
        <v>0</v>
      </c>
      <c r="P19" s="1" t="s">
        <v>32</v>
      </c>
      <c r="Q19" s="1">
        <v>20364</v>
      </c>
      <c r="R19" s="1">
        <v>46837.2</v>
      </c>
    </row>
    <row r="20" spans="1:18">
      <c r="A20" s="1">
        <f t="shared" si="3"/>
        <v>19</v>
      </c>
      <c r="B20" s="1" t="s">
        <v>262</v>
      </c>
      <c r="C20" s="1" t="s">
        <v>14</v>
      </c>
      <c r="D20" s="1" t="s">
        <v>27</v>
      </c>
      <c r="E20" s="1" t="s">
        <v>29</v>
      </c>
      <c r="F20" s="4" t="s">
        <v>138</v>
      </c>
      <c r="G20" s="1" t="s">
        <v>158</v>
      </c>
      <c r="H20" s="1">
        <v>13.089984400000001</v>
      </c>
      <c r="I20" s="5">
        <v>27.942474300000001</v>
      </c>
      <c r="J20" s="1">
        <v>30921.199999999997</v>
      </c>
      <c r="K20" s="1">
        <f t="shared" si="0"/>
        <v>30921.199999999997</v>
      </c>
      <c r="L20" s="1">
        <f t="shared" ref="L20:L21" si="10">M20*J20</f>
        <v>0</v>
      </c>
      <c r="M20" s="1">
        <f t="shared" si="2"/>
        <v>0</v>
      </c>
      <c r="N20" s="1" t="s">
        <v>40</v>
      </c>
      <c r="O20" s="1">
        <v>0</v>
      </c>
      <c r="P20" s="1" t="s">
        <v>32</v>
      </c>
      <c r="Q20" s="1">
        <v>13444</v>
      </c>
      <c r="R20" s="1">
        <v>30921.199999999997</v>
      </c>
    </row>
    <row r="21" spans="1:18">
      <c r="A21" s="1">
        <f t="shared" si="3"/>
        <v>20</v>
      </c>
      <c r="B21" s="1" t="s">
        <v>262</v>
      </c>
      <c r="C21" s="1" t="s">
        <v>14</v>
      </c>
      <c r="D21" s="1" t="s">
        <v>27</v>
      </c>
      <c r="E21" s="1" t="s">
        <v>29</v>
      </c>
      <c r="F21" s="4" t="s">
        <v>138</v>
      </c>
      <c r="G21" s="10" t="s">
        <v>159</v>
      </c>
      <c r="I21" s="5"/>
      <c r="J21" s="1">
        <v>31215.599999999995</v>
      </c>
      <c r="K21" s="1">
        <f t="shared" si="0"/>
        <v>31215.599999999995</v>
      </c>
      <c r="L21" s="1">
        <f t="shared" si="10"/>
        <v>0</v>
      </c>
      <c r="M21" s="1">
        <f t="shared" si="2"/>
        <v>0</v>
      </c>
      <c r="N21" s="1" t="s">
        <v>40</v>
      </c>
      <c r="O21" s="1">
        <v>0</v>
      </c>
      <c r="P21" s="1" t="s">
        <v>32</v>
      </c>
      <c r="Q21" s="1">
        <v>13572</v>
      </c>
      <c r="R21" s="1">
        <v>31215.599999999995</v>
      </c>
    </row>
    <row r="22" spans="1:18">
      <c r="A22" s="1">
        <f t="shared" si="3"/>
        <v>21</v>
      </c>
      <c r="B22" s="1" t="s">
        <v>262</v>
      </c>
      <c r="C22" s="1" t="s">
        <v>14</v>
      </c>
      <c r="D22" s="1" t="s">
        <v>27</v>
      </c>
      <c r="E22" s="1" t="s">
        <v>29</v>
      </c>
      <c r="F22" s="4" t="s">
        <v>139</v>
      </c>
      <c r="G22" s="1" t="s">
        <v>160</v>
      </c>
      <c r="H22" s="1">
        <v>12.146308700000001</v>
      </c>
      <c r="I22" s="5">
        <v>27.332266099999998</v>
      </c>
      <c r="J22" s="1">
        <v>49109.599999999991</v>
      </c>
      <c r="K22" s="1">
        <f t="shared" si="0"/>
        <v>49109.599999999991</v>
      </c>
      <c r="L22" s="1">
        <f t="shared" ref="L22:L23" si="11">M22*J22</f>
        <v>0</v>
      </c>
      <c r="M22" s="1">
        <f t="shared" si="2"/>
        <v>0</v>
      </c>
      <c r="N22" s="1" t="s">
        <v>40</v>
      </c>
      <c r="O22" s="1">
        <v>0</v>
      </c>
      <c r="P22" s="1" t="s">
        <v>32</v>
      </c>
      <c r="Q22" s="1">
        <v>21352</v>
      </c>
      <c r="R22" s="1">
        <v>49109.599999999991</v>
      </c>
    </row>
    <row r="23" spans="1:18">
      <c r="A23" s="1">
        <f t="shared" si="3"/>
        <v>22</v>
      </c>
      <c r="B23" s="1" t="s">
        <v>262</v>
      </c>
      <c r="C23" s="1" t="s">
        <v>14</v>
      </c>
      <c r="D23" s="1" t="s">
        <v>27</v>
      </c>
      <c r="E23" s="1" t="s">
        <v>29</v>
      </c>
      <c r="F23" s="4" t="s">
        <v>139</v>
      </c>
      <c r="G23" s="1" t="s">
        <v>160</v>
      </c>
      <c r="H23" s="1">
        <v>12.146308700000001</v>
      </c>
      <c r="I23" s="5">
        <v>27.332266099999998</v>
      </c>
      <c r="J23" s="1">
        <v>49109.599999999991</v>
      </c>
      <c r="K23" s="1">
        <f t="shared" si="0"/>
        <v>49109.599999999991</v>
      </c>
      <c r="L23" s="1">
        <f t="shared" si="11"/>
        <v>0</v>
      </c>
      <c r="M23" s="1">
        <f t="shared" si="2"/>
        <v>0</v>
      </c>
      <c r="N23" s="1" t="s">
        <v>40</v>
      </c>
      <c r="O23" s="1">
        <v>0</v>
      </c>
      <c r="P23" s="1" t="s">
        <v>32</v>
      </c>
      <c r="Q23" s="1">
        <v>21352</v>
      </c>
      <c r="R23" s="1">
        <v>49109.599999999991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166"/>
  <sheetViews>
    <sheetView topLeftCell="B133" workbookViewId="0">
      <selection activeCell="B2" sqref="B2:B166"/>
    </sheetView>
  </sheetViews>
  <sheetFormatPr defaultRowHeight="11.25"/>
  <cols>
    <col min="1" max="1" width="8.42578125" style="1" customWidth="1"/>
    <col min="2" max="2" width="16.42578125" style="1" customWidth="1"/>
    <col min="3" max="3" width="10.28515625" style="1" customWidth="1"/>
    <col min="4" max="4" width="8.28515625" style="1" customWidth="1"/>
    <col min="5" max="5" width="11.85546875" style="1" customWidth="1"/>
    <col min="6" max="6" width="10.28515625" style="1" customWidth="1"/>
    <col min="7" max="7" width="10.85546875" style="1" customWidth="1"/>
    <col min="8" max="11" width="8.5703125" style="1" customWidth="1"/>
    <col min="12" max="12" width="7.28515625" style="1" customWidth="1"/>
    <col min="13" max="13" width="13.28515625" style="1" customWidth="1"/>
    <col min="14" max="14" width="8.42578125" style="1" customWidth="1"/>
    <col min="15" max="16" width="8.28515625" style="1" customWidth="1"/>
    <col min="17" max="16384" width="9.140625" style="1"/>
  </cols>
  <sheetData>
    <row r="1" spans="1:18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53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56</v>
      </c>
    </row>
    <row r="2" spans="1:18">
      <c r="A2" s="1">
        <v>1</v>
      </c>
      <c r="B2" s="1" t="s">
        <v>262</v>
      </c>
      <c r="C2" s="1" t="s">
        <v>34</v>
      </c>
      <c r="D2" s="1" t="s">
        <v>27</v>
      </c>
      <c r="E2" s="1" t="s">
        <v>41</v>
      </c>
      <c r="F2" s="4" t="s">
        <v>161</v>
      </c>
      <c r="G2" s="10" t="s">
        <v>170</v>
      </c>
      <c r="I2" s="5"/>
      <c r="J2" s="1">
        <v>92473.799999999988</v>
      </c>
      <c r="K2" s="1">
        <f>J2-L2</f>
        <v>92473.799999999988</v>
      </c>
      <c r="L2" s="1">
        <f>M2*J2</f>
        <v>0</v>
      </c>
      <c r="M2" s="1">
        <f>0/10</f>
        <v>0</v>
      </c>
      <c r="N2" s="1" t="s">
        <v>8</v>
      </c>
      <c r="O2" s="1">
        <v>0</v>
      </c>
      <c r="P2" s="1" t="s">
        <v>32</v>
      </c>
      <c r="Q2" s="1">
        <v>40206</v>
      </c>
      <c r="R2" s="1">
        <v>92473.799999999988</v>
      </c>
    </row>
    <row r="3" spans="1:18">
      <c r="A3" s="1">
        <f>A2+1</f>
        <v>2</v>
      </c>
      <c r="B3" s="1" t="s">
        <v>262</v>
      </c>
      <c r="C3" s="1" t="s">
        <v>34</v>
      </c>
      <c r="D3" s="1" t="s">
        <v>27</v>
      </c>
      <c r="E3" s="1" t="s">
        <v>41</v>
      </c>
      <c r="F3" s="4" t="s">
        <v>161</v>
      </c>
      <c r="G3" s="10" t="s">
        <v>170</v>
      </c>
      <c r="I3" s="5"/>
      <c r="J3" s="1">
        <v>92473.799999999988</v>
      </c>
      <c r="K3" s="1">
        <f t="shared" ref="K3:K66" si="0">J3-L3</f>
        <v>92473.799999999988</v>
      </c>
      <c r="L3" s="1">
        <f t="shared" ref="L3:L12" si="1">M3*J3</f>
        <v>0</v>
      </c>
      <c r="M3" s="1">
        <f t="shared" ref="M3:M11" si="2">0/10</f>
        <v>0</v>
      </c>
      <c r="N3" s="1" t="s">
        <v>8</v>
      </c>
      <c r="O3" s="1">
        <v>0</v>
      </c>
      <c r="P3" s="1" t="s">
        <v>32</v>
      </c>
      <c r="Q3" s="1">
        <v>40206</v>
      </c>
      <c r="R3" s="1">
        <v>92473.799999999988</v>
      </c>
    </row>
    <row r="4" spans="1:18">
      <c r="A4" s="1">
        <f t="shared" ref="A4:A67" si="3">A3+1</f>
        <v>3</v>
      </c>
      <c r="B4" s="1" t="s">
        <v>262</v>
      </c>
      <c r="C4" s="1" t="s">
        <v>34</v>
      </c>
      <c r="D4" s="1" t="s">
        <v>27</v>
      </c>
      <c r="E4" s="1" t="s">
        <v>41</v>
      </c>
      <c r="F4" s="4" t="s">
        <v>161</v>
      </c>
      <c r="G4" s="10" t="s">
        <v>170</v>
      </c>
      <c r="I4" s="5"/>
      <c r="J4" s="1">
        <v>92473.799999999988</v>
      </c>
      <c r="K4" s="1">
        <f t="shared" si="0"/>
        <v>92473.799999999988</v>
      </c>
      <c r="L4" s="1">
        <f t="shared" si="1"/>
        <v>0</v>
      </c>
      <c r="M4" s="1">
        <f t="shared" si="2"/>
        <v>0</v>
      </c>
      <c r="N4" s="1" t="s">
        <v>8</v>
      </c>
      <c r="O4" s="1">
        <v>0</v>
      </c>
      <c r="P4" s="1" t="s">
        <v>32</v>
      </c>
      <c r="Q4" s="1">
        <v>40206</v>
      </c>
      <c r="R4" s="1">
        <v>92473.799999999988</v>
      </c>
    </row>
    <row r="5" spans="1:18">
      <c r="A5" s="1">
        <f t="shared" si="3"/>
        <v>4</v>
      </c>
      <c r="B5" s="1" t="s">
        <v>262</v>
      </c>
      <c r="C5" s="1" t="s">
        <v>34</v>
      </c>
      <c r="D5" s="1" t="s">
        <v>27</v>
      </c>
      <c r="E5" s="1" t="s">
        <v>41</v>
      </c>
      <c r="F5" s="4" t="s">
        <v>161</v>
      </c>
      <c r="G5" s="10" t="s">
        <v>170</v>
      </c>
      <c r="I5" s="5"/>
      <c r="J5" s="1">
        <v>92473.799999999988</v>
      </c>
      <c r="K5" s="1">
        <f t="shared" si="0"/>
        <v>92473.799999999988</v>
      </c>
      <c r="L5" s="1">
        <f t="shared" si="1"/>
        <v>0</v>
      </c>
      <c r="M5" s="1">
        <f t="shared" si="2"/>
        <v>0</v>
      </c>
      <c r="N5" s="1" t="s">
        <v>8</v>
      </c>
      <c r="O5" s="1" t="s">
        <v>25</v>
      </c>
      <c r="P5" s="1" t="s">
        <v>32</v>
      </c>
      <c r="Q5" s="1">
        <v>40206</v>
      </c>
      <c r="R5" s="1">
        <v>92473.799999999988</v>
      </c>
    </row>
    <row r="6" spans="1:18">
      <c r="A6" s="1">
        <f t="shared" si="3"/>
        <v>5</v>
      </c>
      <c r="B6" s="1" t="s">
        <v>262</v>
      </c>
      <c r="C6" s="1" t="s">
        <v>34</v>
      </c>
      <c r="D6" s="1" t="s">
        <v>27</v>
      </c>
      <c r="E6" s="1" t="s">
        <v>41</v>
      </c>
      <c r="F6" s="4" t="s">
        <v>161</v>
      </c>
      <c r="G6" s="10" t="s">
        <v>170</v>
      </c>
      <c r="I6" s="5"/>
      <c r="J6" s="1">
        <v>92473.799999999988</v>
      </c>
      <c r="K6" s="1">
        <f t="shared" si="0"/>
        <v>92473.799999999988</v>
      </c>
      <c r="L6" s="1">
        <f t="shared" si="1"/>
        <v>0</v>
      </c>
      <c r="M6" s="1">
        <f t="shared" si="2"/>
        <v>0</v>
      </c>
      <c r="N6" s="1" t="s">
        <v>8</v>
      </c>
      <c r="O6" s="1">
        <v>0</v>
      </c>
      <c r="P6" s="1" t="s">
        <v>32</v>
      </c>
      <c r="Q6" s="1">
        <v>40206</v>
      </c>
      <c r="R6" s="1">
        <v>92473.799999999988</v>
      </c>
    </row>
    <row r="7" spans="1:18">
      <c r="A7" s="1">
        <f t="shared" si="3"/>
        <v>6</v>
      </c>
      <c r="B7" s="1" t="s">
        <v>262</v>
      </c>
      <c r="C7" s="1" t="s">
        <v>34</v>
      </c>
      <c r="D7" s="1" t="s">
        <v>27</v>
      </c>
      <c r="E7" s="1" t="s">
        <v>41</v>
      </c>
      <c r="F7" s="4" t="s">
        <v>161</v>
      </c>
      <c r="G7" s="10" t="s">
        <v>170</v>
      </c>
      <c r="I7" s="5"/>
      <c r="J7" s="1">
        <v>92473.8</v>
      </c>
      <c r="K7" s="1">
        <f t="shared" si="0"/>
        <v>92473.8</v>
      </c>
      <c r="L7" s="1">
        <f t="shared" si="1"/>
        <v>0</v>
      </c>
      <c r="M7" s="1">
        <f t="shared" si="2"/>
        <v>0</v>
      </c>
      <c r="N7" s="1" t="s">
        <v>8</v>
      </c>
      <c r="O7" s="1">
        <v>0</v>
      </c>
      <c r="P7" s="1" t="s">
        <v>32</v>
      </c>
      <c r="Q7" s="1">
        <v>40206</v>
      </c>
      <c r="R7" s="1">
        <v>92473.799999999988</v>
      </c>
    </row>
    <row r="8" spans="1:18">
      <c r="A8" s="1">
        <f t="shared" si="3"/>
        <v>7</v>
      </c>
      <c r="B8" s="1" t="s">
        <v>262</v>
      </c>
      <c r="C8" s="1" t="s">
        <v>34</v>
      </c>
      <c r="D8" s="1" t="s">
        <v>27</v>
      </c>
      <c r="E8" s="1" t="s">
        <v>41</v>
      </c>
      <c r="F8" s="4" t="s">
        <v>161</v>
      </c>
      <c r="G8" s="10" t="s">
        <v>170</v>
      </c>
      <c r="I8" s="5"/>
      <c r="J8" s="1">
        <v>92473.8</v>
      </c>
      <c r="K8" s="1">
        <f t="shared" si="0"/>
        <v>92473.8</v>
      </c>
      <c r="L8" s="1">
        <f t="shared" si="1"/>
        <v>0</v>
      </c>
      <c r="M8" s="1">
        <f t="shared" si="2"/>
        <v>0</v>
      </c>
      <c r="N8" s="1" t="s">
        <v>8</v>
      </c>
      <c r="O8" s="1">
        <v>0</v>
      </c>
      <c r="P8" s="1" t="s">
        <v>32</v>
      </c>
      <c r="Q8" s="1">
        <v>40206</v>
      </c>
      <c r="R8" s="1">
        <v>92473.799999999988</v>
      </c>
    </row>
    <row r="9" spans="1:18">
      <c r="A9" s="1">
        <f t="shared" si="3"/>
        <v>8</v>
      </c>
      <c r="B9" s="1" t="s">
        <v>262</v>
      </c>
      <c r="C9" s="1" t="s">
        <v>34</v>
      </c>
      <c r="D9" s="1" t="s">
        <v>27</v>
      </c>
      <c r="E9" s="1" t="s">
        <v>41</v>
      </c>
      <c r="F9" s="4" t="s">
        <v>161</v>
      </c>
      <c r="G9" s="10" t="s">
        <v>170</v>
      </c>
      <c r="I9" s="5"/>
      <c r="J9" s="1">
        <v>92473.8</v>
      </c>
      <c r="K9" s="1">
        <f t="shared" si="0"/>
        <v>92473.8</v>
      </c>
      <c r="L9" s="1">
        <f t="shared" si="1"/>
        <v>0</v>
      </c>
      <c r="M9" s="1">
        <f t="shared" si="2"/>
        <v>0</v>
      </c>
      <c r="N9" s="1" t="s">
        <v>8</v>
      </c>
      <c r="O9" s="1">
        <v>0</v>
      </c>
      <c r="P9" s="1" t="s">
        <v>32</v>
      </c>
      <c r="Q9" s="1">
        <v>40206</v>
      </c>
      <c r="R9" s="1">
        <v>92473.799999999988</v>
      </c>
    </row>
    <row r="10" spans="1:18">
      <c r="A10" s="1">
        <f t="shared" si="3"/>
        <v>9</v>
      </c>
      <c r="B10" s="1" t="s">
        <v>262</v>
      </c>
      <c r="C10" s="1" t="s">
        <v>34</v>
      </c>
      <c r="D10" s="1" t="s">
        <v>27</v>
      </c>
      <c r="E10" s="1" t="s">
        <v>41</v>
      </c>
      <c r="F10" s="4" t="s">
        <v>161</v>
      </c>
      <c r="G10" s="10" t="s">
        <v>170</v>
      </c>
      <c r="I10" s="5"/>
      <c r="J10" s="1">
        <v>92473.8</v>
      </c>
      <c r="K10" s="1">
        <f t="shared" si="0"/>
        <v>92473.8</v>
      </c>
      <c r="L10" s="1">
        <f t="shared" si="1"/>
        <v>0</v>
      </c>
      <c r="M10" s="1">
        <f t="shared" si="2"/>
        <v>0</v>
      </c>
      <c r="N10" s="1" t="s">
        <v>8</v>
      </c>
      <c r="O10" s="1">
        <v>0</v>
      </c>
      <c r="P10" s="1" t="s">
        <v>32</v>
      </c>
      <c r="Q10" s="1">
        <v>40206</v>
      </c>
      <c r="R10" s="1">
        <v>92473.799999999988</v>
      </c>
    </row>
    <row r="11" spans="1:18">
      <c r="A11" s="1">
        <f t="shared" si="3"/>
        <v>10</v>
      </c>
      <c r="B11" s="1" t="s">
        <v>262</v>
      </c>
      <c r="C11" s="1" t="s">
        <v>34</v>
      </c>
      <c r="D11" s="1" t="s">
        <v>27</v>
      </c>
      <c r="E11" s="1" t="s">
        <v>41</v>
      </c>
      <c r="F11" s="4" t="s">
        <v>161</v>
      </c>
      <c r="G11" s="10" t="s">
        <v>170</v>
      </c>
      <c r="I11" s="5"/>
      <c r="J11" s="1">
        <v>92473.8</v>
      </c>
      <c r="K11" s="1">
        <f t="shared" si="0"/>
        <v>92473.8</v>
      </c>
      <c r="L11" s="1">
        <f t="shared" si="1"/>
        <v>0</v>
      </c>
      <c r="M11" s="1">
        <f t="shared" si="2"/>
        <v>0</v>
      </c>
      <c r="N11" s="1" t="s">
        <v>8</v>
      </c>
      <c r="O11" s="1">
        <v>0</v>
      </c>
      <c r="P11" s="1" t="s">
        <v>32</v>
      </c>
      <c r="Q11" s="1">
        <v>40206</v>
      </c>
      <c r="R11" s="1">
        <v>92473.799999999988</v>
      </c>
    </row>
    <row r="12" spans="1:18">
      <c r="A12" s="1">
        <f t="shared" si="3"/>
        <v>11</v>
      </c>
      <c r="B12" s="1" t="s">
        <v>262</v>
      </c>
      <c r="C12" s="1" t="s">
        <v>34</v>
      </c>
      <c r="D12" s="1" t="s">
        <v>27</v>
      </c>
      <c r="E12" s="1" t="s">
        <v>41</v>
      </c>
      <c r="F12" s="4" t="s">
        <v>161</v>
      </c>
      <c r="G12" s="10" t="s">
        <v>171</v>
      </c>
      <c r="I12" s="5"/>
      <c r="J12" s="1">
        <v>38479</v>
      </c>
      <c r="K12" s="1">
        <f t="shared" si="0"/>
        <v>38479</v>
      </c>
      <c r="L12" s="1">
        <f t="shared" si="1"/>
        <v>0</v>
      </c>
      <c r="M12" s="1">
        <f>0/4</f>
        <v>0</v>
      </c>
      <c r="N12" s="1" t="s">
        <v>8</v>
      </c>
      <c r="O12" s="1">
        <v>0</v>
      </c>
      <c r="P12" s="1" t="s">
        <v>32</v>
      </c>
      <c r="Q12" s="1">
        <v>16730</v>
      </c>
      <c r="R12" s="1">
        <v>38479</v>
      </c>
    </row>
    <row r="13" spans="1:18">
      <c r="A13" s="1">
        <f t="shared" si="3"/>
        <v>12</v>
      </c>
      <c r="B13" s="1" t="s">
        <v>262</v>
      </c>
      <c r="C13" s="1" t="s">
        <v>34</v>
      </c>
      <c r="D13" s="1" t="s">
        <v>27</v>
      </c>
      <c r="E13" s="1" t="s">
        <v>41</v>
      </c>
      <c r="F13" s="4" t="s">
        <v>161</v>
      </c>
      <c r="G13" s="10" t="s">
        <v>171</v>
      </c>
      <c r="I13" s="5"/>
      <c r="J13" s="1">
        <v>38479</v>
      </c>
      <c r="K13" s="1">
        <f t="shared" si="0"/>
        <v>38479</v>
      </c>
      <c r="L13" s="1">
        <f t="shared" ref="L13:L16" si="4">M13*J13</f>
        <v>0</v>
      </c>
      <c r="M13" s="1">
        <f t="shared" ref="M13:M15" si="5">0/4</f>
        <v>0</v>
      </c>
      <c r="N13" s="1" t="s">
        <v>8</v>
      </c>
      <c r="O13" s="1">
        <v>0</v>
      </c>
      <c r="P13" s="1" t="s">
        <v>32</v>
      </c>
      <c r="Q13" s="1">
        <v>16730</v>
      </c>
      <c r="R13" s="1">
        <v>38479</v>
      </c>
    </row>
    <row r="14" spans="1:18">
      <c r="A14" s="1">
        <f t="shared" si="3"/>
        <v>13</v>
      </c>
      <c r="B14" s="1" t="s">
        <v>262</v>
      </c>
      <c r="C14" s="1" t="s">
        <v>34</v>
      </c>
      <c r="D14" s="1" t="s">
        <v>27</v>
      </c>
      <c r="E14" s="1" t="s">
        <v>41</v>
      </c>
      <c r="F14" s="4" t="s">
        <v>161</v>
      </c>
      <c r="G14" s="10" t="s">
        <v>171</v>
      </c>
      <c r="I14" s="5"/>
      <c r="J14" s="1">
        <v>38479</v>
      </c>
      <c r="K14" s="1">
        <f t="shared" si="0"/>
        <v>38479</v>
      </c>
      <c r="L14" s="1">
        <f t="shared" si="4"/>
        <v>0</v>
      </c>
      <c r="M14" s="1">
        <f t="shared" si="5"/>
        <v>0</v>
      </c>
      <c r="N14" s="1" t="s">
        <v>8</v>
      </c>
      <c r="O14" s="1">
        <v>0</v>
      </c>
      <c r="P14" s="1" t="s">
        <v>32</v>
      </c>
      <c r="Q14" s="1">
        <v>16730</v>
      </c>
      <c r="R14" s="1">
        <v>38479</v>
      </c>
    </row>
    <row r="15" spans="1:18">
      <c r="A15" s="1">
        <f t="shared" si="3"/>
        <v>14</v>
      </c>
      <c r="B15" s="1" t="s">
        <v>262</v>
      </c>
      <c r="C15" s="1" t="s">
        <v>34</v>
      </c>
      <c r="D15" s="1" t="s">
        <v>27</v>
      </c>
      <c r="E15" s="1" t="s">
        <v>41</v>
      </c>
      <c r="F15" s="4" t="s">
        <v>161</v>
      </c>
      <c r="G15" s="10" t="s">
        <v>171</v>
      </c>
      <c r="I15" s="5"/>
      <c r="J15" s="1">
        <v>38479</v>
      </c>
      <c r="K15" s="1">
        <f t="shared" si="0"/>
        <v>38479</v>
      </c>
      <c r="L15" s="1">
        <f t="shared" si="4"/>
        <v>0</v>
      </c>
      <c r="M15" s="1">
        <f t="shared" si="5"/>
        <v>0</v>
      </c>
      <c r="N15" s="1" t="s">
        <v>8</v>
      </c>
      <c r="O15" s="1">
        <v>0</v>
      </c>
      <c r="P15" s="1" t="s">
        <v>32</v>
      </c>
      <c r="Q15" s="1">
        <v>16730</v>
      </c>
      <c r="R15" s="1">
        <v>38479</v>
      </c>
    </row>
    <row r="16" spans="1:18">
      <c r="A16" s="1">
        <f t="shared" si="3"/>
        <v>15</v>
      </c>
      <c r="B16" s="1" t="s">
        <v>262</v>
      </c>
      <c r="C16" s="1" t="s">
        <v>34</v>
      </c>
      <c r="D16" s="1" t="s">
        <v>27</v>
      </c>
      <c r="E16" s="1" t="s">
        <v>41</v>
      </c>
      <c r="F16" s="4" t="s">
        <v>161</v>
      </c>
      <c r="G16" s="1" t="s">
        <v>172</v>
      </c>
      <c r="H16" s="1">
        <v>12.143723</v>
      </c>
      <c r="I16" s="5">
        <v>30.789585500000001</v>
      </c>
      <c r="J16" s="1">
        <v>19743.199999999997</v>
      </c>
      <c r="K16" s="1">
        <f t="shared" si="0"/>
        <v>19743.199999999997</v>
      </c>
      <c r="L16" s="1">
        <f t="shared" si="4"/>
        <v>0</v>
      </c>
      <c r="M16" s="1">
        <f>0/4</f>
        <v>0</v>
      </c>
      <c r="N16" s="1" t="s">
        <v>8</v>
      </c>
      <c r="O16" s="1">
        <v>0</v>
      </c>
      <c r="P16" s="1" t="s">
        <v>32</v>
      </c>
      <c r="Q16" s="1">
        <v>8584</v>
      </c>
      <c r="R16" s="1">
        <v>19743.199999999997</v>
      </c>
    </row>
    <row r="17" spans="1:18">
      <c r="A17" s="1">
        <f t="shared" si="3"/>
        <v>16</v>
      </c>
      <c r="B17" s="1" t="s">
        <v>262</v>
      </c>
      <c r="C17" s="1" t="s">
        <v>34</v>
      </c>
      <c r="D17" s="1" t="s">
        <v>27</v>
      </c>
      <c r="E17" s="1" t="s">
        <v>41</v>
      </c>
      <c r="F17" s="4" t="s">
        <v>161</v>
      </c>
      <c r="G17" s="1" t="s">
        <v>172</v>
      </c>
      <c r="H17" s="1">
        <v>12.143723</v>
      </c>
      <c r="I17" s="5">
        <v>30.789585500000001</v>
      </c>
      <c r="J17" s="1">
        <v>19743.199999999997</v>
      </c>
      <c r="K17" s="1">
        <f t="shared" si="0"/>
        <v>19743.199999999997</v>
      </c>
      <c r="L17" s="1">
        <f t="shared" ref="L17:L20" si="6">M17*J17</f>
        <v>0</v>
      </c>
      <c r="M17" s="1">
        <f t="shared" ref="M17:M19" si="7">0/4</f>
        <v>0</v>
      </c>
      <c r="N17" s="1" t="s">
        <v>8</v>
      </c>
      <c r="O17" s="1">
        <v>0</v>
      </c>
      <c r="P17" s="1" t="s">
        <v>32</v>
      </c>
      <c r="Q17" s="1">
        <v>8584</v>
      </c>
      <c r="R17" s="1">
        <v>19743.199999999997</v>
      </c>
    </row>
    <row r="18" spans="1:18">
      <c r="A18" s="1">
        <f t="shared" si="3"/>
        <v>17</v>
      </c>
      <c r="B18" s="1" t="s">
        <v>262</v>
      </c>
      <c r="C18" s="1" t="s">
        <v>34</v>
      </c>
      <c r="D18" s="1" t="s">
        <v>27</v>
      </c>
      <c r="E18" s="1" t="s">
        <v>41</v>
      </c>
      <c r="F18" s="4" t="s">
        <v>161</v>
      </c>
      <c r="G18" s="1" t="s">
        <v>172</v>
      </c>
      <c r="H18" s="1">
        <v>12.143723</v>
      </c>
      <c r="I18" s="5">
        <v>30.789585500000001</v>
      </c>
      <c r="J18" s="1">
        <v>19743.199999999997</v>
      </c>
      <c r="K18" s="1">
        <f t="shared" si="0"/>
        <v>19743.199999999997</v>
      </c>
      <c r="L18" s="1">
        <f t="shared" si="6"/>
        <v>0</v>
      </c>
      <c r="M18" s="1">
        <f t="shared" si="7"/>
        <v>0</v>
      </c>
      <c r="N18" s="1" t="s">
        <v>8</v>
      </c>
      <c r="O18" s="1">
        <v>0</v>
      </c>
      <c r="P18" s="1" t="s">
        <v>32</v>
      </c>
      <c r="Q18" s="1">
        <v>8584</v>
      </c>
      <c r="R18" s="1">
        <v>19743.199999999997</v>
      </c>
    </row>
    <row r="19" spans="1:18">
      <c r="A19" s="1">
        <f t="shared" si="3"/>
        <v>18</v>
      </c>
      <c r="B19" s="1" t="s">
        <v>262</v>
      </c>
      <c r="C19" s="1" t="s">
        <v>34</v>
      </c>
      <c r="D19" s="1" t="s">
        <v>27</v>
      </c>
      <c r="E19" s="1" t="s">
        <v>41</v>
      </c>
      <c r="F19" s="4" t="s">
        <v>161</v>
      </c>
      <c r="G19" s="1" t="s">
        <v>172</v>
      </c>
      <c r="H19" s="1">
        <v>12.143723</v>
      </c>
      <c r="I19" s="5">
        <v>30.789585500000001</v>
      </c>
      <c r="J19" s="1">
        <v>19743.199999999997</v>
      </c>
      <c r="K19" s="1">
        <f t="shared" si="0"/>
        <v>19743.199999999997</v>
      </c>
      <c r="L19" s="1">
        <f t="shared" si="6"/>
        <v>0</v>
      </c>
      <c r="M19" s="1">
        <f t="shared" si="7"/>
        <v>0</v>
      </c>
      <c r="N19" s="1" t="s">
        <v>8</v>
      </c>
      <c r="O19" s="1">
        <v>0</v>
      </c>
      <c r="P19" s="1" t="s">
        <v>32</v>
      </c>
      <c r="Q19" s="1">
        <v>8584</v>
      </c>
      <c r="R19" s="1">
        <v>19743.199999999997</v>
      </c>
    </row>
    <row r="20" spans="1:18">
      <c r="A20" s="1">
        <f t="shared" si="3"/>
        <v>19</v>
      </c>
      <c r="B20" s="1" t="s">
        <v>262</v>
      </c>
      <c r="C20" s="1" t="s">
        <v>34</v>
      </c>
      <c r="D20" s="1" t="s">
        <v>27</v>
      </c>
      <c r="E20" s="1" t="s">
        <v>41</v>
      </c>
      <c r="F20" s="4" t="s">
        <v>162</v>
      </c>
      <c r="G20" s="10" t="s">
        <v>173</v>
      </c>
      <c r="I20" s="5"/>
      <c r="J20" s="1">
        <v>14547.499999999998</v>
      </c>
      <c r="K20" s="1">
        <f t="shared" si="0"/>
        <v>14547.499999999998</v>
      </c>
      <c r="L20" s="1">
        <f t="shared" si="6"/>
        <v>0</v>
      </c>
      <c r="M20" s="1">
        <f>0/4</f>
        <v>0</v>
      </c>
      <c r="N20" s="1" t="s">
        <v>8</v>
      </c>
      <c r="O20" s="1">
        <v>0</v>
      </c>
      <c r="P20" s="1" t="s">
        <v>32</v>
      </c>
      <c r="Q20" s="1">
        <v>6325</v>
      </c>
      <c r="R20" s="1">
        <v>14547.499999999998</v>
      </c>
    </row>
    <row r="21" spans="1:18">
      <c r="A21" s="1">
        <f t="shared" si="3"/>
        <v>20</v>
      </c>
      <c r="B21" s="1" t="s">
        <v>262</v>
      </c>
      <c r="C21" s="1" t="s">
        <v>34</v>
      </c>
      <c r="D21" s="1" t="s">
        <v>27</v>
      </c>
      <c r="E21" s="1" t="s">
        <v>41</v>
      </c>
      <c r="F21" s="4" t="s">
        <v>162</v>
      </c>
      <c r="G21" s="10" t="s">
        <v>173</v>
      </c>
      <c r="I21" s="5"/>
      <c r="J21" s="1">
        <v>14547.499999999998</v>
      </c>
      <c r="K21" s="1">
        <f t="shared" si="0"/>
        <v>14547.499999999998</v>
      </c>
      <c r="L21" s="1">
        <f t="shared" ref="L21:L24" si="8">M21*J21</f>
        <v>0</v>
      </c>
      <c r="M21" s="1">
        <f t="shared" ref="M21:M23" si="9">0/4</f>
        <v>0</v>
      </c>
      <c r="N21" s="1" t="s">
        <v>8</v>
      </c>
      <c r="O21" s="1">
        <v>0</v>
      </c>
      <c r="P21" s="1" t="s">
        <v>32</v>
      </c>
      <c r="Q21" s="1">
        <v>6325</v>
      </c>
      <c r="R21" s="1">
        <v>14547.499999999998</v>
      </c>
    </row>
    <row r="22" spans="1:18">
      <c r="A22" s="1">
        <f t="shared" si="3"/>
        <v>21</v>
      </c>
      <c r="B22" s="1" t="s">
        <v>262</v>
      </c>
      <c r="C22" s="1" t="s">
        <v>34</v>
      </c>
      <c r="D22" s="1" t="s">
        <v>27</v>
      </c>
      <c r="E22" s="1" t="s">
        <v>41</v>
      </c>
      <c r="F22" s="4" t="s">
        <v>162</v>
      </c>
      <c r="G22" s="10" t="s">
        <v>173</v>
      </c>
      <c r="I22" s="5"/>
      <c r="J22" s="1">
        <v>14547.499999999998</v>
      </c>
      <c r="K22" s="1">
        <f t="shared" si="0"/>
        <v>14547.499999999998</v>
      </c>
      <c r="L22" s="1">
        <f t="shared" si="8"/>
        <v>0</v>
      </c>
      <c r="M22" s="1">
        <f t="shared" si="9"/>
        <v>0</v>
      </c>
      <c r="N22" s="1" t="s">
        <v>8</v>
      </c>
      <c r="O22" s="1">
        <v>0</v>
      </c>
      <c r="P22" s="1" t="s">
        <v>32</v>
      </c>
      <c r="Q22" s="1">
        <v>6325</v>
      </c>
      <c r="R22" s="1">
        <v>14547.499999999998</v>
      </c>
    </row>
    <row r="23" spans="1:18">
      <c r="A23" s="1">
        <f t="shared" si="3"/>
        <v>22</v>
      </c>
      <c r="B23" s="1" t="s">
        <v>262</v>
      </c>
      <c r="C23" s="1" t="s">
        <v>34</v>
      </c>
      <c r="D23" s="1" t="s">
        <v>27</v>
      </c>
      <c r="E23" s="1" t="s">
        <v>41</v>
      </c>
      <c r="F23" s="4" t="s">
        <v>162</v>
      </c>
      <c r="G23" s="10" t="s">
        <v>173</v>
      </c>
      <c r="I23" s="5"/>
      <c r="J23" s="1">
        <v>14547.499999999998</v>
      </c>
      <c r="K23" s="1">
        <f t="shared" si="0"/>
        <v>14547.499999999998</v>
      </c>
      <c r="L23" s="1">
        <f t="shared" si="8"/>
        <v>0</v>
      </c>
      <c r="M23" s="1">
        <f t="shared" si="9"/>
        <v>0</v>
      </c>
      <c r="N23" s="1" t="s">
        <v>8</v>
      </c>
      <c r="O23" s="1">
        <v>0</v>
      </c>
      <c r="P23" s="1" t="s">
        <v>32</v>
      </c>
      <c r="Q23" s="1">
        <v>6325</v>
      </c>
      <c r="R23" s="1">
        <v>14547.499999999998</v>
      </c>
    </row>
    <row r="24" spans="1:18">
      <c r="A24" s="1">
        <f t="shared" si="3"/>
        <v>23</v>
      </c>
      <c r="B24" s="1" t="s">
        <v>262</v>
      </c>
      <c r="C24" s="1" t="s">
        <v>34</v>
      </c>
      <c r="D24" s="1" t="s">
        <v>27</v>
      </c>
      <c r="E24" s="1" t="s">
        <v>41</v>
      </c>
      <c r="F24" s="4" t="s">
        <v>162</v>
      </c>
      <c r="G24" s="10" t="s">
        <v>174</v>
      </c>
      <c r="I24" s="5"/>
      <c r="J24" s="1">
        <v>25888.799999999996</v>
      </c>
      <c r="K24" s="1">
        <f t="shared" si="0"/>
        <v>25888.799999999996</v>
      </c>
      <c r="L24" s="1">
        <f t="shared" si="8"/>
        <v>0</v>
      </c>
      <c r="M24" s="1">
        <f>0/10</f>
        <v>0</v>
      </c>
      <c r="N24" s="1" t="s">
        <v>8</v>
      </c>
      <c r="O24" s="1">
        <v>0</v>
      </c>
      <c r="P24" s="1" t="s">
        <v>32</v>
      </c>
      <c r="Q24" s="1">
        <v>11256</v>
      </c>
      <c r="R24" s="1">
        <v>25888.799999999996</v>
      </c>
    </row>
    <row r="25" spans="1:18">
      <c r="A25" s="1">
        <f t="shared" si="3"/>
        <v>24</v>
      </c>
      <c r="B25" s="1" t="s">
        <v>262</v>
      </c>
      <c r="C25" s="1" t="s">
        <v>34</v>
      </c>
      <c r="D25" s="1" t="s">
        <v>27</v>
      </c>
      <c r="E25" s="1" t="s">
        <v>41</v>
      </c>
      <c r="F25" s="4" t="s">
        <v>162</v>
      </c>
      <c r="G25" s="10" t="s">
        <v>174</v>
      </c>
      <c r="I25" s="5"/>
      <c r="J25" s="1">
        <v>25888.799999999996</v>
      </c>
      <c r="K25" s="1">
        <f t="shared" si="0"/>
        <v>25888.799999999996</v>
      </c>
      <c r="L25" s="1">
        <f t="shared" ref="L25:L34" si="10">M25*J25</f>
        <v>0</v>
      </c>
      <c r="M25" s="1">
        <f t="shared" ref="M25:M33" si="11">0/10</f>
        <v>0</v>
      </c>
      <c r="N25" s="1" t="s">
        <v>8</v>
      </c>
      <c r="O25" s="1">
        <v>0</v>
      </c>
      <c r="P25" s="1" t="s">
        <v>32</v>
      </c>
      <c r="Q25" s="1">
        <v>11256</v>
      </c>
      <c r="R25" s="1">
        <v>25888.799999999996</v>
      </c>
    </row>
    <row r="26" spans="1:18">
      <c r="A26" s="1">
        <f t="shared" si="3"/>
        <v>25</v>
      </c>
      <c r="B26" s="1" t="s">
        <v>262</v>
      </c>
      <c r="C26" s="1" t="s">
        <v>34</v>
      </c>
      <c r="D26" s="1" t="s">
        <v>27</v>
      </c>
      <c r="E26" s="1" t="s">
        <v>41</v>
      </c>
      <c r="F26" s="4" t="s">
        <v>162</v>
      </c>
      <c r="G26" s="10" t="s">
        <v>174</v>
      </c>
      <c r="I26" s="5"/>
      <c r="J26" s="1">
        <v>25888.799999999996</v>
      </c>
      <c r="K26" s="1">
        <f t="shared" si="0"/>
        <v>25888.799999999996</v>
      </c>
      <c r="L26" s="1">
        <f t="shared" si="10"/>
        <v>0</v>
      </c>
      <c r="M26" s="1">
        <f t="shared" si="11"/>
        <v>0</v>
      </c>
      <c r="N26" s="1" t="s">
        <v>8</v>
      </c>
      <c r="O26" s="1">
        <v>0</v>
      </c>
      <c r="P26" s="1" t="s">
        <v>32</v>
      </c>
      <c r="Q26" s="1">
        <v>11256</v>
      </c>
      <c r="R26" s="1">
        <v>25888.799999999996</v>
      </c>
    </row>
    <row r="27" spans="1:18">
      <c r="A27" s="1">
        <f>A26+1</f>
        <v>26</v>
      </c>
      <c r="B27" s="1" t="s">
        <v>262</v>
      </c>
      <c r="C27" s="1" t="s">
        <v>34</v>
      </c>
      <c r="D27" s="1" t="s">
        <v>27</v>
      </c>
      <c r="E27" s="1" t="s">
        <v>41</v>
      </c>
      <c r="F27" s="4" t="s">
        <v>162</v>
      </c>
      <c r="G27" s="10" t="s">
        <v>174</v>
      </c>
      <c r="I27" s="5"/>
      <c r="J27" s="1">
        <v>25888.799999999996</v>
      </c>
      <c r="K27" s="1">
        <f t="shared" si="0"/>
        <v>25888.799999999996</v>
      </c>
      <c r="L27" s="1">
        <f t="shared" si="10"/>
        <v>0</v>
      </c>
      <c r="M27" s="1">
        <f t="shared" si="11"/>
        <v>0</v>
      </c>
      <c r="N27" s="1" t="s">
        <v>8</v>
      </c>
      <c r="O27" s="1">
        <v>0</v>
      </c>
      <c r="P27" s="1" t="s">
        <v>32</v>
      </c>
      <c r="Q27" s="1">
        <v>11256</v>
      </c>
      <c r="R27" s="1">
        <v>25888.799999999996</v>
      </c>
    </row>
    <row r="28" spans="1:18">
      <c r="A28" s="1">
        <f t="shared" si="3"/>
        <v>27</v>
      </c>
      <c r="B28" s="1" t="s">
        <v>262</v>
      </c>
      <c r="C28" s="1" t="s">
        <v>34</v>
      </c>
      <c r="D28" s="1" t="s">
        <v>27</v>
      </c>
      <c r="E28" s="1" t="s">
        <v>41</v>
      </c>
      <c r="F28" s="4" t="s">
        <v>162</v>
      </c>
      <c r="G28" s="10" t="s">
        <v>174</v>
      </c>
      <c r="I28" s="5"/>
      <c r="J28" s="1">
        <v>25888.799999999996</v>
      </c>
      <c r="K28" s="1">
        <f t="shared" si="0"/>
        <v>25888.799999999996</v>
      </c>
      <c r="L28" s="1">
        <f t="shared" si="10"/>
        <v>0</v>
      </c>
      <c r="M28" s="1">
        <f t="shared" si="11"/>
        <v>0</v>
      </c>
      <c r="N28" s="1" t="s">
        <v>8</v>
      </c>
      <c r="O28" s="1">
        <v>0</v>
      </c>
      <c r="P28" s="1" t="s">
        <v>32</v>
      </c>
      <c r="Q28" s="1">
        <v>11256</v>
      </c>
      <c r="R28" s="1">
        <v>25888.799999999996</v>
      </c>
    </row>
    <row r="29" spans="1:18">
      <c r="A29" s="1">
        <f t="shared" si="3"/>
        <v>28</v>
      </c>
      <c r="B29" s="1" t="s">
        <v>262</v>
      </c>
      <c r="C29" s="1" t="s">
        <v>34</v>
      </c>
      <c r="D29" s="1" t="s">
        <v>27</v>
      </c>
      <c r="E29" s="1" t="s">
        <v>41</v>
      </c>
      <c r="F29" s="4" t="s">
        <v>162</v>
      </c>
      <c r="G29" s="10" t="s">
        <v>174</v>
      </c>
      <c r="I29" s="5"/>
      <c r="J29" s="1">
        <v>25888.799999999999</v>
      </c>
      <c r="K29" s="1">
        <f t="shared" si="0"/>
        <v>25888.799999999999</v>
      </c>
      <c r="L29" s="1">
        <f t="shared" si="10"/>
        <v>0</v>
      </c>
      <c r="M29" s="1">
        <f t="shared" si="11"/>
        <v>0</v>
      </c>
      <c r="N29" s="1" t="s">
        <v>8</v>
      </c>
      <c r="O29" s="1">
        <v>0</v>
      </c>
      <c r="P29" s="1" t="s">
        <v>32</v>
      </c>
      <c r="Q29" s="1">
        <v>11256</v>
      </c>
      <c r="R29" s="1">
        <v>25888.799999999999</v>
      </c>
    </row>
    <row r="30" spans="1:18">
      <c r="A30" s="1">
        <f t="shared" si="3"/>
        <v>29</v>
      </c>
      <c r="B30" s="1" t="s">
        <v>262</v>
      </c>
      <c r="C30" s="1" t="s">
        <v>34</v>
      </c>
      <c r="D30" s="1" t="s">
        <v>27</v>
      </c>
      <c r="E30" s="1" t="s">
        <v>41</v>
      </c>
      <c r="F30" s="4" t="s">
        <v>162</v>
      </c>
      <c r="G30" s="10" t="s">
        <v>174</v>
      </c>
      <c r="I30" s="5"/>
      <c r="J30" s="1">
        <v>25888.799999999999</v>
      </c>
      <c r="K30" s="1">
        <f t="shared" si="0"/>
        <v>25888.799999999999</v>
      </c>
      <c r="L30" s="1">
        <f t="shared" si="10"/>
        <v>0</v>
      </c>
      <c r="M30" s="1">
        <f t="shared" si="11"/>
        <v>0</v>
      </c>
      <c r="N30" s="1" t="s">
        <v>8</v>
      </c>
      <c r="O30" s="1">
        <v>0</v>
      </c>
      <c r="P30" s="1" t="s">
        <v>32</v>
      </c>
      <c r="Q30" s="1">
        <v>11256</v>
      </c>
      <c r="R30" s="1">
        <v>25888.799999999999</v>
      </c>
    </row>
    <row r="31" spans="1:18">
      <c r="A31" s="1">
        <f t="shared" si="3"/>
        <v>30</v>
      </c>
      <c r="B31" s="1" t="s">
        <v>262</v>
      </c>
      <c r="C31" s="1" t="s">
        <v>34</v>
      </c>
      <c r="D31" s="1" t="s">
        <v>27</v>
      </c>
      <c r="E31" s="1" t="s">
        <v>41</v>
      </c>
      <c r="F31" s="4" t="s">
        <v>162</v>
      </c>
      <c r="G31" s="10" t="s">
        <v>174</v>
      </c>
      <c r="I31" s="5"/>
      <c r="J31" s="1">
        <v>25888.799999999999</v>
      </c>
      <c r="K31" s="1">
        <f t="shared" si="0"/>
        <v>25888.799999999999</v>
      </c>
      <c r="L31" s="1">
        <f t="shared" si="10"/>
        <v>0</v>
      </c>
      <c r="M31" s="1">
        <f t="shared" si="11"/>
        <v>0</v>
      </c>
      <c r="N31" s="1" t="s">
        <v>8</v>
      </c>
      <c r="O31" s="1">
        <v>0</v>
      </c>
      <c r="P31" s="1" t="s">
        <v>32</v>
      </c>
      <c r="Q31" s="1">
        <v>11256</v>
      </c>
      <c r="R31" s="1">
        <v>25888.799999999999</v>
      </c>
    </row>
    <row r="32" spans="1:18">
      <c r="A32" s="1">
        <f t="shared" si="3"/>
        <v>31</v>
      </c>
      <c r="B32" s="1" t="s">
        <v>262</v>
      </c>
      <c r="C32" s="1" t="s">
        <v>34</v>
      </c>
      <c r="D32" s="1" t="s">
        <v>27</v>
      </c>
      <c r="E32" s="1" t="s">
        <v>41</v>
      </c>
      <c r="F32" s="4" t="s">
        <v>162</v>
      </c>
      <c r="G32" s="10" t="s">
        <v>174</v>
      </c>
      <c r="I32" s="5"/>
      <c r="J32" s="1">
        <v>25888.799999999999</v>
      </c>
      <c r="K32" s="1">
        <f t="shared" si="0"/>
        <v>25888.799999999999</v>
      </c>
      <c r="L32" s="1">
        <f t="shared" si="10"/>
        <v>0</v>
      </c>
      <c r="M32" s="1">
        <f t="shared" si="11"/>
        <v>0</v>
      </c>
      <c r="N32" s="1" t="s">
        <v>8</v>
      </c>
      <c r="O32" s="1">
        <v>0</v>
      </c>
      <c r="P32" s="1" t="s">
        <v>32</v>
      </c>
      <c r="Q32" s="1">
        <v>11256</v>
      </c>
      <c r="R32" s="1">
        <v>25888.799999999999</v>
      </c>
    </row>
    <row r="33" spans="1:18">
      <c r="A33" s="1">
        <f t="shared" si="3"/>
        <v>32</v>
      </c>
      <c r="B33" s="1" t="s">
        <v>262</v>
      </c>
      <c r="C33" s="1" t="s">
        <v>34</v>
      </c>
      <c r="D33" s="1" t="s">
        <v>27</v>
      </c>
      <c r="E33" s="1" t="s">
        <v>41</v>
      </c>
      <c r="F33" s="4" t="s">
        <v>162</v>
      </c>
      <c r="G33" s="10" t="s">
        <v>174</v>
      </c>
      <c r="I33" s="5"/>
      <c r="J33" s="1">
        <v>25888.799999999999</v>
      </c>
      <c r="K33" s="1">
        <f t="shared" si="0"/>
        <v>25888.799999999999</v>
      </c>
      <c r="L33" s="1">
        <f t="shared" si="10"/>
        <v>0</v>
      </c>
      <c r="M33" s="1">
        <f t="shared" si="11"/>
        <v>0</v>
      </c>
      <c r="N33" s="1" t="s">
        <v>8</v>
      </c>
      <c r="O33" s="1">
        <v>0</v>
      </c>
      <c r="P33" s="1" t="s">
        <v>32</v>
      </c>
      <c r="Q33" s="1">
        <v>11256</v>
      </c>
      <c r="R33" s="1">
        <v>25888.799999999999</v>
      </c>
    </row>
    <row r="34" spans="1:18">
      <c r="A34" s="1">
        <f t="shared" si="3"/>
        <v>33</v>
      </c>
      <c r="B34" s="1" t="s">
        <v>262</v>
      </c>
      <c r="C34" s="1" t="s">
        <v>34</v>
      </c>
      <c r="D34" s="1" t="s">
        <v>27</v>
      </c>
      <c r="E34" s="1" t="s">
        <v>41</v>
      </c>
      <c r="F34" s="4" t="s">
        <v>162</v>
      </c>
      <c r="G34" s="10" t="s">
        <v>175</v>
      </c>
      <c r="I34" s="5"/>
      <c r="J34" s="1">
        <v>13947.199999999999</v>
      </c>
      <c r="K34" s="1">
        <f t="shared" si="0"/>
        <v>13947.199999999999</v>
      </c>
      <c r="L34" s="1">
        <f t="shared" si="10"/>
        <v>0</v>
      </c>
      <c r="M34" s="1">
        <f>0/4</f>
        <v>0</v>
      </c>
      <c r="N34" s="1" t="s">
        <v>8</v>
      </c>
      <c r="O34" s="1">
        <v>0</v>
      </c>
      <c r="P34" s="1" t="s">
        <v>32</v>
      </c>
      <c r="Q34" s="1">
        <v>6064</v>
      </c>
      <c r="R34" s="1">
        <v>13947.199999999999</v>
      </c>
    </row>
    <row r="35" spans="1:18">
      <c r="A35" s="1">
        <f t="shared" si="3"/>
        <v>34</v>
      </c>
      <c r="B35" s="1" t="s">
        <v>262</v>
      </c>
      <c r="C35" s="1" t="s">
        <v>34</v>
      </c>
      <c r="D35" s="1" t="s">
        <v>27</v>
      </c>
      <c r="E35" s="1" t="s">
        <v>41</v>
      </c>
      <c r="F35" s="4" t="s">
        <v>162</v>
      </c>
      <c r="G35" s="10" t="s">
        <v>175</v>
      </c>
      <c r="I35" s="5"/>
      <c r="J35" s="1">
        <v>13947.199999999999</v>
      </c>
      <c r="K35" s="1">
        <f t="shared" si="0"/>
        <v>13947.199999999999</v>
      </c>
      <c r="L35" s="1">
        <f t="shared" ref="L35:L38" si="12">M35*J35</f>
        <v>0</v>
      </c>
      <c r="M35" s="1">
        <f t="shared" ref="M35:M37" si="13">0/4</f>
        <v>0</v>
      </c>
      <c r="N35" s="1" t="s">
        <v>8</v>
      </c>
      <c r="O35" s="1">
        <v>0</v>
      </c>
      <c r="P35" s="1" t="s">
        <v>32</v>
      </c>
      <c r="Q35" s="1">
        <v>6064</v>
      </c>
      <c r="R35" s="1">
        <v>13947.199999999999</v>
      </c>
    </row>
    <row r="36" spans="1:18">
      <c r="A36" s="1">
        <f t="shared" si="3"/>
        <v>35</v>
      </c>
      <c r="B36" s="1" t="s">
        <v>262</v>
      </c>
      <c r="C36" s="1" t="s">
        <v>34</v>
      </c>
      <c r="D36" s="1" t="s">
        <v>27</v>
      </c>
      <c r="E36" s="1" t="s">
        <v>41</v>
      </c>
      <c r="F36" s="4" t="s">
        <v>162</v>
      </c>
      <c r="G36" s="10" t="s">
        <v>175</v>
      </c>
      <c r="I36" s="5"/>
      <c r="J36" s="1">
        <v>13947.199999999999</v>
      </c>
      <c r="K36" s="1">
        <f t="shared" si="0"/>
        <v>13947.199999999999</v>
      </c>
      <c r="L36" s="1">
        <f t="shared" si="12"/>
        <v>0</v>
      </c>
      <c r="M36" s="1">
        <f t="shared" si="13"/>
        <v>0</v>
      </c>
      <c r="N36" s="1" t="s">
        <v>8</v>
      </c>
      <c r="O36" s="1">
        <v>0</v>
      </c>
      <c r="P36" s="1" t="s">
        <v>32</v>
      </c>
      <c r="Q36" s="1">
        <v>6064</v>
      </c>
      <c r="R36" s="1">
        <v>13947.199999999999</v>
      </c>
    </row>
    <row r="37" spans="1:18">
      <c r="A37" s="1">
        <f t="shared" si="3"/>
        <v>36</v>
      </c>
      <c r="B37" s="1" t="s">
        <v>262</v>
      </c>
      <c r="C37" s="1" t="s">
        <v>34</v>
      </c>
      <c r="D37" s="1" t="s">
        <v>27</v>
      </c>
      <c r="E37" s="1" t="s">
        <v>41</v>
      </c>
      <c r="F37" s="4" t="s">
        <v>162</v>
      </c>
      <c r="G37" s="10" t="s">
        <v>175</v>
      </c>
      <c r="I37" s="5"/>
      <c r="J37" s="1">
        <v>13947.199999999999</v>
      </c>
      <c r="K37" s="1">
        <f t="shared" si="0"/>
        <v>13947.199999999999</v>
      </c>
      <c r="L37" s="1">
        <f t="shared" si="12"/>
        <v>0</v>
      </c>
      <c r="M37" s="1">
        <f t="shared" si="13"/>
        <v>0</v>
      </c>
      <c r="N37" s="1" t="s">
        <v>8</v>
      </c>
      <c r="O37" s="1">
        <v>0</v>
      </c>
      <c r="P37" s="1" t="s">
        <v>32</v>
      </c>
      <c r="Q37" s="1">
        <v>6064</v>
      </c>
      <c r="R37" s="1">
        <v>13947.199999999999</v>
      </c>
    </row>
    <row r="38" spans="1:18">
      <c r="A38" s="1">
        <f t="shared" si="3"/>
        <v>37</v>
      </c>
      <c r="B38" s="1" t="s">
        <v>262</v>
      </c>
      <c r="C38" s="1" t="s">
        <v>34</v>
      </c>
      <c r="D38" s="1" t="s">
        <v>27</v>
      </c>
      <c r="E38" s="1" t="s">
        <v>41</v>
      </c>
      <c r="F38" s="4" t="s">
        <v>163</v>
      </c>
      <c r="G38" s="10" t="s">
        <v>176</v>
      </c>
      <c r="I38" s="5"/>
      <c r="J38" s="1">
        <v>17654.8</v>
      </c>
      <c r="K38" s="1">
        <f t="shared" si="0"/>
        <v>17654.8</v>
      </c>
      <c r="L38" s="1">
        <f t="shared" si="12"/>
        <v>0</v>
      </c>
      <c r="M38" s="1">
        <f>0/2</f>
        <v>0</v>
      </c>
      <c r="N38" s="1" t="s">
        <v>8</v>
      </c>
      <c r="O38" s="1">
        <v>0</v>
      </c>
      <c r="P38" s="1" t="s">
        <v>32</v>
      </c>
      <c r="Q38" s="1">
        <v>7676</v>
      </c>
      <c r="R38" s="1">
        <v>17654.8</v>
      </c>
    </row>
    <row r="39" spans="1:18">
      <c r="A39" s="1">
        <f t="shared" si="3"/>
        <v>38</v>
      </c>
      <c r="B39" s="1" t="s">
        <v>262</v>
      </c>
      <c r="C39" s="1" t="s">
        <v>34</v>
      </c>
      <c r="D39" s="1" t="s">
        <v>27</v>
      </c>
      <c r="E39" s="1" t="s">
        <v>41</v>
      </c>
      <c r="F39" s="4" t="s">
        <v>163</v>
      </c>
      <c r="G39" s="10" t="s">
        <v>176</v>
      </c>
      <c r="I39" s="5"/>
      <c r="J39" s="1">
        <v>17654.8</v>
      </c>
      <c r="K39" s="1">
        <f t="shared" si="0"/>
        <v>17654.8</v>
      </c>
      <c r="L39" s="1">
        <f t="shared" ref="L39" si="14">M39*J39</f>
        <v>0</v>
      </c>
      <c r="M39" s="1">
        <f>0/2</f>
        <v>0</v>
      </c>
      <c r="N39" s="1" t="s">
        <v>8</v>
      </c>
      <c r="O39" s="1">
        <v>0</v>
      </c>
      <c r="P39" s="1" t="s">
        <v>32</v>
      </c>
      <c r="Q39" s="1">
        <v>7676</v>
      </c>
      <c r="R39" s="1">
        <v>17654.8</v>
      </c>
    </row>
    <row r="40" spans="1:18">
      <c r="A40" s="1">
        <f t="shared" si="3"/>
        <v>39</v>
      </c>
      <c r="B40" s="1" t="s">
        <v>262</v>
      </c>
      <c r="C40" s="1" t="s">
        <v>34</v>
      </c>
      <c r="D40" s="1" t="s">
        <v>27</v>
      </c>
      <c r="E40" s="1" t="s">
        <v>41</v>
      </c>
      <c r="F40" s="4" t="s">
        <v>163</v>
      </c>
      <c r="G40" s="10" t="s">
        <v>177</v>
      </c>
      <c r="I40" s="5"/>
      <c r="J40" s="1">
        <v>19996.199999999997</v>
      </c>
      <c r="K40" s="1">
        <f t="shared" si="0"/>
        <v>19996.199999999997</v>
      </c>
      <c r="L40" s="1">
        <f t="shared" ref="L40:L44" si="15">M40*J40</f>
        <v>0</v>
      </c>
      <c r="M40" s="1">
        <f>0/4</f>
        <v>0</v>
      </c>
      <c r="N40" s="1" t="s">
        <v>8</v>
      </c>
      <c r="O40" s="1">
        <v>0</v>
      </c>
      <c r="P40" s="1" t="s">
        <v>32</v>
      </c>
      <c r="Q40" s="1">
        <v>8694</v>
      </c>
      <c r="R40" s="1">
        <v>19996.199999999997</v>
      </c>
    </row>
    <row r="41" spans="1:18">
      <c r="A41" s="1">
        <f t="shared" si="3"/>
        <v>40</v>
      </c>
      <c r="B41" s="1" t="s">
        <v>262</v>
      </c>
      <c r="C41" s="1" t="s">
        <v>34</v>
      </c>
      <c r="D41" s="1" t="s">
        <v>27</v>
      </c>
      <c r="E41" s="1" t="s">
        <v>41</v>
      </c>
      <c r="F41" s="4" t="s">
        <v>163</v>
      </c>
      <c r="G41" s="10" t="s">
        <v>177</v>
      </c>
      <c r="I41" s="5"/>
      <c r="J41" s="1">
        <v>19996.199999999997</v>
      </c>
      <c r="K41" s="1">
        <f t="shared" si="0"/>
        <v>19996.199999999997</v>
      </c>
      <c r="L41" s="1">
        <f t="shared" si="15"/>
        <v>0</v>
      </c>
      <c r="M41" s="1">
        <f t="shared" ref="M41:M43" si="16">0/4</f>
        <v>0</v>
      </c>
      <c r="N41" s="1" t="s">
        <v>8</v>
      </c>
      <c r="O41" s="1">
        <v>0</v>
      </c>
      <c r="P41" s="1" t="s">
        <v>32</v>
      </c>
      <c r="Q41" s="1">
        <v>8694</v>
      </c>
      <c r="R41" s="1">
        <v>19996.199999999997</v>
      </c>
    </row>
    <row r="42" spans="1:18">
      <c r="A42" s="1">
        <f t="shared" si="3"/>
        <v>41</v>
      </c>
      <c r="B42" s="1" t="s">
        <v>262</v>
      </c>
      <c r="C42" s="1" t="s">
        <v>34</v>
      </c>
      <c r="D42" s="1" t="s">
        <v>27</v>
      </c>
      <c r="E42" s="1" t="s">
        <v>41</v>
      </c>
      <c r="F42" s="4" t="s">
        <v>163</v>
      </c>
      <c r="G42" s="10" t="s">
        <v>177</v>
      </c>
      <c r="I42" s="5"/>
      <c r="J42" s="1">
        <v>19996.2</v>
      </c>
      <c r="K42" s="1">
        <f t="shared" si="0"/>
        <v>19996.2</v>
      </c>
      <c r="L42" s="1">
        <f t="shared" si="15"/>
        <v>0</v>
      </c>
      <c r="M42" s="1">
        <f t="shared" si="16"/>
        <v>0</v>
      </c>
      <c r="N42" s="1" t="s">
        <v>8</v>
      </c>
      <c r="O42" s="1">
        <v>0</v>
      </c>
      <c r="P42" s="1" t="s">
        <v>32</v>
      </c>
      <c r="Q42" s="1">
        <v>8694</v>
      </c>
      <c r="R42" s="1">
        <v>19996.199999999997</v>
      </c>
    </row>
    <row r="43" spans="1:18">
      <c r="A43" s="1">
        <f t="shared" si="3"/>
        <v>42</v>
      </c>
      <c r="B43" s="1" t="s">
        <v>262</v>
      </c>
      <c r="C43" s="1" t="s">
        <v>34</v>
      </c>
      <c r="D43" s="1" t="s">
        <v>27</v>
      </c>
      <c r="E43" s="1" t="s">
        <v>41</v>
      </c>
      <c r="F43" s="4" t="s">
        <v>163</v>
      </c>
      <c r="G43" s="10" t="s">
        <v>177</v>
      </c>
      <c r="I43" s="5"/>
      <c r="J43" s="1">
        <v>19996.2</v>
      </c>
      <c r="K43" s="1">
        <f t="shared" si="0"/>
        <v>19996.2</v>
      </c>
      <c r="L43" s="1">
        <f t="shared" si="15"/>
        <v>0</v>
      </c>
      <c r="M43" s="1">
        <f t="shared" si="16"/>
        <v>0</v>
      </c>
      <c r="N43" s="1" t="s">
        <v>8</v>
      </c>
      <c r="O43" s="1">
        <v>0</v>
      </c>
      <c r="P43" s="1" t="s">
        <v>32</v>
      </c>
      <c r="Q43" s="1">
        <v>8694</v>
      </c>
      <c r="R43" s="1">
        <v>19996.199999999997</v>
      </c>
    </row>
    <row r="44" spans="1:18">
      <c r="A44" s="1">
        <f t="shared" si="3"/>
        <v>43</v>
      </c>
      <c r="B44" s="1" t="s">
        <v>262</v>
      </c>
      <c r="C44" s="1" t="s">
        <v>34</v>
      </c>
      <c r="D44" s="1" t="s">
        <v>27</v>
      </c>
      <c r="E44" s="1" t="s">
        <v>41</v>
      </c>
      <c r="F44" s="4" t="s">
        <v>163</v>
      </c>
      <c r="G44" s="10" t="s">
        <v>179</v>
      </c>
      <c r="I44" s="5"/>
      <c r="J44" s="1">
        <v>299</v>
      </c>
      <c r="K44" s="1">
        <f t="shared" si="0"/>
        <v>299</v>
      </c>
      <c r="L44" s="1">
        <f t="shared" si="15"/>
        <v>0</v>
      </c>
      <c r="M44" s="1">
        <f>0/2</f>
        <v>0</v>
      </c>
      <c r="N44" s="1" t="s">
        <v>8</v>
      </c>
      <c r="O44" s="1">
        <v>0</v>
      </c>
      <c r="P44" s="1" t="s">
        <v>32</v>
      </c>
      <c r="Q44" s="1">
        <v>130</v>
      </c>
      <c r="R44" s="1">
        <v>299</v>
      </c>
    </row>
    <row r="45" spans="1:18">
      <c r="A45" s="1">
        <f t="shared" si="3"/>
        <v>44</v>
      </c>
      <c r="B45" s="1" t="s">
        <v>262</v>
      </c>
      <c r="C45" s="1" t="s">
        <v>34</v>
      </c>
      <c r="D45" s="1" t="s">
        <v>27</v>
      </c>
      <c r="E45" s="1" t="s">
        <v>41</v>
      </c>
      <c r="F45" s="4" t="s">
        <v>163</v>
      </c>
      <c r="G45" s="10" t="s">
        <v>179</v>
      </c>
      <c r="I45" s="5"/>
      <c r="J45" s="1">
        <v>299</v>
      </c>
      <c r="K45" s="1">
        <f t="shared" si="0"/>
        <v>299</v>
      </c>
      <c r="L45" s="1">
        <f t="shared" ref="L45" si="17">M45*J45</f>
        <v>0</v>
      </c>
      <c r="M45" s="1">
        <f>0/2</f>
        <v>0</v>
      </c>
      <c r="N45" s="1" t="s">
        <v>8</v>
      </c>
      <c r="O45" s="1">
        <v>0</v>
      </c>
      <c r="P45" s="1" t="s">
        <v>32</v>
      </c>
      <c r="Q45" s="1">
        <v>130</v>
      </c>
      <c r="R45" s="1">
        <v>299</v>
      </c>
    </row>
    <row r="46" spans="1:18">
      <c r="A46" s="1">
        <f>A45+1</f>
        <v>45</v>
      </c>
      <c r="B46" s="1" t="s">
        <v>262</v>
      </c>
      <c r="C46" s="1" t="s">
        <v>34</v>
      </c>
      <c r="D46" s="1" t="s">
        <v>27</v>
      </c>
      <c r="E46" s="1" t="s">
        <v>41</v>
      </c>
      <c r="F46" s="4" t="s">
        <v>163</v>
      </c>
      <c r="G46" s="1" t="s">
        <v>178</v>
      </c>
      <c r="H46" s="12">
        <v>13.716666699999999</v>
      </c>
      <c r="I46" s="9">
        <v>31.1166667</v>
      </c>
      <c r="J46" s="1">
        <v>11493.1</v>
      </c>
      <c r="K46" s="1">
        <f t="shared" si="0"/>
        <v>11493.1</v>
      </c>
      <c r="L46" s="1">
        <f t="shared" ref="L46:L50" si="18">M46*J46</f>
        <v>0</v>
      </c>
      <c r="M46" s="1">
        <f>0/4</f>
        <v>0</v>
      </c>
      <c r="N46" s="1" t="s">
        <v>8</v>
      </c>
      <c r="O46" s="1">
        <v>0</v>
      </c>
      <c r="P46" s="1" t="s">
        <v>32</v>
      </c>
      <c r="Q46" s="1">
        <v>4997</v>
      </c>
      <c r="R46" s="1">
        <v>11493.1</v>
      </c>
    </row>
    <row r="47" spans="1:18">
      <c r="A47" s="1">
        <f t="shared" si="3"/>
        <v>46</v>
      </c>
      <c r="B47" s="1" t="s">
        <v>262</v>
      </c>
      <c r="C47" s="1" t="s">
        <v>34</v>
      </c>
      <c r="D47" s="1" t="s">
        <v>27</v>
      </c>
      <c r="E47" s="1" t="s">
        <v>41</v>
      </c>
      <c r="F47" s="4" t="s">
        <v>163</v>
      </c>
      <c r="G47" s="1" t="s">
        <v>178</v>
      </c>
      <c r="H47" s="12">
        <v>13.716666699999999</v>
      </c>
      <c r="I47" s="9">
        <v>31.1166667</v>
      </c>
      <c r="J47" s="1">
        <v>11493.1</v>
      </c>
      <c r="K47" s="1">
        <f t="shared" si="0"/>
        <v>11493.1</v>
      </c>
      <c r="L47" s="1">
        <f t="shared" si="18"/>
        <v>0</v>
      </c>
      <c r="M47" s="1">
        <f t="shared" ref="M47:M49" si="19">0/4</f>
        <v>0</v>
      </c>
      <c r="N47" s="1" t="s">
        <v>8</v>
      </c>
      <c r="O47" s="1">
        <v>0</v>
      </c>
      <c r="P47" s="1" t="s">
        <v>32</v>
      </c>
      <c r="Q47" s="1">
        <v>4997</v>
      </c>
      <c r="R47" s="1">
        <v>11493.1</v>
      </c>
    </row>
    <row r="48" spans="1:18">
      <c r="A48" s="1">
        <f t="shared" si="3"/>
        <v>47</v>
      </c>
      <c r="B48" s="1" t="s">
        <v>262</v>
      </c>
      <c r="C48" s="1" t="s">
        <v>34</v>
      </c>
      <c r="D48" s="1" t="s">
        <v>27</v>
      </c>
      <c r="E48" s="1" t="s">
        <v>41</v>
      </c>
      <c r="F48" s="4" t="s">
        <v>163</v>
      </c>
      <c r="G48" s="1" t="s">
        <v>178</v>
      </c>
      <c r="H48" s="12">
        <v>13.716666699999999</v>
      </c>
      <c r="I48" s="9">
        <v>31.1166667</v>
      </c>
      <c r="J48" s="1">
        <v>11493.1</v>
      </c>
      <c r="K48" s="1">
        <f t="shared" si="0"/>
        <v>11493.1</v>
      </c>
      <c r="L48" s="1">
        <f t="shared" si="18"/>
        <v>0</v>
      </c>
      <c r="M48" s="1">
        <f t="shared" si="19"/>
        <v>0</v>
      </c>
      <c r="N48" s="1" t="s">
        <v>8</v>
      </c>
      <c r="O48" s="1">
        <v>0</v>
      </c>
      <c r="P48" s="1" t="s">
        <v>32</v>
      </c>
      <c r="Q48" s="1">
        <v>4997</v>
      </c>
      <c r="R48" s="1">
        <v>11493.1</v>
      </c>
    </row>
    <row r="49" spans="1:18">
      <c r="A49" s="1">
        <f t="shared" si="3"/>
        <v>48</v>
      </c>
      <c r="B49" s="1" t="s">
        <v>262</v>
      </c>
      <c r="C49" s="1" t="s">
        <v>34</v>
      </c>
      <c r="D49" s="1" t="s">
        <v>27</v>
      </c>
      <c r="E49" s="1" t="s">
        <v>41</v>
      </c>
      <c r="F49" s="4" t="s">
        <v>163</v>
      </c>
      <c r="G49" s="1" t="s">
        <v>178</v>
      </c>
      <c r="H49" s="12">
        <v>13.716666699999999</v>
      </c>
      <c r="I49" s="9">
        <v>31.1166667</v>
      </c>
      <c r="J49" s="1">
        <v>11493.1</v>
      </c>
      <c r="K49" s="1">
        <f t="shared" si="0"/>
        <v>11493.1</v>
      </c>
      <c r="L49" s="1">
        <f t="shared" si="18"/>
        <v>0</v>
      </c>
      <c r="M49" s="1">
        <f t="shared" si="19"/>
        <v>0</v>
      </c>
      <c r="N49" s="1" t="s">
        <v>8</v>
      </c>
      <c r="O49" s="1">
        <v>0</v>
      </c>
      <c r="P49" s="1" t="s">
        <v>32</v>
      </c>
      <c r="Q49" s="1">
        <v>4997</v>
      </c>
      <c r="R49" s="1">
        <v>11493.1</v>
      </c>
    </row>
    <row r="50" spans="1:18">
      <c r="A50" s="1">
        <f t="shared" si="3"/>
        <v>49</v>
      </c>
      <c r="B50" s="1" t="s">
        <v>262</v>
      </c>
      <c r="C50" s="1" t="s">
        <v>34</v>
      </c>
      <c r="D50" s="1" t="s">
        <v>27</v>
      </c>
      <c r="E50" s="1" t="s">
        <v>41</v>
      </c>
      <c r="F50" s="4" t="s">
        <v>163</v>
      </c>
      <c r="G50" s="1" t="s">
        <v>180</v>
      </c>
      <c r="H50" s="12">
        <v>12.05</v>
      </c>
      <c r="I50" s="9">
        <v>29.65</v>
      </c>
      <c r="J50" s="1">
        <v>34762.199999999997</v>
      </c>
      <c r="K50" s="1">
        <f t="shared" si="0"/>
        <v>34762.199999999997</v>
      </c>
      <c r="L50" s="1">
        <f t="shared" si="18"/>
        <v>0</v>
      </c>
      <c r="M50" s="1">
        <f>0/2</f>
        <v>0</v>
      </c>
      <c r="N50" s="1" t="s">
        <v>8</v>
      </c>
      <c r="O50" s="1">
        <v>0</v>
      </c>
      <c r="P50" s="1" t="s">
        <v>32</v>
      </c>
      <c r="Q50" s="1">
        <v>15114</v>
      </c>
      <c r="R50" s="1">
        <v>34762.199999999997</v>
      </c>
    </row>
    <row r="51" spans="1:18">
      <c r="A51" s="1">
        <f t="shared" si="3"/>
        <v>50</v>
      </c>
      <c r="B51" s="1" t="s">
        <v>262</v>
      </c>
      <c r="C51" s="1" t="s">
        <v>34</v>
      </c>
      <c r="D51" s="1" t="s">
        <v>27</v>
      </c>
      <c r="E51" s="1" t="s">
        <v>41</v>
      </c>
      <c r="F51" s="4" t="s">
        <v>163</v>
      </c>
      <c r="G51" s="1" t="s">
        <v>180</v>
      </c>
      <c r="H51" s="12">
        <v>12.05</v>
      </c>
      <c r="I51" s="9">
        <v>29.65</v>
      </c>
      <c r="J51" s="1">
        <v>34762.199999999997</v>
      </c>
      <c r="K51" s="1">
        <f t="shared" si="0"/>
        <v>34762.199999999997</v>
      </c>
      <c r="L51" s="1">
        <f t="shared" ref="L51:L56" si="20">M51*J51</f>
        <v>0</v>
      </c>
      <c r="M51" s="1">
        <f t="shared" ref="M51:M55" si="21">0/2</f>
        <v>0</v>
      </c>
      <c r="N51" s="1" t="s">
        <v>8</v>
      </c>
      <c r="O51" s="1">
        <v>0</v>
      </c>
      <c r="P51" s="1" t="s">
        <v>32</v>
      </c>
      <c r="Q51" s="1">
        <v>15114</v>
      </c>
      <c r="R51" s="1">
        <v>34762.199999999997</v>
      </c>
    </row>
    <row r="52" spans="1:18">
      <c r="A52" s="1">
        <f t="shared" si="3"/>
        <v>51</v>
      </c>
      <c r="B52" s="1" t="s">
        <v>262</v>
      </c>
      <c r="C52" s="1" t="s">
        <v>34</v>
      </c>
      <c r="D52" s="1" t="s">
        <v>27</v>
      </c>
      <c r="E52" s="1" t="s">
        <v>41</v>
      </c>
      <c r="F52" s="4" t="s">
        <v>163</v>
      </c>
      <c r="G52" s="1" t="s">
        <v>181</v>
      </c>
      <c r="H52" s="9">
        <v>11.95</v>
      </c>
      <c r="I52" s="9">
        <v>29.483332999999998</v>
      </c>
      <c r="J52" s="1">
        <v>3877.7999999999997</v>
      </c>
      <c r="K52" s="1">
        <f t="shared" si="0"/>
        <v>3877.7999999999997</v>
      </c>
      <c r="L52" s="1">
        <f t="shared" si="20"/>
        <v>0</v>
      </c>
      <c r="M52" s="1">
        <f t="shared" si="21"/>
        <v>0</v>
      </c>
      <c r="N52" s="1" t="s">
        <v>8</v>
      </c>
      <c r="O52" s="1">
        <v>0</v>
      </c>
      <c r="P52" s="1" t="s">
        <v>32</v>
      </c>
      <c r="Q52" s="1">
        <v>1686</v>
      </c>
      <c r="R52" s="1">
        <v>3877.7999999999997</v>
      </c>
    </row>
    <row r="53" spans="1:18">
      <c r="A53" s="1">
        <f t="shared" si="3"/>
        <v>52</v>
      </c>
      <c r="B53" s="1" t="s">
        <v>262</v>
      </c>
      <c r="C53" s="1" t="s">
        <v>34</v>
      </c>
      <c r="D53" s="1" t="s">
        <v>27</v>
      </c>
      <c r="E53" s="1" t="s">
        <v>41</v>
      </c>
      <c r="F53" s="4" t="s">
        <v>163</v>
      </c>
      <c r="G53" s="1" t="s">
        <v>181</v>
      </c>
      <c r="H53" s="9">
        <v>11.95</v>
      </c>
      <c r="I53" s="9">
        <v>29.483332999999998</v>
      </c>
      <c r="J53" s="1">
        <v>3877.7999999999997</v>
      </c>
      <c r="K53" s="1">
        <f t="shared" si="0"/>
        <v>3877.7999999999997</v>
      </c>
      <c r="L53" s="1">
        <f t="shared" si="20"/>
        <v>0</v>
      </c>
      <c r="M53" s="1">
        <f t="shared" si="21"/>
        <v>0</v>
      </c>
      <c r="N53" s="1" t="s">
        <v>8</v>
      </c>
      <c r="O53" s="1">
        <v>0</v>
      </c>
      <c r="P53" s="1" t="s">
        <v>32</v>
      </c>
      <c r="Q53" s="1">
        <v>1686</v>
      </c>
      <c r="R53" s="1">
        <v>3877.7999999999997</v>
      </c>
    </row>
    <row r="54" spans="1:18">
      <c r="A54" s="1">
        <f t="shared" si="3"/>
        <v>53</v>
      </c>
      <c r="B54" s="1" t="s">
        <v>262</v>
      </c>
      <c r="C54" s="1" t="s">
        <v>34</v>
      </c>
      <c r="D54" s="1" t="s">
        <v>27</v>
      </c>
      <c r="E54" s="1" t="s">
        <v>41</v>
      </c>
      <c r="F54" s="4" t="s">
        <v>163</v>
      </c>
      <c r="G54" s="1" t="s">
        <v>182</v>
      </c>
      <c r="H54" s="1">
        <v>13.6</v>
      </c>
      <c r="I54" s="5">
        <v>22.55</v>
      </c>
      <c r="J54" s="1">
        <v>7357.6999999999989</v>
      </c>
      <c r="K54" s="1">
        <f t="shared" si="0"/>
        <v>7357.6999999999989</v>
      </c>
      <c r="L54" s="1">
        <f t="shared" si="20"/>
        <v>0</v>
      </c>
      <c r="M54" s="1">
        <f t="shared" si="21"/>
        <v>0</v>
      </c>
      <c r="N54" s="1" t="s">
        <v>8</v>
      </c>
      <c r="O54" s="1">
        <v>0</v>
      </c>
      <c r="P54" s="1" t="s">
        <v>32</v>
      </c>
      <c r="Q54" s="1">
        <v>3199</v>
      </c>
      <c r="R54" s="1">
        <v>7357.6999999999989</v>
      </c>
    </row>
    <row r="55" spans="1:18">
      <c r="A55" s="1">
        <f t="shared" si="3"/>
        <v>54</v>
      </c>
      <c r="B55" s="1" t="s">
        <v>262</v>
      </c>
      <c r="C55" s="1" t="s">
        <v>34</v>
      </c>
      <c r="D55" s="1" t="s">
        <v>27</v>
      </c>
      <c r="E55" s="1" t="s">
        <v>41</v>
      </c>
      <c r="F55" s="4" t="s">
        <v>163</v>
      </c>
      <c r="G55" s="1" t="s">
        <v>182</v>
      </c>
      <c r="H55" s="1">
        <v>13.6</v>
      </c>
      <c r="I55" s="5">
        <v>22.55</v>
      </c>
      <c r="J55" s="1">
        <v>7357.6999999999989</v>
      </c>
      <c r="K55" s="1">
        <f t="shared" si="0"/>
        <v>7357.6999999999989</v>
      </c>
      <c r="L55" s="1">
        <f t="shared" si="20"/>
        <v>0</v>
      </c>
      <c r="M55" s="1">
        <f t="shared" si="21"/>
        <v>0</v>
      </c>
      <c r="N55" s="1" t="s">
        <v>8</v>
      </c>
      <c r="O55" s="1">
        <v>0</v>
      </c>
      <c r="P55" s="1" t="s">
        <v>32</v>
      </c>
      <c r="Q55" s="1">
        <v>3199</v>
      </c>
      <c r="R55" s="1">
        <v>7357.6999999999989</v>
      </c>
    </row>
    <row r="56" spans="1:18">
      <c r="A56" s="1">
        <f t="shared" si="3"/>
        <v>55</v>
      </c>
      <c r="B56" s="1" t="s">
        <v>262</v>
      </c>
      <c r="C56" s="1" t="s">
        <v>34</v>
      </c>
      <c r="D56" s="1" t="s">
        <v>27</v>
      </c>
      <c r="E56" s="1" t="s">
        <v>41</v>
      </c>
      <c r="F56" s="4" t="s">
        <v>164</v>
      </c>
      <c r="G56" s="10" t="s">
        <v>183</v>
      </c>
      <c r="I56" s="5"/>
      <c r="J56" s="1">
        <v>1874.5</v>
      </c>
      <c r="K56" s="1">
        <f t="shared" si="0"/>
        <v>1640.1875</v>
      </c>
      <c r="L56" s="1">
        <f t="shared" si="20"/>
        <v>234.3125</v>
      </c>
      <c r="M56" s="1">
        <f>1/8</f>
        <v>0.125</v>
      </c>
      <c r="N56" s="1" t="s">
        <v>8</v>
      </c>
      <c r="O56" s="1">
        <v>0</v>
      </c>
      <c r="P56" s="1" t="s">
        <v>32</v>
      </c>
      <c r="Q56" s="1">
        <v>815</v>
      </c>
      <c r="R56" s="1">
        <v>1874.5</v>
      </c>
    </row>
    <row r="57" spans="1:18">
      <c r="A57" s="1">
        <f t="shared" si="3"/>
        <v>56</v>
      </c>
      <c r="B57" s="1" t="s">
        <v>262</v>
      </c>
      <c r="C57" s="1" t="s">
        <v>34</v>
      </c>
      <c r="D57" s="1" t="s">
        <v>27</v>
      </c>
      <c r="E57" s="1" t="s">
        <v>41</v>
      </c>
      <c r="F57" s="4" t="s">
        <v>164</v>
      </c>
      <c r="G57" s="10" t="s">
        <v>183</v>
      </c>
      <c r="I57" s="5"/>
      <c r="J57" s="1">
        <v>1874.5</v>
      </c>
      <c r="K57" s="1">
        <f t="shared" si="0"/>
        <v>1640.1875</v>
      </c>
      <c r="L57" s="1">
        <f t="shared" ref="L57:L64" si="22">M57*J57</f>
        <v>234.3125</v>
      </c>
      <c r="M57" s="1">
        <f t="shared" ref="M57:M63" si="23">1/8</f>
        <v>0.125</v>
      </c>
      <c r="N57" s="1" t="s">
        <v>8</v>
      </c>
      <c r="O57" s="1">
        <v>0</v>
      </c>
      <c r="P57" s="1" t="s">
        <v>32</v>
      </c>
      <c r="Q57" s="1">
        <v>815</v>
      </c>
      <c r="R57" s="1">
        <v>1874.5</v>
      </c>
    </row>
    <row r="58" spans="1:18">
      <c r="A58" s="1">
        <f t="shared" si="3"/>
        <v>57</v>
      </c>
      <c r="B58" s="1" t="s">
        <v>262</v>
      </c>
      <c r="C58" s="1" t="s">
        <v>34</v>
      </c>
      <c r="D58" s="1" t="s">
        <v>27</v>
      </c>
      <c r="E58" s="1" t="s">
        <v>41</v>
      </c>
      <c r="F58" s="4" t="s">
        <v>164</v>
      </c>
      <c r="G58" s="10" t="s">
        <v>183</v>
      </c>
      <c r="I58" s="5"/>
      <c r="J58" s="1">
        <v>1874.5</v>
      </c>
      <c r="K58" s="1">
        <f t="shared" si="0"/>
        <v>1640.1875</v>
      </c>
      <c r="L58" s="1">
        <f t="shared" si="22"/>
        <v>234.3125</v>
      </c>
      <c r="M58" s="1">
        <f t="shared" si="23"/>
        <v>0.125</v>
      </c>
      <c r="N58" s="1" t="s">
        <v>8</v>
      </c>
      <c r="O58" s="1">
        <v>0</v>
      </c>
      <c r="P58" s="1" t="s">
        <v>32</v>
      </c>
      <c r="Q58" s="1">
        <v>815</v>
      </c>
      <c r="R58" s="1">
        <v>1874.5</v>
      </c>
    </row>
    <row r="59" spans="1:18">
      <c r="A59" s="1">
        <f t="shared" si="3"/>
        <v>58</v>
      </c>
      <c r="B59" s="1" t="s">
        <v>262</v>
      </c>
      <c r="C59" s="1" t="s">
        <v>34</v>
      </c>
      <c r="D59" s="1" t="s">
        <v>27</v>
      </c>
      <c r="E59" s="1" t="s">
        <v>41</v>
      </c>
      <c r="F59" s="4" t="s">
        <v>164</v>
      </c>
      <c r="G59" s="10" t="s">
        <v>183</v>
      </c>
      <c r="I59" s="5"/>
      <c r="J59" s="1">
        <v>1874.5</v>
      </c>
      <c r="K59" s="1">
        <f t="shared" si="0"/>
        <v>1640.1875</v>
      </c>
      <c r="L59" s="1">
        <f t="shared" si="22"/>
        <v>234.3125</v>
      </c>
      <c r="M59" s="1">
        <f t="shared" si="23"/>
        <v>0.125</v>
      </c>
      <c r="N59" s="1" t="s">
        <v>8</v>
      </c>
      <c r="O59" s="1">
        <v>0</v>
      </c>
      <c r="P59" s="1" t="s">
        <v>32</v>
      </c>
      <c r="Q59" s="1">
        <v>815</v>
      </c>
      <c r="R59" s="1">
        <v>1874.5</v>
      </c>
    </row>
    <row r="60" spans="1:18">
      <c r="A60" s="1">
        <f t="shared" si="3"/>
        <v>59</v>
      </c>
      <c r="B60" s="1" t="s">
        <v>262</v>
      </c>
      <c r="C60" s="1" t="s">
        <v>34</v>
      </c>
      <c r="D60" s="1" t="s">
        <v>27</v>
      </c>
      <c r="E60" s="1" t="s">
        <v>41</v>
      </c>
      <c r="F60" s="4" t="s">
        <v>164</v>
      </c>
      <c r="G60" s="10" t="s">
        <v>183</v>
      </c>
      <c r="I60" s="5"/>
      <c r="J60" s="1">
        <v>1874.5</v>
      </c>
      <c r="K60" s="1">
        <f t="shared" si="0"/>
        <v>1640.1875</v>
      </c>
      <c r="L60" s="1">
        <f t="shared" si="22"/>
        <v>234.3125</v>
      </c>
      <c r="M60" s="1">
        <f t="shared" si="23"/>
        <v>0.125</v>
      </c>
      <c r="N60" s="1" t="s">
        <v>8</v>
      </c>
      <c r="O60" s="1">
        <v>0</v>
      </c>
      <c r="P60" s="1" t="s">
        <v>32</v>
      </c>
      <c r="Q60" s="1">
        <v>815</v>
      </c>
      <c r="R60" s="1">
        <v>1874.5</v>
      </c>
    </row>
    <row r="61" spans="1:18">
      <c r="A61" s="1">
        <f t="shared" si="3"/>
        <v>60</v>
      </c>
      <c r="B61" s="1" t="s">
        <v>262</v>
      </c>
      <c r="C61" s="1" t="s">
        <v>34</v>
      </c>
      <c r="D61" s="1" t="s">
        <v>27</v>
      </c>
      <c r="E61" s="1" t="s">
        <v>41</v>
      </c>
      <c r="F61" s="4" t="s">
        <v>164</v>
      </c>
      <c r="G61" s="10" t="s">
        <v>183</v>
      </c>
      <c r="I61" s="5"/>
      <c r="J61" s="1">
        <v>1874.5</v>
      </c>
      <c r="K61" s="1">
        <f t="shared" si="0"/>
        <v>1640.1875</v>
      </c>
      <c r="L61" s="1">
        <f t="shared" si="22"/>
        <v>234.3125</v>
      </c>
      <c r="M61" s="1">
        <f t="shared" si="23"/>
        <v>0.125</v>
      </c>
      <c r="N61" s="1" t="s">
        <v>8</v>
      </c>
      <c r="O61" s="1">
        <v>1</v>
      </c>
      <c r="P61" s="1" t="s">
        <v>32</v>
      </c>
      <c r="Q61" s="1">
        <v>815</v>
      </c>
      <c r="R61" s="1">
        <v>1874.5</v>
      </c>
    </row>
    <row r="62" spans="1:18">
      <c r="A62" s="1">
        <f t="shared" si="3"/>
        <v>61</v>
      </c>
      <c r="B62" s="1" t="s">
        <v>262</v>
      </c>
      <c r="C62" s="1" t="s">
        <v>34</v>
      </c>
      <c r="D62" s="1" t="s">
        <v>27</v>
      </c>
      <c r="E62" s="1" t="s">
        <v>41</v>
      </c>
      <c r="F62" s="4" t="s">
        <v>164</v>
      </c>
      <c r="G62" s="10" t="s">
        <v>183</v>
      </c>
      <c r="I62" s="5"/>
      <c r="J62" s="1">
        <v>1875.5</v>
      </c>
      <c r="K62" s="1">
        <f t="shared" si="0"/>
        <v>1641.0625</v>
      </c>
      <c r="L62" s="1">
        <f t="shared" si="22"/>
        <v>234.4375</v>
      </c>
      <c r="M62" s="1">
        <f t="shared" si="23"/>
        <v>0.125</v>
      </c>
      <c r="N62" s="1" t="s">
        <v>8</v>
      </c>
      <c r="O62" s="1">
        <v>0</v>
      </c>
      <c r="P62" s="1" t="s">
        <v>32</v>
      </c>
      <c r="Q62" s="1">
        <v>815</v>
      </c>
      <c r="R62" s="1">
        <v>1874.5</v>
      </c>
    </row>
    <row r="63" spans="1:18">
      <c r="A63" s="1">
        <f t="shared" si="3"/>
        <v>62</v>
      </c>
      <c r="B63" s="1" t="s">
        <v>262</v>
      </c>
      <c r="C63" s="1" t="s">
        <v>34</v>
      </c>
      <c r="D63" s="1" t="s">
        <v>27</v>
      </c>
      <c r="E63" s="1" t="s">
        <v>41</v>
      </c>
      <c r="F63" s="4" t="s">
        <v>164</v>
      </c>
      <c r="G63" s="10" t="s">
        <v>183</v>
      </c>
      <c r="I63" s="5"/>
      <c r="J63" s="1">
        <v>1876.5</v>
      </c>
      <c r="K63" s="1">
        <f t="shared" si="0"/>
        <v>1641.9375</v>
      </c>
      <c r="L63" s="1">
        <f t="shared" si="22"/>
        <v>234.5625</v>
      </c>
      <c r="M63" s="1">
        <f t="shared" si="23"/>
        <v>0.125</v>
      </c>
      <c r="N63" s="1" t="s">
        <v>8</v>
      </c>
      <c r="O63" s="1">
        <v>0</v>
      </c>
      <c r="P63" s="1" t="s">
        <v>32</v>
      </c>
      <c r="Q63" s="1">
        <v>815</v>
      </c>
      <c r="R63" s="1">
        <v>1874.5</v>
      </c>
    </row>
    <row r="64" spans="1:18">
      <c r="A64" s="1">
        <f t="shared" si="3"/>
        <v>63</v>
      </c>
      <c r="B64" s="1" t="s">
        <v>262</v>
      </c>
      <c r="C64" s="1" t="s">
        <v>34</v>
      </c>
      <c r="D64" s="1" t="s">
        <v>27</v>
      </c>
      <c r="E64" s="1" t="s">
        <v>41</v>
      </c>
      <c r="F64" s="4" t="s">
        <v>164</v>
      </c>
      <c r="G64" s="1" t="s">
        <v>184</v>
      </c>
      <c r="H64" s="9">
        <v>11.010544299999999</v>
      </c>
      <c r="I64" s="23">
        <v>29.7136456</v>
      </c>
      <c r="J64" s="1">
        <v>24216.699999999997</v>
      </c>
      <c r="K64" s="1">
        <f t="shared" si="0"/>
        <v>24216.699999999997</v>
      </c>
      <c r="L64" s="1">
        <f t="shared" si="22"/>
        <v>0</v>
      </c>
      <c r="M64" s="1">
        <f>0/12</f>
        <v>0</v>
      </c>
      <c r="N64" s="1" t="s">
        <v>8</v>
      </c>
      <c r="O64" s="1">
        <v>0</v>
      </c>
      <c r="P64" s="1" t="s">
        <v>32</v>
      </c>
      <c r="Q64" s="1">
        <v>10529</v>
      </c>
      <c r="R64" s="1">
        <v>24216.699999999997</v>
      </c>
    </row>
    <row r="65" spans="1:18">
      <c r="A65" s="1">
        <f t="shared" si="3"/>
        <v>64</v>
      </c>
      <c r="B65" s="1" t="s">
        <v>262</v>
      </c>
      <c r="C65" s="1" t="s">
        <v>34</v>
      </c>
      <c r="D65" s="1" t="s">
        <v>27</v>
      </c>
      <c r="E65" s="1" t="s">
        <v>41</v>
      </c>
      <c r="F65" s="4" t="s">
        <v>164</v>
      </c>
      <c r="G65" s="1" t="s">
        <v>184</v>
      </c>
      <c r="H65" s="9">
        <v>11.010544299999999</v>
      </c>
      <c r="I65" s="23">
        <v>29.7136456</v>
      </c>
      <c r="J65" s="1">
        <v>24216.699999999997</v>
      </c>
      <c r="K65" s="1">
        <f t="shared" si="0"/>
        <v>24216.699999999997</v>
      </c>
      <c r="L65" s="1">
        <f t="shared" ref="L65:L76" si="24">M65*J65</f>
        <v>0</v>
      </c>
      <c r="M65" s="1">
        <f t="shared" ref="M65:M75" si="25">0/12</f>
        <v>0</v>
      </c>
      <c r="N65" s="1" t="s">
        <v>8</v>
      </c>
      <c r="O65" s="1">
        <v>0</v>
      </c>
      <c r="P65" s="1" t="s">
        <v>32</v>
      </c>
      <c r="Q65" s="1">
        <v>10529</v>
      </c>
      <c r="R65" s="1">
        <v>24216.699999999997</v>
      </c>
    </row>
    <row r="66" spans="1:18">
      <c r="A66" s="1">
        <f t="shared" si="3"/>
        <v>65</v>
      </c>
      <c r="B66" s="1" t="s">
        <v>262</v>
      </c>
      <c r="C66" s="1" t="s">
        <v>34</v>
      </c>
      <c r="D66" s="1" t="s">
        <v>27</v>
      </c>
      <c r="E66" s="1" t="s">
        <v>41</v>
      </c>
      <c r="F66" s="4" t="s">
        <v>164</v>
      </c>
      <c r="G66" s="1" t="s">
        <v>184</v>
      </c>
      <c r="H66" s="9">
        <v>11.010544299999999</v>
      </c>
      <c r="I66" s="23">
        <v>29.7136456</v>
      </c>
      <c r="J66" s="1">
        <v>24216.699999999997</v>
      </c>
      <c r="K66" s="1">
        <f t="shared" si="0"/>
        <v>24216.699999999997</v>
      </c>
      <c r="L66" s="1">
        <f t="shared" si="24"/>
        <v>0</v>
      </c>
      <c r="M66" s="1">
        <f t="shared" si="25"/>
        <v>0</v>
      </c>
      <c r="N66" s="1" t="s">
        <v>8</v>
      </c>
      <c r="O66" s="1">
        <v>0</v>
      </c>
      <c r="P66" s="1" t="s">
        <v>32</v>
      </c>
      <c r="Q66" s="1">
        <v>10529</v>
      </c>
      <c r="R66" s="1">
        <v>24216.699999999997</v>
      </c>
    </row>
    <row r="67" spans="1:18">
      <c r="A67" s="1">
        <f t="shared" si="3"/>
        <v>66</v>
      </c>
      <c r="B67" s="1" t="s">
        <v>262</v>
      </c>
      <c r="C67" s="1" t="s">
        <v>34</v>
      </c>
      <c r="D67" s="1" t="s">
        <v>27</v>
      </c>
      <c r="E67" s="1" t="s">
        <v>41</v>
      </c>
      <c r="F67" s="4" t="s">
        <v>164</v>
      </c>
      <c r="G67" s="1" t="s">
        <v>184</v>
      </c>
      <c r="H67" s="9">
        <v>11.010544299999999</v>
      </c>
      <c r="I67" s="23">
        <v>29.7136456</v>
      </c>
      <c r="J67" s="1">
        <v>24216.699999999997</v>
      </c>
      <c r="K67" s="1">
        <f t="shared" ref="K67:K131" si="26">J67-L67</f>
        <v>24216.699999999997</v>
      </c>
      <c r="L67" s="1">
        <f t="shared" si="24"/>
        <v>0</v>
      </c>
      <c r="M67" s="1">
        <f t="shared" si="25"/>
        <v>0</v>
      </c>
      <c r="N67" s="1" t="s">
        <v>8</v>
      </c>
      <c r="O67" s="1">
        <v>0</v>
      </c>
      <c r="P67" s="1" t="s">
        <v>32</v>
      </c>
      <c r="Q67" s="1">
        <v>10529</v>
      </c>
      <c r="R67" s="1">
        <v>24216.699999999997</v>
      </c>
    </row>
    <row r="68" spans="1:18">
      <c r="A68" s="1">
        <f t="shared" ref="A68:A76" si="27">A67+1</f>
        <v>67</v>
      </c>
      <c r="B68" s="1" t="s">
        <v>262</v>
      </c>
      <c r="C68" s="1" t="s">
        <v>34</v>
      </c>
      <c r="D68" s="1" t="s">
        <v>27</v>
      </c>
      <c r="E68" s="1" t="s">
        <v>41</v>
      </c>
      <c r="F68" s="4" t="s">
        <v>164</v>
      </c>
      <c r="G68" s="1" t="s">
        <v>184</v>
      </c>
      <c r="H68" s="9">
        <v>11.010544299999999</v>
      </c>
      <c r="I68" s="23">
        <v>29.7136456</v>
      </c>
      <c r="J68" s="1">
        <v>24216.699999999997</v>
      </c>
      <c r="K68" s="1">
        <f t="shared" si="26"/>
        <v>24216.699999999997</v>
      </c>
      <c r="L68" s="1">
        <f t="shared" si="24"/>
        <v>0</v>
      </c>
      <c r="M68" s="1">
        <f t="shared" si="25"/>
        <v>0</v>
      </c>
      <c r="N68" s="1" t="s">
        <v>8</v>
      </c>
      <c r="O68" s="1">
        <v>0</v>
      </c>
      <c r="P68" s="1" t="s">
        <v>32</v>
      </c>
      <c r="Q68" s="1">
        <v>10529</v>
      </c>
      <c r="R68" s="1">
        <v>24216.699999999997</v>
      </c>
    </row>
    <row r="69" spans="1:18">
      <c r="A69" s="1">
        <f t="shared" si="27"/>
        <v>68</v>
      </c>
      <c r="B69" s="1" t="s">
        <v>262</v>
      </c>
      <c r="C69" s="1" t="s">
        <v>34</v>
      </c>
      <c r="D69" s="1" t="s">
        <v>27</v>
      </c>
      <c r="E69" s="1" t="s">
        <v>41</v>
      </c>
      <c r="F69" s="4" t="s">
        <v>164</v>
      </c>
      <c r="G69" s="1" t="s">
        <v>184</v>
      </c>
      <c r="H69" s="9">
        <v>11.010544299999999</v>
      </c>
      <c r="I69" s="23">
        <v>29.7136456</v>
      </c>
      <c r="J69" s="1">
        <v>24216.699999999997</v>
      </c>
      <c r="K69" s="1">
        <f t="shared" si="26"/>
        <v>24216.699999999997</v>
      </c>
      <c r="L69" s="1">
        <f t="shared" si="24"/>
        <v>0</v>
      </c>
      <c r="M69" s="1">
        <f t="shared" si="25"/>
        <v>0</v>
      </c>
      <c r="N69" s="1" t="s">
        <v>8</v>
      </c>
      <c r="O69" s="1">
        <v>0</v>
      </c>
      <c r="P69" s="1" t="s">
        <v>32</v>
      </c>
      <c r="Q69" s="1">
        <v>10529</v>
      </c>
      <c r="R69" s="1">
        <v>24216.699999999997</v>
      </c>
    </row>
    <row r="70" spans="1:18">
      <c r="A70" s="1">
        <f>A69+1</f>
        <v>69</v>
      </c>
      <c r="B70" s="1" t="s">
        <v>262</v>
      </c>
      <c r="C70" s="1" t="s">
        <v>34</v>
      </c>
      <c r="D70" s="1" t="s">
        <v>27</v>
      </c>
      <c r="E70" s="1" t="s">
        <v>41</v>
      </c>
      <c r="F70" s="4" t="s">
        <v>164</v>
      </c>
      <c r="G70" s="1" t="s">
        <v>184</v>
      </c>
      <c r="H70" s="9">
        <v>11.010544299999999</v>
      </c>
      <c r="I70" s="23">
        <v>29.7136456</v>
      </c>
      <c r="J70" s="1">
        <v>24216.699999999997</v>
      </c>
      <c r="K70" s="1">
        <f t="shared" si="26"/>
        <v>24216.699999999997</v>
      </c>
      <c r="L70" s="1">
        <f t="shared" si="24"/>
        <v>0</v>
      </c>
      <c r="M70" s="1">
        <f t="shared" si="25"/>
        <v>0</v>
      </c>
      <c r="N70" s="1" t="s">
        <v>8</v>
      </c>
      <c r="O70" s="1">
        <v>0</v>
      </c>
      <c r="P70" s="1" t="s">
        <v>32</v>
      </c>
      <c r="Q70" s="1">
        <v>10529</v>
      </c>
      <c r="R70" s="1">
        <v>24216.699999999997</v>
      </c>
    </row>
    <row r="71" spans="1:18">
      <c r="A71" s="1">
        <f t="shared" si="27"/>
        <v>70</v>
      </c>
      <c r="B71" s="1" t="s">
        <v>262</v>
      </c>
      <c r="C71" s="1" t="s">
        <v>34</v>
      </c>
      <c r="D71" s="1" t="s">
        <v>27</v>
      </c>
      <c r="E71" s="1" t="s">
        <v>41</v>
      </c>
      <c r="F71" s="4" t="s">
        <v>164</v>
      </c>
      <c r="G71" s="1" t="s">
        <v>184</v>
      </c>
      <c r="H71" s="9">
        <v>11.010544299999999</v>
      </c>
      <c r="I71" s="23">
        <v>29.7136456</v>
      </c>
      <c r="J71" s="1">
        <v>24216.699999999997</v>
      </c>
      <c r="K71" s="1">
        <f t="shared" si="26"/>
        <v>24216.699999999997</v>
      </c>
      <c r="L71" s="1">
        <f t="shared" si="24"/>
        <v>0</v>
      </c>
      <c r="M71" s="1">
        <f t="shared" si="25"/>
        <v>0</v>
      </c>
      <c r="N71" s="1" t="s">
        <v>8</v>
      </c>
      <c r="O71" s="1">
        <v>0</v>
      </c>
      <c r="P71" s="1" t="s">
        <v>32</v>
      </c>
      <c r="Q71" s="1">
        <v>10529</v>
      </c>
      <c r="R71" s="1">
        <v>24216.699999999997</v>
      </c>
    </row>
    <row r="72" spans="1:18">
      <c r="A72" s="1">
        <f t="shared" si="27"/>
        <v>71</v>
      </c>
      <c r="B72" s="1" t="s">
        <v>262</v>
      </c>
      <c r="C72" s="1" t="s">
        <v>34</v>
      </c>
      <c r="D72" s="1" t="s">
        <v>27</v>
      </c>
      <c r="E72" s="1" t="s">
        <v>41</v>
      </c>
      <c r="F72" s="4" t="s">
        <v>164</v>
      </c>
      <c r="G72" s="1" t="s">
        <v>184</v>
      </c>
      <c r="H72" s="9">
        <v>11.010544299999999</v>
      </c>
      <c r="I72" s="23">
        <v>29.7136456</v>
      </c>
      <c r="J72" s="1">
        <v>24216.7</v>
      </c>
      <c r="K72" s="1">
        <f t="shared" si="26"/>
        <v>24216.7</v>
      </c>
      <c r="L72" s="1">
        <f t="shared" si="24"/>
        <v>0</v>
      </c>
      <c r="M72" s="1">
        <f t="shared" si="25"/>
        <v>0</v>
      </c>
      <c r="N72" s="1" t="s">
        <v>8</v>
      </c>
      <c r="O72" s="1">
        <v>0</v>
      </c>
      <c r="P72" s="1" t="s">
        <v>32</v>
      </c>
      <c r="Q72" s="1">
        <v>10529</v>
      </c>
      <c r="R72" s="1">
        <v>24216.7</v>
      </c>
    </row>
    <row r="73" spans="1:18">
      <c r="A73" s="1">
        <f t="shared" si="27"/>
        <v>72</v>
      </c>
      <c r="B73" s="1" t="s">
        <v>262</v>
      </c>
      <c r="C73" s="1" t="s">
        <v>34</v>
      </c>
      <c r="D73" s="1" t="s">
        <v>27</v>
      </c>
      <c r="E73" s="1" t="s">
        <v>41</v>
      </c>
      <c r="F73" s="4" t="s">
        <v>164</v>
      </c>
      <c r="G73" s="1" t="s">
        <v>184</v>
      </c>
      <c r="H73" s="9">
        <v>11.010544299999999</v>
      </c>
      <c r="I73" s="23">
        <v>29.7136456</v>
      </c>
      <c r="J73" s="1">
        <v>24216.7</v>
      </c>
      <c r="K73" s="1">
        <f t="shared" si="26"/>
        <v>24216.7</v>
      </c>
      <c r="L73" s="1">
        <f t="shared" si="24"/>
        <v>0</v>
      </c>
      <c r="M73" s="1">
        <f t="shared" si="25"/>
        <v>0</v>
      </c>
      <c r="N73" s="1" t="s">
        <v>8</v>
      </c>
      <c r="O73" s="1">
        <v>0</v>
      </c>
      <c r="P73" s="1" t="s">
        <v>32</v>
      </c>
      <c r="Q73" s="1">
        <v>10529</v>
      </c>
      <c r="R73" s="1">
        <v>24216.7</v>
      </c>
    </row>
    <row r="74" spans="1:18">
      <c r="A74" s="1">
        <f t="shared" si="27"/>
        <v>73</v>
      </c>
      <c r="B74" s="1" t="s">
        <v>262</v>
      </c>
      <c r="C74" s="1" t="s">
        <v>34</v>
      </c>
      <c r="D74" s="1" t="s">
        <v>27</v>
      </c>
      <c r="E74" s="1" t="s">
        <v>41</v>
      </c>
      <c r="F74" s="4" t="s">
        <v>164</v>
      </c>
      <c r="G74" s="1" t="s">
        <v>184</v>
      </c>
      <c r="H74" s="9">
        <v>11.010544299999999</v>
      </c>
      <c r="I74" s="23">
        <v>29.7136456</v>
      </c>
      <c r="J74" s="1">
        <v>24216.7</v>
      </c>
      <c r="K74" s="1">
        <f t="shared" si="26"/>
        <v>24216.7</v>
      </c>
      <c r="L74" s="1">
        <f t="shared" si="24"/>
        <v>0</v>
      </c>
      <c r="M74" s="1">
        <f t="shared" si="25"/>
        <v>0</v>
      </c>
      <c r="N74" s="1" t="s">
        <v>8</v>
      </c>
      <c r="O74" s="1">
        <v>0</v>
      </c>
      <c r="P74" s="1" t="s">
        <v>32</v>
      </c>
      <c r="Q74" s="1">
        <v>10529</v>
      </c>
      <c r="R74" s="1">
        <v>24216.7</v>
      </c>
    </row>
    <row r="75" spans="1:18">
      <c r="A75" s="1">
        <f t="shared" si="27"/>
        <v>74</v>
      </c>
      <c r="B75" s="1" t="s">
        <v>262</v>
      </c>
      <c r="C75" s="1" t="s">
        <v>34</v>
      </c>
      <c r="D75" s="1" t="s">
        <v>27</v>
      </c>
      <c r="E75" s="1" t="s">
        <v>41</v>
      </c>
      <c r="F75" s="4" t="s">
        <v>164</v>
      </c>
      <c r="G75" s="1" t="s">
        <v>184</v>
      </c>
      <c r="H75" s="9">
        <v>11.010544299999999</v>
      </c>
      <c r="I75" s="23">
        <v>29.7136456</v>
      </c>
      <c r="J75" s="1">
        <v>24216.7</v>
      </c>
      <c r="K75" s="1">
        <f t="shared" si="26"/>
        <v>24216.7</v>
      </c>
      <c r="L75" s="1">
        <f t="shared" si="24"/>
        <v>0</v>
      </c>
      <c r="M75" s="1">
        <f t="shared" si="25"/>
        <v>0</v>
      </c>
      <c r="N75" s="1" t="s">
        <v>8</v>
      </c>
      <c r="O75" s="1">
        <v>0</v>
      </c>
      <c r="P75" s="1" t="s">
        <v>32</v>
      </c>
      <c r="Q75" s="1">
        <v>10529</v>
      </c>
      <c r="R75" s="1">
        <v>24216.7</v>
      </c>
    </row>
    <row r="76" spans="1:18">
      <c r="A76" s="1">
        <f t="shared" si="27"/>
        <v>75</v>
      </c>
      <c r="B76" s="1" t="s">
        <v>262</v>
      </c>
      <c r="C76" s="1" t="s">
        <v>34</v>
      </c>
      <c r="D76" s="1" t="s">
        <v>27</v>
      </c>
      <c r="E76" s="1" t="s">
        <v>41</v>
      </c>
      <c r="F76" s="4" t="s">
        <v>165</v>
      </c>
      <c r="G76" s="1" t="s">
        <v>185</v>
      </c>
      <c r="H76" s="9">
        <v>11.010544299999999</v>
      </c>
      <c r="I76" s="23">
        <v>28.357882799999999</v>
      </c>
      <c r="J76" s="1">
        <v>15658.399999999998</v>
      </c>
      <c r="K76" s="1">
        <f t="shared" si="26"/>
        <v>15658.399999999998</v>
      </c>
      <c r="L76" s="1">
        <f t="shared" si="24"/>
        <v>0</v>
      </c>
      <c r="M76" s="1">
        <f>0/5</f>
        <v>0</v>
      </c>
      <c r="N76" s="1" t="s">
        <v>8</v>
      </c>
      <c r="O76" s="1">
        <v>0</v>
      </c>
      <c r="P76" s="1" t="s">
        <v>32</v>
      </c>
      <c r="Q76" s="1">
        <v>6808</v>
      </c>
      <c r="R76" s="1">
        <v>15658.399999999998</v>
      </c>
    </row>
    <row r="77" spans="1:18">
      <c r="A77" s="1">
        <f>A76+1</f>
        <v>76</v>
      </c>
      <c r="B77" s="1" t="s">
        <v>262</v>
      </c>
      <c r="C77" s="1" t="s">
        <v>34</v>
      </c>
      <c r="D77" s="1" t="s">
        <v>27</v>
      </c>
      <c r="E77" s="1" t="s">
        <v>41</v>
      </c>
      <c r="F77" s="4" t="s">
        <v>165</v>
      </c>
      <c r="G77" s="1" t="s">
        <v>185</v>
      </c>
      <c r="H77" s="9">
        <v>11.010544299999999</v>
      </c>
      <c r="I77" s="23">
        <v>28.357882799999999</v>
      </c>
      <c r="J77" s="1">
        <v>15658.399999999998</v>
      </c>
      <c r="K77" s="1">
        <f t="shared" si="26"/>
        <v>15658.399999999998</v>
      </c>
      <c r="L77" s="1">
        <f t="shared" ref="L77:L81" si="28">M77*J77</f>
        <v>0</v>
      </c>
      <c r="M77" s="1">
        <f t="shared" ref="M77:M80" si="29">0/5</f>
        <v>0</v>
      </c>
      <c r="N77" s="1" t="s">
        <v>8</v>
      </c>
      <c r="O77" s="1">
        <v>0</v>
      </c>
      <c r="P77" s="1" t="s">
        <v>32</v>
      </c>
      <c r="Q77" s="1">
        <v>6808</v>
      </c>
      <c r="R77" s="1">
        <v>15658.399999999998</v>
      </c>
    </row>
    <row r="78" spans="1:18">
      <c r="A78" s="1">
        <f t="shared" ref="A78:A133" si="30">A77+1</f>
        <v>77</v>
      </c>
      <c r="B78" s="1" t="s">
        <v>262</v>
      </c>
      <c r="C78" s="1" t="s">
        <v>34</v>
      </c>
      <c r="D78" s="1" t="s">
        <v>27</v>
      </c>
      <c r="E78" s="1" t="s">
        <v>41</v>
      </c>
      <c r="F78" s="4" t="s">
        <v>165</v>
      </c>
      <c r="G78" s="1" t="s">
        <v>185</v>
      </c>
      <c r="H78" s="9">
        <v>11.010544299999999</v>
      </c>
      <c r="I78" s="23">
        <v>28.357882799999999</v>
      </c>
      <c r="J78" s="1">
        <v>15658.399999999998</v>
      </c>
      <c r="K78" s="1">
        <f t="shared" si="26"/>
        <v>15658.399999999998</v>
      </c>
      <c r="L78" s="1">
        <f t="shared" si="28"/>
        <v>0</v>
      </c>
      <c r="M78" s="1">
        <f t="shared" si="29"/>
        <v>0</v>
      </c>
      <c r="N78" s="1" t="s">
        <v>8</v>
      </c>
      <c r="O78" s="1">
        <v>0</v>
      </c>
      <c r="P78" s="1" t="s">
        <v>32</v>
      </c>
      <c r="Q78" s="1">
        <v>6808</v>
      </c>
      <c r="R78" s="1">
        <v>15658.399999999998</v>
      </c>
    </row>
    <row r="79" spans="1:18">
      <c r="A79" s="1">
        <f t="shared" si="30"/>
        <v>78</v>
      </c>
      <c r="B79" s="1" t="s">
        <v>262</v>
      </c>
      <c r="C79" s="1" t="s">
        <v>34</v>
      </c>
      <c r="D79" s="1" t="s">
        <v>27</v>
      </c>
      <c r="E79" s="1" t="s">
        <v>41</v>
      </c>
      <c r="F79" s="4" t="s">
        <v>165</v>
      </c>
      <c r="G79" s="1" t="s">
        <v>185</v>
      </c>
      <c r="H79" s="9">
        <v>11.010544299999999</v>
      </c>
      <c r="I79" s="23">
        <v>28.357882799999999</v>
      </c>
      <c r="J79" s="1">
        <v>15658.399999999998</v>
      </c>
      <c r="K79" s="1">
        <f t="shared" si="26"/>
        <v>15658.399999999998</v>
      </c>
      <c r="L79" s="1">
        <f t="shared" si="28"/>
        <v>0</v>
      </c>
      <c r="M79" s="1">
        <f t="shared" si="29"/>
        <v>0</v>
      </c>
      <c r="N79" s="1" t="s">
        <v>8</v>
      </c>
      <c r="O79" s="1">
        <v>0</v>
      </c>
      <c r="P79" s="1" t="s">
        <v>32</v>
      </c>
      <c r="Q79" s="1">
        <v>6808</v>
      </c>
      <c r="R79" s="1">
        <v>15658.399999999998</v>
      </c>
    </row>
    <row r="80" spans="1:18">
      <c r="A80" s="1">
        <f t="shared" si="30"/>
        <v>79</v>
      </c>
      <c r="B80" s="1" t="s">
        <v>262</v>
      </c>
      <c r="C80" s="1" t="s">
        <v>34</v>
      </c>
      <c r="D80" s="1" t="s">
        <v>27</v>
      </c>
      <c r="E80" s="1" t="s">
        <v>41</v>
      </c>
      <c r="F80" s="4" t="s">
        <v>165</v>
      </c>
      <c r="G80" s="1" t="s">
        <v>185</v>
      </c>
      <c r="H80" s="9">
        <v>11.010544299999999</v>
      </c>
      <c r="I80" s="23">
        <v>28.357882799999999</v>
      </c>
      <c r="J80" s="1">
        <v>15658.4</v>
      </c>
      <c r="K80" s="1">
        <f t="shared" si="26"/>
        <v>15658.4</v>
      </c>
      <c r="L80" s="1">
        <f t="shared" si="28"/>
        <v>0</v>
      </c>
      <c r="M80" s="1">
        <f t="shared" si="29"/>
        <v>0</v>
      </c>
      <c r="N80" s="1" t="s">
        <v>8</v>
      </c>
      <c r="O80" s="1">
        <v>0</v>
      </c>
      <c r="P80" s="1" t="s">
        <v>32</v>
      </c>
      <c r="Q80" s="1">
        <v>6808</v>
      </c>
      <c r="R80" s="1">
        <v>15658.4</v>
      </c>
    </row>
    <row r="81" spans="1:18">
      <c r="A81" s="1">
        <f t="shared" si="30"/>
        <v>80</v>
      </c>
      <c r="B81" s="1" t="s">
        <v>262</v>
      </c>
      <c r="C81" s="1" t="s">
        <v>34</v>
      </c>
      <c r="D81" s="1" t="s">
        <v>27</v>
      </c>
      <c r="E81" s="1" t="s">
        <v>41</v>
      </c>
      <c r="F81" s="4" t="s">
        <v>165</v>
      </c>
      <c r="G81" s="1" t="s">
        <v>186</v>
      </c>
      <c r="H81" s="9">
        <v>11.183332999999999</v>
      </c>
      <c r="I81" s="9">
        <v>28.05</v>
      </c>
      <c r="J81" s="1">
        <v>16088.5</v>
      </c>
      <c r="K81" s="1">
        <f t="shared" si="26"/>
        <v>12870.8</v>
      </c>
      <c r="L81" s="1">
        <f t="shared" si="28"/>
        <v>3217.7000000000003</v>
      </c>
      <c r="M81" s="1">
        <f>1/5</f>
        <v>0.2</v>
      </c>
      <c r="N81" s="1" t="s">
        <v>8</v>
      </c>
      <c r="O81" s="1">
        <v>1</v>
      </c>
      <c r="P81" s="1" t="s">
        <v>32</v>
      </c>
      <c r="Q81" s="1">
        <v>6995</v>
      </c>
      <c r="R81" s="1">
        <v>16088.5</v>
      </c>
    </row>
    <row r="82" spans="1:18">
      <c r="A82" s="1">
        <f t="shared" si="30"/>
        <v>81</v>
      </c>
      <c r="B82" s="1" t="s">
        <v>262</v>
      </c>
      <c r="C82" s="1" t="s">
        <v>34</v>
      </c>
      <c r="D82" s="1" t="s">
        <v>27</v>
      </c>
      <c r="E82" s="1" t="s">
        <v>41</v>
      </c>
      <c r="F82" s="4" t="s">
        <v>165</v>
      </c>
      <c r="G82" s="1" t="s">
        <v>186</v>
      </c>
      <c r="H82" s="9">
        <v>11.183332999999999</v>
      </c>
      <c r="I82" s="9">
        <v>28.05</v>
      </c>
      <c r="J82" s="1">
        <v>16088.5</v>
      </c>
      <c r="K82" s="1">
        <f t="shared" si="26"/>
        <v>12870.8</v>
      </c>
      <c r="L82" s="1">
        <f t="shared" ref="L82:L86" si="31">M82*J82</f>
        <v>3217.7000000000003</v>
      </c>
      <c r="M82" s="1">
        <f t="shared" ref="M82:M85" si="32">1/5</f>
        <v>0.2</v>
      </c>
      <c r="N82" s="1" t="s">
        <v>8</v>
      </c>
      <c r="O82" s="1" t="s">
        <v>25</v>
      </c>
      <c r="P82" s="1" t="s">
        <v>32</v>
      </c>
      <c r="Q82" s="1">
        <v>6995</v>
      </c>
      <c r="R82" s="1">
        <v>16088.5</v>
      </c>
    </row>
    <row r="83" spans="1:18">
      <c r="A83" s="1">
        <f t="shared" si="30"/>
        <v>82</v>
      </c>
      <c r="B83" s="1" t="s">
        <v>262</v>
      </c>
      <c r="C83" s="1" t="s">
        <v>34</v>
      </c>
      <c r="D83" s="1" t="s">
        <v>27</v>
      </c>
      <c r="E83" s="1" t="s">
        <v>41</v>
      </c>
      <c r="F83" s="4" t="s">
        <v>165</v>
      </c>
      <c r="G83" s="1" t="s">
        <v>186</v>
      </c>
      <c r="H83" s="9">
        <v>11.183332999999999</v>
      </c>
      <c r="I83" s="9">
        <v>28.05</v>
      </c>
      <c r="J83" s="1">
        <v>16088.5</v>
      </c>
      <c r="K83" s="1">
        <f t="shared" si="26"/>
        <v>12870.8</v>
      </c>
      <c r="L83" s="1">
        <f t="shared" si="31"/>
        <v>3217.7000000000003</v>
      </c>
      <c r="M83" s="1">
        <f t="shared" si="32"/>
        <v>0.2</v>
      </c>
      <c r="N83" s="1" t="s">
        <v>8</v>
      </c>
      <c r="O83" s="1" t="s">
        <v>25</v>
      </c>
      <c r="P83" s="1" t="s">
        <v>32</v>
      </c>
      <c r="Q83" s="1">
        <v>6995</v>
      </c>
      <c r="R83" s="1">
        <v>16088.5</v>
      </c>
    </row>
    <row r="84" spans="1:18">
      <c r="A84" s="1">
        <f t="shared" si="30"/>
        <v>83</v>
      </c>
      <c r="B84" s="1" t="s">
        <v>262</v>
      </c>
      <c r="C84" s="1" t="s">
        <v>34</v>
      </c>
      <c r="D84" s="1" t="s">
        <v>27</v>
      </c>
      <c r="E84" s="1" t="s">
        <v>41</v>
      </c>
      <c r="F84" s="4" t="s">
        <v>165</v>
      </c>
      <c r="G84" s="1" t="s">
        <v>186</v>
      </c>
      <c r="H84" s="9">
        <v>11.183332999999999</v>
      </c>
      <c r="I84" s="9">
        <v>28.05</v>
      </c>
      <c r="J84" s="1">
        <v>16088.5</v>
      </c>
      <c r="K84" s="1">
        <f t="shared" si="26"/>
        <v>12870.8</v>
      </c>
      <c r="L84" s="1">
        <f t="shared" si="31"/>
        <v>3217.7000000000003</v>
      </c>
      <c r="M84" s="1">
        <f t="shared" si="32"/>
        <v>0.2</v>
      </c>
      <c r="N84" s="1" t="s">
        <v>8</v>
      </c>
      <c r="O84" s="1" t="s">
        <v>25</v>
      </c>
      <c r="P84" s="1" t="s">
        <v>32</v>
      </c>
      <c r="Q84" s="1">
        <v>6995</v>
      </c>
      <c r="R84" s="1">
        <v>16088.5</v>
      </c>
    </row>
    <row r="85" spans="1:18">
      <c r="A85" s="1">
        <f t="shared" si="30"/>
        <v>84</v>
      </c>
      <c r="B85" s="1" t="s">
        <v>262</v>
      </c>
      <c r="C85" s="1" t="s">
        <v>34</v>
      </c>
      <c r="D85" s="1" t="s">
        <v>27</v>
      </c>
      <c r="E85" s="1" t="s">
        <v>41</v>
      </c>
      <c r="F85" s="4" t="s">
        <v>165</v>
      </c>
      <c r="G85" s="1" t="s">
        <v>186</v>
      </c>
      <c r="H85" s="9">
        <v>11.183332999999999</v>
      </c>
      <c r="I85" s="9">
        <v>28.05</v>
      </c>
      <c r="J85" s="1">
        <v>16088.5</v>
      </c>
      <c r="K85" s="1">
        <f t="shared" si="26"/>
        <v>12870.8</v>
      </c>
      <c r="L85" s="1">
        <f t="shared" si="31"/>
        <v>3217.7000000000003</v>
      </c>
      <c r="M85" s="1">
        <f t="shared" si="32"/>
        <v>0.2</v>
      </c>
      <c r="N85" s="1" t="s">
        <v>8</v>
      </c>
      <c r="O85" s="1" t="s">
        <v>25</v>
      </c>
      <c r="P85" s="1" t="s">
        <v>32</v>
      </c>
      <c r="Q85" s="1">
        <v>6995</v>
      </c>
      <c r="R85" s="1">
        <v>16088.5</v>
      </c>
    </row>
    <row r="86" spans="1:18">
      <c r="A86" s="1">
        <f t="shared" si="30"/>
        <v>85</v>
      </c>
      <c r="B86" s="1" t="s">
        <v>262</v>
      </c>
      <c r="C86" s="1" t="s">
        <v>34</v>
      </c>
      <c r="D86" s="1" t="s">
        <v>27</v>
      </c>
      <c r="E86" s="1" t="s">
        <v>41</v>
      </c>
      <c r="F86" s="4" t="s">
        <v>165</v>
      </c>
      <c r="G86" s="1" t="s">
        <v>187</v>
      </c>
      <c r="H86" s="9">
        <v>11.3333333</v>
      </c>
      <c r="I86" s="9">
        <v>27.8</v>
      </c>
      <c r="J86" s="1">
        <v>13553.9</v>
      </c>
      <c r="K86" s="1">
        <f t="shared" si="26"/>
        <v>13553.9</v>
      </c>
      <c r="L86" s="1">
        <f t="shared" si="31"/>
        <v>0</v>
      </c>
      <c r="M86" s="1">
        <f>0/4</f>
        <v>0</v>
      </c>
      <c r="N86" s="1" t="s">
        <v>8</v>
      </c>
      <c r="O86" s="1" t="s">
        <v>25</v>
      </c>
      <c r="P86" s="1" t="s">
        <v>32</v>
      </c>
      <c r="Q86" s="1">
        <v>5893</v>
      </c>
      <c r="R86" s="1">
        <v>13553.9</v>
      </c>
    </row>
    <row r="87" spans="1:18">
      <c r="A87" s="1">
        <f t="shared" si="30"/>
        <v>86</v>
      </c>
      <c r="B87" s="1" t="s">
        <v>262</v>
      </c>
      <c r="C87" s="1" t="s">
        <v>34</v>
      </c>
      <c r="D87" s="1" t="s">
        <v>27</v>
      </c>
      <c r="E87" s="1" t="s">
        <v>41</v>
      </c>
      <c r="F87" s="4" t="s">
        <v>165</v>
      </c>
      <c r="G87" s="1" t="s">
        <v>187</v>
      </c>
      <c r="H87" s="9">
        <v>11.3333333</v>
      </c>
      <c r="I87" s="9">
        <v>27.8</v>
      </c>
      <c r="J87" s="1">
        <v>13553.9</v>
      </c>
      <c r="K87" s="1">
        <f t="shared" si="26"/>
        <v>13553.9</v>
      </c>
      <c r="L87" s="1">
        <f t="shared" ref="L87:L94" si="33">M87*J87</f>
        <v>0</v>
      </c>
      <c r="M87" s="1">
        <f t="shared" ref="M87:M93" si="34">0/4</f>
        <v>0</v>
      </c>
      <c r="N87" s="1" t="s">
        <v>8</v>
      </c>
      <c r="O87" s="1">
        <v>0</v>
      </c>
      <c r="P87" s="1" t="s">
        <v>32</v>
      </c>
      <c r="Q87" s="1">
        <v>5893</v>
      </c>
      <c r="R87" s="1">
        <v>13553.9</v>
      </c>
    </row>
    <row r="88" spans="1:18">
      <c r="A88" s="1">
        <f t="shared" si="30"/>
        <v>87</v>
      </c>
      <c r="B88" s="1" t="s">
        <v>262</v>
      </c>
      <c r="C88" s="1" t="s">
        <v>34</v>
      </c>
      <c r="D88" s="1" t="s">
        <v>27</v>
      </c>
      <c r="E88" s="1" t="s">
        <v>41</v>
      </c>
      <c r="F88" s="4" t="s">
        <v>165</v>
      </c>
      <c r="G88" s="1" t="s">
        <v>187</v>
      </c>
      <c r="H88" s="9">
        <v>11.3333333</v>
      </c>
      <c r="I88" s="9">
        <v>27.8</v>
      </c>
      <c r="J88" s="1">
        <v>13553.9</v>
      </c>
      <c r="K88" s="1">
        <f t="shared" si="26"/>
        <v>13553.9</v>
      </c>
      <c r="L88" s="1">
        <f t="shared" si="33"/>
        <v>0</v>
      </c>
      <c r="M88" s="1">
        <f t="shared" si="34"/>
        <v>0</v>
      </c>
      <c r="N88" s="1" t="s">
        <v>8</v>
      </c>
      <c r="O88" s="1">
        <v>0</v>
      </c>
      <c r="P88" s="1" t="s">
        <v>32</v>
      </c>
      <c r="Q88" s="1">
        <v>5893</v>
      </c>
      <c r="R88" s="1">
        <v>13553.9</v>
      </c>
    </row>
    <row r="89" spans="1:18">
      <c r="A89" s="1">
        <f t="shared" si="30"/>
        <v>88</v>
      </c>
      <c r="B89" s="1" t="s">
        <v>262</v>
      </c>
      <c r="C89" s="1" t="s">
        <v>34</v>
      </c>
      <c r="D89" s="1" t="s">
        <v>27</v>
      </c>
      <c r="E89" s="1" t="s">
        <v>41</v>
      </c>
      <c r="F89" s="4" t="s">
        <v>165</v>
      </c>
      <c r="G89" s="1" t="s">
        <v>187</v>
      </c>
      <c r="H89" s="9">
        <v>11.3333333</v>
      </c>
      <c r="I89" s="9">
        <v>27.8</v>
      </c>
      <c r="J89" s="1">
        <v>6341.0999999999995</v>
      </c>
      <c r="K89" s="1">
        <f t="shared" si="26"/>
        <v>6341.0999999999995</v>
      </c>
      <c r="L89" s="1">
        <f t="shared" si="33"/>
        <v>0</v>
      </c>
      <c r="M89" s="1">
        <f t="shared" si="34"/>
        <v>0</v>
      </c>
      <c r="N89" s="1" t="s">
        <v>8</v>
      </c>
      <c r="O89" s="1">
        <v>0</v>
      </c>
      <c r="P89" s="1" t="s">
        <v>32</v>
      </c>
      <c r="Q89" s="1">
        <v>5893</v>
      </c>
      <c r="R89" s="1">
        <v>13553.9</v>
      </c>
    </row>
    <row r="90" spans="1:18">
      <c r="A90" s="1">
        <f t="shared" si="30"/>
        <v>89</v>
      </c>
      <c r="B90" s="1" t="s">
        <v>262</v>
      </c>
      <c r="C90" s="1" t="s">
        <v>34</v>
      </c>
      <c r="D90" s="1" t="s">
        <v>27</v>
      </c>
      <c r="E90" s="1" t="s">
        <v>41</v>
      </c>
      <c r="F90" s="4" t="s">
        <v>165</v>
      </c>
      <c r="G90" s="10" t="s">
        <v>188</v>
      </c>
      <c r="I90" s="5"/>
      <c r="J90" s="1">
        <v>6341.0999999999995</v>
      </c>
      <c r="K90" s="1">
        <f t="shared" si="26"/>
        <v>6341.0999999999995</v>
      </c>
      <c r="L90" s="1">
        <f t="shared" si="33"/>
        <v>0</v>
      </c>
      <c r="M90" s="1">
        <f t="shared" si="34"/>
        <v>0</v>
      </c>
      <c r="N90" s="1" t="s">
        <v>8</v>
      </c>
      <c r="O90" s="1">
        <v>0</v>
      </c>
      <c r="P90" s="1" t="s">
        <v>32</v>
      </c>
      <c r="Q90" s="1">
        <v>2757</v>
      </c>
      <c r="R90" s="1">
        <v>6341.0999999999995</v>
      </c>
    </row>
    <row r="91" spans="1:18">
      <c r="A91" s="1">
        <f t="shared" si="30"/>
        <v>90</v>
      </c>
      <c r="B91" s="1" t="s">
        <v>262</v>
      </c>
      <c r="C91" s="1" t="s">
        <v>34</v>
      </c>
      <c r="D91" s="1" t="s">
        <v>27</v>
      </c>
      <c r="E91" s="1" t="s">
        <v>41</v>
      </c>
      <c r="F91" s="4" t="s">
        <v>165</v>
      </c>
      <c r="G91" s="10" t="s">
        <v>188</v>
      </c>
      <c r="I91" s="5"/>
      <c r="J91" s="1">
        <v>6341.0999999999995</v>
      </c>
      <c r="K91" s="1">
        <f t="shared" si="26"/>
        <v>6341.0999999999995</v>
      </c>
      <c r="L91" s="1">
        <f t="shared" si="33"/>
        <v>0</v>
      </c>
      <c r="M91" s="1">
        <f t="shared" si="34"/>
        <v>0</v>
      </c>
      <c r="N91" s="1" t="s">
        <v>8</v>
      </c>
      <c r="O91" s="1">
        <v>0</v>
      </c>
      <c r="P91" s="1" t="s">
        <v>32</v>
      </c>
      <c r="Q91" s="1">
        <v>2757</v>
      </c>
      <c r="R91" s="1">
        <v>6341.0999999999995</v>
      </c>
    </row>
    <row r="92" spans="1:18">
      <c r="A92" s="1">
        <f t="shared" si="30"/>
        <v>91</v>
      </c>
      <c r="B92" s="1" t="s">
        <v>262</v>
      </c>
      <c r="C92" s="1" t="s">
        <v>34</v>
      </c>
      <c r="D92" s="1" t="s">
        <v>27</v>
      </c>
      <c r="E92" s="1" t="s">
        <v>41</v>
      </c>
      <c r="F92" s="4" t="s">
        <v>165</v>
      </c>
      <c r="G92" s="10" t="s">
        <v>188</v>
      </c>
      <c r="I92" s="5"/>
      <c r="J92" s="1">
        <v>6341.0999999999995</v>
      </c>
      <c r="K92" s="1">
        <f t="shared" si="26"/>
        <v>6341.0999999999995</v>
      </c>
      <c r="L92" s="1">
        <f t="shared" si="33"/>
        <v>0</v>
      </c>
      <c r="M92" s="1">
        <f t="shared" si="34"/>
        <v>0</v>
      </c>
      <c r="N92" s="1" t="s">
        <v>8</v>
      </c>
      <c r="O92" s="1">
        <v>0</v>
      </c>
      <c r="P92" s="1" t="s">
        <v>32</v>
      </c>
      <c r="Q92" s="1">
        <v>2757</v>
      </c>
      <c r="R92" s="1">
        <v>6341.0999999999995</v>
      </c>
    </row>
    <row r="93" spans="1:18">
      <c r="A93" s="1">
        <f t="shared" si="30"/>
        <v>92</v>
      </c>
      <c r="B93" s="1" t="s">
        <v>262</v>
      </c>
      <c r="C93" s="1" t="s">
        <v>34</v>
      </c>
      <c r="D93" s="1" t="s">
        <v>27</v>
      </c>
      <c r="E93" s="1" t="s">
        <v>41</v>
      </c>
      <c r="F93" s="4" t="s">
        <v>165</v>
      </c>
      <c r="G93" s="10" t="s">
        <v>188</v>
      </c>
      <c r="I93" s="5"/>
      <c r="J93" s="1">
        <v>6341.1</v>
      </c>
      <c r="K93" s="1">
        <f t="shared" si="26"/>
        <v>6341.1</v>
      </c>
      <c r="L93" s="1">
        <f t="shared" si="33"/>
        <v>0</v>
      </c>
      <c r="M93" s="1">
        <f t="shared" si="34"/>
        <v>0</v>
      </c>
      <c r="N93" s="1" t="s">
        <v>8</v>
      </c>
      <c r="O93" s="1">
        <v>0</v>
      </c>
      <c r="P93" s="1" t="s">
        <v>32</v>
      </c>
      <c r="Q93" s="1">
        <v>2757</v>
      </c>
      <c r="R93" s="1">
        <v>6341.1</v>
      </c>
    </row>
    <row r="94" spans="1:18">
      <c r="A94" s="1">
        <f t="shared" si="30"/>
        <v>93</v>
      </c>
      <c r="B94" s="1" t="s">
        <v>262</v>
      </c>
      <c r="C94" s="1" t="s">
        <v>34</v>
      </c>
      <c r="D94" s="1" t="s">
        <v>27</v>
      </c>
      <c r="E94" s="1" t="s">
        <v>41</v>
      </c>
      <c r="F94" s="4" t="s">
        <v>166</v>
      </c>
      <c r="G94" s="10" t="s">
        <v>189</v>
      </c>
      <c r="I94" s="5"/>
      <c r="J94" s="1">
        <v>14331.3</v>
      </c>
      <c r="K94" s="1">
        <f t="shared" si="26"/>
        <v>14331.3</v>
      </c>
      <c r="L94" s="1">
        <f t="shared" si="33"/>
        <v>0</v>
      </c>
      <c r="M94" s="1">
        <f>0/10</f>
        <v>0</v>
      </c>
      <c r="N94" s="1" t="s">
        <v>8</v>
      </c>
      <c r="O94" s="1">
        <v>0</v>
      </c>
      <c r="P94" s="1" t="s">
        <v>32</v>
      </c>
      <c r="Q94" s="1">
        <v>6231</v>
      </c>
      <c r="R94" s="1">
        <v>14331.3</v>
      </c>
    </row>
    <row r="95" spans="1:18">
      <c r="A95" s="1">
        <f t="shared" si="30"/>
        <v>94</v>
      </c>
      <c r="B95" s="1" t="s">
        <v>262</v>
      </c>
      <c r="C95" s="1" t="s">
        <v>34</v>
      </c>
      <c r="D95" s="1" t="s">
        <v>27</v>
      </c>
      <c r="E95" s="1" t="s">
        <v>41</v>
      </c>
      <c r="F95" s="4" t="s">
        <v>166</v>
      </c>
      <c r="G95" s="10" t="s">
        <v>189</v>
      </c>
      <c r="I95" s="5"/>
      <c r="J95" s="1">
        <v>14331.3</v>
      </c>
      <c r="K95" s="1">
        <f t="shared" si="26"/>
        <v>14331.3</v>
      </c>
      <c r="L95" s="1">
        <f t="shared" ref="L95:L104" si="35">M95*J95</f>
        <v>0</v>
      </c>
      <c r="M95" s="1">
        <f t="shared" ref="M95:M103" si="36">0/10</f>
        <v>0</v>
      </c>
      <c r="N95" s="1" t="s">
        <v>8</v>
      </c>
      <c r="O95" s="1">
        <v>0</v>
      </c>
      <c r="P95" s="1" t="s">
        <v>32</v>
      </c>
      <c r="Q95" s="1">
        <v>6231</v>
      </c>
      <c r="R95" s="1">
        <v>14331.3</v>
      </c>
    </row>
    <row r="96" spans="1:18">
      <c r="A96" s="1">
        <f t="shared" si="30"/>
        <v>95</v>
      </c>
      <c r="B96" s="1" t="s">
        <v>262</v>
      </c>
      <c r="C96" s="1" t="s">
        <v>34</v>
      </c>
      <c r="D96" s="1" t="s">
        <v>27</v>
      </c>
      <c r="E96" s="1" t="s">
        <v>41</v>
      </c>
      <c r="F96" s="4" t="s">
        <v>166</v>
      </c>
      <c r="G96" s="10" t="s">
        <v>189</v>
      </c>
      <c r="I96" s="5"/>
      <c r="J96" s="1">
        <v>14331.3</v>
      </c>
      <c r="K96" s="1">
        <f t="shared" si="26"/>
        <v>14331.3</v>
      </c>
      <c r="L96" s="1">
        <f t="shared" si="35"/>
        <v>0</v>
      </c>
      <c r="M96" s="1">
        <f t="shared" si="36"/>
        <v>0</v>
      </c>
      <c r="N96" s="1" t="s">
        <v>8</v>
      </c>
      <c r="O96" s="1">
        <v>0</v>
      </c>
      <c r="P96" s="1" t="s">
        <v>32</v>
      </c>
      <c r="Q96" s="1">
        <v>6231</v>
      </c>
      <c r="R96" s="1">
        <v>14331.3</v>
      </c>
    </row>
    <row r="97" spans="1:18">
      <c r="A97" s="1">
        <f t="shared" si="30"/>
        <v>96</v>
      </c>
      <c r="B97" s="1" t="s">
        <v>262</v>
      </c>
      <c r="C97" s="1" t="s">
        <v>34</v>
      </c>
      <c r="D97" s="1" t="s">
        <v>27</v>
      </c>
      <c r="E97" s="1" t="s">
        <v>41</v>
      </c>
      <c r="F97" s="4" t="s">
        <v>166</v>
      </c>
      <c r="G97" s="10" t="s">
        <v>189</v>
      </c>
      <c r="I97" s="5"/>
      <c r="J97" s="1">
        <v>14331.3</v>
      </c>
      <c r="K97" s="1">
        <f t="shared" si="26"/>
        <v>14331.3</v>
      </c>
      <c r="L97" s="1">
        <f t="shared" si="35"/>
        <v>0</v>
      </c>
      <c r="M97" s="1">
        <f t="shared" si="36"/>
        <v>0</v>
      </c>
      <c r="N97" s="1" t="s">
        <v>8</v>
      </c>
      <c r="O97" s="1">
        <v>0</v>
      </c>
      <c r="P97" s="1" t="s">
        <v>32</v>
      </c>
      <c r="Q97" s="1">
        <v>6231</v>
      </c>
      <c r="R97" s="1">
        <v>14331.3</v>
      </c>
    </row>
    <row r="98" spans="1:18">
      <c r="A98" s="1">
        <f t="shared" si="30"/>
        <v>97</v>
      </c>
      <c r="B98" s="1" t="s">
        <v>262</v>
      </c>
      <c r="C98" s="1" t="s">
        <v>34</v>
      </c>
      <c r="D98" s="1" t="s">
        <v>27</v>
      </c>
      <c r="E98" s="1" t="s">
        <v>41</v>
      </c>
      <c r="F98" s="4" t="s">
        <v>166</v>
      </c>
      <c r="G98" s="10" t="s">
        <v>189</v>
      </c>
      <c r="I98" s="5"/>
      <c r="J98" s="1">
        <v>14331.3</v>
      </c>
      <c r="K98" s="1">
        <f t="shared" si="26"/>
        <v>14331.3</v>
      </c>
      <c r="L98" s="1">
        <f t="shared" si="35"/>
        <v>0</v>
      </c>
      <c r="M98" s="1">
        <f t="shared" si="36"/>
        <v>0</v>
      </c>
      <c r="N98" s="1" t="s">
        <v>8</v>
      </c>
      <c r="O98" s="1">
        <v>0</v>
      </c>
      <c r="P98" s="1" t="s">
        <v>32</v>
      </c>
      <c r="Q98" s="1">
        <v>6231</v>
      </c>
      <c r="R98" s="1">
        <v>14331.3</v>
      </c>
    </row>
    <row r="99" spans="1:18">
      <c r="A99" s="1">
        <f t="shared" si="30"/>
        <v>98</v>
      </c>
      <c r="B99" s="1" t="s">
        <v>262</v>
      </c>
      <c r="C99" s="1" t="s">
        <v>34</v>
      </c>
      <c r="D99" s="1" t="s">
        <v>27</v>
      </c>
      <c r="E99" s="1" t="s">
        <v>41</v>
      </c>
      <c r="F99" s="4" t="s">
        <v>166</v>
      </c>
      <c r="G99" s="10" t="s">
        <v>189</v>
      </c>
      <c r="I99" s="5"/>
      <c r="J99" s="1">
        <v>14331.3</v>
      </c>
      <c r="K99" s="1">
        <f t="shared" si="26"/>
        <v>14331.3</v>
      </c>
      <c r="L99" s="1">
        <f t="shared" si="35"/>
        <v>0</v>
      </c>
      <c r="M99" s="1">
        <f t="shared" si="36"/>
        <v>0</v>
      </c>
      <c r="N99" s="1" t="s">
        <v>8</v>
      </c>
      <c r="O99" s="1">
        <v>0</v>
      </c>
      <c r="P99" s="1" t="s">
        <v>32</v>
      </c>
      <c r="Q99" s="1">
        <v>6231</v>
      </c>
      <c r="R99" s="1">
        <v>14331.3</v>
      </c>
    </row>
    <row r="100" spans="1:18">
      <c r="A100" s="1">
        <f t="shared" si="30"/>
        <v>99</v>
      </c>
      <c r="B100" s="1" t="s">
        <v>262</v>
      </c>
      <c r="C100" s="1" t="s">
        <v>34</v>
      </c>
      <c r="D100" s="1" t="s">
        <v>27</v>
      </c>
      <c r="E100" s="1" t="s">
        <v>41</v>
      </c>
      <c r="F100" s="4" t="s">
        <v>166</v>
      </c>
      <c r="G100" s="10" t="s">
        <v>189</v>
      </c>
      <c r="I100" s="5"/>
      <c r="J100" s="1">
        <v>14331.3</v>
      </c>
      <c r="K100" s="1">
        <f t="shared" si="26"/>
        <v>14331.3</v>
      </c>
      <c r="L100" s="1">
        <f t="shared" si="35"/>
        <v>0</v>
      </c>
      <c r="M100" s="1">
        <f t="shared" si="36"/>
        <v>0</v>
      </c>
      <c r="N100" s="1" t="s">
        <v>8</v>
      </c>
      <c r="O100" s="1">
        <v>0</v>
      </c>
      <c r="P100" s="1" t="s">
        <v>32</v>
      </c>
      <c r="Q100" s="1">
        <v>6231</v>
      </c>
      <c r="R100" s="1">
        <v>14331.3</v>
      </c>
    </row>
    <row r="101" spans="1:18">
      <c r="A101" s="1">
        <f>A100+1</f>
        <v>100</v>
      </c>
      <c r="B101" s="1" t="s">
        <v>262</v>
      </c>
      <c r="C101" s="1" t="s">
        <v>34</v>
      </c>
      <c r="D101" s="1" t="s">
        <v>27</v>
      </c>
      <c r="E101" s="1" t="s">
        <v>41</v>
      </c>
      <c r="F101" s="4" t="s">
        <v>166</v>
      </c>
      <c r="G101" s="10" t="s">
        <v>189</v>
      </c>
      <c r="I101" s="5"/>
      <c r="J101" s="1">
        <v>14332.3</v>
      </c>
      <c r="K101" s="1">
        <f t="shared" si="26"/>
        <v>14332.3</v>
      </c>
      <c r="L101" s="1">
        <f t="shared" si="35"/>
        <v>0</v>
      </c>
      <c r="M101" s="1">
        <f t="shared" si="36"/>
        <v>0</v>
      </c>
      <c r="N101" s="1" t="s">
        <v>8</v>
      </c>
      <c r="O101" s="1">
        <v>0</v>
      </c>
      <c r="P101" s="1" t="s">
        <v>32</v>
      </c>
      <c r="Q101" s="1">
        <v>6231</v>
      </c>
      <c r="R101" s="1">
        <v>14331.3</v>
      </c>
    </row>
    <row r="102" spans="1:18">
      <c r="A102" s="1">
        <f t="shared" si="30"/>
        <v>101</v>
      </c>
      <c r="B102" s="1" t="s">
        <v>262</v>
      </c>
      <c r="C102" s="1" t="s">
        <v>34</v>
      </c>
      <c r="D102" s="1" t="s">
        <v>27</v>
      </c>
      <c r="E102" s="1" t="s">
        <v>41</v>
      </c>
      <c r="F102" s="4" t="s">
        <v>166</v>
      </c>
      <c r="G102" s="10" t="s">
        <v>189</v>
      </c>
      <c r="I102" s="5"/>
      <c r="J102" s="1">
        <v>14333.3</v>
      </c>
      <c r="K102" s="1">
        <f t="shared" si="26"/>
        <v>14333.3</v>
      </c>
      <c r="L102" s="1">
        <f t="shared" si="35"/>
        <v>0</v>
      </c>
      <c r="M102" s="1">
        <f t="shared" si="36"/>
        <v>0</v>
      </c>
      <c r="N102" s="1" t="s">
        <v>8</v>
      </c>
      <c r="O102" s="1">
        <v>0</v>
      </c>
      <c r="P102" s="1" t="s">
        <v>32</v>
      </c>
      <c r="Q102" s="1">
        <v>6231</v>
      </c>
      <c r="R102" s="1">
        <v>14331.3</v>
      </c>
    </row>
    <row r="103" spans="1:18">
      <c r="A103" s="1">
        <f t="shared" si="30"/>
        <v>102</v>
      </c>
      <c r="B103" s="1" t="s">
        <v>262</v>
      </c>
      <c r="C103" s="1" t="s">
        <v>34</v>
      </c>
      <c r="D103" s="1" t="s">
        <v>27</v>
      </c>
      <c r="E103" s="1" t="s">
        <v>41</v>
      </c>
      <c r="F103" s="4" t="s">
        <v>166</v>
      </c>
      <c r="G103" s="10" t="s">
        <v>189</v>
      </c>
      <c r="I103" s="5"/>
      <c r="J103" s="1">
        <v>14334.3</v>
      </c>
      <c r="K103" s="1">
        <f t="shared" si="26"/>
        <v>14334.3</v>
      </c>
      <c r="L103" s="1">
        <f t="shared" si="35"/>
        <v>0</v>
      </c>
      <c r="M103" s="1">
        <f t="shared" si="36"/>
        <v>0</v>
      </c>
      <c r="N103" s="1" t="s">
        <v>8</v>
      </c>
      <c r="O103" s="1">
        <v>0</v>
      </c>
      <c r="P103" s="1" t="s">
        <v>32</v>
      </c>
      <c r="Q103" s="1">
        <v>6231</v>
      </c>
      <c r="R103" s="1">
        <v>14331.3</v>
      </c>
    </row>
    <row r="104" spans="1:18">
      <c r="A104" s="1">
        <f t="shared" si="30"/>
        <v>103</v>
      </c>
      <c r="B104" s="1" t="s">
        <v>262</v>
      </c>
      <c r="C104" s="1" t="s">
        <v>34</v>
      </c>
      <c r="D104" s="1" t="s">
        <v>27</v>
      </c>
      <c r="E104" s="1" t="s">
        <v>41</v>
      </c>
      <c r="F104" s="4" t="s">
        <v>166</v>
      </c>
      <c r="G104" s="1" t="s">
        <v>190</v>
      </c>
      <c r="H104" s="9">
        <v>10.637792599999999</v>
      </c>
      <c r="I104" s="23">
        <v>30.383901699999999</v>
      </c>
      <c r="J104" s="1">
        <v>11304.5</v>
      </c>
      <c r="K104" s="1">
        <f t="shared" si="26"/>
        <v>11304.5</v>
      </c>
      <c r="L104" s="1">
        <f t="shared" si="35"/>
        <v>0</v>
      </c>
      <c r="M104" s="1">
        <f>0/8</f>
        <v>0</v>
      </c>
      <c r="N104" s="1" t="s">
        <v>8</v>
      </c>
      <c r="O104" s="1">
        <v>0</v>
      </c>
      <c r="P104" s="1" t="s">
        <v>32</v>
      </c>
      <c r="Q104" s="1">
        <v>4915</v>
      </c>
      <c r="R104" s="1">
        <v>11304.5</v>
      </c>
    </row>
    <row r="105" spans="1:18">
      <c r="A105" s="1">
        <f t="shared" si="30"/>
        <v>104</v>
      </c>
      <c r="B105" s="1" t="s">
        <v>262</v>
      </c>
      <c r="C105" s="1" t="s">
        <v>34</v>
      </c>
      <c r="D105" s="1" t="s">
        <v>27</v>
      </c>
      <c r="E105" s="1" t="s">
        <v>41</v>
      </c>
      <c r="F105" s="4" t="s">
        <v>166</v>
      </c>
      <c r="G105" s="1" t="s">
        <v>190</v>
      </c>
      <c r="H105" s="9">
        <v>10.637792599999999</v>
      </c>
      <c r="I105" s="23">
        <v>30.383901699999999</v>
      </c>
      <c r="J105" s="1">
        <v>11304.5</v>
      </c>
      <c r="K105" s="1">
        <f t="shared" si="26"/>
        <v>11304.5</v>
      </c>
      <c r="L105" s="1">
        <f t="shared" ref="L105:L112" si="37">M105*J105</f>
        <v>0</v>
      </c>
      <c r="M105" s="1">
        <f t="shared" ref="M105:M111" si="38">0/8</f>
        <v>0</v>
      </c>
      <c r="N105" s="1" t="s">
        <v>8</v>
      </c>
      <c r="O105" s="1">
        <v>0</v>
      </c>
      <c r="P105" s="1" t="s">
        <v>32</v>
      </c>
      <c r="Q105" s="1">
        <v>4915</v>
      </c>
      <c r="R105" s="1">
        <v>11304.5</v>
      </c>
    </row>
    <row r="106" spans="1:18">
      <c r="A106" s="1">
        <f t="shared" si="30"/>
        <v>105</v>
      </c>
      <c r="B106" s="1" t="s">
        <v>262</v>
      </c>
      <c r="C106" s="1" t="s">
        <v>34</v>
      </c>
      <c r="D106" s="1" t="s">
        <v>27</v>
      </c>
      <c r="E106" s="1" t="s">
        <v>41</v>
      </c>
      <c r="F106" s="4" t="s">
        <v>166</v>
      </c>
      <c r="G106" s="1" t="s">
        <v>190</v>
      </c>
      <c r="H106" s="9">
        <v>10.637792599999999</v>
      </c>
      <c r="I106" s="23">
        <v>30.383901699999999</v>
      </c>
      <c r="J106" s="1">
        <v>11304.5</v>
      </c>
      <c r="K106" s="1">
        <f t="shared" si="26"/>
        <v>11304.5</v>
      </c>
      <c r="L106" s="1">
        <f t="shared" si="37"/>
        <v>0</v>
      </c>
      <c r="M106" s="1">
        <f t="shared" si="38"/>
        <v>0</v>
      </c>
      <c r="N106" s="1" t="s">
        <v>8</v>
      </c>
      <c r="O106" s="1">
        <v>0</v>
      </c>
      <c r="P106" s="1" t="s">
        <v>32</v>
      </c>
      <c r="Q106" s="1">
        <v>4915</v>
      </c>
      <c r="R106" s="1">
        <v>11304.5</v>
      </c>
    </row>
    <row r="107" spans="1:18">
      <c r="A107" s="1">
        <f t="shared" si="30"/>
        <v>106</v>
      </c>
      <c r="B107" s="1" t="s">
        <v>262</v>
      </c>
      <c r="C107" s="1" t="s">
        <v>34</v>
      </c>
      <c r="D107" s="1" t="s">
        <v>27</v>
      </c>
      <c r="E107" s="1" t="s">
        <v>41</v>
      </c>
      <c r="F107" s="4" t="s">
        <v>166</v>
      </c>
      <c r="G107" s="1" t="s">
        <v>190</v>
      </c>
      <c r="H107" s="9">
        <v>10.637792599999999</v>
      </c>
      <c r="I107" s="23">
        <v>30.383901699999999</v>
      </c>
      <c r="J107" s="1">
        <v>11304.5</v>
      </c>
      <c r="K107" s="1">
        <f t="shared" si="26"/>
        <v>11304.5</v>
      </c>
      <c r="L107" s="1">
        <f t="shared" si="37"/>
        <v>0</v>
      </c>
      <c r="M107" s="1">
        <f t="shared" si="38"/>
        <v>0</v>
      </c>
      <c r="N107" s="1" t="s">
        <v>8</v>
      </c>
      <c r="O107" s="1">
        <v>0</v>
      </c>
      <c r="P107" s="1" t="s">
        <v>32</v>
      </c>
      <c r="Q107" s="1">
        <v>4915</v>
      </c>
      <c r="R107" s="1">
        <v>11304.5</v>
      </c>
    </row>
    <row r="108" spans="1:18">
      <c r="A108" s="1">
        <f t="shared" si="30"/>
        <v>107</v>
      </c>
      <c r="B108" s="1" t="s">
        <v>262</v>
      </c>
      <c r="C108" s="1" t="s">
        <v>34</v>
      </c>
      <c r="D108" s="1" t="s">
        <v>27</v>
      </c>
      <c r="E108" s="1" t="s">
        <v>41</v>
      </c>
      <c r="F108" s="4" t="s">
        <v>166</v>
      </c>
      <c r="G108" s="1" t="s">
        <v>190</v>
      </c>
      <c r="H108" s="9">
        <v>10.637792599999999</v>
      </c>
      <c r="I108" s="23">
        <v>30.383901699999999</v>
      </c>
      <c r="J108" s="1">
        <v>11304.5</v>
      </c>
      <c r="K108" s="1">
        <f t="shared" si="26"/>
        <v>11304.5</v>
      </c>
      <c r="L108" s="1">
        <f t="shared" si="37"/>
        <v>0</v>
      </c>
      <c r="M108" s="1">
        <f t="shared" si="38"/>
        <v>0</v>
      </c>
      <c r="N108" s="1" t="s">
        <v>8</v>
      </c>
      <c r="O108" s="1">
        <v>0</v>
      </c>
      <c r="P108" s="1" t="s">
        <v>32</v>
      </c>
      <c r="Q108" s="1">
        <v>4915</v>
      </c>
      <c r="R108" s="1">
        <v>11304.5</v>
      </c>
    </row>
    <row r="109" spans="1:18">
      <c r="A109" s="1">
        <f t="shared" si="30"/>
        <v>108</v>
      </c>
      <c r="B109" s="1" t="s">
        <v>262</v>
      </c>
      <c r="C109" s="1" t="s">
        <v>34</v>
      </c>
      <c r="D109" s="1" t="s">
        <v>27</v>
      </c>
      <c r="E109" s="1" t="s">
        <v>41</v>
      </c>
      <c r="F109" s="4" t="s">
        <v>166</v>
      </c>
      <c r="G109" s="1" t="s">
        <v>190</v>
      </c>
      <c r="H109" s="9">
        <v>10.637792599999999</v>
      </c>
      <c r="I109" s="23">
        <v>30.383901699999999</v>
      </c>
      <c r="J109" s="1">
        <v>11304.5</v>
      </c>
      <c r="K109" s="1">
        <f t="shared" si="26"/>
        <v>11304.5</v>
      </c>
      <c r="L109" s="1">
        <f t="shared" si="37"/>
        <v>0</v>
      </c>
      <c r="M109" s="1">
        <f t="shared" si="38"/>
        <v>0</v>
      </c>
      <c r="N109" s="1" t="s">
        <v>8</v>
      </c>
      <c r="O109" s="1">
        <v>0</v>
      </c>
      <c r="P109" s="1" t="s">
        <v>32</v>
      </c>
      <c r="Q109" s="1">
        <v>4915</v>
      </c>
      <c r="R109" s="1">
        <v>11304.5</v>
      </c>
    </row>
    <row r="110" spans="1:18">
      <c r="A110" s="1">
        <f t="shared" si="30"/>
        <v>109</v>
      </c>
      <c r="B110" s="1" t="s">
        <v>262</v>
      </c>
      <c r="C110" s="1" t="s">
        <v>34</v>
      </c>
      <c r="D110" s="1" t="s">
        <v>27</v>
      </c>
      <c r="E110" s="1" t="s">
        <v>41</v>
      </c>
      <c r="F110" s="4" t="s">
        <v>166</v>
      </c>
      <c r="G110" s="1" t="s">
        <v>190</v>
      </c>
      <c r="H110" s="9">
        <v>10.637792599999999</v>
      </c>
      <c r="I110" s="23">
        <v>30.383901699999999</v>
      </c>
      <c r="J110" s="1">
        <v>11304.5</v>
      </c>
      <c r="K110" s="1">
        <f t="shared" si="26"/>
        <v>11304.5</v>
      </c>
      <c r="L110" s="1">
        <f t="shared" si="37"/>
        <v>0</v>
      </c>
      <c r="M110" s="1">
        <f t="shared" si="38"/>
        <v>0</v>
      </c>
      <c r="N110" s="1" t="s">
        <v>8</v>
      </c>
      <c r="O110" s="1">
        <v>0</v>
      </c>
      <c r="P110" s="1" t="s">
        <v>32</v>
      </c>
      <c r="Q110" s="1">
        <v>4915</v>
      </c>
      <c r="R110" s="1">
        <v>11304.5</v>
      </c>
    </row>
    <row r="111" spans="1:18">
      <c r="A111" s="1">
        <f t="shared" si="30"/>
        <v>110</v>
      </c>
      <c r="B111" s="1" t="s">
        <v>262</v>
      </c>
      <c r="C111" s="1" t="s">
        <v>34</v>
      </c>
      <c r="D111" s="1" t="s">
        <v>27</v>
      </c>
      <c r="E111" s="1" t="s">
        <v>41</v>
      </c>
      <c r="F111" s="4" t="s">
        <v>166</v>
      </c>
      <c r="G111" s="1" t="s">
        <v>190</v>
      </c>
      <c r="H111" s="9">
        <v>10.637792599999999</v>
      </c>
      <c r="I111" s="23">
        <v>30.383901699999999</v>
      </c>
      <c r="J111" s="1">
        <v>11304.5</v>
      </c>
      <c r="K111" s="1">
        <f t="shared" si="26"/>
        <v>11304.5</v>
      </c>
      <c r="L111" s="1">
        <f t="shared" si="37"/>
        <v>0</v>
      </c>
      <c r="M111" s="1">
        <f t="shared" si="38"/>
        <v>0</v>
      </c>
      <c r="N111" s="1" t="s">
        <v>8</v>
      </c>
      <c r="O111" s="1">
        <v>0</v>
      </c>
      <c r="P111" s="1" t="s">
        <v>32</v>
      </c>
      <c r="Q111" s="1">
        <v>4915</v>
      </c>
      <c r="R111" s="1">
        <v>11304.5</v>
      </c>
    </row>
    <row r="112" spans="1:18">
      <c r="A112" s="1">
        <f t="shared" si="30"/>
        <v>111</v>
      </c>
      <c r="B112" s="1" t="s">
        <v>262</v>
      </c>
      <c r="C112" s="1" t="s">
        <v>34</v>
      </c>
      <c r="D112" s="1" t="s">
        <v>27</v>
      </c>
      <c r="E112" s="1" t="s">
        <v>41</v>
      </c>
      <c r="F112" s="4" t="s">
        <v>167</v>
      </c>
      <c r="G112" s="10" t="s">
        <v>191</v>
      </c>
      <c r="I112" s="5"/>
      <c r="J112" s="1">
        <v>17544.399999999998</v>
      </c>
      <c r="K112" s="1">
        <f t="shared" si="26"/>
        <v>17544.399999999998</v>
      </c>
      <c r="L112" s="1">
        <f t="shared" si="37"/>
        <v>0</v>
      </c>
      <c r="M112" s="1">
        <f>0/8</f>
        <v>0</v>
      </c>
      <c r="N112" s="1" t="s">
        <v>8</v>
      </c>
      <c r="O112" s="1">
        <v>0</v>
      </c>
      <c r="P112" s="1" t="s">
        <v>32</v>
      </c>
      <c r="Q112" s="1">
        <v>7628</v>
      </c>
      <c r="R112" s="1">
        <v>17544.399999999998</v>
      </c>
    </row>
    <row r="113" spans="1:18">
      <c r="A113" s="1">
        <f t="shared" si="30"/>
        <v>112</v>
      </c>
      <c r="B113" s="1" t="s">
        <v>262</v>
      </c>
      <c r="C113" s="1" t="s">
        <v>34</v>
      </c>
      <c r="D113" s="1" t="s">
        <v>27</v>
      </c>
      <c r="E113" s="1" t="s">
        <v>41</v>
      </c>
      <c r="F113" s="4" t="s">
        <v>167</v>
      </c>
      <c r="G113" s="10" t="s">
        <v>191</v>
      </c>
      <c r="I113" s="5"/>
      <c r="J113" s="1">
        <v>17544.399999999998</v>
      </c>
      <c r="K113" s="1">
        <f t="shared" si="26"/>
        <v>17544.399999999998</v>
      </c>
      <c r="L113" s="1">
        <f t="shared" ref="L113:L120" si="39">M113*J113</f>
        <v>0</v>
      </c>
      <c r="M113" s="1">
        <f t="shared" ref="M113:M119" si="40">0/8</f>
        <v>0</v>
      </c>
      <c r="N113" s="1" t="s">
        <v>8</v>
      </c>
      <c r="O113" s="1">
        <v>0</v>
      </c>
      <c r="P113" s="1" t="s">
        <v>32</v>
      </c>
      <c r="Q113" s="1">
        <v>7628</v>
      </c>
      <c r="R113" s="1">
        <v>17544.399999999998</v>
      </c>
    </row>
    <row r="114" spans="1:18">
      <c r="A114" s="1">
        <f t="shared" si="30"/>
        <v>113</v>
      </c>
      <c r="B114" s="1" t="s">
        <v>262</v>
      </c>
      <c r="C114" s="1" t="s">
        <v>34</v>
      </c>
      <c r="D114" s="1" t="s">
        <v>27</v>
      </c>
      <c r="E114" s="1" t="s">
        <v>41</v>
      </c>
      <c r="F114" s="4" t="s">
        <v>167</v>
      </c>
      <c r="G114" s="10" t="s">
        <v>191</v>
      </c>
      <c r="I114" s="5"/>
      <c r="J114" s="1">
        <v>17544.399999999998</v>
      </c>
      <c r="K114" s="1">
        <f t="shared" si="26"/>
        <v>17544.399999999998</v>
      </c>
      <c r="L114" s="1">
        <f t="shared" si="39"/>
        <v>0</v>
      </c>
      <c r="M114" s="1">
        <f t="shared" si="40"/>
        <v>0</v>
      </c>
      <c r="N114" s="1" t="s">
        <v>8</v>
      </c>
      <c r="O114" s="1">
        <v>0</v>
      </c>
      <c r="P114" s="1" t="s">
        <v>32</v>
      </c>
      <c r="Q114" s="1">
        <v>7628</v>
      </c>
      <c r="R114" s="1">
        <v>17544.399999999998</v>
      </c>
    </row>
    <row r="115" spans="1:18">
      <c r="A115" s="1">
        <f t="shared" si="30"/>
        <v>114</v>
      </c>
      <c r="B115" s="1" t="s">
        <v>262</v>
      </c>
      <c r="C115" s="1" t="s">
        <v>34</v>
      </c>
      <c r="D115" s="1" t="s">
        <v>27</v>
      </c>
      <c r="E115" s="1" t="s">
        <v>41</v>
      </c>
      <c r="F115" s="4" t="s">
        <v>167</v>
      </c>
      <c r="G115" s="10" t="s">
        <v>191</v>
      </c>
      <c r="I115" s="5"/>
      <c r="J115" s="1">
        <v>17544.399999999998</v>
      </c>
      <c r="K115" s="1">
        <f t="shared" si="26"/>
        <v>17544.399999999998</v>
      </c>
      <c r="L115" s="1">
        <f t="shared" si="39"/>
        <v>0</v>
      </c>
      <c r="M115" s="1">
        <f t="shared" si="40"/>
        <v>0</v>
      </c>
      <c r="N115" s="1" t="s">
        <v>8</v>
      </c>
      <c r="O115" s="1">
        <v>0</v>
      </c>
      <c r="P115" s="1" t="s">
        <v>32</v>
      </c>
      <c r="Q115" s="1">
        <v>7628</v>
      </c>
      <c r="R115" s="1">
        <v>17544.399999999998</v>
      </c>
    </row>
    <row r="116" spans="1:18">
      <c r="A116" s="1">
        <f t="shared" si="30"/>
        <v>115</v>
      </c>
      <c r="B116" s="1" t="s">
        <v>262</v>
      </c>
      <c r="C116" s="1" t="s">
        <v>34</v>
      </c>
      <c r="D116" s="1" t="s">
        <v>27</v>
      </c>
      <c r="E116" s="1" t="s">
        <v>41</v>
      </c>
      <c r="F116" s="4" t="s">
        <v>167</v>
      </c>
      <c r="G116" s="10" t="s">
        <v>191</v>
      </c>
      <c r="I116" s="5"/>
      <c r="J116" s="1">
        <v>17544.399999999998</v>
      </c>
      <c r="K116" s="1">
        <f t="shared" si="26"/>
        <v>17544.399999999998</v>
      </c>
      <c r="L116" s="1">
        <f t="shared" si="39"/>
        <v>0</v>
      </c>
      <c r="M116" s="1">
        <f t="shared" si="40"/>
        <v>0</v>
      </c>
      <c r="N116" s="1" t="s">
        <v>8</v>
      </c>
      <c r="O116" s="1">
        <v>0</v>
      </c>
      <c r="P116" s="1" t="s">
        <v>32</v>
      </c>
      <c r="Q116" s="1">
        <v>7628</v>
      </c>
      <c r="R116" s="1">
        <v>17544.399999999998</v>
      </c>
    </row>
    <row r="117" spans="1:18">
      <c r="A117" s="1">
        <f t="shared" si="30"/>
        <v>116</v>
      </c>
      <c r="B117" s="1" t="s">
        <v>262</v>
      </c>
      <c r="C117" s="1" t="s">
        <v>34</v>
      </c>
      <c r="D117" s="1" t="s">
        <v>27</v>
      </c>
      <c r="E117" s="1" t="s">
        <v>41</v>
      </c>
      <c r="F117" s="4" t="s">
        <v>167</v>
      </c>
      <c r="G117" s="10" t="s">
        <v>191</v>
      </c>
      <c r="I117" s="5"/>
      <c r="J117" s="1">
        <v>17544.399999999998</v>
      </c>
      <c r="K117" s="1">
        <f t="shared" si="26"/>
        <v>17544.399999999998</v>
      </c>
      <c r="L117" s="1">
        <f t="shared" si="39"/>
        <v>0</v>
      </c>
      <c r="M117" s="1">
        <f t="shared" si="40"/>
        <v>0</v>
      </c>
      <c r="N117" s="1" t="s">
        <v>8</v>
      </c>
      <c r="O117" s="1">
        <v>0</v>
      </c>
      <c r="P117" s="1" t="s">
        <v>32</v>
      </c>
      <c r="Q117" s="1">
        <v>7628</v>
      </c>
      <c r="R117" s="1">
        <v>17544.399999999998</v>
      </c>
    </row>
    <row r="118" spans="1:18">
      <c r="A118" s="1">
        <f t="shared" si="30"/>
        <v>117</v>
      </c>
      <c r="B118" s="1" t="s">
        <v>262</v>
      </c>
      <c r="C118" s="1" t="s">
        <v>34</v>
      </c>
      <c r="D118" s="1" t="s">
        <v>27</v>
      </c>
      <c r="E118" s="1" t="s">
        <v>41</v>
      </c>
      <c r="F118" s="4" t="s">
        <v>167</v>
      </c>
      <c r="G118" s="10" t="s">
        <v>191</v>
      </c>
      <c r="I118" s="5"/>
      <c r="J118" s="1">
        <v>17544.399999999998</v>
      </c>
      <c r="K118" s="1">
        <f t="shared" si="26"/>
        <v>17544.399999999998</v>
      </c>
      <c r="L118" s="1">
        <f t="shared" si="39"/>
        <v>0</v>
      </c>
      <c r="M118" s="1">
        <f t="shared" si="40"/>
        <v>0</v>
      </c>
      <c r="N118" s="1" t="s">
        <v>8</v>
      </c>
      <c r="O118" s="1">
        <v>0</v>
      </c>
      <c r="P118" s="1" t="s">
        <v>32</v>
      </c>
      <c r="Q118" s="1">
        <v>7628</v>
      </c>
      <c r="R118" s="1">
        <v>17544.399999999998</v>
      </c>
    </row>
    <row r="119" spans="1:18">
      <c r="A119" s="1">
        <f t="shared" si="30"/>
        <v>118</v>
      </c>
      <c r="B119" s="1" t="s">
        <v>262</v>
      </c>
      <c r="C119" s="1" t="s">
        <v>34</v>
      </c>
      <c r="D119" s="1" t="s">
        <v>27</v>
      </c>
      <c r="E119" s="1" t="s">
        <v>41</v>
      </c>
      <c r="F119" s="4" t="s">
        <v>167</v>
      </c>
      <c r="G119" s="10" t="s">
        <v>191</v>
      </c>
      <c r="I119" s="5"/>
      <c r="J119" s="1">
        <v>17544.400000000001</v>
      </c>
      <c r="K119" s="1">
        <f t="shared" si="26"/>
        <v>17544.400000000001</v>
      </c>
      <c r="L119" s="1">
        <f t="shared" si="39"/>
        <v>0</v>
      </c>
      <c r="M119" s="1">
        <f t="shared" si="40"/>
        <v>0</v>
      </c>
      <c r="N119" s="1" t="s">
        <v>8</v>
      </c>
      <c r="O119" s="1">
        <v>0</v>
      </c>
      <c r="P119" s="1" t="s">
        <v>32</v>
      </c>
      <c r="Q119" s="1">
        <v>7628</v>
      </c>
      <c r="R119" s="1">
        <v>17544.400000000001</v>
      </c>
    </row>
    <row r="120" spans="1:18">
      <c r="A120" s="1">
        <f>A119+1</f>
        <v>119</v>
      </c>
      <c r="B120" s="1" t="s">
        <v>262</v>
      </c>
      <c r="C120" s="1" t="s">
        <v>34</v>
      </c>
      <c r="D120" s="1" t="s">
        <v>27</v>
      </c>
      <c r="E120" s="1" t="s">
        <v>41</v>
      </c>
      <c r="F120" s="4" t="s">
        <v>167</v>
      </c>
      <c r="G120" s="1" t="s">
        <v>192</v>
      </c>
      <c r="H120" s="9">
        <v>10.4104961</v>
      </c>
      <c r="I120" s="23">
        <v>29.232078399999999</v>
      </c>
      <c r="J120" s="1">
        <v>26201.599999999999</v>
      </c>
      <c r="K120" s="1">
        <f t="shared" si="26"/>
        <v>26201.599999999999</v>
      </c>
      <c r="L120" s="1">
        <f t="shared" si="39"/>
        <v>0</v>
      </c>
      <c r="M120" s="1">
        <f>0/10</f>
        <v>0</v>
      </c>
      <c r="N120" s="1" t="s">
        <v>8</v>
      </c>
      <c r="O120" s="1">
        <v>0</v>
      </c>
      <c r="P120" s="1" t="s">
        <v>32</v>
      </c>
      <c r="Q120" s="1">
        <v>11392</v>
      </c>
      <c r="R120" s="1">
        <v>26201.599999999999</v>
      </c>
    </row>
    <row r="121" spans="1:18">
      <c r="A121" s="1">
        <f t="shared" si="30"/>
        <v>120</v>
      </c>
      <c r="B121" s="1" t="s">
        <v>262</v>
      </c>
      <c r="C121" s="1" t="s">
        <v>34</v>
      </c>
      <c r="D121" s="1" t="s">
        <v>27</v>
      </c>
      <c r="E121" s="1" t="s">
        <v>41</v>
      </c>
      <c r="F121" s="4" t="s">
        <v>167</v>
      </c>
      <c r="G121" s="1" t="s">
        <v>192</v>
      </c>
      <c r="H121" s="9">
        <v>10.4104961</v>
      </c>
      <c r="I121" s="23">
        <v>29.232078399999999</v>
      </c>
      <c r="J121" s="1">
        <v>26201.599999999999</v>
      </c>
      <c r="K121" s="1">
        <f t="shared" si="26"/>
        <v>26201.599999999999</v>
      </c>
      <c r="L121" s="1">
        <f t="shared" ref="L121:L130" si="41">M121*J121</f>
        <v>0</v>
      </c>
      <c r="M121" s="1">
        <f t="shared" ref="M121:M129" si="42">0/10</f>
        <v>0</v>
      </c>
      <c r="N121" s="1" t="s">
        <v>8</v>
      </c>
      <c r="O121" s="1">
        <v>0</v>
      </c>
      <c r="P121" s="1" t="s">
        <v>32</v>
      </c>
      <c r="Q121" s="1">
        <v>11392</v>
      </c>
      <c r="R121" s="1">
        <v>26201.599999999999</v>
      </c>
    </row>
    <row r="122" spans="1:18">
      <c r="A122" s="1">
        <f t="shared" si="30"/>
        <v>121</v>
      </c>
      <c r="B122" s="1" t="s">
        <v>262</v>
      </c>
      <c r="C122" s="1" t="s">
        <v>34</v>
      </c>
      <c r="D122" s="1" t="s">
        <v>27</v>
      </c>
      <c r="E122" s="1" t="s">
        <v>41</v>
      </c>
      <c r="F122" s="4" t="s">
        <v>167</v>
      </c>
      <c r="G122" s="1" t="s">
        <v>192</v>
      </c>
      <c r="H122" s="9">
        <v>10.4104961</v>
      </c>
      <c r="I122" s="23">
        <v>29.232078399999999</v>
      </c>
      <c r="J122" s="1">
        <v>26201.599999999999</v>
      </c>
      <c r="K122" s="1">
        <f t="shared" si="26"/>
        <v>26201.599999999999</v>
      </c>
      <c r="L122" s="1">
        <f t="shared" si="41"/>
        <v>0</v>
      </c>
      <c r="M122" s="1">
        <f t="shared" si="42"/>
        <v>0</v>
      </c>
      <c r="N122" s="1" t="s">
        <v>8</v>
      </c>
      <c r="O122" s="1">
        <v>0</v>
      </c>
      <c r="P122" s="1" t="s">
        <v>32</v>
      </c>
      <c r="Q122" s="1">
        <v>11392</v>
      </c>
      <c r="R122" s="1">
        <v>26201.599999999999</v>
      </c>
    </row>
    <row r="123" spans="1:18">
      <c r="A123" s="1">
        <f t="shared" si="30"/>
        <v>122</v>
      </c>
      <c r="B123" s="1" t="s">
        <v>262</v>
      </c>
      <c r="C123" s="1" t="s">
        <v>34</v>
      </c>
      <c r="D123" s="1" t="s">
        <v>27</v>
      </c>
      <c r="E123" s="1" t="s">
        <v>41</v>
      </c>
      <c r="F123" s="4" t="s">
        <v>167</v>
      </c>
      <c r="G123" s="1" t="s">
        <v>192</v>
      </c>
      <c r="H123" s="9">
        <v>10.4104961</v>
      </c>
      <c r="I123" s="23">
        <v>29.232078399999999</v>
      </c>
      <c r="J123" s="1">
        <v>26201.599999999999</v>
      </c>
      <c r="K123" s="1">
        <f t="shared" si="26"/>
        <v>26201.599999999999</v>
      </c>
      <c r="L123" s="1">
        <f t="shared" si="41"/>
        <v>0</v>
      </c>
      <c r="M123" s="1">
        <f t="shared" si="42"/>
        <v>0</v>
      </c>
      <c r="N123" s="1" t="s">
        <v>8</v>
      </c>
      <c r="O123" s="1">
        <v>0</v>
      </c>
      <c r="P123" s="1" t="s">
        <v>32</v>
      </c>
      <c r="Q123" s="1">
        <v>11392</v>
      </c>
      <c r="R123" s="1">
        <v>26201.599999999999</v>
      </c>
    </row>
    <row r="124" spans="1:18">
      <c r="A124" s="1">
        <f t="shared" si="30"/>
        <v>123</v>
      </c>
      <c r="B124" s="1" t="s">
        <v>262</v>
      </c>
      <c r="C124" s="1" t="s">
        <v>34</v>
      </c>
      <c r="D124" s="1" t="s">
        <v>27</v>
      </c>
      <c r="E124" s="1" t="s">
        <v>41</v>
      </c>
      <c r="F124" s="4" t="s">
        <v>167</v>
      </c>
      <c r="G124" s="1" t="s">
        <v>192</v>
      </c>
      <c r="H124" s="9">
        <v>10.4104961</v>
      </c>
      <c r="I124" s="23">
        <v>29.232078399999999</v>
      </c>
      <c r="J124" s="1">
        <v>26201.599999999999</v>
      </c>
      <c r="K124" s="1">
        <f t="shared" si="26"/>
        <v>26201.599999999999</v>
      </c>
      <c r="L124" s="1">
        <f t="shared" si="41"/>
        <v>0</v>
      </c>
      <c r="M124" s="1">
        <f t="shared" si="42"/>
        <v>0</v>
      </c>
      <c r="N124" s="1" t="s">
        <v>8</v>
      </c>
      <c r="O124" s="1">
        <v>0</v>
      </c>
      <c r="P124" s="1" t="s">
        <v>32</v>
      </c>
      <c r="Q124" s="1">
        <v>11392</v>
      </c>
      <c r="R124" s="1">
        <v>26201.599999999999</v>
      </c>
    </row>
    <row r="125" spans="1:18">
      <c r="A125" s="1">
        <f t="shared" si="30"/>
        <v>124</v>
      </c>
      <c r="B125" s="1" t="s">
        <v>262</v>
      </c>
      <c r="C125" s="1" t="s">
        <v>34</v>
      </c>
      <c r="D125" s="1" t="s">
        <v>27</v>
      </c>
      <c r="E125" s="1" t="s">
        <v>41</v>
      </c>
      <c r="F125" s="4" t="s">
        <v>167</v>
      </c>
      <c r="G125" s="1" t="s">
        <v>192</v>
      </c>
      <c r="H125" s="9">
        <v>10.4104961</v>
      </c>
      <c r="I125" s="23">
        <v>29.232078399999999</v>
      </c>
      <c r="J125" s="1">
        <v>26201.599999999999</v>
      </c>
      <c r="K125" s="1">
        <f t="shared" si="26"/>
        <v>26201.599999999999</v>
      </c>
      <c r="L125" s="1">
        <f t="shared" si="41"/>
        <v>0</v>
      </c>
      <c r="M125" s="1">
        <f t="shared" si="42"/>
        <v>0</v>
      </c>
      <c r="N125" s="1" t="s">
        <v>8</v>
      </c>
      <c r="O125" s="1">
        <v>0</v>
      </c>
      <c r="P125" s="1" t="s">
        <v>32</v>
      </c>
      <c r="Q125" s="1">
        <v>11392</v>
      </c>
      <c r="R125" s="1">
        <v>26201.599999999999</v>
      </c>
    </row>
    <row r="126" spans="1:18">
      <c r="A126" s="1">
        <f t="shared" si="30"/>
        <v>125</v>
      </c>
      <c r="B126" s="1" t="s">
        <v>262</v>
      </c>
      <c r="C126" s="1" t="s">
        <v>34</v>
      </c>
      <c r="D126" s="1" t="s">
        <v>27</v>
      </c>
      <c r="E126" s="1" t="s">
        <v>41</v>
      </c>
      <c r="F126" s="4" t="s">
        <v>167</v>
      </c>
      <c r="G126" s="1" t="s">
        <v>192</v>
      </c>
      <c r="H126" s="9">
        <v>10.4104961</v>
      </c>
      <c r="I126" s="23">
        <v>29.232078399999999</v>
      </c>
      <c r="J126" s="1">
        <v>26201.599999999999</v>
      </c>
      <c r="K126" s="1">
        <f t="shared" si="26"/>
        <v>26201.599999999999</v>
      </c>
      <c r="L126" s="1">
        <f t="shared" si="41"/>
        <v>0</v>
      </c>
      <c r="M126" s="1">
        <f t="shared" si="42"/>
        <v>0</v>
      </c>
      <c r="N126" s="1" t="s">
        <v>8</v>
      </c>
      <c r="O126" s="1">
        <v>0</v>
      </c>
      <c r="P126" s="1" t="s">
        <v>32</v>
      </c>
      <c r="Q126" s="1">
        <v>11392</v>
      </c>
      <c r="R126" s="1">
        <v>26201.599999999999</v>
      </c>
    </row>
    <row r="127" spans="1:18">
      <c r="A127" s="1">
        <f t="shared" si="30"/>
        <v>126</v>
      </c>
      <c r="B127" s="1" t="s">
        <v>262</v>
      </c>
      <c r="C127" s="1" t="s">
        <v>34</v>
      </c>
      <c r="D127" s="1" t="s">
        <v>27</v>
      </c>
      <c r="E127" s="1" t="s">
        <v>41</v>
      </c>
      <c r="F127" s="4" t="s">
        <v>167</v>
      </c>
      <c r="G127" s="1" t="s">
        <v>192</v>
      </c>
      <c r="H127" s="9">
        <v>10.4104961</v>
      </c>
      <c r="I127" s="23">
        <v>29.232078399999999</v>
      </c>
      <c r="J127" s="1">
        <v>26201.599999999999</v>
      </c>
      <c r="K127" s="1">
        <f t="shared" si="26"/>
        <v>26201.599999999999</v>
      </c>
      <c r="L127" s="1">
        <f t="shared" si="41"/>
        <v>0</v>
      </c>
      <c r="M127" s="1">
        <f t="shared" si="42"/>
        <v>0</v>
      </c>
      <c r="N127" s="1" t="s">
        <v>8</v>
      </c>
      <c r="O127" s="1">
        <v>0</v>
      </c>
      <c r="P127" s="1" t="s">
        <v>32</v>
      </c>
      <c r="Q127" s="1">
        <v>11392</v>
      </c>
      <c r="R127" s="1">
        <v>26201.599999999999</v>
      </c>
    </row>
    <row r="128" spans="1:18">
      <c r="A128" s="1">
        <f t="shared" si="30"/>
        <v>127</v>
      </c>
      <c r="B128" s="1" t="s">
        <v>262</v>
      </c>
      <c r="C128" s="1" t="s">
        <v>34</v>
      </c>
      <c r="D128" s="1" t="s">
        <v>27</v>
      </c>
      <c r="E128" s="1" t="s">
        <v>41</v>
      </c>
      <c r="F128" s="4" t="s">
        <v>167</v>
      </c>
      <c r="G128" s="1" t="s">
        <v>192</v>
      </c>
      <c r="H128" s="9">
        <v>10.4104961</v>
      </c>
      <c r="I128" s="23">
        <v>29.232078399999999</v>
      </c>
      <c r="J128" s="1">
        <v>26201.599999999999</v>
      </c>
      <c r="K128" s="1">
        <f t="shared" si="26"/>
        <v>26201.599999999999</v>
      </c>
      <c r="L128" s="1">
        <f t="shared" si="41"/>
        <v>0</v>
      </c>
      <c r="M128" s="1">
        <f t="shared" si="42"/>
        <v>0</v>
      </c>
      <c r="N128" s="1" t="s">
        <v>8</v>
      </c>
      <c r="O128" s="1">
        <v>0</v>
      </c>
      <c r="P128" s="1" t="s">
        <v>32</v>
      </c>
      <c r="Q128" s="1">
        <v>11392</v>
      </c>
      <c r="R128" s="1">
        <v>26201.599999999999</v>
      </c>
    </row>
    <row r="129" spans="1:18">
      <c r="A129" s="1">
        <f t="shared" si="30"/>
        <v>128</v>
      </c>
      <c r="B129" s="1" t="s">
        <v>262</v>
      </c>
      <c r="C129" s="1" t="s">
        <v>34</v>
      </c>
      <c r="D129" s="1" t="s">
        <v>27</v>
      </c>
      <c r="E129" s="1" t="s">
        <v>41</v>
      </c>
      <c r="F129" s="4" t="s">
        <v>167</v>
      </c>
      <c r="G129" s="1" t="s">
        <v>192</v>
      </c>
      <c r="H129" s="9">
        <v>10.4104961</v>
      </c>
      <c r="I129" s="23">
        <v>29.232078399999999</v>
      </c>
      <c r="J129" s="1">
        <v>26201.599999999999</v>
      </c>
      <c r="K129" s="1">
        <f t="shared" si="26"/>
        <v>26201.599999999999</v>
      </c>
      <c r="L129" s="1">
        <f t="shared" si="41"/>
        <v>0</v>
      </c>
      <c r="M129" s="1">
        <f t="shared" si="42"/>
        <v>0</v>
      </c>
      <c r="N129" s="1" t="s">
        <v>8</v>
      </c>
      <c r="O129" s="1">
        <v>0</v>
      </c>
      <c r="P129" s="1" t="s">
        <v>32</v>
      </c>
      <c r="Q129" s="1">
        <v>11392</v>
      </c>
      <c r="R129" s="1">
        <v>26201.599999999999</v>
      </c>
    </row>
    <row r="130" spans="1:18">
      <c r="A130" s="1">
        <f t="shared" si="30"/>
        <v>129</v>
      </c>
      <c r="B130" s="1" t="s">
        <v>262</v>
      </c>
      <c r="C130" s="1" t="s">
        <v>34</v>
      </c>
      <c r="D130" s="1" t="s">
        <v>27</v>
      </c>
      <c r="E130" s="1" t="s">
        <v>41</v>
      </c>
      <c r="F130" s="4" t="s">
        <v>168</v>
      </c>
      <c r="G130" s="10" t="s">
        <v>193</v>
      </c>
      <c r="I130" s="5"/>
      <c r="J130" s="1">
        <v>3732.8999999999996</v>
      </c>
      <c r="K130" s="1">
        <f t="shared" si="26"/>
        <v>3732.8999999999996</v>
      </c>
      <c r="L130" s="1">
        <f t="shared" si="41"/>
        <v>0</v>
      </c>
      <c r="M130" s="1">
        <f>0/7</f>
        <v>0</v>
      </c>
      <c r="N130" s="1" t="s">
        <v>8</v>
      </c>
      <c r="O130" s="1">
        <v>0</v>
      </c>
      <c r="P130" s="1" t="s">
        <v>32</v>
      </c>
      <c r="Q130" s="1">
        <v>1623</v>
      </c>
      <c r="R130" s="1">
        <v>3732.8999999999996</v>
      </c>
    </row>
    <row r="131" spans="1:18">
      <c r="A131" s="1">
        <f t="shared" si="30"/>
        <v>130</v>
      </c>
      <c r="B131" s="1" t="s">
        <v>262</v>
      </c>
      <c r="C131" s="1" t="s">
        <v>34</v>
      </c>
      <c r="D131" s="1" t="s">
        <v>27</v>
      </c>
      <c r="E131" s="1" t="s">
        <v>41</v>
      </c>
      <c r="F131" s="4" t="s">
        <v>168</v>
      </c>
      <c r="G131" s="10" t="s">
        <v>193</v>
      </c>
      <c r="I131" s="5"/>
      <c r="J131" s="1">
        <v>3732.8999999999996</v>
      </c>
      <c r="K131" s="1">
        <f t="shared" si="26"/>
        <v>3732.8999999999996</v>
      </c>
      <c r="L131" s="1">
        <f t="shared" ref="L131:L137" si="43">M131*J131</f>
        <v>0</v>
      </c>
      <c r="M131" s="1">
        <f t="shared" ref="M131:M136" si="44">0/7</f>
        <v>0</v>
      </c>
      <c r="N131" s="1" t="s">
        <v>8</v>
      </c>
      <c r="O131" s="1">
        <v>0</v>
      </c>
      <c r="P131" s="1" t="s">
        <v>32</v>
      </c>
      <c r="Q131" s="1">
        <v>1623</v>
      </c>
      <c r="R131" s="1">
        <v>3732.8999999999996</v>
      </c>
    </row>
    <row r="132" spans="1:18">
      <c r="A132" s="1">
        <f t="shared" si="30"/>
        <v>131</v>
      </c>
      <c r="B132" s="1" t="s">
        <v>262</v>
      </c>
      <c r="C132" s="1" t="s">
        <v>34</v>
      </c>
      <c r="D132" s="1" t="s">
        <v>27</v>
      </c>
      <c r="E132" s="1" t="s">
        <v>41</v>
      </c>
      <c r="F132" s="4" t="s">
        <v>168</v>
      </c>
      <c r="G132" s="10" t="s">
        <v>193</v>
      </c>
      <c r="I132" s="5"/>
      <c r="J132" s="1">
        <v>3732.8999999999996</v>
      </c>
      <c r="K132" s="1">
        <f t="shared" ref="K132:K166" si="45">J132-L132</f>
        <v>3732.8999999999996</v>
      </c>
      <c r="L132" s="1">
        <f t="shared" si="43"/>
        <v>0</v>
      </c>
      <c r="M132" s="1">
        <f t="shared" si="44"/>
        <v>0</v>
      </c>
      <c r="N132" s="1" t="s">
        <v>8</v>
      </c>
      <c r="O132" s="1">
        <v>0</v>
      </c>
      <c r="P132" s="1" t="s">
        <v>32</v>
      </c>
      <c r="Q132" s="1">
        <v>1623</v>
      </c>
      <c r="R132" s="1">
        <v>3732.8999999999996</v>
      </c>
    </row>
    <row r="133" spans="1:18">
      <c r="A133" s="1">
        <f t="shared" si="30"/>
        <v>132</v>
      </c>
      <c r="B133" s="1" t="s">
        <v>262</v>
      </c>
      <c r="C133" s="1" t="s">
        <v>34</v>
      </c>
      <c r="D133" s="1" t="s">
        <v>27</v>
      </c>
      <c r="E133" s="1" t="s">
        <v>41</v>
      </c>
      <c r="F133" s="4" t="s">
        <v>168</v>
      </c>
      <c r="G133" s="10" t="s">
        <v>193</v>
      </c>
      <c r="I133" s="5"/>
      <c r="J133" s="1">
        <v>3732.8999999999996</v>
      </c>
      <c r="K133" s="1">
        <f t="shared" si="45"/>
        <v>3732.8999999999996</v>
      </c>
      <c r="L133" s="1">
        <f t="shared" si="43"/>
        <v>0</v>
      </c>
      <c r="M133" s="1">
        <f t="shared" si="44"/>
        <v>0</v>
      </c>
      <c r="N133" s="1" t="s">
        <v>8</v>
      </c>
      <c r="O133" s="1">
        <v>0</v>
      </c>
      <c r="P133" s="1" t="s">
        <v>32</v>
      </c>
      <c r="Q133" s="1">
        <v>1623</v>
      </c>
      <c r="R133" s="1">
        <v>3732.8999999999996</v>
      </c>
    </row>
    <row r="134" spans="1:18">
      <c r="A134" s="1">
        <f>A133+1</f>
        <v>133</v>
      </c>
      <c r="B134" s="1" t="s">
        <v>262</v>
      </c>
      <c r="C134" s="1" t="s">
        <v>34</v>
      </c>
      <c r="D134" s="1" t="s">
        <v>27</v>
      </c>
      <c r="E134" s="1" t="s">
        <v>41</v>
      </c>
      <c r="F134" s="4" t="s">
        <v>168</v>
      </c>
      <c r="G134" s="10" t="s">
        <v>193</v>
      </c>
      <c r="I134" s="5"/>
      <c r="J134" s="1">
        <v>3732.8999999999996</v>
      </c>
      <c r="K134" s="1">
        <f t="shared" si="45"/>
        <v>3732.8999999999996</v>
      </c>
      <c r="L134" s="1">
        <f t="shared" si="43"/>
        <v>0</v>
      </c>
      <c r="M134" s="1">
        <f t="shared" si="44"/>
        <v>0</v>
      </c>
      <c r="N134" s="1" t="s">
        <v>8</v>
      </c>
      <c r="O134" s="1">
        <v>0</v>
      </c>
      <c r="P134" s="1" t="s">
        <v>32</v>
      </c>
      <c r="Q134" s="1">
        <v>1623</v>
      </c>
      <c r="R134" s="1">
        <v>3732.8999999999996</v>
      </c>
    </row>
    <row r="135" spans="1:18">
      <c r="A135" s="1">
        <f t="shared" ref="A135:A153" si="46">A134+1</f>
        <v>134</v>
      </c>
      <c r="B135" s="1" t="s">
        <v>262</v>
      </c>
      <c r="C135" s="1" t="s">
        <v>34</v>
      </c>
      <c r="D135" s="1" t="s">
        <v>27</v>
      </c>
      <c r="E135" s="1" t="s">
        <v>41</v>
      </c>
      <c r="F135" s="4" t="s">
        <v>168</v>
      </c>
      <c r="G135" s="10" t="s">
        <v>193</v>
      </c>
      <c r="I135" s="5"/>
      <c r="J135" s="1">
        <v>3732.9</v>
      </c>
      <c r="K135" s="1">
        <f t="shared" si="45"/>
        <v>3732.9</v>
      </c>
      <c r="L135" s="1">
        <f t="shared" si="43"/>
        <v>0</v>
      </c>
      <c r="M135" s="1">
        <f t="shared" si="44"/>
        <v>0</v>
      </c>
      <c r="N135" s="1" t="s">
        <v>8</v>
      </c>
      <c r="O135" s="1">
        <v>0</v>
      </c>
      <c r="P135" s="1" t="s">
        <v>32</v>
      </c>
      <c r="Q135" s="1">
        <v>1623</v>
      </c>
      <c r="R135" s="1">
        <v>3732.9</v>
      </c>
    </row>
    <row r="136" spans="1:18">
      <c r="A136" s="1">
        <f t="shared" si="46"/>
        <v>135</v>
      </c>
      <c r="B136" s="1" t="s">
        <v>262</v>
      </c>
      <c r="C136" s="1" t="s">
        <v>34</v>
      </c>
      <c r="D136" s="1" t="s">
        <v>27</v>
      </c>
      <c r="E136" s="1" t="s">
        <v>41</v>
      </c>
      <c r="F136" s="4" t="s">
        <v>168</v>
      </c>
      <c r="G136" s="10" t="s">
        <v>193</v>
      </c>
      <c r="I136" s="5"/>
      <c r="J136" s="1">
        <v>3732.9</v>
      </c>
      <c r="K136" s="1">
        <f t="shared" si="45"/>
        <v>3732.9</v>
      </c>
      <c r="L136" s="1">
        <f t="shared" si="43"/>
        <v>0</v>
      </c>
      <c r="M136" s="1">
        <f t="shared" si="44"/>
        <v>0</v>
      </c>
      <c r="N136" s="1" t="s">
        <v>8</v>
      </c>
      <c r="O136" s="1">
        <v>0</v>
      </c>
      <c r="P136" s="1" t="s">
        <v>32</v>
      </c>
      <c r="Q136" s="1">
        <v>1623</v>
      </c>
      <c r="R136" s="1">
        <v>3732.9</v>
      </c>
    </row>
    <row r="137" spans="1:18">
      <c r="A137" s="1">
        <f t="shared" si="46"/>
        <v>136</v>
      </c>
      <c r="B137" s="1" t="s">
        <v>262</v>
      </c>
      <c r="C137" s="1" t="s">
        <v>34</v>
      </c>
      <c r="D137" s="1" t="s">
        <v>27</v>
      </c>
      <c r="E137" s="1" t="s">
        <v>41</v>
      </c>
      <c r="F137" s="4" t="s">
        <v>168</v>
      </c>
      <c r="G137" s="10" t="s">
        <v>194</v>
      </c>
      <c r="I137" s="5"/>
      <c r="J137" s="1">
        <v>1980.2999999999997</v>
      </c>
      <c r="K137" s="1">
        <f t="shared" si="45"/>
        <v>1980.2999999999997</v>
      </c>
      <c r="L137" s="1">
        <f t="shared" si="43"/>
        <v>0</v>
      </c>
      <c r="M137" s="1">
        <f>0/4</f>
        <v>0</v>
      </c>
      <c r="N137" s="1" t="s">
        <v>8</v>
      </c>
      <c r="O137" s="1">
        <v>0</v>
      </c>
      <c r="P137" s="1" t="s">
        <v>32</v>
      </c>
      <c r="Q137" s="1">
        <v>861</v>
      </c>
      <c r="R137" s="1">
        <v>1980.2999999999997</v>
      </c>
    </row>
    <row r="138" spans="1:18">
      <c r="A138" s="1">
        <f t="shared" si="46"/>
        <v>137</v>
      </c>
      <c r="B138" s="1" t="s">
        <v>262</v>
      </c>
      <c r="C138" s="1" t="s">
        <v>34</v>
      </c>
      <c r="D138" s="1" t="s">
        <v>27</v>
      </c>
      <c r="E138" s="1" t="s">
        <v>41</v>
      </c>
      <c r="F138" s="4" t="s">
        <v>168</v>
      </c>
      <c r="G138" s="10" t="s">
        <v>194</v>
      </c>
      <c r="I138" s="5"/>
      <c r="J138" s="1">
        <v>1980.2999999999997</v>
      </c>
      <c r="K138" s="1">
        <f t="shared" si="45"/>
        <v>1980.2999999999997</v>
      </c>
      <c r="L138" s="1">
        <f t="shared" ref="L138:L141" si="47">M138*J138</f>
        <v>0</v>
      </c>
      <c r="M138" s="1">
        <f t="shared" ref="M138:M140" si="48">0/4</f>
        <v>0</v>
      </c>
      <c r="N138" s="1" t="s">
        <v>8</v>
      </c>
      <c r="O138" s="1">
        <v>0</v>
      </c>
      <c r="P138" s="1" t="s">
        <v>32</v>
      </c>
      <c r="Q138" s="1">
        <v>861</v>
      </c>
      <c r="R138" s="1">
        <v>1980.2999999999997</v>
      </c>
    </row>
    <row r="139" spans="1:18">
      <c r="A139" s="1">
        <f t="shared" si="46"/>
        <v>138</v>
      </c>
      <c r="B139" s="1" t="s">
        <v>262</v>
      </c>
      <c r="C139" s="1" t="s">
        <v>34</v>
      </c>
      <c r="D139" s="1" t="s">
        <v>27</v>
      </c>
      <c r="E139" s="1" t="s">
        <v>41</v>
      </c>
      <c r="F139" s="4" t="s">
        <v>168</v>
      </c>
      <c r="G139" s="10" t="s">
        <v>194</v>
      </c>
      <c r="I139" s="5"/>
      <c r="J139" s="1">
        <v>1980.2999999999997</v>
      </c>
      <c r="K139" s="1">
        <f t="shared" si="45"/>
        <v>1980.2999999999997</v>
      </c>
      <c r="L139" s="1">
        <f t="shared" si="47"/>
        <v>0</v>
      </c>
      <c r="M139" s="1">
        <f t="shared" si="48"/>
        <v>0</v>
      </c>
      <c r="N139" s="1" t="s">
        <v>8</v>
      </c>
      <c r="O139" s="1">
        <v>0</v>
      </c>
      <c r="P139" s="1" t="s">
        <v>32</v>
      </c>
      <c r="Q139" s="1">
        <v>861</v>
      </c>
      <c r="R139" s="1">
        <v>1980.2999999999997</v>
      </c>
    </row>
    <row r="140" spans="1:18">
      <c r="A140" s="1">
        <f t="shared" si="46"/>
        <v>139</v>
      </c>
      <c r="B140" s="1" t="s">
        <v>262</v>
      </c>
      <c r="C140" s="1" t="s">
        <v>34</v>
      </c>
      <c r="D140" s="1" t="s">
        <v>27</v>
      </c>
      <c r="E140" s="1" t="s">
        <v>41</v>
      </c>
      <c r="F140" s="4" t="s">
        <v>168</v>
      </c>
      <c r="G140" s="10" t="s">
        <v>194</v>
      </c>
      <c r="I140" s="5"/>
      <c r="J140" s="1">
        <v>1981.3</v>
      </c>
      <c r="K140" s="1">
        <f t="shared" si="45"/>
        <v>1981.3</v>
      </c>
      <c r="L140" s="1">
        <f t="shared" si="47"/>
        <v>0</v>
      </c>
      <c r="M140" s="1">
        <f t="shared" si="48"/>
        <v>0</v>
      </c>
      <c r="N140" s="1" t="s">
        <v>8</v>
      </c>
      <c r="O140" s="1">
        <v>0</v>
      </c>
      <c r="P140" s="1" t="s">
        <v>32</v>
      </c>
      <c r="Q140" s="1">
        <v>861</v>
      </c>
      <c r="R140" s="1">
        <v>1980.2999999999997</v>
      </c>
    </row>
    <row r="141" spans="1:18">
      <c r="A141" s="1">
        <f t="shared" si="46"/>
        <v>140</v>
      </c>
      <c r="B141" s="1" t="s">
        <v>262</v>
      </c>
      <c r="C141" s="1" t="s">
        <v>34</v>
      </c>
      <c r="D141" s="1" t="s">
        <v>27</v>
      </c>
      <c r="E141" s="1" t="s">
        <v>41</v>
      </c>
      <c r="F141" s="4" t="s">
        <v>168</v>
      </c>
      <c r="G141" s="1" t="s">
        <v>195</v>
      </c>
      <c r="H141" s="9">
        <v>10.82813</v>
      </c>
      <c r="I141" s="23">
        <v>29.366150000000001</v>
      </c>
      <c r="J141" s="1">
        <v>2336.7999999999997</v>
      </c>
      <c r="K141" s="1">
        <f t="shared" si="45"/>
        <v>2336.7999999999997</v>
      </c>
      <c r="L141" s="1">
        <f t="shared" si="47"/>
        <v>0</v>
      </c>
      <c r="M141" s="1">
        <f>0/7</f>
        <v>0</v>
      </c>
      <c r="N141" s="1" t="s">
        <v>8</v>
      </c>
      <c r="O141" s="1">
        <v>0</v>
      </c>
      <c r="P141" s="1" t="s">
        <v>32</v>
      </c>
      <c r="Q141" s="1">
        <v>1016</v>
      </c>
      <c r="R141" s="1">
        <v>2336.7999999999997</v>
      </c>
    </row>
    <row r="142" spans="1:18">
      <c r="A142" s="1">
        <f t="shared" si="46"/>
        <v>141</v>
      </c>
      <c r="B142" s="1" t="s">
        <v>262</v>
      </c>
      <c r="C142" s="1" t="s">
        <v>34</v>
      </c>
      <c r="D142" s="1" t="s">
        <v>27</v>
      </c>
      <c r="E142" s="1" t="s">
        <v>41</v>
      </c>
      <c r="F142" s="4" t="s">
        <v>168</v>
      </c>
      <c r="G142" s="1" t="s">
        <v>195</v>
      </c>
      <c r="H142" s="9">
        <v>10.82813</v>
      </c>
      <c r="I142" s="23">
        <v>29.366150000000001</v>
      </c>
      <c r="J142" s="1">
        <v>2336.7999999999997</v>
      </c>
      <c r="K142" s="1">
        <f t="shared" si="45"/>
        <v>2336.7999999999997</v>
      </c>
      <c r="L142" s="1">
        <f t="shared" ref="L142:L148" si="49">M142*J142</f>
        <v>0</v>
      </c>
      <c r="M142" s="1">
        <f t="shared" ref="M142:M147" si="50">0/7</f>
        <v>0</v>
      </c>
      <c r="N142" s="1" t="s">
        <v>8</v>
      </c>
      <c r="O142" s="1">
        <v>0</v>
      </c>
      <c r="P142" s="1" t="s">
        <v>32</v>
      </c>
      <c r="Q142" s="1">
        <v>1016</v>
      </c>
      <c r="R142" s="1">
        <v>2336.7999999999997</v>
      </c>
    </row>
    <row r="143" spans="1:18">
      <c r="A143" s="1">
        <f t="shared" si="46"/>
        <v>142</v>
      </c>
      <c r="B143" s="1" t="s">
        <v>262</v>
      </c>
      <c r="C143" s="1" t="s">
        <v>34</v>
      </c>
      <c r="D143" s="1" t="s">
        <v>27</v>
      </c>
      <c r="E143" s="1" t="s">
        <v>41</v>
      </c>
      <c r="F143" s="4" t="s">
        <v>168</v>
      </c>
      <c r="G143" s="1" t="s">
        <v>195</v>
      </c>
      <c r="H143" s="9">
        <v>10.82813</v>
      </c>
      <c r="I143" s="23">
        <v>29.366150000000001</v>
      </c>
      <c r="J143" s="1">
        <v>2336.7999999999997</v>
      </c>
      <c r="K143" s="1">
        <f t="shared" si="45"/>
        <v>2336.7999999999997</v>
      </c>
      <c r="L143" s="1">
        <f t="shared" si="49"/>
        <v>0</v>
      </c>
      <c r="M143" s="1">
        <f t="shared" si="50"/>
        <v>0</v>
      </c>
      <c r="N143" s="1" t="s">
        <v>8</v>
      </c>
      <c r="O143" s="1">
        <v>0</v>
      </c>
      <c r="P143" s="1" t="s">
        <v>32</v>
      </c>
      <c r="Q143" s="1">
        <v>1016</v>
      </c>
      <c r="R143" s="1">
        <v>2336.7999999999997</v>
      </c>
    </row>
    <row r="144" spans="1:18">
      <c r="A144" s="1">
        <f t="shared" si="46"/>
        <v>143</v>
      </c>
      <c r="B144" s="1" t="s">
        <v>262</v>
      </c>
      <c r="C144" s="1" t="s">
        <v>34</v>
      </c>
      <c r="D144" s="1" t="s">
        <v>27</v>
      </c>
      <c r="E144" s="1" t="s">
        <v>41</v>
      </c>
      <c r="F144" s="4" t="s">
        <v>168</v>
      </c>
      <c r="G144" s="1" t="s">
        <v>195</v>
      </c>
      <c r="H144" s="9">
        <v>10.82813</v>
      </c>
      <c r="I144" s="23">
        <v>29.366150000000001</v>
      </c>
      <c r="J144" s="1">
        <v>2336.8000000000002</v>
      </c>
      <c r="K144" s="1">
        <f t="shared" si="45"/>
        <v>2336.8000000000002</v>
      </c>
      <c r="L144" s="1">
        <f t="shared" si="49"/>
        <v>0</v>
      </c>
      <c r="M144" s="1">
        <f t="shared" si="50"/>
        <v>0</v>
      </c>
      <c r="N144" s="1" t="s">
        <v>8</v>
      </c>
      <c r="O144" s="1">
        <v>0</v>
      </c>
      <c r="P144" s="1" t="s">
        <v>32</v>
      </c>
      <c r="Q144" s="1">
        <v>1016</v>
      </c>
      <c r="R144" s="1">
        <v>2336.7999999999997</v>
      </c>
    </row>
    <row r="145" spans="1:18">
      <c r="A145" s="1">
        <f t="shared" si="46"/>
        <v>144</v>
      </c>
      <c r="B145" s="1" t="s">
        <v>262</v>
      </c>
      <c r="C145" s="1" t="s">
        <v>34</v>
      </c>
      <c r="D145" s="1" t="s">
        <v>27</v>
      </c>
      <c r="E145" s="1" t="s">
        <v>41</v>
      </c>
      <c r="F145" s="4" t="s">
        <v>168</v>
      </c>
      <c r="G145" s="1" t="s">
        <v>195</v>
      </c>
      <c r="H145" s="9">
        <v>10.82813</v>
      </c>
      <c r="I145" s="23">
        <v>29.366150000000001</v>
      </c>
      <c r="J145" s="1">
        <v>2336.8000000000002</v>
      </c>
      <c r="K145" s="1">
        <f t="shared" si="45"/>
        <v>2336.8000000000002</v>
      </c>
      <c r="L145" s="1">
        <f t="shared" si="49"/>
        <v>0</v>
      </c>
      <c r="M145" s="1">
        <f t="shared" si="50"/>
        <v>0</v>
      </c>
      <c r="N145" s="1" t="s">
        <v>8</v>
      </c>
      <c r="O145" s="1">
        <v>0</v>
      </c>
      <c r="P145" s="1" t="s">
        <v>32</v>
      </c>
      <c r="Q145" s="1">
        <v>1016</v>
      </c>
      <c r="R145" s="1">
        <v>2336.8000000000002</v>
      </c>
    </row>
    <row r="146" spans="1:18">
      <c r="A146" s="1">
        <f t="shared" si="46"/>
        <v>145</v>
      </c>
      <c r="B146" s="1" t="s">
        <v>262</v>
      </c>
      <c r="C146" s="1" t="s">
        <v>34</v>
      </c>
      <c r="D146" s="1" t="s">
        <v>27</v>
      </c>
      <c r="E146" s="1" t="s">
        <v>41</v>
      </c>
      <c r="F146" s="4" t="s">
        <v>168</v>
      </c>
      <c r="G146" s="1" t="s">
        <v>195</v>
      </c>
      <c r="H146" s="9">
        <v>10.82813</v>
      </c>
      <c r="I146" s="23">
        <v>29.366150000000001</v>
      </c>
      <c r="J146" s="1">
        <v>2336.8000000000002</v>
      </c>
      <c r="K146" s="1">
        <f t="shared" si="45"/>
        <v>2336.8000000000002</v>
      </c>
      <c r="L146" s="1">
        <f t="shared" si="49"/>
        <v>0</v>
      </c>
      <c r="M146" s="1">
        <f t="shared" si="50"/>
        <v>0</v>
      </c>
      <c r="N146" s="1" t="s">
        <v>8</v>
      </c>
      <c r="O146" s="1">
        <v>0</v>
      </c>
      <c r="P146" s="1" t="s">
        <v>32</v>
      </c>
      <c r="Q146" s="1">
        <v>1016</v>
      </c>
      <c r="R146" s="1">
        <v>2336.8000000000002</v>
      </c>
    </row>
    <row r="147" spans="1:18">
      <c r="A147" s="1">
        <f t="shared" si="46"/>
        <v>146</v>
      </c>
      <c r="B147" s="1" t="s">
        <v>262</v>
      </c>
      <c r="C147" s="1" t="s">
        <v>34</v>
      </c>
      <c r="D147" s="1" t="s">
        <v>27</v>
      </c>
      <c r="E147" s="1" t="s">
        <v>41</v>
      </c>
      <c r="F147" s="4" t="s">
        <v>168</v>
      </c>
      <c r="G147" s="1" t="s">
        <v>195</v>
      </c>
      <c r="H147" s="9">
        <v>10.82813</v>
      </c>
      <c r="I147" s="23">
        <v>29.366150000000001</v>
      </c>
      <c r="J147" s="1">
        <v>2336.8000000000002</v>
      </c>
      <c r="K147" s="1">
        <f t="shared" si="45"/>
        <v>2336.8000000000002</v>
      </c>
      <c r="L147" s="1">
        <f t="shared" si="49"/>
        <v>0</v>
      </c>
      <c r="M147" s="1">
        <f t="shared" si="50"/>
        <v>0</v>
      </c>
      <c r="N147" s="1" t="s">
        <v>8</v>
      </c>
      <c r="O147" s="1">
        <v>0</v>
      </c>
      <c r="P147" s="1" t="s">
        <v>32</v>
      </c>
      <c r="Q147" s="1">
        <v>1016</v>
      </c>
      <c r="R147" s="1">
        <v>2336.8000000000002</v>
      </c>
    </row>
    <row r="148" spans="1:18">
      <c r="A148" s="1">
        <f t="shared" si="46"/>
        <v>147</v>
      </c>
      <c r="B148" s="1" t="s">
        <v>262</v>
      </c>
      <c r="C148" s="1" t="s">
        <v>34</v>
      </c>
      <c r="D148" s="1" t="s">
        <v>27</v>
      </c>
      <c r="E148" s="1" t="s">
        <v>41</v>
      </c>
      <c r="F148" s="4" t="s">
        <v>169</v>
      </c>
      <c r="G148" s="1" t="s">
        <v>196</v>
      </c>
      <c r="H148" s="9">
        <v>11.034734200000001</v>
      </c>
      <c r="I148" s="23">
        <v>27.749065600000002</v>
      </c>
      <c r="J148" s="1">
        <v>26670.799999999996</v>
      </c>
      <c r="K148" s="1">
        <f t="shared" si="45"/>
        <v>26670.799999999996</v>
      </c>
      <c r="L148" s="1">
        <f t="shared" si="49"/>
        <v>0</v>
      </c>
      <c r="M148" s="1">
        <f>0/6</f>
        <v>0</v>
      </c>
      <c r="N148" s="1" t="s">
        <v>8</v>
      </c>
      <c r="O148" s="1">
        <v>0</v>
      </c>
      <c r="P148" s="1" t="s">
        <v>32</v>
      </c>
      <c r="Q148" s="1">
        <v>11596</v>
      </c>
      <c r="R148" s="1">
        <v>26670.799999999996</v>
      </c>
    </row>
    <row r="149" spans="1:18">
      <c r="A149" s="1">
        <f t="shared" si="46"/>
        <v>148</v>
      </c>
      <c r="B149" s="1" t="s">
        <v>262</v>
      </c>
      <c r="C149" s="1" t="s">
        <v>34</v>
      </c>
      <c r="D149" s="1" t="s">
        <v>27</v>
      </c>
      <c r="E149" s="1" t="s">
        <v>41</v>
      </c>
      <c r="F149" s="4" t="s">
        <v>169</v>
      </c>
      <c r="G149" s="1" t="s">
        <v>196</v>
      </c>
      <c r="H149" s="9">
        <v>11.034734200000001</v>
      </c>
      <c r="I149" s="23">
        <v>27.749065600000002</v>
      </c>
      <c r="J149" s="1">
        <v>26670.799999999996</v>
      </c>
      <c r="K149" s="1">
        <f t="shared" si="45"/>
        <v>26670.799999999996</v>
      </c>
      <c r="L149" s="1">
        <f t="shared" ref="L149:L154" si="51">M149*J149</f>
        <v>0</v>
      </c>
      <c r="M149" s="1">
        <f t="shared" ref="M149:M153" si="52">0/6</f>
        <v>0</v>
      </c>
      <c r="N149" s="1" t="s">
        <v>8</v>
      </c>
      <c r="O149" s="1">
        <v>0</v>
      </c>
      <c r="P149" s="1" t="s">
        <v>32</v>
      </c>
      <c r="Q149" s="1">
        <v>11596</v>
      </c>
      <c r="R149" s="1">
        <v>26670.799999999996</v>
      </c>
    </row>
    <row r="150" spans="1:18">
      <c r="A150" s="1">
        <f t="shared" si="46"/>
        <v>149</v>
      </c>
      <c r="B150" s="1" t="s">
        <v>262</v>
      </c>
      <c r="C150" s="1" t="s">
        <v>34</v>
      </c>
      <c r="D150" s="1" t="s">
        <v>27</v>
      </c>
      <c r="E150" s="1" t="s">
        <v>41</v>
      </c>
      <c r="F150" s="4" t="s">
        <v>169</v>
      </c>
      <c r="G150" s="1" t="s">
        <v>196</v>
      </c>
      <c r="H150" s="9">
        <v>11.034734200000001</v>
      </c>
      <c r="I150" s="23">
        <v>27.749065600000002</v>
      </c>
      <c r="J150" s="1">
        <v>26670.799999999996</v>
      </c>
      <c r="K150" s="1">
        <f t="shared" si="45"/>
        <v>26670.799999999996</v>
      </c>
      <c r="L150" s="1">
        <f t="shared" si="51"/>
        <v>0</v>
      </c>
      <c r="M150" s="1">
        <f t="shared" si="52"/>
        <v>0</v>
      </c>
      <c r="N150" s="1" t="s">
        <v>8</v>
      </c>
      <c r="O150" s="1">
        <v>0</v>
      </c>
      <c r="P150" s="1" t="s">
        <v>32</v>
      </c>
      <c r="Q150" s="1">
        <v>11596</v>
      </c>
      <c r="R150" s="1">
        <v>26670.799999999996</v>
      </c>
    </row>
    <row r="151" spans="1:18">
      <c r="A151" s="1">
        <f t="shared" si="46"/>
        <v>150</v>
      </c>
      <c r="B151" s="1" t="s">
        <v>262</v>
      </c>
      <c r="C151" s="1" t="s">
        <v>34</v>
      </c>
      <c r="D151" s="1" t="s">
        <v>27</v>
      </c>
      <c r="E151" s="1" t="s">
        <v>41</v>
      </c>
      <c r="F151" s="4" t="s">
        <v>169</v>
      </c>
      <c r="G151" s="1" t="s">
        <v>196</v>
      </c>
      <c r="H151" s="9">
        <v>11.034734200000001</v>
      </c>
      <c r="I151" s="23">
        <v>27.749065600000002</v>
      </c>
      <c r="J151" s="1">
        <v>26670.799999999996</v>
      </c>
      <c r="K151" s="1">
        <f t="shared" si="45"/>
        <v>26670.799999999996</v>
      </c>
      <c r="L151" s="1">
        <f t="shared" si="51"/>
        <v>0</v>
      </c>
      <c r="M151" s="1">
        <f t="shared" si="52"/>
        <v>0</v>
      </c>
      <c r="N151" s="1" t="s">
        <v>8</v>
      </c>
      <c r="O151" s="1">
        <v>0</v>
      </c>
      <c r="P151" s="1" t="s">
        <v>32</v>
      </c>
      <c r="Q151" s="1">
        <v>11596</v>
      </c>
      <c r="R151" s="1">
        <v>26670.799999999996</v>
      </c>
    </row>
    <row r="152" spans="1:18">
      <c r="A152" s="1">
        <f t="shared" si="46"/>
        <v>151</v>
      </c>
      <c r="B152" s="1" t="s">
        <v>262</v>
      </c>
      <c r="C152" s="1" t="s">
        <v>34</v>
      </c>
      <c r="D152" s="1" t="s">
        <v>27</v>
      </c>
      <c r="E152" s="1" t="s">
        <v>41</v>
      </c>
      <c r="F152" s="4" t="s">
        <v>169</v>
      </c>
      <c r="G152" s="1" t="s">
        <v>196</v>
      </c>
      <c r="H152" s="9">
        <v>11.034734200000001</v>
      </c>
      <c r="I152" s="23">
        <v>27.749065600000002</v>
      </c>
      <c r="J152" s="1">
        <v>26670.799999999996</v>
      </c>
      <c r="K152" s="1">
        <f t="shared" si="45"/>
        <v>26670.799999999996</v>
      </c>
      <c r="L152" s="1">
        <f t="shared" si="51"/>
        <v>0</v>
      </c>
      <c r="M152" s="1">
        <f t="shared" si="52"/>
        <v>0</v>
      </c>
      <c r="N152" s="1" t="s">
        <v>8</v>
      </c>
      <c r="O152" s="1">
        <v>0</v>
      </c>
      <c r="P152" s="1" t="s">
        <v>32</v>
      </c>
      <c r="Q152" s="1">
        <v>11596</v>
      </c>
      <c r="R152" s="1">
        <v>26670.799999999996</v>
      </c>
    </row>
    <row r="153" spans="1:18">
      <c r="A153" s="1">
        <f t="shared" si="46"/>
        <v>152</v>
      </c>
      <c r="B153" s="1" t="s">
        <v>262</v>
      </c>
      <c r="C153" s="1" t="s">
        <v>34</v>
      </c>
      <c r="D153" s="1" t="s">
        <v>27</v>
      </c>
      <c r="E153" s="1" t="s">
        <v>41</v>
      </c>
      <c r="F153" s="4" t="s">
        <v>169</v>
      </c>
      <c r="G153" s="1" t="s">
        <v>196</v>
      </c>
      <c r="H153" s="9">
        <v>11.034734200000001</v>
      </c>
      <c r="I153" s="23">
        <v>27.749065600000002</v>
      </c>
      <c r="J153" s="1">
        <v>26670.799999999996</v>
      </c>
      <c r="K153" s="1">
        <f t="shared" si="45"/>
        <v>26670.799999999996</v>
      </c>
      <c r="L153" s="1">
        <f t="shared" si="51"/>
        <v>0</v>
      </c>
      <c r="M153" s="1">
        <f t="shared" si="52"/>
        <v>0</v>
      </c>
      <c r="N153" s="1" t="s">
        <v>8</v>
      </c>
      <c r="O153" s="1">
        <v>0</v>
      </c>
      <c r="P153" s="1" t="s">
        <v>32</v>
      </c>
      <c r="Q153" s="1">
        <v>11596</v>
      </c>
      <c r="R153" s="1">
        <v>26670.799999999999</v>
      </c>
    </row>
    <row r="154" spans="1:18">
      <c r="A154" s="1">
        <f>A153+1</f>
        <v>153</v>
      </c>
      <c r="B154" s="1" t="s">
        <v>262</v>
      </c>
      <c r="C154" s="1" t="s">
        <v>34</v>
      </c>
      <c r="D154" s="1" t="s">
        <v>27</v>
      </c>
      <c r="E154" s="1" t="s">
        <v>41</v>
      </c>
      <c r="F154" s="4" t="s">
        <v>169</v>
      </c>
      <c r="G154" s="1" t="s">
        <v>197</v>
      </c>
      <c r="H154" s="9">
        <v>12.95</v>
      </c>
      <c r="I154" s="23">
        <v>23.5</v>
      </c>
      <c r="J154" s="1">
        <v>20957.599999999999</v>
      </c>
      <c r="K154" s="1">
        <f t="shared" si="45"/>
        <v>20957.599999999999</v>
      </c>
      <c r="L154" s="1">
        <f t="shared" si="51"/>
        <v>0</v>
      </c>
      <c r="M154" s="1">
        <f>0/4</f>
        <v>0</v>
      </c>
      <c r="N154" s="1" t="s">
        <v>8</v>
      </c>
      <c r="O154" s="1">
        <v>0</v>
      </c>
      <c r="P154" s="1" t="s">
        <v>32</v>
      </c>
      <c r="Q154" s="1">
        <v>9112</v>
      </c>
      <c r="R154" s="1">
        <v>20957.599999999999</v>
      </c>
    </row>
    <row r="155" spans="1:18">
      <c r="A155" s="1">
        <f t="shared" ref="A155:A166" si="53">A154+1</f>
        <v>154</v>
      </c>
      <c r="B155" s="1" t="s">
        <v>262</v>
      </c>
      <c r="C155" s="1" t="s">
        <v>34</v>
      </c>
      <c r="D155" s="1" t="s">
        <v>27</v>
      </c>
      <c r="E155" s="1" t="s">
        <v>41</v>
      </c>
      <c r="F155" s="4" t="s">
        <v>169</v>
      </c>
      <c r="G155" s="1" t="s">
        <v>197</v>
      </c>
      <c r="H155" s="9">
        <v>12.95</v>
      </c>
      <c r="I155" s="23">
        <v>23.5</v>
      </c>
      <c r="J155" s="1">
        <v>20957.599999999999</v>
      </c>
      <c r="K155" s="1">
        <f t="shared" si="45"/>
        <v>20957.599999999999</v>
      </c>
      <c r="L155" s="1">
        <f t="shared" ref="L155:L158" si="54">M155*J155</f>
        <v>0</v>
      </c>
      <c r="M155" s="1">
        <f t="shared" ref="M155:M157" si="55">0/4</f>
        <v>0</v>
      </c>
      <c r="N155" s="1" t="s">
        <v>8</v>
      </c>
      <c r="O155" s="1">
        <v>0</v>
      </c>
      <c r="P155" s="1" t="s">
        <v>32</v>
      </c>
      <c r="Q155" s="1">
        <v>9112</v>
      </c>
      <c r="R155" s="1">
        <v>20957.599999999999</v>
      </c>
    </row>
    <row r="156" spans="1:18">
      <c r="A156" s="1">
        <f t="shared" si="53"/>
        <v>155</v>
      </c>
      <c r="B156" s="1" t="s">
        <v>262</v>
      </c>
      <c r="C156" s="1" t="s">
        <v>34</v>
      </c>
      <c r="D156" s="1" t="s">
        <v>27</v>
      </c>
      <c r="E156" s="1" t="s">
        <v>41</v>
      </c>
      <c r="F156" s="4" t="s">
        <v>169</v>
      </c>
      <c r="G156" s="1" t="s">
        <v>197</v>
      </c>
      <c r="H156" s="9">
        <v>12.95</v>
      </c>
      <c r="I156" s="23">
        <v>23.5</v>
      </c>
      <c r="J156" s="1">
        <v>20957.599999999999</v>
      </c>
      <c r="K156" s="1">
        <f t="shared" si="45"/>
        <v>20957.599999999999</v>
      </c>
      <c r="L156" s="1">
        <f t="shared" si="54"/>
        <v>0</v>
      </c>
      <c r="M156" s="1">
        <f t="shared" si="55"/>
        <v>0</v>
      </c>
      <c r="N156" s="1" t="s">
        <v>8</v>
      </c>
      <c r="O156" s="1">
        <v>0</v>
      </c>
      <c r="P156" s="1" t="s">
        <v>32</v>
      </c>
      <c r="Q156" s="1">
        <v>9112</v>
      </c>
      <c r="R156" s="1">
        <v>20957.599999999999</v>
      </c>
    </row>
    <row r="157" spans="1:18">
      <c r="A157" s="1">
        <f t="shared" si="53"/>
        <v>156</v>
      </c>
      <c r="B157" s="1" t="s">
        <v>262</v>
      </c>
      <c r="C157" s="1" t="s">
        <v>34</v>
      </c>
      <c r="D157" s="1" t="s">
        <v>27</v>
      </c>
      <c r="E157" s="1" t="s">
        <v>41</v>
      </c>
      <c r="F157" s="4" t="s">
        <v>169</v>
      </c>
      <c r="G157" s="1" t="s">
        <v>197</v>
      </c>
      <c r="H157" s="9">
        <v>12.95</v>
      </c>
      <c r="I157" s="23">
        <v>23.5</v>
      </c>
      <c r="J157" s="1">
        <v>20957.599999999999</v>
      </c>
      <c r="K157" s="1">
        <f t="shared" si="45"/>
        <v>20957.599999999999</v>
      </c>
      <c r="L157" s="1">
        <f t="shared" si="54"/>
        <v>0</v>
      </c>
      <c r="M157" s="1">
        <f t="shared" si="55"/>
        <v>0</v>
      </c>
      <c r="N157" s="1" t="s">
        <v>8</v>
      </c>
      <c r="O157" s="1">
        <v>0</v>
      </c>
      <c r="P157" s="1" t="s">
        <v>32</v>
      </c>
      <c r="Q157" s="1">
        <v>9112</v>
      </c>
      <c r="R157" s="1">
        <v>20957.599999999999</v>
      </c>
    </row>
    <row r="158" spans="1:18">
      <c r="A158" s="1">
        <f t="shared" si="53"/>
        <v>157</v>
      </c>
      <c r="B158" s="1" t="s">
        <v>262</v>
      </c>
      <c r="C158" s="1" t="s">
        <v>34</v>
      </c>
      <c r="D158" s="1" t="s">
        <v>27</v>
      </c>
      <c r="E158" s="1" t="s">
        <v>41</v>
      </c>
      <c r="F158" s="4" t="s">
        <v>169</v>
      </c>
      <c r="G158" s="1" t="s">
        <v>198</v>
      </c>
      <c r="H158" s="9">
        <v>9.5898956999999996</v>
      </c>
      <c r="I158" s="23">
        <v>28.436755099999999</v>
      </c>
      <c r="J158" s="1">
        <v>4827.7</v>
      </c>
      <c r="K158" s="1">
        <f t="shared" si="45"/>
        <v>4827.7</v>
      </c>
      <c r="L158" s="1">
        <f t="shared" si="54"/>
        <v>0</v>
      </c>
      <c r="M158" s="1">
        <f>0/9</f>
        <v>0</v>
      </c>
      <c r="N158" s="1" t="s">
        <v>8</v>
      </c>
      <c r="O158" s="1">
        <v>0</v>
      </c>
      <c r="P158" s="1" t="s">
        <v>32</v>
      </c>
      <c r="Q158" s="1">
        <v>2099</v>
      </c>
      <c r="R158" s="1">
        <v>4827.7</v>
      </c>
    </row>
    <row r="159" spans="1:18">
      <c r="A159" s="1">
        <f t="shared" si="53"/>
        <v>158</v>
      </c>
      <c r="B159" s="1" t="s">
        <v>262</v>
      </c>
      <c r="C159" s="1" t="s">
        <v>34</v>
      </c>
      <c r="D159" s="1" t="s">
        <v>27</v>
      </c>
      <c r="E159" s="1" t="s">
        <v>41</v>
      </c>
      <c r="F159" s="4" t="s">
        <v>169</v>
      </c>
      <c r="G159" s="1" t="s">
        <v>198</v>
      </c>
      <c r="H159" s="9">
        <v>9.5898956999999996</v>
      </c>
      <c r="I159" s="23">
        <v>28.436755099999999</v>
      </c>
      <c r="J159" s="1">
        <v>4827.7</v>
      </c>
      <c r="K159" s="1">
        <f t="shared" si="45"/>
        <v>4827.7</v>
      </c>
      <c r="L159" s="1">
        <f t="shared" ref="L159:L166" si="56">M159*J159</f>
        <v>0</v>
      </c>
      <c r="M159" s="1">
        <f t="shared" ref="M159:M166" si="57">0/9</f>
        <v>0</v>
      </c>
      <c r="N159" s="1" t="s">
        <v>8</v>
      </c>
      <c r="O159" s="1">
        <v>0</v>
      </c>
      <c r="P159" s="1" t="s">
        <v>32</v>
      </c>
      <c r="Q159" s="1">
        <v>2099</v>
      </c>
      <c r="R159" s="1">
        <v>4827.7</v>
      </c>
    </row>
    <row r="160" spans="1:18">
      <c r="A160" s="1">
        <f t="shared" si="53"/>
        <v>159</v>
      </c>
      <c r="B160" s="1" t="s">
        <v>262</v>
      </c>
      <c r="C160" s="1" t="s">
        <v>34</v>
      </c>
      <c r="D160" s="1" t="s">
        <v>27</v>
      </c>
      <c r="E160" s="1" t="s">
        <v>41</v>
      </c>
      <c r="F160" s="4" t="s">
        <v>169</v>
      </c>
      <c r="G160" s="1" t="s">
        <v>198</v>
      </c>
      <c r="H160" s="9">
        <v>9.5898956999999996</v>
      </c>
      <c r="I160" s="23">
        <v>28.436755099999999</v>
      </c>
      <c r="J160" s="1">
        <v>4827.7</v>
      </c>
      <c r="K160" s="1">
        <f t="shared" si="45"/>
        <v>4827.7</v>
      </c>
      <c r="L160" s="1">
        <f t="shared" si="56"/>
        <v>0</v>
      </c>
      <c r="M160" s="1">
        <f t="shared" si="57"/>
        <v>0</v>
      </c>
      <c r="N160" s="1" t="s">
        <v>8</v>
      </c>
      <c r="O160" s="1">
        <v>0</v>
      </c>
      <c r="P160" s="1" t="s">
        <v>32</v>
      </c>
      <c r="Q160" s="1">
        <v>2099</v>
      </c>
      <c r="R160" s="1">
        <v>4827.7</v>
      </c>
    </row>
    <row r="161" spans="1:18">
      <c r="A161" s="1">
        <f t="shared" si="53"/>
        <v>160</v>
      </c>
      <c r="B161" s="1" t="s">
        <v>262</v>
      </c>
      <c r="C161" s="1" t="s">
        <v>34</v>
      </c>
      <c r="D161" s="1" t="s">
        <v>27</v>
      </c>
      <c r="E161" s="1" t="s">
        <v>41</v>
      </c>
      <c r="F161" s="4" t="s">
        <v>169</v>
      </c>
      <c r="G161" s="1" t="s">
        <v>198</v>
      </c>
      <c r="H161" s="9">
        <v>9.5898956999999996</v>
      </c>
      <c r="I161" s="23">
        <v>28.436755099999999</v>
      </c>
      <c r="J161" s="1">
        <v>4827.7</v>
      </c>
      <c r="K161" s="1">
        <f t="shared" si="45"/>
        <v>4827.7</v>
      </c>
      <c r="L161" s="1">
        <f t="shared" si="56"/>
        <v>0</v>
      </c>
      <c r="M161" s="1">
        <f t="shared" si="57"/>
        <v>0</v>
      </c>
      <c r="N161" s="1" t="s">
        <v>8</v>
      </c>
      <c r="O161" s="1">
        <v>0</v>
      </c>
      <c r="P161" s="1" t="s">
        <v>32</v>
      </c>
      <c r="Q161" s="1">
        <v>2099</v>
      </c>
      <c r="R161" s="1">
        <v>4827.7</v>
      </c>
    </row>
    <row r="162" spans="1:18">
      <c r="A162" s="1">
        <f t="shared" si="53"/>
        <v>161</v>
      </c>
      <c r="B162" s="1" t="s">
        <v>262</v>
      </c>
      <c r="C162" s="1" t="s">
        <v>34</v>
      </c>
      <c r="D162" s="1" t="s">
        <v>27</v>
      </c>
      <c r="E162" s="1" t="s">
        <v>41</v>
      </c>
      <c r="F162" s="4" t="s">
        <v>169</v>
      </c>
      <c r="G162" s="1" t="s">
        <v>198</v>
      </c>
      <c r="H162" s="9">
        <v>9.5898956999999996</v>
      </c>
      <c r="I162" s="23">
        <v>28.436755099999999</v>
      </c>
      <c r="J162" s="1">
        <v>4827.7</v>
      </c>
      <c r="K162" s="1">
        <f t="shared" si="45"/>
        <v>4827.7</v>
      </c>
      <c r="L162" s="1">
        <f t="shared" si="56"/>
        <v>0</v>
      </c>
      <c r="M162" s="1">
        <f t="shared" si="57"/>
        <v>0</v>
      </c>
      <c r="N162" s="1" t="s">
        <v>8</v>
      </c>
      <c r="O162" s="1">
        <v>0</v>
      </c>
      <c r="P162" s="1" t="s">
        <v>32</v>
      </c>
      <c r="Q162" s="1">
        <v>2099</v>
      </c>
      <c r="R162" s="1">
        <v>4827.7</v>
      </c>
    </row>
    <row r="163" spans="1:18">
      <c r="A163" s="1">
        <f t="shared" si="53"/>
        <v>162</v>
      </c>
      <c r="B163" s="1" t="s">
        <v>262</v>
      </c>
      <c r="C163" s="1" t="s">
        <v>34</v>
      </c>
      <c r="D163" s="1" t="s">
        <v>27</v>
      </c>
      <c r="E163" s="1" t="s">
        <v>41</v>
      </c>
      <c r="F163" s="4" t="s">
        <v>169</v>
      </c>
      <c r="G163" s="1" t="s">
        <v>198</v>
      </c>
      <c r="H163" s="9">
        <v>9.5898956999999996</v>
      </c>
      <c r="I163" s="23">
        <v>28.436755099999999</v>
      </c>
      <c r="J163" s="1">
        <v>4827.7</v>
      </c>
      <c r="K163" s="1">
        <f t="shared" si="45"/>
        <v>4827.7</v>
      </c>
      <c r="L163" s="1">
        <f t="shared" si="56"/>
        <v>0</v>
      </c>
      <c r="M163" s="1">
        <f t="shared" si="57"/>
        <v>0</v>
      </c>
      <c r="N163" s="1" t="s">
        <v>8</v>
      </c>
      <c r="O163" s="1">
        <v>0</v>
      </c>
      <c r="P163" s="1" t="s">
        <v>32</v>
      </c>
      <c r="Q163" s="1">
        <v>2099</v>
      </c>
      <c r="R163" s="1">
        <v>4827.7</v>
      </c>
    </row>
    <row r="164" spans="1:18">
      <c r="A164" s="1">
        <f t="shared" si="53"/>
        <v>163</v>
      </c>
      <c r="B164" s="1" t="s">
        <v>262</v>
      </c>
      <c r="C164" s="1" t="s">
        <v>34</v>
      </c>
      <c r="D164" s="1" t="s">
        <v>27</v>
      </c>
      <c r="E164" s="1" t="s">
        <v>41</v>
      </c>
      <c r="F164" s="4" t="s">
        <v>169</v>
      </c>
      <c r="G164" s="1" t="s">
        <v>198</v>
      </c>
      <c r="H164" s="9">
        <v>9.5898956999999996</v>
      </c>
      <c r="I164" s="23">
        <v>28.436755099999999</v>
      </c>
      <c r="J164" s="1">
        <v>4827.7</v>
      </c>
      <c r="K164" s="1">
        <f t="shared" si="45"/>
        <v>4827.7</v>
      </c>
      <c r="L164" s="1">
        <f t="shared" si="56"/>
        <v>0</v>
      </c>
      <c r="M164" s="1">
        <f t="shared" si="57"/>
        <v>0</v>
      </c>
      <c r="N164" s="1" t="s">
        <v>8</v>
      </c>
      <c r="O164" s="1">
        <v>0</v>
      </c>
      <c r="P164" s="1" t="s">
        <v>32</v>
      </c>
      <c r="Q164" s="1">
        <v>2099</v>
      </c>
      <c r="R164" s="1">
        <v>4827.7</v>
      </c>
    </row>
    <row r="165" spans="1:18">
      <c r="A165" s="1">
        <f t="shared" si="53"/>
        <v>164</v>
      </c>
      <c r="B165" s="1" t="s">
        <v>262</v>
      </c>
      <c r="C165" s="1" t="s">
        <v>34</v>
      </c>
      <c r="D165" s="1" t="s">
        <v>27</v>
      </c>
      <c r="E165" s="1" t="s">
        <v>41</v>
      </c>
      <c r="F165" s="4" t="s">
        <v>169</v>
      </c>
      <c r="G165" s="1" t="s">
        <v>198</v>
      </c>
      <c r="H165" s="9">
        <v>9.5898956999999996</v>
      </c>
      <c r="I165" s="23">
        <v>28.436755099999999</v>
      </c>
      <c r="J165" s="1">
        <v>4827.7</v>
      </c>
      <c r="K165" s="1">
        <f t="shared" si="45"/>
        <v>4827.7</v>
      </c>
      <c r="L165" s="1">
        <f t="shared" si="56"/>
        <v>0</v>
      </c>
      <c r="M165" s="1">
        <f t="shared" si="57"/>
        <v>0</v>
      </c>
      <c r="N165" s="1" t="s">
        <v>8</v>
      </c>
      <c r="O165" s="1">
        <v>0</v>
      </c>
      <c r="P165" s="1" t="s">
        <v>32</v>
      </c>
      <c r="Q165" s="1">
        <v>2099</v>
      </c>
      <c r="R165" s="1">
        <v>4827.7</v>
      </c>
    </row>
    <row r="166" spans="1:18">
      <c r="A166" s="1">
        <f t="shared" si="53"/>
        <v>165</v>
      </c>
      <c r="B166" s="1" t="s">
        <v>262</v>
      </c>
      <c r="C166" s="1" t="s">
        <v>34</v>
      </c>
      <c r="D166" s="1" t="s">
        <v>27</v>
      </c>
      <c r="E166" s="1" t="s">
        <v>41</v>
      </c>
      <c r="F166" s="4" t="s">
        <v>169</v>
      </c>
      <c r="G166" s="1" t="s">
        <v>198</v>
      </c>
      <c r="H166" s="9">
        <v>9.5898956999999996</v>
      </c>
      <c r="I166" s="23">
        <v>28.436755099999999</v>
      </c>
      <c r="J166" s="1">
        <v>4827.7</v>
      </c>
      <c r="K166" s="1">
        <f t="shared" si="45"/>
        <v>4827.7</v>
      </c>
      <c r="L166" s="1">
        <f t="shared" si="56"/>
        <v>0</v>
      </c>
      <c r="M166" s="1">
        <f t="shared" si="57"/>
        <v>0</v>
      </c>
      <c r="N166" s="1" t="s">
        <v>8</v>
      </c>
      <c r="O166" s="1">
        <v>0</v>
      </c>
      <c r="P166" s="1" t="s">
        <v>32</v>
      </c>
      <c r="Q166" s="1">
        <v>2099</v>
      </c>
      <c r="R166" s="1">
        <v>4827.7</v>
      </c>
    </row>
  </sheetData>
  <pageMargins left="0.7" right="0.7" top="0.75" bottom="0.75" header="0.3" footer="0.3"/>
  <pageSetup orientation="portrait" copies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R31"/>
  <sheetViews>
    <sheetView workbookViewId="0">
      <selection activeCell="B2" sqref="B2"/>
    </sheetView>
  </sheetViews>
  <sheetFormatPr defaultRowHeight="11.25"/>
  <cols>
    <col min="1" max="1" width="7.5703125" style="1" customWidth="1"/>
    <col min="2" max="2" width="16.7109375" style="1" customWidth="1"/>
    <col min="3" max="3" width="9.42578125" style="1" customWidth="1"/>
    <col min="4" max="4" width="8.28515625" style="1" customWidth="1"/>
    <col min="5" max="5" width="8.140625" style="1" customWidth="1"/>
    <col min="6" max="6" width="12.85546875" style="1" customWidth="1"/>
    <col min="7" max="7" width="11.5703125" style="1" customWidth="1"/>
    <col min="8" max="12" width="8.28515625" style="1" customWidth="1"/>
    <col min="13" max="13" width="18.140625" style="1" customWidth="1"/>
    <col min="14" max="14" width="8.28515625" style="1" customWidth="1"/>
    <col min="15" max="15" width="8.42578125" style="1" customWidth="1"/>
    <col min="16" max="16" width="8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53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55</v>
      </c>
    </row>
    <row r="2" spans="1:18">
      <c r="A2" s="1">
        <v>1</v>
      </c>
      <c r="B2" s="1" t="s">
        <v>264</v>
      </c>
      <c r="C2" s="1" t="s">
        <v>14</v>
      </c>
      <c r="D2" s="1" t="s">
        <v>27</v>
      </c>
      <c r="E2" s="1" t="s">
        <v>42</v>
      </c>
      <c r="F2" s="20" t="s">
        <v>199</v>
      </c>
      <c r="G2" s="10" t="s">
        <v>210</v>
      </c>
      <c r="H2" s="2"/>
      <c r="I2" s="24"/>
      <c r="J2" s="1">
        <v>39263.299999999996</v>
      </c>
      <c r="K2" s="1">
        <f>J2-L2</f>
        <v>39263.299999999996</v>
      </c>
      <c r="L2" s="1">
        <f>M2*J2</f>
        <v>0</v>
      </c>
      <c r="M2" s="1">
        <f>0/3</f>
        <v>0</v>
      </c>
      <c r="N2" s="1" t="s">
        <v>40</v>
      </c>
      <c r="O2" s="1">
        <v>0</v>
      </c>
      <c r="P2" s="1" t="s">
        <v>32</v>
      </c>
      <c r="Q2" s="1">
        <v>17071</v>
      </c>
      <c r="R2" s="1">
        <v>39263.299999999996</v>
      </c>
    </row>
    <row r="3" spans="1:18">
      <c r="A3" s="1">
        <f>A2+1</f>
        <v>2</v>
      </c>
      <c r="B3" s="1" t="s">
        <v>51</v>
      </c>
      <c r="C3" s="1" t="s">
        <v>14</v>
      </c>
      <c r="D3" s="1" t="s">
        <v>27</v>
      </c>
      <c r="E3" s="1" t="s">
        <v>42</v>
      </c>
      <c r="F3" s="20" t="s">
        <v>199</v>
      </c>
      <c r="G3" s="10" t="s">
        <v>210</v>
      </c>
      <c r="I3" s="5"/>
      <c r="J3" s="1">
        <v>39263.299999999996</v>
      </c>
      <c r="K3" s="1">
        <f t="shared" ref="K3:K31" si="0">J3-L3</f>
        <v>39263.299999999996</v>
      </c>
      <c r="L3" s="1">
        <f t="shared" ref="L3:L4" si="1">M3*J3</f>
        <v>0</v>
      </c>
      <c r="M3" s="1">
        <f t="shared" ref="M3:M25" si="2">0/3</f>
        <v>0</v>
      </c>
      <c r="N3" s="1" t="s">
        <v>40</v>
      </c>
      <c r="O3" s="1">
        <v>0</v>
      </c>
      <c r="P3" s="1" t="s">
        <v>32</v>
      </c>
      <c r="Q3" s="1">
        <v>17071</v>
      </c>
      <c r="R3" s="1">
        <v>39263.299999999996</v>
      </c>
    </row>
    <row r="4" spans="1:18">
      <c r="A4" s="1">
        <f t="shared" ref="A4:A31" si="3">A3+1</f>
        <v>3</v>
      </c>
      <c r="B4" s="1" t="s">
        <v>51</v>
      </c>
      <c r="C4" s="1" t="s">
        <v>14</v>
      </c>
      <c r="D4" s="1" t="s">
        <v>27</v>
      </c>
      <c r="E4" s="1" t="s">
        <v>42</v>
      </c>
      <c r="F4" s="20" t="s">
        <v>199</v>
      </c>
      <c r="G4" s="10" t="s">
        <v>210</v>
      </c>
      <c r="I4" s="5"/>
      <c r="J4" s="1">
        <v>39263.299999999996</v>
      </c>
      <c r="K4" s="1">
        <f t="shared" si="0"/>
        <v>39263.299999999996</v>
      </c>
      <c r="L4" s="1">
        <f t="shared" si="1"/>
        <v>0</v>
      </c>
      <c r="M4" s="1">
        <f t="shared" si="2"/>
        <v>0</v>
      </c>
      <c r="N4" s="1" t="s">
        <v>40</v>
      </c>
      <c r="O4" s="1">
        <v>0</v>
      </c>
      <c r="P4" s="1" t="s">
        <v>32</v>
      </c>
      <c r="Q4" s="1">
        <v>17071</v>
      </c>
      <c r="R4" s="1">
        <v>39263.299999999996</v>
      </c>
    </row>
    <row r="5" spans="1:18">
      <c r="A5" s="1">
        <f t="shared" si="3"/>
        <v>4</v>
      </c>
      <c r="B5" s="1" t="s">
        <v>51</v>
      </c>
      <c r="C5" s="1" t="s">
        <v>14</v>
      </c>
      <c r="D5" s="1" t="s">
        <v>27</v>
      </c>
      <c r="E5" s="1" t="s">
        <v>42</v>
      </c>
      <c r="F5" s="20" t="s">
        <v>200</v>
      </c>
      <c r="G5" s="5" t="s">
        <v>211</v>
      </c>
      <c r="H5" s="9">
        <v>17.123256999999999</v>
      </c>
      <c r="I5" s="9">
        <v>36.746932000000001</v>
      </c>
      <c r="J5" s="1">
        <v>76764.799999999988</v>
      </c>
      <c r="K5" s="1">
        <f t="shared" si="0"/>
        <v>76764.799999999988</v>
      </c>
      <c r="L5" s="1">
        <f t="shared" ref="L5:L7" si="4">M5*J5</f>
        <v>0</v>
      </c>
      <c r="M5" s="1">
        <f t="shared" si="2"/>
        <v>0</v>
      </c>
      <c r="N5" s="1" t="s">
        <v>40</v>
      </c>
      <c r="O5" s="1">
        <v>0</v>
      </c>
      <c r="P5" s="1" t="s">
        <v>32</v>
      </c>
      <c r="Q5" s="1">
        <v>33376</v>
      </c>
      <c r="R5" s="1">
        <v>76764.799999999988</v>
      </c>
    </row>
    <row r="6" spans="1:18">
      <c r="A6" s="1">
        <f t="shared" si="3"/>
        <v>5</v>
      </c>
      <c r="B6" s="1" t="s">
        <v>51</v>
      </c>
      <c r="C6" s="1" t="s">
        <v>14</v>
      </c>
      <c r="D6" s="1" t="s">
        <v>27</v>
      </c>
      <c r="E6" s="1" t="s">
        <v>42</v>
      </c>
      <c r="F6" s="20" t="s">
        <v>200</v>
      </c>
      <c r="G6" s="5" t="s">
        <v>211</v>
      </c>
      <c r="H6" s="9">
        <v>17.123256999999999</v>
      </c>
      <c r="I6" s="9">
        <v>36.746932000000001</v>
      </c>
      <c r="J6" s="1">
        <v>76764.799999999988</v>
      </c>
      <c r="K6" s="1">
        <f t="shared" si="0"/>
        <v>76764.799999999988</v>
      </c>
      <c r="L6" s="1">
        <f t="shared" si="4"/>
        <v>0</v>
      </c>
      <c r="M6" s="1">
        <f t="shared" si="2"/>
        <v>0</v>
      </c>
      <c r="N6" s="1" t="s">
        <v>40</v>
      </c>
      <c r="O6" s="1">
        <v>0</v>
      </c>
      <c r="P6" s="1" t="s">
        <v>32</v>
      </c>
      <c r="Q6" s="1">
        <v>33376</v>
      </c>
      <c r="R6" s="1">
        <v>76764.799999999988</v>
      </c>
    </row>
    <row r="7" spans="1:18">
      <c r="A7" s="1">
        <f t="shared" si="3"/>
        <v>6</v>
      </c>
      <c r="B7" s="1" t="s">
        <v>51</v>
      </c>
      <c r="C7" s="1" t="s">
        <v>14</v>
      </c>
      <c r="D7" s="1" t="s">
        <v>27</v>
      </c>
      <c r="E7" s="1" t="s">
        <v>42</v>
      </c>
      <c r="F7" s="20" t="s">
        <v>200</v>
      </c>
      <c r="G7" s="5" t="s">
        <v>211</v>
      </c>
      <c r="H7" s="9">
        <v>17.123256999999999</v>
      </c>
      <c r="I7" s="9">
        <v>36.746932000000001</v>
      </c>
      <c r="J7" s="1">
        <v>76764.799999999988</v>
      </c>
      <c r="K7" s="1">
        <f t="shared" si="0"/>
        <v>76764.799999999988</v>
      </c>
      <c r="L7" s="1">
        <f t="shared" si="4"/>
        <v>0</v>
      </c>
      <c r="M7" s="1">
        <f t="shared" si="2"/>
        <v>0</v>
      </c>
      <c r="N7" s="1" t="s">
        <v>40</v>
      </c>
      <c r="O7" s="1">
        <v>0</v>
      </c>
      <c r="P7" s="1" t="s">
        <v>32</v>
      </c>
      <c r="Q7" s="1">
        <v>33376</v>
      </c>
      <c r="R7" s="1">
        <v>76764.799999999988</v>
      </c>
    </row>
    <row r="8" spans="1:18">
      <c r="A8" s="1">
        <f t="shared" si="3"/>
        <v>7</v>
      </c>
      <c r="B8" s="1" t="s">
        <v>51</v>
      </c>
      <c r="C8" s="1" t="s">
        <v>14</v>
      </c>
      <c r="D8" s="1" t="s">
        <v>27</v>
      </c>
      <c r="E8" s="1" t="s">
        <v>42</v>
      </c>
      <c r="F8" s="20" t="s">
        <v>201</v>
      </c>
      <c r="G8" s="10" t="s">
        <v>212</v>
      </c>
      <c r="I8" s="5"/>
      <c r="J8" s="1">
        <v>94555.299999999988</v>
      </c>
      <c r="K8" s="1">
        <f t="shared" si="0"/>
        <v>94555.299999999988</v>
      </c>
      <c r="L8" s="1">
        <f t="shared" ref="L8:L10" si="5">M8*J8</f>
        <v>0</v>
      </c>
      <c r="M8" s="1">
        <f t="shared" si="2"/>
        <v>0</v>
      </c>
      <c r="N8" s="1" t="s">
        <v>40</v>
      </c>
      <c r="O8" s="1">
        <v>0</v>
      </c>
      <c r="P8" s="1" t="s">
        <v>32</v>
      </c>
      <c r="Q8" s="1">
        <v>41111</v>
      </c>
      <c r="R8" s="1">
        <v>94555.299999999988</v>
      </c>
    </row>
    <row r="9" spans="1:18">
      <c r="A9" s="1">
        <f t="shared" si="3"/>
        <v>8</v>
      </c>
      <c r="B9" s="1" t="s">
        <v>51</v>
      </c>
      <c r="C9" s="1" t="s">
        <v>14</v>
      </c>
      <c r="D9" s="1" t="s">
        <v>27</v>
      </c>
      <c r="E9" s="1" t="s">
        <v>42</v>
      </c>
      <c r="F9" s="20" t="s">
        <v>201</v>
      </c>
      <c r="G9" s="10" t="s">
        <v>212</v>
      </c>
      <c r="I9" s="5"/>
      <c r="J9" s="1">
        <v>94555.299999999988</v>
      </c>
      <c r="K9" s="1">
        <f t="shared" si="0"/>
        <v>94555.299999999988</v>
      </c>
      <c r="L9" s="1">
        <f t="shared" si="5"/>
        <v>0</v>
      </c>
      <c r="M9" s="1">
        <f t="shared" si="2"/>
        <v>0</v>
      </c>
      <c r="N9" s="1" t="s">
        <v>40</v>
      </c>
      <c r="O9" s="1">
        <v>0</v>
      </c>
      <c r="P9" s="1" t="s">
        <v>32</v>
      </c>
      <c r="Q9" s="1">
        <v>41111</v>
      </c>
      <c r="R9" s="1">
        <v>94555.299999999988</v>
      </c>
    </row>
    <row r="10" spans="1:18">
      <c r="A10" s="1">
        <f t="shared" si="3"/>
        <v>9</v>
      </c>
      <c r="B10" s="1" t="s">
        <v>51</v>
      </c>
      <c r="C10" s="1" t="s">
        <v>14</v>
      </c>
      <c r="D10" s="1" t="s">
        <v>27</v>
      </c>
      <c r="E10" s="1" t="s">
        <v>42</v>
      </c>
      <c r="F10" s="20" t="s">
        <v>201</v>
      </c>
      <c r="G10" s="10" t="s">
        <v>212</v>
      </c>
      <c r="I10" s="5"/>
      <c r="J10" s="1">
        <v>94555.299999999988</v>
      </c>
      <c r="K10" s="1">
        <f t="shared" si="0"/>
        <v>94555.299999999988</v>
      </c>
      <c r="L10" s="1">
        <f t="shared" si="5"/>
        <v>0</v>
      </c>
      <c r="M10" s="1">
        <f t="shared" si="2"/>
        <v>0</v>
      </c>
      <c r="N10" s="1" t="s">
        <v>40</v>
      </c>
      <c r="O10" s="1">
        <v>0</v>
      </c>
      <c r="P10" s="1" t="s">
        <v>32</v>
      </c>
      <c r="Q10" s="1">
        <v>41111</v>
      </c>
      <c r="R10" s="1">
        <v>94555.299999999988</v>
      </c>
    </row>
    <row r="11" spans="1:18">
      <c r="A11" s="1">
        <f t="shared" si="3"/>
        <v>10</v>
      </c>
      <c r="B11" s="1" t="s">
        <v>51</v>
      </c>
      <c r="C11" s="1" t="s">
        <v>14</v>
      </c>
      <c r="D11" s="1" t="s">
        <v>27</v>
      </c>
      <c r="E11" s="1" t="s">
        <v>42</v>
      </c>
      <c r="F11" s="20" t="s">
        <v>202</v>
      </c>
      <c r="G11" s="1" t="s">
        <v>213</v>
      </c>
      <c r="H11" s="9">
        <v>15.75</v>
      </c>
      <c r="I11" s="23">
        <v>36.25</v>
      </c>
      <c r="J11" s="1">
        <v>48999.199999999997</v>
      </c>
      <c r="K11" s="1">
        <f t="shared" si="0"/>
        <v>48999.199999999997</v>
      </c>
      <c r="L11" s="1">
        <f t="shared" ref="L11:L13" si="6">M11*J11</f>
        <v>0</v>
      </c>
      <c r="M11" s="1">
        <f t="shared" si="2"/>
        <v>0</v>
      </c>
      <c r="N11" s="1" t="s">
        <v>40</v>
      </c>
      <c r="O11" s="1">
        <v>0</v>
      </c>
      <c r="P11" s="1" t="s">
        <v>32</v>
      </c>
      <c r="Q11" s="1">
        <v>21304</v>
      </c>
      <c r="R11" s="1">
        <v>48999.199999999997</v>
      </c>
    </row>
    <row r="12" spans="1:18">
      <c r="A12" s="1">
        <f t="shared" si="3"/>
        <v>11</v>
      </c>
      <c r="B12" s="1" t="s">
        <v>51</v>
      </c>
      <c r="C12" s="1" t="s">
        <v>14</v>
      </c>
      <c r="D12" s="1" t="s">
        <v>27</v>
      </c>
      <c r="E12" s="1" t="s">
        <v>42</v>
      </c>
      <c r="F12" s="20" t="s">
        <v>202</v>
      </c>
      <c r="G12" s="1" t="s">
        <v>213</v>
      </c>
      <c r="H12" s="9">
        <v>15.75</v>
      </c>
      <c r="I12" s="23">
        <v>36.25</v>
      </c>
      <c r="J12" s="1">
        <v>48999.199999999997</v>
      </c>
      <c r="K12" s="1">
        <f t="shared" si="0"/>
        <v>48999.199999999997</v>
      </c>
      <c r="L12" s="1">
        <f t="shared" si="6"/>
        <v>0</v>
      </c>
      <c r="M12" s="1">
        <f t="shared" si="2"/>
        <v>0</v>
      </c>
      <c r="N12" s="1" t="s">
        <v>40</v>
      </c>
      <c r="O12" s="1">
        <v>0</v>
      </c>
      <c r="P12" s="1" t="s">
        <v>32</v>
      </c>
      <c r="Q12" s="1">
        <v>21304</v>
      </c>
      <c r="R12" s="1">
        <v>48999.199999999997</v>
      </c>
    </row>
    <row r="13" spans="1:18">
      <c r="A13" s="1">
        <f t="shared" si="3"/>
        <v>12</v>
      </c>
      <c r="B13" s="1" t="s">
        <v>51</v>
      </c>
      <c r="C13" s="1" t="s">
        <v>14</v>
      </c>
      <c r="D13" s="1" t="s">
        <v>27</v>
      </c>
      <c r="E13" s="1" t="s">
        <v>42</v>
      </c>
      <c r="F13" s="20" t="s">
        <v>202</v>
      </c>
      <c r="G13" s="1" t="s">
        <v>213</v>
      </c>
      <c r="H13" s="9">
        <v>15.75</v>
      </c>
      <c r="I13" s="23">
        <v>36.25</v>
      </c>
      <c r="J13" s="1">
        <v>48999.199999999997</v>
      </c>
      <c r="K13" s="1">
        <f t="shared" si="0"/>
        <v>48999.199999999997</v>
      </c>
      <c r="L13" s="1">
        <f t="shared" si="6"/>
        <v>0</v>
      </c>
      <c r="M13" s="1">
        <f t="shared" si="2"/>
        <v>0</v>
      </c>
      <c r="N13" s="1" t="s">
        <v>40</v>
      </c>
      <c r="O13" s="1">
        <v>0</v>
      </c>
      <c r="P13" s="1" t="s">
        <v>32</v>
      </c>
      <c r="Q13" s="1">
        <v>21304</v>
      </c>
      <c r="R13" s="1">
        <v>48999.199999999997</v>
      </c>
    </row>
    <row r="14" spans="1:18">
      <c r="A14" s="1">
        <f t="shared" si="3"/>
        <v>13</v>
      </c>
      <c r="B14" s="1" t="s">
        <v>51</v>
      </c>
      <c r="C14" s="1" t="s">
        <v>14</v>
      </c>
      <c r="D14" s="1" t="s">
        <v>27</v>
      </c>
      <c r="E14" s="1" t="s">
        <v>42</v>
      </c>
      <c r="F14" s="20" t="s">
        <v>203</v>
      </c>
      <c r="G14" s="10" t="s">
        <v>214</v>
      </c>
      <c r="I14" s="5"/>
      <c r="J14" s="1">
        <v>33193.599999999999</v>
      </c>
      <c r="K14" s="1">
        <f t="shared" si="0"/>
        <v>33193.599999999999</v>
      </c>
      <c r="L14" s="1">
        <f t="shared" ref="L14:L22" si="7">M14*J14</f>
        <v>0</v>
      </c>
      <c r="M14" s="1">
        <f t="shared" si="2"/>
        <v>0</v>
      </c>
      <c r="N14" s="1" t="s">
        <v>40</v>
      </c>
      <c r="O14" s="1">
        <v>0</v>
      </c>
      <c r="P14" s="1" t="s">
        <v>32</v>
      </c>
      <c r="Q14" s="1">
        <v>14432</v>
      </c>
      <c r="R14" s="1">
        <v>33193.599999999999</v>
      </c>
    </row>
    <row r="15" spans="1:18">
      <c r="A15" s="1">
        <f t="shared" si="3"/>
        <v>14</v>
      </c>
      <c r="B15" s="1" t="s">
        <v>51</v>
      </c>
      <c r="C15" s="1" t="s">
        <v>14</v>
      </c>
      <c r="D15" s="1" t="s">
        <v>27</v>
      </c>
      <c r="E15" s="1" t="s">
        <v>42</v>
      </c>
      <c r="F15" s="20" t="s">
        <v>203</v>
      </c>
      <c r="G15" s="10" t="s">
        <v>214</v>
      </c>
      <c r="I15" s="5"/>
      <c r="J15" s="1">
        <v>33193.599999999999</v>
      </c>
      <c r="K15" s="1">
        <f t="shared" si="0"/>
        <v>33193.599999999999</v>
      </c>
      <c r="L15" s="1">
        <f t="shared" si="7"/>
        <v>0</v>
      </c>
      <c r="M15" s="1">
        <f t="shared" si="2"/>
        <v>0</v>
      </c>
      <c r="N15" s="1" t="s">
        <v>40</v>
      </c>
      <c r="O15" s="1">
        <v>0</v>
      </c>
      <c r="P15" s="1" t="s">
        <v>32</v>
      </c>
      <c r="Q15" s="1">
        <v>14432</v>
      </c>
      <c r="R15" s="1">
        <v>33193.599999999999</v>
      </c>
    </row>
    <row r="16" spans="1:18">
      <c r="A16" s="1">
        <f t="shared" si="3"/>
        <v>15</v>
      </c>
      <c r="B16" s="1" t="s">
        <v>51</v>
      </c>
      <c r="C16" s="1" t="s">
        <v>14</v>
      </c>
      <c r="D16" s="1" t="s">
        <v>27</v>
      </c>
      <c r="E16" s="1" t="s">
        <v>42</v>
      </c>
      <c r="F16" s="20" t="s">
        <v>203</v>
      </c>
      <c r="G16" s="10" t="s">
        <v>214</v>
      </c>
      <c r="I16" s="5"/>
      <c r="J16" s="1">
        <v>33193.599999999999</v>
      </c>
      <c r="K16" s="1">
        <f t="shared" si="0"/>
        <v>33193.599999999999</v>
      </c>
      <c r="L16" s="1">
        <f t="shared" si="7"/>
        <v>0</v>
      </c>
      <c r="M16" s="1">
        <f t="shared" si="2"/>
        <v>0</v>
      </c>
      <c r="N16" s="1" t="s">
        <v>40</v>
      </c>
      <c r="O16" s="1">
        <v>0</v>
      </c>
      <c r="P16" s="1" t="s">
        <v>32</v>
      </c>
      <c r="Q16" s="1">
        <v>14432</v>
      </c>
      <c r="R16" s="1">
        <v>33193.599999999999</v>
      </c>
    </row>
    <row r="17" spans="1:18">
      <c r="A17" s="1">
        <f t="shared" si="3"/>
        <v>16</v>
      </c>
      <c r="B17" s="1" t="s">
        <v>51</v>
      </c>
      <c r="C17" s="1" t="s">
        <v>14</v>
      </c>
      <c r="D17" s="1" t="s">
        <v>27</v>
      </c>
      <c r="E17" s="1" t="s">
        <v>42</v>
      </c>
      <c r="F17" s="20" t="s">
        <v>204</v>
      </c>
      <c r="G17" s="1" t="s">
        <v>42</v>
      </c>
      <c r="H17" s="9">
        <v>15.458133200000001</v>
      </c>
      <c r="I17" s="23">
        <v>36.403962900000003</v>
      </c>
      <c r="J17" s="1">
        <v>121561.9</v>
      </c>
      <c r="K17" s="1">
        <f t="shared" si="0"/>
        <v>121561.9</v>
      </c>
      <c r="L17" s="1">
        <f t="shared" si="7"/>
        <v>0</v>
      </c>
      <c r="M17" s="1">
        <f t="shared" si="2"/>
        <v>0</v>
      </c>
      <c r="N17" s="1" t="s">
        <v>40</v>
      </c>
      <c r="O17" s="1">
        <v>0</v>
      </c>
      <c r="P17" s="1" t="s">
        <v>32</v>
      </c>
      <c r="Q17" s="1">
        <v>52853</v>
      </c>
      <c r="R17" s="1">
        <v>121561.9</v>
      </c>
    </row>
    <row r="18" spans="1:18">
      <c r="A18" s="1">
        <f t="shared" si="3"/>
        <v>17</v>
      </c>
      <c r="B18" s="1" t="s">
        <v>51</v>
      </c>
      <c r="C18" s="1" t="s">
        <v>14</v>
      </c>
      <c r="D18" s="1" t="s">
        <v>27</v>
      </c>
      <c r="E18" s="1" t="s">
        <v>42</v>
      </c>
      <c r="F18" s="20" t="s">
        <v>204</v>
      </c>
      <c r="G18" s="1" t="s">
        <v>42</v>
      </c>
      <c r="H18" s="9">
        <v>15.458133200000001</v>
      </c>
      <c r="I18" s="23">
        <v>36.403962900000003</v>
      </c>
      <c r="J18" s="1">
        <v>121561.9</v>
      </c>
      <c r="K18" s="1">
        <f t="shared" si="0"/>
        <v>121561.9</v>
      </c>
      <c r="L18" s="1">
        <f t="shared" si="7"/>
        <v>0</v>
      </c>
      <c r="M18" s="1">
        <f t="shared" si="2"/>
        <v>0</v>
      </c>
      <c r="N18" s="1" t="s">
        <v>40</v>
      </c>
      <c r="O18" s="1">
        <v>0</v>
      </c>
      <c r="P18" s="1" t="s">
        <v>32</v>
      </c>
      <c r="Q18" s="1">
        <v>52853</v>
      </c>
      <c r="R18" s="1">
        <v>121561.9</v>
      </c>
    </row>
    <row r="19" spans="1:18">
      <c r="A19" s="1">
        <f t="shared" si="3"/>
        <v>18</v>
      </c>
      <c r="B19" s="1" t="s">
        <v>51</v>
      </c>
      <c r="C19" s="1" t="s">
        <v>14</v>
      </c>
      <c r="D19" s="1" t="s">
        <v>27</v>
      </c>
      <c r="E19" s="1" t="s">
        <v>42</v>
      </c>
      <c r="F19" s="20" t="s">
        <v>204</v>
      </c>
      <c r="G19" s="1" t="s">
        <v>42</v>
      </c>
      <c r="H19" s="9">
        <v>15.458133200000001</v>
      </c>
      <c r="I19" s="23">
        <v>36.403962900000003</v>
      </c>
      <c r="J19" s="1">
        <v>121561.9</v>
      </c>
      <c r="K19" s="1">
        <f t="shared" si="0"/>
        <v>121561.9</v>
      </c>
      <c r="L19" s="1">
        <f t="shared" si="7"/>
        <v>0</v>
      </c>
      <c r="M19" s="1">
        <f t="shared" si="2"/>
        <v>0</v>
      </c>
      <c r="N19" s="1" t="s">
        <v>40</v>
      </c>
      <c r="O19" s="1">
        <v>0</v>
      </c>
      <c r="P19" s="1" t="s">
        <v>32</v>
      </c>
      <c r="Q19" s="1">
        <v>52853</v>
      </c>
      <c r="R19" s="1">
        <v>121561.9</v>
      </c>
    </row>
    <row r="20" spans="1:18">
      <c r="A20" s="1">
        <f t="shared" si="3"/>
        <v>19</v>
      </c>
      <c r="B20" s="1" t="s">
        <v>51</v>
      </c>
      <c r="C20" s="1" t="s">
        <v>14</v>
      </c>
      <c r="D20" s="1" t="s">
        <v>27</v>
      </c>
      <c r="E20" s="1" t="s">
        <v>42</v>
      </c>
      <c r="F20" s="20" t="s">
        <v>205</v>
      </c>
      <c r="G20" s="10" t="s">
        <v>215</v>
      </c>
      <c r="I20" s="5"/>
      <c r="J20" s="1">
        <v>77289.2</v>
      </c>
      <c r="K20" s="1">
        <f t="shared" si="0"/>
        <v>77289.2</v>
      </c>
      <c r="L20" s="1">
        <f t="shared" si="7"/>
        <v>0</v>
      </c>
      <c r="M20" s="1">
        <f t="shared" si="2"/>
        <v>0</v>
      </c>
      <c r="N20" s="1" t="s">
        <v>40</v>
      </c>
      <c r="O20" s="1">
        <v>0</v>
      </c>
      <c r="P20" s="1" t="s">
        <v>32</v>
      </c>
      <c r="Q20" s="1">
        <v>33604</v>
      </c>
      <c r="R20" s="1">
        <v>77289.2</v>
      </c>
    </row>
    <row r="21" spans="1:18">
      <c r="A21" s="1">
        <f t="shared" si="3"/>
        <v>20</v>
      </c>
      <c r="B21" s="1" t="s">
        <v>51</v>
      </c>
      <c r="C21" s="1" t="s">
        <v>14</v>
      </c>
      <c r="D21" s="1" t="s">
        <v>27</v>
      </c>
      <c r="E21" s="1" t="s">
        <v>42</v>
      </c>
      <c r="F21" s="20" t="s">
        <v>205</v>
      </c>
      <c r="G21" s="10" t="s">
        <v>215</v>
      </c>
      <c r="I21" s="5"/>
      <c r="J21" s="1">
        <v>77289.2</v>
      </c>
      <c r="K21" s="1">
        <f t="shared" si="0"/>
        <v>77289.2</v>
      </c>
      <c r="L21" s="1">
        <f t="shared" si="7"/>
        <v>0</v>
      </c>
      <c r="M21" s="1">
        <f t="shared" si="2"/>
        <v>0</v>
      </c>
      <c r="N21" s="1" t="s">
        <v>40</v>
      </c>
      <c r="O21" s="1">
        <v>0</v>
      </c>
      <c r="P21" s="1" t="s">
        <v>32</v>
      </c>
      <c r="Q21" s="1">
        <v>33604</v>
      </c>
      <c r="R21" s="1">
        <v>77289.2</v>
      </c>
    </row>
    <row r="22" spans="1:18">
      <c r="A22" s="1">
        <f t="shared" si="3"/>
        <v>21</v>
      </c>
      <c r="B22" s="1" t="s">
        <v>51</v>
      </c>
      <c r="C22" s="1" t="s">
        <v>14</v>
      </c>
      <c r="D22" s="1" t="s">
        <v>27</v>
      </c>
      <c r="E22" s="1" t="s">
        <v>42</v>
      </c>
      <c r="F22" s="20" t="s">
        <v>205</v>
      </c>
      <c r="G22" s="10" t="s">
        <v>215</v>
      </c>
      <c r="I22" s="5"/>
      <c r="J22" s="1">
        <v>77289.2</v>
      </c>
      <c r="K22" s="1">
        <f t="shared" si="0"/>
        <v>77289.2</v>
      </c>
      <c r="L22" s="1">
        <f t="shared" si="7"/>
        <v>0</v>
      </c>
      <c r="M22" s="1">
        <f t="shared" si="2"/>
        <v>0</v>
      </c>
      <c r="N22" s="1" t="s">
        <v>40</v>
      </c>
      <c r="O22" s="1">
        <v>0</v>
      </c>
      <c r="P22" s="1" t="s">
        <v>32</v>
      </c>
      <c r="Q22" s="1">
        <v>33604</v>
      </c>
      <c r="R22" s="1">
        <v>77289.2</v>
      </c>
    </row>
    <row r="23" spans="1:18">
      <c r="A23" s="1">
        <f t="shared" si="3"/>
        <v>22</v>
      </c>
      <c r="B23" s="1" t="s">
        <v>51</v>
      </c>
      <c r="C23" s="1" t="s">
        <v>14</v>
      </c>
      <c r="D23" s="1" t="s">
        <v>27</v>
      </c>
      <c r="E23" s="1" t="s">
        <v>42</v>
      </c>
      <c r="F23" s="20" t="s">
        <v>206</v>
      </c>
      <c r="G23" s="1" t="s">
        <v>216</v>
      </c>
      <c r="H23" s="9">
        <v>15.328756</v>
      </c>
      <c r="I23" s="23">
        <v>35.5986093</v>
      </c>
      <c r="J23" s="1">
        <v>26725.999999999996</v>
      </c>
      <c r="K23" s="1">
        <f t="shared" si="0"/>
        <v>26725.999999999996</v>
      </c>
      <c r="L23" s="1">
        <f t="shared" ref="L23:L26" si="8">M23*J23</f>
        <v>0</v>
      </c>
      <c r="M23" s="1">
        <f t="shared" si="2"/>
        <v>0</v>
      </c>
      <c r="N23" s="1" t="s">
        <v>40</v>
      </c>
      <c r="O23" s="1">
        <v>0</v>
      </c>
      <c r="P23" s="1" t="s">
        <v>32</v>
      </c>
      <c r="Q23" s="1">
        <v>11620</v>
      </c>
      <c r="R23" s="1">
        <v>26725.999999999996</v>
      </c>
    </row>
    <row r="24" spans="1:18">
      <c r="A24" s="1">
        <f t="shared" si="3"/>
        <v>23</v>
      </c>
      <c r="B24" s="1" t="s">
        <v>51</v>
      </c>
      <c r="C24" s="1" t="s">
        <v>14</v>
      </c>
      <c r="D24" s="1" t="s">
        <v>27</v>
      </c>
      <c r="E24" s="1" t="s">
        <v>42</v>
      </c>
      <c r="F24" s="20" t="s">
        <v>206</v>
      </c>
      <c r="G24" s="1" t="s">
        <v>216</v>
      </c>
      <c r="H24" s="9">
        <v>15.328756</v>
      </c>
      <c r="I24" s="23">
        <v>35.5986093</v>
      </c>
      <c r="J24" s="1">
        <v>26725.999999999996</v>
      </c>
      <c r="K24" s="1">
        <f t="shared" si="0"/>
        <v>26725.999999999996</v>
      </c>
      <c r="L24" s="1">
        <f t="shared" si="8"/>
        <v>0</v>
      </c>
      <c r="M24" s="1">
        <f t="shared" si="2"/>
        <v>0</v>
      </c>
      <c r="N24" s="1" t="s">
        <v>40</v>
      </c>
      <c r="O24" s="1">
        <v>0</v>
      </c>
      <c r="P24" s="1" t="s">
        <v>32</v>
      </c>
      <c r="Q24" s="1">
        <v>11620</v>
      </c>
      <c r="R24" s="1">
        <v>26725.999999999996</v>
      </c>
    </row>
    <row r="25" spans="1:18">
      <c r="A25" s="1">
        <f t="shared" si="3"/>
        <v>24</v>
      </c>
      <c r="B25" s="1" t="s">
        <v>51</v>
      </c>
      <c r="C25" s="1" t="s">
        <v>14</v>
      </c>
      <c r="D25" s="1" t="s">
        <v>27</v>
      </c>
      <c r="E25" s="1" t="s">
        <v>42</v>
      </c>
      <c r="F25" s="20" t="s">
        <v>206</v>
      </c>
      <c r="G25" s="1" t="s">
        <v>216</v>
      </c>
      <c r="H25" s="9">
        <v>15.328756</v>
      </c>
      <c r="I25" s="23">
        <v>35.5986093</v>
      </c>
      <c r="J25" s="1">
        <v>26725.999999999996</v>
      </c>
      <c r="K25" s="1">
        <f t="shared" si="0"/>
        <v>26725.999999999996</v>
      </c>
      <c r="L25" s="1">
        <f t="shared" si="8"/>
        <v>0</v>
      </c>
      <c r="M25" s="1">
        <f t="shared" si="2"/>
        <v>0</v>
      </c>
      <c r="N25" s="1" t="s">
        <v>40</v>
      </c>
      <c r="O25" s="1">
        <v>0</v>
      </c>
      <c r="P25" s="1" t="s">
        <v>32</v>
      </c>
      <c r="Q25" s="1">
        <v>11620</v>
      </c>
      <c r="R25" s="1">
        <v>26725.999999999996</v>
      </c>
    </row>
    <row r="26" spans="1:18">
      <c r="A26" s="1">
        <f t="shared" si="3"/>
        <v>25</v>
      </c>
      <c r="B26" s="1" t="s">
        <v>51</v>
      </c>
      <c r="C26" s="1" t="s">
        <v>14</v>
      </c>
      <c r="D26" s="1" t="s">
        <v>27</v>
      </c>
      <c r="E26" s="1" t="s">
        <v>42</v>
      </c>
      <c r="F26" s="20" t="s">
        <v>207</v>
      </c>
      <c r="G26" s="1" t="s">
        <v>217</v>
      </c>
      <c r="H26" s="12">
        <v>17.678100000000001</v>
      </c>
      <c r="I26" s="9">
        <v>33.973500000000001</v>
      </c>
      <c r="J26" s="1">
        <v>63415.6</v>
      </c>
      <c r="K26" s="1">
        <f t="shared" si="0"/>
        <v>63415.6</v>
      </c>
      <c r="L26" s="1">
        <f t="shared" si="8"/>
        <v>0</v>
      </c>
      <c r="M26" s="1">
        <f>0/2</f>
        <v>0</v>
      </c>
      <c r="N26" s="1" t="s">
        <v>40</v>
      </c>
      <c r="O26" s="1">
        <v>0</v>
      </c>
      <c r="P26" s="1" t="s">
        <v>32</v>
      </c>
      <c r="Q26" s="1">
        <v>27572</v>
      </c>
      <c r="R26" s="1">
        <v>63415.6</v>
      </c>
    </row>
    <row r="27" spans="1:18">
      <c r="A27" s="1">
        <f t="shared" si="3"/>
        <v>26</v>
      </c>
      <c r="B27" s="1" t="s">
        <v>51</v>
      </c>
      <c r="C27" s="1" t="s">
        <v>14</v>
      </c>
      <c r="D27" s="1" t="s">
        <v>27</v>
      </c>
      <c r="E27" s="1" t="s">
        <v>42</v>
      </c>
      <c r="F27" s="20" t="s">
        <v>207</v>
      </c>
      <c r="G27" s="1" t="s">
        <v>217</v>
      </c>
      <c r="H27" s="12">
        <v>17.678100000000001</v>
      </c>
      <c r="I27" s="9">
        <v>33.973500000000001</v>
      </c>
      <c r="J27" s="1">
        <v>63415.6</v>
      </c>
      <c r="K27" s="1">
        <f t="shared" si="0"/>
        <v>63415.6</v>
      </c>
      <c r="L27" s="1">
        <f t="shared" ref="L27" si="9">M27*J27</f>
        <v>0</v>
      </c>
      <c r="M27" s="1">
        <f>0/2</f>
        <v>0</v>
      </c>
      <c r="N27" s="1" t="s">
        <v>40</v>
      </c>
      <c r="O27" s="1">
        <v>0</v>
      </c>
      <c r="P27" s="1" t="s">
        <v>32</v>
      </c>
      <c r="Q27" s="1">
        <v>27572</v>
      </c>
      <c r="R27" s="1">
        <v>63415.6</v>
      </c>
    </row>
    <row r="28" spans="1:18">
      <c r="A28" s="1">
        <f t="shared" si="3"/>
        <v>27</v>
      </c>
      <c r="B28" s="1" t="s">
        <v>51</v>
      </c>
      <c r="C28" s="1" t="s">
        <v>14</v>
      </c>
      <c r="D28" s="1" t="s">
        <v>27</v>
      </c>
      <c r="E28" s="1" t="s">
        <v>42</v>
      </c>
      <c r="F28" s="20" t="s">
        <v>208</v>
      </c>
      <c r="G28" s="1" t="s">
        <v>218</v>
      </c>
      <c r="H28" s="9">
        <v>14.966666999999999</v>
      </c>
      <c r="I28" s="9">
        <v>35.916666999999997</v>
      </c>
      <c r="J28" s="1">
        <v>45132.899999999994</v>
      </c>
      <c r="K28" s="1">
        <f t="shared" si="0"/>
        <v>45132.899999999994</v>
      </c>
      <c r="L28" s="1">
        <f t="shared" ref="L28:L29" si="10">M28*J28</f>
        <v>0</v>
      </c>
      <c r="M28" s="1">
        <f t="shared" ref="M28:M31" si="11">0/2</f>
        <v>0</v>
      </c>
      <c r="N28" s="1" t="s">
        <v>40</v>
      </c>
      <c r="O28" s="1">
        <v>0</v>
      </c>
      <c r="P28" s="1" t="s">
        <v>32</v>
      </c>
      <c r="Q28" s="1">
        <v>19623</v>
      </c>
      <c r="R28" s="1">
        <v>45132.899999999994</v>
      </c>
    </row>
    <row r="29" spans="1:18">
      <c r="A29" s="1">
        <f t="shared" si="3"/>
        <v>28</v>
      </c>
      <c r="B29" s="1" t="s">
        <v>51</v>
      </c>
      <c r="C29" s="1" t="s">
        <v>14</v>
      </c>
      <c r="D29" s="1" t="s">
        <v>27</v>
      </c>
      <c r="E29" s="1" t="s">
        <v>42</v>
      </c>
      <c r="F29" s="20" t="s">
        <v>208</v>
      </c>
      <c r="G29" s="1" t="s">
        <v>218</v>
      </c>
      <c r="H29" s="9">
        <v>14.966666999999999</v>
      </c>
      <c r="I29" s="9">
        <v>35.916666999999997</v>
      </c>
      <c r="J29" s="1">
        <v>45132.899999999994</v>
      </c>
      <c r="K29" s="1">
        <f t="shared" si="0"/>
        <v>45132.899999999994</v>
      </c>
      <c r="L29" s="1">
        <f t="shared" si="10"/>
        <v>0</v>
      </c>
      <c r="M29" s="1">
        <f t="shared" si="11"/>
        <v>0</v>
      </c>
      <c r="N29" s="1" t="s">
        <v>40</v>
      </c>
      <c r="O29" s="1">
        <v>0</v>
      </c>
      <c r="P29" s="1" t="s">
        <v>32</v>
      </c>
      <c r="Q29" s="1">
        <v>19623</v>
      </c>
      <c r="R29" s="1">
        <v>45132.899999999994</v>
      </c>
    </row>
    <row r="30" spans="1:18">
      <c r="A30" s="1">
        <f t="shared" si="3"/>
        <v>29</v>
      </c>
      <c r="B30" s="1" t="s">
        <v>51</v>
      </c>
      <c r="C30" s="1" t="s">
        <v>14</v>
      </c>
      <c r="D30" s="1" t="s">
        <v>27</v>
      </c>
      <c r="E30" s="1" t="s">
        <v>42</v>
      </c>
      <c r="F30" s="20" t="s">
        <v>209</v>
      </c>
      <c r="G30" s="10" t="s">
        <v>219</v>
      </c>
      <c r="I30" s="5"/>
      <c r="J30" s="1">
        <v>42892.7</v>
      </c>
      <c r="K30" s="1">
        <f t="shared" si="0"/>
        <v>42892.7</v>
      </c>
      <c r="L30" s="1">
        <f t="shared" ref="L30:L31" si="12">M30*J30</f>
        <v>0</v>
      </c>
      <c r="M30" s="1">
        <f t="shared" si="11"/>
        <v>0</v>
      </c>
      <c r="N30" s="1" t="s">
        <v>40</v>
      </c>
      <c r="O30" s="1">
        <v>0</v>
      </c>
      <c r="P30" s="1" t="s">
        <v>32</v>
      </c>
      <c r="Q30" s="1">
        <v>18649</v>
      </c>
      <c r="R30" s="1">
        <v>42892.7</v>
      </c>
    </row>
    <row r="31" spans="1:18">
      <c r="A31" s="1">
        <f t="shared" si="3"/>
        <v>30</v>
      </c>
      <c r="B31" s="1" t="s">
        <v>51</v>
      </c>
      <c r="C31" s="1" t="s">
        <v>14</v>
      </c>
      <c r="D31" s="1" t="s">
        <v>27</v>
      </c>
      <c r="E31" s="1" t="s">
        <v>42</v>
      </c>
      <c r="F31" s="20" t="s">
        <v>209</v>
      </c>
      <c r="G31" s="10" t="s">
        <v>219</v>
      </c>
      <c r="I31" s="5"/>
      <c r="J31" s="1">
        <v>42892.7</v>
      </c>
      <c r="K31" s="1">
        <f t="shared" si="0"/>
        <v>42892.7</v>
      </c>
      <c r="L31" s="1">
        <f t="shared" si="12"/>
        <v>0</v>
      </c>
      <c r="M31" s="1">
        <f t="shared" si="11"/>
        <v>0</v>
      </c>
      <c r="N31" s="1" t="s">
        <v>40</v>
      </c>
      <c r="O31" s="1">
        <v>0</v>
      </c>
      <c r="P31" s="1" t="s">
        <v>32</v>
      </c>
      <c r="Q31" s="1">
        <v>18649</v>
      </c>
      <c r="R31" s="1">
        <v>42892.7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R23"/>
  <sheetViews>
    <sheetView workbookViewId="0">
      <selection activeCell="B27" sqref="B27"/>
    </sheetView>
  </sheetViews>
  <sheetFormatPr defaultRowHeight="11.25"/>
  <cols>
    <col min="1" max="1" width="8" style="1" customWidth="1"/>
    <col min="2" max="2" width="17.7109375" style="1" customWidth="1"/>
    <col min="3" max="3" width="10" style="1" customWidth="1"/>
    <col min="4" max="4" width="8.140625" style="1" customWidth="1"/>
    <col min="5" max="5" width="10" style="1" customWidth="1"/>
    <col min="6" max="12" width="8.140625" style="1" customWidth="1"/>
    <col min="13" max="13" width="20" style="1" customWidth="1"/>
    <col min="14" max="14" width="7.42578125" style="1" customWidth="1"/>
    <col min="15" max="15" width="7.85546875" style="1" customWidth="1"/>
    <col min="16" max="16" width="7" style="1" customWidth="1"/>
    <col min="17" max="16384" width="9.140625" style="1"/>
  </cols>
  <sheetData>
    <row r="1" spans="1:18" s="2" customFormat="1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53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55</v>
      </c>
    </row>
    <row r="2" spans="1:18">
      <c r="A2" s="1">
        <v>1</v>
      </c>
      <c r="B2" s="1" t="s">
        <v>262</v>
      </c>
      <c r="C2" s="1" t="s">
        <v>14</v>
      </c>
      <c r="D2" s="1" t="s">
        <v>22</v>
      </c>
      <c r="E2" s="1" t="s">
        <v>35</v>
      </c>
      <c r="F2" s="4" t="s">
        <v>220</v>
      </c>
      <c r="G2" s="1" t="s">
        <v>221</v>
      </c>
      <c r="H2" s="12">
        <v>21.8</v>
      </c>
      <c r="I2" s="9">
        <v>31.4</v>
      </c>
      <c r="J2" s="1">
        <v>7796.9999999999991</v>
      </c>
      <c r="K2" s="1">
        <f>J2-L2</f>
        <v>7796.9999999999991</v>
      </c>
      <c r="L2" s="1">
        <f>M2*J2</f>
        <v>0</v>
      </c>
      <c r="M2" s="1">
        <f>0/3</f>
        <v>0</v>
      </c>
      <c r="N2" s="1" t="s">
        <v>43</v>
      </c>
      <c r="O2" s="1">
        <v>0</v>
      </c>
      <c r="P2" s="1" t="s">
        <v>32</v>
      </c>
      <c r="Q2" s="1">
        <v>3390</v>
      </c>
      <c r="R2" s="1">
        <v>7796.9999999999991</v>
      </c>
    </row>
    <row r="3" spans="1:18">
      <c r="A3" s="1">
        <f>A2+1</f>
        <v>2</v>
      </c>
      <c r="B3" s="1" t="s">
        <v>262</v>
      </c>
      <c r="C3" s="1" t="s">
        <v>14</v>
      </c>
      <c r="D3" s="1" t="s">
        <v>22</v>
      </c>
      <c r="E3" s="1" t="s">
        <v>35</v>
      </c>
      <c r="F3" s="4" t="s">
        <v>220</v>
      </c>
      <c r="G3" s="1" t="s">
        <v>221</v>
      </c>
      <c r="H3" s="12">
        <v>21.8</v>
      </c>
      <c r="I3" s="9">
        <v>31.4</v>
      </c>
      <c r="J3" s="1">
        <v>7796.9999999999991</v>
      </c>
      <c r="K3" s="1">
        <f>J3-L3</f>
        <v>7796.9999999999991</v>
      </c>
      <c r="L3" s="1">
        <f>M3*J3</f>
        <v>0</v>
      </c>
      <c r="M3" s="1">
        <f t="shared" ref="M3:M6" si="0">0/3</f>
        <v>0</v>
      </c>
      <c r="N3" s="1" t="s">
        <v>43</v>
      </c>
      <c r="O3" s="1">
        <v>0</v>
      </c>
      <c r="P3" s="1" t="s">
        <v>32</v>
      </c>
      <c r="Q3" s="1">
        <v>3390</v>
      </c>
      <c r="R3" s="1">
        <v>7796.9999999999991</v>
      </c>
    </row>
    <row r="4" spans="1:18">
      <c r="A4" s="1">
        <f t="shared" ref="A4:A22" si="1">A3+1</f>
        <v>3</v>
      </c>
      <c r="B4" s="1" t="s">
        <v>262</v>
      </c>
      <c r="C4" s="1" t="s">
        <v>14</v>
      </c>
      <c r="D4" s="1" t="s">
        <v>22</v>
      </c>
      <c r="E4" s="1" t="s">
        <v>35</v>
      </c>
      <c r="F4" s="4" t="s">
        <v>220</v>
      </c>
      <c r="G4" s="1" t="s">
        <v>221</v>
      </c>
      <c r="H4" s="12">
        <v>21.8</v>
      </c>
      <c r="I4" s="9">
        <v>31.4</v>
      </c>
      <c r="J4" s="1">
        <v>7796.9999999999991</v>
      </c>
      <c r="K4" s="1">
        <f>J4-L4</f>
        <v>7796.9999999999991</v>
      </c>
      <c r="L4" s="1">
        <f>M4*J4</f>
        <v>0</v>
      </c>
      <c r="M4" s="1">
        <f t="shared" si="0"/>
        <v>0</v>
      </c>
      <c r="N4" s="1" t="s">
        <v>43</v>
      </c>
      <c r="O4" s="1">
        <v>0</v>
      </c>
      <c r="P4" s="1" t="s">
        <v>32</v>
      </c>
      <c r="Q4" s="1">
        <v>3390</v>
      </c>
      <c r="R4" s="1">
        <v>7796.9999999999991</v>
      </c>
    </row>
    <row r="5" spans="1:18">
      <c r="A5" s="1">
        <f t="shared" si="1"/>
        <v>4</v>
      </c>
      <c r="B5" s="1" t="s">
        <v>262</v>
      </c>
      <c r="C5" s="1" t="s">
        <v>14</v>
      </c>
      <c r="D5" s="1" t="s">
        <v>22</v>
      </c>
      <c r="E5" s="1" t="s">
        <v>35</v>
      </c>
      <c r="F5" s="4" t="s">
        <v>222</v>
      </c>
      <c r="G5" s="1" t="s">
        <v>223</v>
      </c>
      <c r="H5" s="9">
        <v>20.1235243</v>
      </c>
      <c r="I5" s="23">
        <v>30.565325099999999</v>
      </c>
      <c r="J5" s="1">
        <v>2879.6</v>
      </c>
      <c r="K5" s="1">
        <f t="shared" ref="K5:K23" si="2">J5-L5</f>
        <v>2879.6</v>
      </c>
      <c r="L5" s="1">
        <f t="shared" ref="L5:L8" si="3">M5*J5</f>
        <v>0</v>
      </c>
      <c r="M5" s="1">
        <f t="shared" si="0"/>
        <v>0</v>
      </c>
      <c r="N5" s="1" t="s">
        <v>43</v>
      </c>
      <c r="O5" s="1">
        <v>0</v>
      </c>
      <c r="P5" s="1" t="s">
        <v>32</v>
      </c>
      <c r="Q5" s="1">
        <v>1252</v>
      </c>
      <c r="R5" s="1">
        <v>2879.6</v>
      </c>
    </row>
    <row r="6" spans="1:18">
      <c r="A6" s="1">
        <f t="shared" si="1"/>
        <v>5</v>
      </c>
      <c r="B6" s="1" t="s">
        <v>262</v>
      </c>
      <c r="C6" s="1" t="s">
        <v>14</v>
      </c>
      <c r="D6" s="1" t="s">
        <v>22</v>
      </c>
      <c r="E6" s="1" t="s">
        <v>35</v>
      </c>
      <c r="F6" s="4" t="s">
        <v>222</v>
      </c>
      <c r="G6" s="1" t="s">
        <v>223</v>
      </c>
      <c r="H6" s="9">
        <v>20.1235243</v>
      </c>
      <c r="I6" s="23">
        <v>30.565325099999999</v>
      </c>
      <c r="J6" s="1">
        <v>2879.6</v>
      </c>
      <c r="K6" s="1">
        <f t="shared" si="2"/>
        <v>2879.6</v>
      </c>
      <c r="L6" s="1">
        <f t="shared" si="3"/>
        <v>0</v>
      </c>
      <c r="M6" s="1">
        <f t="shared" si="0"/>
        <v>0</v>
      </c>
      <c r="N6" s="1" t="s">
        <v>43</v>
      </c>
      <c r="O6" s="1">
        <v>0</v>
      </c>
      <c r="P6" s="1" t="s">
        <v>32</v>
      </c>
      <c r="Q6" s="1">
        <v>1252</v>
      </c>
      <c r="R6" s="1">
        <v>2879.6</v>
      </c>
    </row>
    <row r="7" spans="1:18">
      <c r="A7" s="1">
        <f t="shared" si="1"/>
        <v>6</v>
      </c>
      <c r="B7" s="1" t="s">
        <v>262</v>
      </c>
      <c r="C7" s="1" t="s">
        <v>14</v>
      </c>
      <c r="D7" s="1" t="s">
        <v>22</v>
      </c>
      <c r="E7" s="1" t="s">
        <v>35</v>
      </c>
      <c r="F7" s="4" t="s">
        <v>222</v>
      </c>
      <c r="G7" s="10" t="s">
        <v>224</v>
      </c>
      <c r="I7" s="5"/>
      <c r="J7" s="1">
        <v>9811.7999999999993</v>
      </c>
      <c r="K7" s="1">
        <f t="shared" si="2"/>
        <v>9811.7999999999993</v>
      </c>
      <c r="L7" s="1">
        <f t="shared" si="3"/>
        <v>0</v>
      </c>
      <c r="M7" s="1">
        <f>0/1</f>
        <v>0</v>
      </c>
      <c r="N7" s="1" t="s">
        <v>43</v>
      </c>
      <c r="O7" s="1">
        <v>0</v>
      </c>
      <c r="P7" s="1" t="s">
        <v>32</v>
      </c>
      <c r="Q7" s="1">
        <v>4266</v>
      </c>
      <c r="R7" s="1">
        <v>9811.7999999999993</v>
      </c>
    </row>
    <row r="8" spans="1:18">
      <c r="A8" s="1">
        <f t="shared" si="1"/>
        <v>7</v>
      </c>
      <c r="B8" s="1" t="s">
        <v>262</v>
      </c>
      <c r="C8" s="1" t="s">
        <v>14</v>
      </c>
      <c r="D8" s="1" t="s">
        <v>22</v>
      </c>
      <c r="E8" s="1" t="s">
        <v>35</v>
      </c>
      <c r="F8" s="4" t="s">
        <v>225</v>
      </c>
      <c r="G8" s="1" t="s">
        <v>226</v>
      </c>
      <c r="H8" s="9">
        <v>19.600802000000002</v>
      </c>
      <c r="I8" s="9">
        <v>30.409731000000001</v>
      </c>
      <c r="J8" s="1">
        <v>13972.499999999998</v>
      </c>
      <c r="K8" s="1">
        <f t="shared" si="2"/>
        <v>13972.499999999998</v>
      </c>
      <c r="L8" s="1">
        <f t="shared" si="3"/>
        <v>0</v>
      </c>
      <c r="M8" s="1">
        <f>0/3</f>
        <v>0</v>
      </c>
      <c r="N8" s="1" t="s">
        <v>43</v>
      </c>
      <c r="O8" s="1">
        <v>0</v>
      </c>
      <c r="P8" s="1" t="s">
        <v>32</v>
      </c>
      <c r="Q8" s="1">
        <v>6075</v>
      </c>
      <c r="R8" s="1">
        <v>13972.499999999998</v>
      </c>
    </row>
    <row r="9" spans="1:18">
      <c r="A9" s="1">
        <f t="shared" si="1"/>
        <v>8</v>
      </c>
      <c r="B9" s="1" t="s">
        <v>262</v>
      </c>
      <c r="C9" s="1" t="s">
        <v>14</v>
      </c>
      <c r="D9" s="1" t="s">
        <v>22</v>
      </c>
      <c r="E9" s="1" t="s">
        <v>35</v>
      </c>
      <c r="F9" s="4" t="s">
        <v>225</v>
      </c>
      <c r="G9" s="1" t="s">
        <v>226</v>
      </c>
      <c r="H9" s="9">
        <v>19.600802000000002</v>
      </c>
      <c r="I9" s="9">
        <v>30.409731000000001</v>
      </c>
      <c r="J9" s="1">
        <v>13972.499999999998</v>
      </c>
      <c r="K9" s="1">
        <f t="shared" si="2"/>
        <v>13972.499999999998</v>
      </c>
      <c r="L9" s="1">
        <f t="shared" ref="L9:L10" si="4">M9*J9</f>
        <v>0</v>
      </c>
      <c r="M9" s="1">
        <f t="shared" ref="M9:M19" si="5">0/3</f>
        <v>0</v>
      </c>
      <c r="N9" s="1" t="s">
        <v>43</v>
      </c>
      <c r="O9" s="1">
        <v>0</v>
      </c>
      <c r="P9" s="1" t="s">
        <v>32</v>
      </c>
      <c r="Q9" s="1">
        <v>6075</v>
      </c>
      <c r="R9" s="1">
        <v>13972.499999999998</v>
      </c>
    </row>
    <row r="10" spans="1:18">
      <c r="A10" s="1">
        <f t="shared" si="1"/>
        <v>9</v>
      </c>
      <c r="B10" s="1" t="s">
        <v>262</v>
      </c>
      <c r="C10" s="1" t="s">
        <v>14</v>
      </c>
      <c r="D10" s="1" t="s">
        <v>22</v>
      </c>
      <c r="E10" s="1" t="s">
        <v>35</v>
      </c>
      <c r="F10" s="4" t="s">
        <v>225</v>
      </c>
      <c r="G10" s="1" t="s">
        <v>226</v>
      </c>
      <c r="H10" s="9">
        <v>19.600802000000002</v>
      </c>
      <c r="I10" s="9">
        <v>30.409731000000001</v>
      </c>
      <c r="J10" s="1">
        <v>13972.499999999998</v>
      </c>
      <c r="K10" s="1">
        <f t="shared" si="2"/>
        <v>13972.499999999998</v>
      </c>
      <c r="L10" s="1">
        <f t="shared" si="4"/>
        <v>0</v>
      </c>
      <c r="M10" s="1">
        <f t="shared" si="5"/>
        <v>0</v>
      </c>
      <c r="N10" s="1" t="s">
        <v>43</v>
      </c>
      <c r="O10" s="1">
        <v>0</v>
      </c>
      <c r="P10" s="1" t="s">
        <v>32</v>
      </c>
      <c r="Q10" s="1">
        <v>6075</v>
      </c>
      <c r="R10" s="1">
        <v>13972.499999999998</v>
      </c>
    </row>
    <row r="11" spans="1:18">
      <c r="A11" s="1">
        <f t="shared" si="1"/>
        <v>10</v>
      </c>
      <c r="B11" s="1" t="s">
        <v>262</v>
      </c>
      <c r="C11" s="1" t="s">
        <v>14</v>
      </c>
      <c r="D11" s="1" t="s">
        <v>22</v>
      </c>
      <c r="E11" s="1" t="s">
        <v>35</v>
      </c>
      <c r="F11" s="4" t="s">
        <v>227</v>
      </c>
      <c r="G11" s="1" t="s">
        <v>228</v>
      </c>
      <c r="H11" s="9">
        <v>19.146140299999999</v>
      </c>
      <c r="I11" s="23">
        <v>30.470325800000001</v>
      </c>
      <c r="J11" s="1">
        <v>30300.199999999997</v>
      </c>
      <c r="K11" s="1">
        <f t="shared" si="2"/>
        <v>30300.199999999997</v>
      </c>
      <c r="L11" s="1">
        <f t="shared" ref="L11:L13" si="6">M11*J11</f>
        <v>0</v>
      </c>
      <c r="M11" s="1">
        <f t="shared" si="5"/>
        <v>0</v>
      </c>
      <c r="N11" s="1" t="s">
        <v>43</v>
      </c>
      <c r="O11" s="1">
        <v>0</v>
      </c>
      <c r="P11" s="1" t="s">
        <v>32</v>
      </c>
      <c r="Q11" s="1">
        <v>13174</v>
      </c>
      <c r="R11" s="1">
        <v>30300.199999999997</v>
      </c>
    </row>
    <row r="12" spans="1:18">
      <c r="A12" s="1">
        <f t="shared" si="1"/>
        <v>11</v>
      </c>
      <c r="B12" s="1" t="s">
        <v>262</v>
      </c>
      <c r="C12" s="1" t="s">
        <v>14</v>
      </c>
      <c r="D12" s="1" t="s">
        <v>22</v>
      </c>
      <c r="E12" s="1" t="s">
        <v>35</v>
      </c>
      <c r="F12" s="4" t="s">
        <v>227</v>
      </c>
      <c r="G12" s="1" t="s">
        <v>228</v>
      </c>
      <c r="H12" s="9">
        <v>19.146140299999999</v>
      </c>
      <c r="I12" s="23">
        <v>30.470325800000001</v>
      </c>
      <c r="J12" s="1">
        <v>30300.199999999997</v>
      </c>
      <c r="K12" s="1">
        <f t="shared" si="2"/>
        <v>30300.199999999997</v>
      </c>
      <c r="L12" s="1">
        <f t="shared" si="6"/>
        <v>0</v>
      </c>
      <c r="M12" s="1">
        <f t="shared" si="5"/>
        <v>0</v>
      </c>
      <c r="N12" s="1" t="s">
        <v>43</v>
      </c>
      <c r="O12" s="1">
        <v>0</v>
      </c>
      <c r="P12" s="1" t="s">
        <v>32</v>
      </c>
      <c r="Q12" s="1">
        <v>13174</v>
      </c>
      <c r="R12" s="1">
        <v>30300.199999999997</v>
      </c>
    </row>
    <row r="13" spans="1:18">
      <c r="A13" s="1">
        <f t="shared" si="1"/>
        <v>12</v>
      </c>
      <c r="B13" s="1" t="s">
        <v>262</v>
      </c>
      <c r="C13" s="1" t="s">
        <v>14</v>
      </c>
      <c r="D13" s="1" t="s">
        <v>22</v>
      </c>
      <c r="E13" s="1" t="s">
        <v>35</v>
      </c>
      <c r="F13" s="4" t="s">
        <v>227</v>
      </c>
      <c r="G13" s="1" t="s">
        <v>228</v>
      </c>
      <c r="H13" s="9">
        <v>19.146140299999999</v>
      </c>
      <c r="I13" s="23">
        <v>30.470325800000001</v>
      </c>
      <c r="J13" s="1">
        <v>30300.199999999997</v>
      </c>
      <c r="K13" s="1">
        <f t="shared" si="2"/>
        <v>30300.199999999997</v>
      </c>
      <c r="L13" s="1">
        <f t="shared" si="6"/>
        <v>0</v>
      </c>
      <c r="M13" s="1">
        <f t="shared" si="5"/>
        <v>0</v>
      </c>
      <c r="N13" s="1" t="s">
        <v>43</v>
      </c>
      <c r="O13" s="1">
        <v>0</v>
      </c>
      <c r="P13" s="1" t="s">
        <v>32</v>
      </c>
      <c r="Q13" s="1">
        <v>13174</v>
      </c>
      <c r="R13" s="1">
        <v>30300.199999999997</v>
      </c>
    </row>
    <row r="14" spans="1:18">
      <c r="A14" s="1">
        <f t="shared" si="1"/>
        <v>13</v>
      </c>
      <c r="B14" s="1" t="s">
        <v>262</v>
      </c>
      <c r="C14" s="1" t="s">
        <v>14</v>
      </c>
      <c r="D14" s="1" t="s">
        <v>22</v>
      </c>
      <c r="E14" s="1" t="s">
        <v>35</v>
      </c>
      <c r="F14" s="4" t="s">
        <v>229</v>
      </c>
      <c r="G14" s="10" t="s">
        <v>230</v>
      </c>
      <c r="I14" s="5"/>
      <c r="J14" s="1">
        <v>21086.399999999998</v>
      </c>
      <c r="K14" s="1">
        <f t="shared" si="2"/>
        <v>21086.399999999998</v>
      </c>
      <c r="L14" s="1">
        <f t="shared" ref="L14:L16" si="7">M14*J14</f>
        <v>0</v>
      </c>
      <c r="M14" s="1">
        <f t="shared" si="5"/>
        <v>0</v>
      </c>
      <c r="N14" s="1" t="s">
        <v>43</v>
      </c>
      <c r="O14" s="1">
        <v>0</v>
      </c>
      <c r="P14" s="1" t="s">
        <v>32</v>
      </c>
      <c r="Q14" s="1">
        <v>9168</v>
      </c>
      <c r="R14" s="1">
        <v>21086.399999999998</v>
      </c>
    </row>
    <row r="15" spans="1:18">
      <c r="A15" s="1">
        <f t="shared" si="1"/>
        <v>14</v>
      </c>
      <c r="B15" s="1" t="s">
        <v>262</v>
      </c>
      <c r="C15" s="1" t="s">
        <v>14</v>
      </c>
      <c r="D15" s="1" t="s">
        <v>22</v>
      </c>
      <c r="E15" s="1" t="s">
        <v>35</v>
      </c>
      <c r="F15" s="4" t="s">
        <v>229</v>
      </c>
      <c r="G15" s="10" t="s">
        <v>230</v>
      </c>
      <c r="I15" s="5"/>
      <c r="J15" s="1">
        <v>21086.399999999998</v>
      </c>
      <c r="K15" s="1">
        <f t="shared" si="2"/>
        <v>21086.399999999998</v>
      </c>
      <c r="L15" s="1">
        <f t="shared" si="7"/>
        <v>0</v>
      </c>
      <c r="M15" s="1">
        <f t="shared" si="5"/>
        <v>0</v>
      </c>
      <c r="N15" s="1" t="s">
        <v>43</v>
      </c>
      <c r="O15" s="1">
        <v>0</v>
      </c>
      <c r="P15" s="1" t="s">
        <v>32</v>
      </c>
      <c r="Q15" s="1">
        <v>9168</v>
      </c>
      <c r="R15" s="1">
        <v>21086.399999999998</v>
      </c>
    </row>
    <row r="16" spans="1:18">
      <c r="A16" s="1">
        <f t="shared" si="1"/>
        <v>15</v>
      </c>
      <c r="B16" s="1" t="s">
        <v>262</v>
      </c>
      <c r="C16" s="1" t="s">
        <v>14</v>
      </c>
      <c r="D16" s="1" t="s">
        <v>22</v>
      </c>
      <c r="E16" s="1" t="s">
        <v>35</v>
      </c>
      <c r="F16" s="4" t="s">
        <v>229</v>
      </c>
      <c r="G16" s="10" t="s">
        <v>230</v>
      </c>
      <c r="I16" s="5"/>
      <c r="J16" s="1">
        <v>21086.399999999998</v>
      </c>
      <c r="K16" s="1">
        <f t="shared" si="2"/>
        <v>21086.399999999998</v>
      </c>
      <c r="L16" s="1">
        <f t="shared" si="7"/>
        <v>0</v>
      </c>
      <c r="M16" s="1">
        <f t="shared" si="5"/>
        <v>0</v>
      </c>
      <c r="N16" s="1" t="s">
        <v>43</v>
      </c>
      <c r="O16" s="1">
        <v>0</v>
      </c>
      <c r="P16" s="1" t="s">
        <v>32</v>
      </c>
      <c r="Q16" s="1">
        <v>9168</v>
      </c>
      <c r="R16" s="1">
        <v>21086.399999999998</v>
      </c>
    </row>
    <row r="17" spans="1:18">
      <c r="A17" s="1">
        <f t="shared" si="1"/>
        <v>16</v>
      </c>
      <c r="B17" s="1" t="s">
        <v>262</v>
      </c>
      <c r="C17" s="1" t="s">
        <v>14</v>
      </c>
      <c r="D17" s="1" t="s">
        <v>22</v>
      </c>
      <c r="E17" s="1" t="s">
        <v>35</v>
      </c>
      <c r="F17" s="4" t="s">
        <v>231</v>
      </c>
      <c r="G17" s="1" t="s">
        <v>232</v>
      </c>
      <c r="H17" s="9">
        <v>18.050236000000002</v>
      </c>
      <c r="I17" s="9">
        <v>30.949517</v>
      </c>
      <c r="J17" s="1">
        <v>30815.399999999994</v>
      </c>
      <c r="K17" s="1">
        <f t="shared" si="2"/>
        <v>30815.399999999994</v>
      </c>
      <c r="L17" s="1">
        <f t="shared" ref="L17:L20" si="8">M17*J17</f>
        <v>0</v>
      </c>
      <c r="M17" s="1">
        <f t="shared" si="5"/>
        <v>0</v>
      </c>
      <c r="N17" s="1" t="s">
        <v>43</v>
      </c>
      <c r="O17" s="1">
        <v>0</v>
      </c>
      <c r="P17" s="1" t="s">
        <v>32</v>
      </c>
      <c r="Q17" s="1">
        <v>13398</v>
      </c>
      <c r="R17" s="1">
        <v>30815.399999999994</v>
      </c>
    </row>
    <row r="18" spans="1:18">
      <c r="A18" s="1">
        <f t="shared" si="1"/>
        <v>17</v>
      </c>
      <c r="B18" s="1" t="s">
        <v>262</v>
      </c>
      <c r="C18" s="1" t="s">
        <v>14</v>
      </c>
      <c r="D18" s="1" t="s">
        <v>22</v>
      </c>
      <c r="E18" s="1" t="s">
        <v>35</v>
      </c>
      <c r="F18" s="4" t="s">
        <v>231</v>
      </c>
      <c r="G18" s="1" t="s">
        <v>232</v>
      </c>
      <c r="H18" s="9">
        <v>18.050236000000002</v>
      </c>
      <c r="I18" s="9">
        <v>30.949517</v>
      </c>
      <c r="J18" s="1">
        <v>30815.399999999994</v>
      </c>
      <c r="K18" s="1">
        <f t="shared" si="2"/>
        <v>30815.399999999994</v>
      </c>
      <c r="L18" s="1">
        <f t="shared" si="8"/>
        <v>0</v>
      </c>
      <c r="M18" s="1">
        <f t="shared" si="5"/>
        <v>0</v>
      </c>
      <c r="N18" s="1" t="s">
        <v>43</v>
      </c>
      <c r="O18" s="1">
        <v>0</v>
      </c>
      <c r="P18" s="1" t="s">
        <v>32</v>
      </c>
      <c r="Q18" s="1">
        <v>13398</v>
      </c>
      <c r="R18" s="1">
        <v>30815.399999999994</v>
      </c>
    </row>
    <row r="19" spans="1:18">
      <c r="A19" s="1">
        <f t="shared" si="1"/>
        <v>18</v>
      </c>
      <c r="B19" s="1" t="s">
        <v>262</v>
      </c>
      <c r="C19" s="1" t="s">
        <v>14</v>
      </c>
      <c r="D19" s="1" t="s">
        <v>22</v>
      </c>
      <c r="E19" s="1" t="s">
        <v>35</v>
      </c>
      <c r="F19" s="4" t="s">
        <v>231</v>
      </c>
      <c r="G19" s="1" t="s">
        <v>232</v>
      </c>
      <c r="H19" s="9">
        <v>18.050236000000002</v>
      </c>
      <c r="I19" s="9">
        <v>30.949517</v>
      </c>
      <c r="J19" s="1">
        <v>30815.399999999994</v>
      </c>
      <c r="K19" s="1">
        <f t="shared" si="2"/>
        <v>30815.399999999994</v>
      </c>
      <c r="L19" s="1">
        <f t="shared" si="8"/>
        <v>0</v>
      </c>
      <c r="M19" s="1">
        <f t="shared" si="5"/>
        <v>0</v>
      </c>
      <c r="N19" s="1" t="s">
        <v>43</v>
      </c>
      <c r="O19" s="1">
        <v>0</v>
      </c>
      <c r="P19" s="1" t="s">
        <v>32</v>
      </c>
      <c r="Q19" s="1">
        <v>13398</v>
      </c>
      <c r="R19" s="1">
        <v>30815.399999999994</v>
      </c>
    </row>
    <row r="20" spans="1:18">
      <c r="A20" s="1">
        <f t="shared" si="1"/>
        <v>19</v>
      </c>
      <c r="B20" s="1" t="s">
        <v>262</v>
      </c>
      <c r="C20" s="1" t="s">
        <v>14</v>
      </c>
      <c r="D20" s="1" t="s">
        <v>22</v>
      </c>
      <c r="E20" s="1" t="s">
        <v>35</v>
      </c>
      <c r="F20" s="25" t="s">
        <v>233</v>
      </c>
      <c r="G20" s="1" t="s">
        <v>234</v>
      </c>
      <c r="H20" s="9">
        <v>18.529957400000001</v>
      </c>
      <c r="I20" s="23">
        <v>31.827792500000001</v>
      </c>
      <c r="J20" s="1">
        <v>11247</v>
      </c>
      <c r="K20" s="1">
        <f t="shared" si="2"/>
        <v>11247</v>
      </c>
      <c r="L20" s="1">
        <f t="shared" si="8"/>
        <v>0</v>
      </c>
      <c r="M20" s="1">
        <f>0/2</f>
        <v>0</v>
      </c>
      <c r="N20" s="1" t="s">
        <v>43</v>
      </c>
      <c r="O20" s="1">
        <v>0</v>
      </c>
      <c r="P20" s="1" t="s">
        <v>32</v>
      </c>
      <c r="Q20" s="1">
        <v>4890</v>
      </c>
      <c r="R20" s="1">
        <v>11247</v>
      </c>
    </row>
    <row r="21" spans="1:18">
      <c r="A21" s="1">
        <f t="shared" si="1"/>
        <v>20</v>
      </c>
      <c r="B21" s="1" t="s">
        <v>262</v>
      </c>
      <c r="C21" s="1" t="s">
        <v>14</v>
      </c>
      <c r="D21" s="1" t="s">
        <v>22</v>
      </c>
      <c r="E21" s="1" t="s">
        <v>35</v>
      </c>
      <c r="F21" s="25" t="s">
        <v>233</v>
      </c>
      <c r="G21" s="1" t="s">
        <v>234</v>
      </c>
      <c r="H21" s="9">
        <v>18.529957400000001</v>
      </c>
      <c r="I21" s="23">
        <v>31.827792500000001</v>
      </c>
      <c r="J21" s="1">
        <v>11247</v>
      </c>
      <c r="K21" s="1">
        <f t="shared" si="2"/>
        <v>11247</v>
      </c>
      <c r="L21" s="1">
        <f t="shared" ref="L21" si="9">M21*J21</f>
        <v>0</v>
      </c>
      <c r="M21" s="1">
        <f>0/2</f>
        <v>0</v>
      </c>
      <c r="N21" s="1" t="s">
        <v>43</v>
      </c>
      <c r="O21" s="1">
        <v>0</v>
      </c>
      <c r="P21" s="1" t="s">
        <v>32</v>
      </c>
      <c r="Q21" s="1">
        <v>4890</v>
      </c>
      <c r="R21" s="1">
        <v>11247</v>
      </c>
    </row>
    <row r="22" spans="1:18">
      <c r="A22" s="1">
        <f t="shared" si="1"/>
        <v>21</v>
      </c>
      <c r="B22" s="1" t="s">
        <v>262</v>
      </c>
      <c r="C22" s="1" t="s">
        <v>14</v>
      </c>
      <c r="D22" s="1" t="s">
        <v>22</v>
      </c>
      <c r="E22" s="1" t="s">
        <v>35</v>
      </c>
      <c r="F22" s="25" t="s">
        <v>233</v>
      </c>
      <c r="G22" s="1" t="s">
        <v>235</v>
      </c>
      <c r="H22" s="12">
        <v>18.483333300000002</v>
      </c>
      <c r="I22" s="9">
        <v>31.816666699999999</v>
      </c>
      <c r="J22" s="1">
        <v>23623.299999999996</v>
      </c>
      <c r="K22" s="1">
        <f t="shared" si="2"/>
        <v>23623.299999999996</v>
      </c>
      <c r="L22" s="1">
        <f t="shared" ref="L22:L23" si="10">M22*J22</f>
        <v>0</v>
      </c>
      <c r="M22" s="1">
        <f t="shared" ref="M22:M23" si="11">0/2</f>
        <v>0</v>
      </c>
      <c r="N22" s="1" t="s">
        <v>43</v>
      </c>
      <c r="O22" s="1">
        <v>0</v>
      </c>
      <c r="P22" s="1" t="s">
        <v>32</v>
      </c>
      <c r="Q22" s="1">
        <v>10271</v>
      </c>
      <c r="R22" s="1">
        <v>23623.299999999996</v>
      </c>
    </row>
    <row r="23" spans="1:18">
      <c r="A23" s="1">
        <f>A22+1</f>
        <v>22</v>
      </c>
      <c r="B23" s="1" t="s">
        <v>262</v>
      </c>
      <c r="C23" s="1" t="s">
        <v>14</v>
      </c>
      <c r="D23" s="1" t="s">
        <v>22</v>
      </c>
      <c r="E23" s="1" t="s">
        <v>35</v>
      </c>
      <c r="F23" s="25" t="s">
        <v>233</v>
      </c>
      <c r="G23" s="1" t="s">
        <v>235</v>
      </c>
      <c r="H23" s="12">
        <v>18.483333300000002</v>
      </c>
      <c r="I23" s="9">
        <v>31.816666699999999</v>
      </c>
      <c r="J23" s="1">
        <v>23623.299999999996</v>
      </c>
      <c r="K23" s="1">
        <f t="shared" si="2"/>
        <v>23623.299999999996</v>
      </c>
      <c r="L23" s="1">
        <f t="shared" si="10"/>
        <v>0</v>
      </c>
      <c r="M23" s="1">
        <f t="shared" si="11"/>
        <v>0</v>
      </c>
      <c r="N23" s="1" t="s">
        <v>43</v>
      </c>
      <c r="O23" s="1">
        <v>0</v>
      </c>
      <c r="P23" s="1" t="s">
        <v>32</v>
      </c>
      <c r="Q23" s="1">
        <v>10271</v>
      </c>
      <c r="R23" s="1">
        <v>23623.299999999996</v>
      </c>
    </row>
  </sheetData>
  <pageMargins left="0.7" right="0.7" top="0.75" bottom="0.75" header="0.3" footer="0.3"/>
  <ignoredErrors>
    <ignoredError sqref="M7" 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>
  <dimension ref="A1:R206"/>
  <sheetViews>
    <sheetView tabSelected="1" topLeftCell="A172" workbookViewId="0">
      <selection activeCell="H180" sqref="H180"/>
    </sheetView>
  </sheetViews>
  <sheetFormatPr defaultRowHeight="11.25"/>
  <cols>
    <col min="1" max="1" width="7.42578125" style="1" customWidth="1"/>
    <col min="2" max="2" width="18.7109375" style="1" customWidth="1"/>
    <col min="3" max="3" width="9.28515625" style="1" customWidth="1"/>
    <col min="4" max="4" width="7.5703125" style="1" customWidth="1"/>
    <col min="5" max="5" width="12.85546875" style="1" customWidth="1"/>
    <col min="6" max="6" width="14.140625" style="1" customWidth="1"/>
    <col min="7" max="7" width="13.42578125" style="1" customWidth="1"/>
    <col min="8" max="12" width="8.140625" style="1" customWidth="1"/>
    <col min="13" max="13" width="13.7109375" style="1" customWidth="1"/>
    <col min="14" max="14" width="8.42578125" style="1" customWidth="1"/>
    <col min="15" max="15" width="7.85546875" style="1" customWidth="1"/>
    <col min="16" max="16" width="6.85546875" style="1" customWidth="1"/>
    <col min="17" max="16384" width="9.140625" style="1"/>
  </cols>
  <sheetData>
    <row r="1" spans="1:18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53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55</v>
      </c>
    </row>
    <row r="2" spans="1:18">
      <c r="A2" s="1">
        <v>1</v>
      </c>
      <c r="B2" s="1" t="s">
        <v>51</v>
      </c>
      <c r="C2" s="1" t="s">
        <v>14</v>
      </c>
      <c r="D2" s="1" t="s">
        <v>27</v>
      </c>
      <c r="E2" s="1" t="s">
        <v>44</v>
      </c>
      <c r="F2" s="1" t="s">
        <v>236</v>
      </c>
      <c r="G2" s="10" t="s">
        <v>236</v>
      </c>
      <c r="J2" s="1">
        <v>45379</v>
      </c>
      <c r="K2" s="1">
        <f>J2-L2</f>
        <v>45379</v>
      </c>
      <c r="L2" s="1">
        <f>M2*J2</f>
        <v>0</v>
      </c>
      <c r="M2" s="1">
        <f>0/17</f>
        <v>0</v>
      </c>
      <c r="N2" s="1" t="s">
        <v>40</v>
      </c>
      <c r="O2" s="1" t="s">
        <v>25</v>
      </c>
      <c r="P2" s="1" t="s">
        <v>32</v>
      </c>
      <c r="Q2" s="1">
        <v>45379</v>
      </c>
      <c r="R2" s="1">
        <v>45379</v>
      </c>
    </row>
    <row r="3" spans="1:18">
      <c r="A3" s="1">
        <f>A2+1</f>
        <v>2</v>
      </c>
      <c r="B3" s="1" t="s">
        <v>51</v>
      </c>
      <c r="C3" s="1" t="s">
        <v>14</v>
      </c>
      <c r="D3" s="1" t="s">
        <v>27</v>
      </c>
      <c r="E3" s="1" t="s">
        <v>44</v>
      </c>
      <c r="F3" s="1" t="s">
        <v>236</v>
      </c>
      <c r="G3" s="10" t="s">
        <v>236</v>
      </c>
      <c r="J3" s="1">
        <v>45379</v>
      </c>
      <c r="K3" s="1">
        <f t="shared" ref="K3:K66" si="0">J3-L3</f>
        <v>45379</v>
      </c>
      <c r="L3" s="1">
        <f t="shared" ref="L3:L19" si="1">M3*J3</f>
        <v>0</v>
      </c>
      <c r="M3" s="1">
        <f t="shared" ref="M3:M18" si="2">0/17</f>
        <v>0</v>
      </c>
      <c r="N3" s="1" t="s">
        <v>40</v>
      </c>
      <c r="O3" s="1">
        <v>0</v>
      </c>
      <c r="P3" s="1" t="s">
        <v>32</v>
      </c>
      <c r="Q3" s="1">
        <v>45379</v>
      </c>
      <c r="R3" s="1">
        <v>45379</v>
      </c>
    </row>
    <row r="4" spans="1:18">
      <c r="A4" s="1">
        <f t="shared" ref="A4:A67" si="3">A3+1</f>
        <v>3</v>
      </c>
      <c r="B4" s="1" t="s">
        <v>51</v>
      </c>
      <c r="C4" s="1" t="s">
        <v>14</v>
      </c>
      <c r="D4" s="1" t="s">
        <v>27</v>
      </c>
      <c r="E4" s="1" t="s">
        <v>44</v>
      </c>
      <c r="F4" s="1" t="s">
        <v>236</v>
      </c>
      <c r="G4" s="10" t="s">
        <v>236</v>
      </c>
      <c r="J4" s="1">
        <v>45379</v>
      </c>
      <c r="K4" s="1">
        <f t="shared" si="0"/>
        <v>45379</v>
      </c>
      <c r="L4" s="1">
        <f t="shared" si="1"/>
        <v>0</v>
      </c>
      <c r="M4" s="1">
        <f t="shared" si="2"/>
        <v>0</v>
      </c>
      <c r="N4" s="1" t="s">
        <v>40</v>
      </c>
      <c r="O4" s="1">
        <v>0</v>
      </c>
      <c r="P4" s="1" t="s">
        <v>32</v>
      </c>
      <c r="Q4" s="1">
        <v>45379</v>
      </c>
      <c r="R4" s="1">
        <v>45379</v>
      </c>
    </row>
    <row r="5" spans="1:18">
      <c r="A5" s="1">
        <f t="shared" si="3"/>
        <v>4</v>
      </c>
      <c r="B5" s="1" t="s">
        <v>51</v>
      </c>
      <c r="C5" s="1" t="s">
        <v>14</v>
      </c>
      <c r="D5" s="1" t="s">
        <v>27</v>
      </c>
      <c r="E5" s="1" t="s">
        <v>44</v>
      </c>
      <c r="F5" s="1" t="s">
        <v>236</v>
      </c>
      <c r="G5" s="10" t="s">
        <v>236</v>
      </c>
      <c r="J5" s="1">
        <v>45379</v>
      </c>
      <c r="K5" s="1">
        <f t="shared" si="0"/>
        <v>45379</v>
      </c>
      <c r="L5" s="1">
        <f t="shared" si="1"/>
        <v>0</v>
      </c>
      <c r="M5" s="1">
        <f t="shared" si="2"/>
        <v>0</v>
      </c>
      <c r="N5" s="1" t="s">
        <v>40</v>
      </c>
      <c r="O5" s="1">
        <v>0</v>
      </c>
      <c r="P5" s="1" t="s">
        <v>32</v>
      </c>
      <c r="Q5" s="1">
        <v>45379</v>
      </c>
      <c r="R5" s="1">
        <v>45379</v>
      </c>
    </row>
    <row r="6" spans="1:18">
      <c r="A6" s="1">
        <f t="shared" si="3"/>
        <v>5</v>
      </c>
      <c r="B6" s="1" t="s">
        <v>51</v>
      </c>
      <c r="C6" s="1" t="s">
        <v>14</v>
      </c>
      <c r="D6" s="1" t="s">
        <v>27</v>
      </c>
      <c r="E6" s="1" t="s">
        <v>44</v>
      </c>
      <c r="F6" s="1" t="s">
        <v>236</v>
      </c>
      <c r="G6" s="10" t="s">
        <v>236</v>
      </c>
      <c r="J6" s="1">
        <v>45379</v>
      </c>
      <c r="K6" s="1">
        <f t="shared" si="0"/>
        <v>45379</v>
      </c>
      <c r="L6" s="1">
        <f t="shared" si="1"/>
        <v>0</v>
      </c>
      <c r="M6" s="1">
        <f t="shared" si="2"/>
        <v>0</v>
      </c>
      <c r="N6" s="1" t="s">
        <v>40</v>
      </c>
      <c r="O6" s="1">
        <v>0</v>
      </c>
      <c r="P6" s="1" t="s">
        <v>32</v>
      </c>
      <c r="Q6" s="1">
        <v>45379</v>
      </c>
      <c r="R6" s="1">
        <v>45379</v>
      </c>
    </row>
    <row r="7" spans="1:18">
      <c r="A7" s="1">
        <f t="shared" si="3"/>
        <v>6</v>
      </c>
      <c r="B7" s="1" t="s">
        <v>51</v>
      </c>
      <c r="C7" s="1" t="s">
        <v>14</v>
      </c>
      <c r="D7" s="1" t="s">
        <v>27</v>
      </c>
      <c r="E7" s="1" t="s">
        <v>44</v>
      </c>
      <c r="F7" s="1" t="s">
        <v>236</v>
      </c>
      <c r="G7" s="10" t="s">
        <v>236</v>
      </c>
      <c r="J7" s="1">
        <v>45379</v>
      </c>
      <c r="K7" s="1">
        <f t="shared" si="0"/>
        <v>45379</v>
      </c>
      <c r="L7" s="1">
        <f t="shared" si="1"/>
        <v>0</v>
      </c>
      <c r="M7" s="1">
        <f t="shared" si="2"/>
        <v>0</v>
      </c>
      <c r="N7" s="1" t="s">
        <v>40</v>
      </c>
      <c r="O7" s="1">
        <v>0</v>
      </c>
      <c r="P7" s="1" t="s">
        <v>32</v>
      </c>
      <c r="Q7" s="1">
        <v>45379</v>
      </c>
      <c r="R7" s="1">
        <v>45379</v>
      </c>
    </row>
    <row r="8" spans="1:18">
      <c r="A8" s="1">
        <f t="shared" si="3"/>
        <v>7</v>
      </c>
      <c r="B8" s="1" t="s">
        <v>51</v>
      </c>
      <c r="C8" s="1" t="s">
        <v>14</v>
      </c>
      <c r="D8" s="1" t="s">
        <v>27</v>
      </c>
      <c r="E8" s="1" t="s">
        <v>44</v>
      </c>
      <c r="F8" s="1" t="s">
        <v>236</v>
      </c>
      <c r="G8" s="10" t="s">
        <v>236</v>
      </c>
      <c r="J8" s="1">
        <v>45379</v>
      </c>
      <c r="K8" s="1">
        <f t="shared" si="0"/>
        <v>45379</v>
      </c>
      <c r="L8" s="1">
        <f t="shared" si="1"/>
        <v>0</v>
      </c>
      <c r="M8" s="1">
        <f t="shared" si="2"/>
        <v>0</v>
      </c>
      <c r="N8" s="1" t="s">
        <v>40</v>
      </c>
      <c r="O8" s="1">
        <v>0</v>
      </c>
      <c r="P8" s="1" t="s">
        <v>32</v>
      </c>
      <c r="Q8" s="1">
        <v>45379</v>
      </c>
      <c r="R8" s="1">
        <v>45379</v>
      </c>
    </row>
    <row r="9" spans="1:18">
      <c r="A9" s="1">
        <f t="shared" si="3"/>
        <v>8</v>
      </c>
      <c r="B9" s="1" t="s">
        <v>51</v>
      </c>
      <c r="C9" s="1" t="s">
        <v>14</v>
      </c>
      <c r="D9" s="1" t="s">
        <v>27</v>
      </c>
      <c r="E9" s="1" t="s">
        <v>44</v>
      </c>
      <c r="F9" s="1" t="s">
        <v>236</v>
      </c>
      <c r="G9" s="10" t="s">
        <v>236</v>
      </c>
      <c r="J9" s="1">
        <v>45379</v>
      </c>
      <c r="K9" s="1">
        <f t="shared" si="0"/>
        <v>45379</v>
      </c>
      <c r="L9" s="1">
        <f t="shared" si="1"/>
        <v>0</v>
      </c>
      <c r="M9" s="1">
        <f t="shared" si="2"/>
        <v>0</v>
      </c>
      <c r="N9" s="1" t="s">
        <v>40</v>
      </c>
      <c r="O9" s="1">
        <v>0</v>
      </c>
      <c r="P9" s="1" t="s">
        <v>32</v>
      </c>
      <c r="Q9" s="1">
        <v>45379</v>
      </c>
      <c r="R9" s="1">
        <v>45379</v>
      </c>
    </row>
    <row r="10" spans="1:18">
      <c r="A10" s="1">
        <f t="shared" si="3"/>
        <v>9</v>
      </c>
      <c r="B10" s="1" t="s">
        <v>51</v>
      </c>
      <c r="C10" s="1" t="s">
        <v>14</v>
      </c>
      <c r="D10" s="1" t="s">
        <v>27</v>
      </c>
      <c r="E10" s="1" t="s">
        <v>44</v>
      </c>
      <c r="F10" s="1" t="s">
        <v>236</v>
      </c>
      <c r="G10" s="10" t="s">
        <v>236</v>
      </c>
      <c r="J10" s="1">
        <v>45379</v>
      </c>
      <c r="K10" s="1">
        <f t="shared" si="0"/>
        <v>45379</v>
      </c>
      <c r="L10" s="1">
        <f t="shared" si="1"/>
        <v>0</v>
      </c>
      <c r="M10" s="1">
        <f t="shared" si="2"/>
        <v>0</v>
      </c>
      <c r="N10" s="1" t="s">
        <v>40</v>
      </c>
      <c r="O10" s="1">
        <v>0</v>
      </c>
      <c r="P10" s="1" t="s">
        <v>32</v>
      </c>
      <c r="Q10" s="1">
        <v>45379</v>
      </c>
      <c r="R10" s="1">
        <v>45379</v>
      </c>
    </row>
    <row r="11" spans="1:18">
      <c r="A11" s="1">
        <f t="shared" si="3"/>
        <v>10</v>
      </c>
      <c r="B11" s="1" t="s">
        <v>51</v>
      </c>
      <c r="C11" s="1" t="s">
        <v>14</v>
      </c>
      <c r="D11" s="1" t="s">
        <v>27</v>
      </c>
      <c r="E11" s="1" t="s">
        <v>44</v>
      </c>
      <c r="F11" s="1" t="s">
        <v>236</v>
      </c>
      <c r="G11" s="10" t="s">
        <v>236</v>
      </c>
      <c r="J11" s="1">
        <v>45379</v>
      </c>
      <c r="K11" s="1">
        <f t="shared" si="0"/>
        <v>45379</v>
      </c>
      <c r="L11" s="1">
        <f t="shared" si="1"/>
        <v>0</v>
      </c>
      <c r="M11" s="1">
        <f t="shared" si="2"/>
        <v>0</v>
      </c>
      <c r="N11" s="1" t="s">
        <v>40</v>
      </c>
      <c r="O11" s="1">
        <v>0</v>
      </c>
      <c r="P11" s="1" t="s">
        <v>32</v>
      </c>
      <c r="Q11" s="1">
        <v>45379</v>
      </c>
      <c r="R11" s="1">
        <v>45379</v>
      </c>
    </row>
    <row r="12" spans="1:18">
      <c r="A12" s="1">
        <f t="shared" si="3"/>
        <v>11</v>
      </c>
      <c r="B12" s="1" t="s">
        <v>51</v>
      </c>
      <c r="C12" s="1" t="s">
        <v>14</v>
      </c>
      <c r="D12" s="1" t="s">
        <v>27</v>
      </c>
      <c r="E12" s="1" t="s">
        <v>44</v>
      </c>
      <c r="F12" s="1" t="s">
        <v>236</v>
      </c>
      <c r="G12" s="10" t="s">
        <v>236</v>
      </c>
      <c r="J12" s="1">
        <v>45379</v>
      </c>
      <c r="K12" s="1">
        <f t="shared" si="0"/>
        <v>45379</v>
      </c>
      <c r="L12" s="1">
        <f t="shared" si="1"/>
        <v>0</v>
      </c>
      <c r="M12" s="1">
        <f t="shared" si="2"/>
        <v>0</v>
      </c>
      <c r="N12" s="1" t="s">
        <v>40</v>
      </c>
      <c r="O12" s="1">
        <v>0</v>
      </c>
      <c r="P12" s="1" t="s">
        <v>32</v>
      </c>
      <c r="Q12" s="1">
        <v>45379</v>
      </c>
      <c r="R12" s="1">
        <v>45379</v>
      </c>
    </row>
    <row r="13" spans="1:18">
      <c r="A13" s="1">
        <f t="shared" si="3"/>
        <v>12</v>
      </c>
      <c r="B13" s="1" t="s">
        <v>51</v>
      </c>
      <c r="C13" s="1" t="s">
        <v>14</v>
      </c>
      <c r="D13" s="1" t="s">
        <v>27</v>
      </c>
      <c r="E13" s="1" t="s">
        <v>44</v>
      </c>
      <c r="F13" s="1" t="s">
        <v>236</v>
      </c>
      <c r="G13" s="10" t="s">
        <v>236</v>
      </c>
      <c r="J13" s="1">
        <v>45379</v>
      </c>
      <c r="K13" s="1">
        <f t="shared" si="0"/>
        <v>45379</v>
      </c>
      <c r="L13" s="1">
        <f t="shared" si="1"/>
        <v>0</v>
      </c>
      <c r="M13" s="1">
        <f t="shared" si="2"/>
        <v>0</v>
      </c>
      <c r="N13" s="1" t="s">
        <v>40</v>
      </c>
      <c r="O13" s="1">
        <v>0</v>
      </c>
      <c r="P13" s="1" t="s">
        <v>32</v>
      </c>
      <c r="Q13" s="1">
        <v>45379</v>
      </c>
      <c r="R13" s="1">
        <v>45379</v>
      </c>
    </row>
    <row r="14" spans="1:18">
      <c r="A14" s="1">
        <f t="shared" si="3"/>
        <v>13</v>
      </c>
      <c r="B14" s="1" t="s">
        <v>51</v>
      </c>
      <c r="C14" s="1" t="s">
        <v>14</v>
      </c>
      <c r="D14" s="1" t="s">
        <v>27</v>
      </c>
      <c r="E14" s="1" t="s">
        <v>44</v>
      </c>
      <c r="F14" s="1" t="s">
        <v>236</v>
      </c>
      <c r="G14" s="10" t="s">
        <v>236</v>
      </c>
      <c r="J14" s="1">
        <v>45379</v>
      </c>
      <c r="K14" s="1">
        <f t="shared" si="0"/>
        <v>45379</v>
      </c>
      <c r="L14" s="1">
        <f t="shared" si="1"/>
        <v>0</v>
      </c>
      <c r="M14" s="1">
        <f t="shared" si="2"/>
        <v>0</v>
      </c>
      <c r="N14" s="1" t="s">
        <v>40</v>
      </c>
      <c r="O14" s="1">
        <v>0</v>
      </c>
      <c r="P14" s="1" t="s">
        <v>32</v>
      </c>
      <c r="Q14" s="1">
        <v>45379</v>
      </c>
      <c r="R14" s="1">
        <v>45379</v>
      </c>
    </row>
    <row r="15" spans="1:18">
      <c r="A15" s="1">
        <f t="shared" si="3"/>
        <v>14</v>
      </c>
      <c r="B15" s="1" t="s">
        <v>51</v>
      </c>
      <c r="C15" s="1" t="s">
        <v>14</v>
      </c>
      <c r="D15" s="1" t="s">
        <v>27</v>
      </c>
      <c r="E15" s="1" t="s">
        <v>44</v>
      </c>
      <c r="F15" s="1" t="s">
        <v>236</v>
      </c>
      <c r="G15" s="10" t="s">
        <v>236</v>
      </c>
      <c r="J15" s="1">
        <v>45379</v>
      </c>
      <c r="K15" s="1">
        <f t="shared" si="0"/>
        <v>45379</v>
      </c>
      <c r="L15" s="1">
        <f t="shared" si="1"/>
        <v>0</v>
      </c>
      <c r="M15" s="1">
        <f t="shared" si="2"/>
        <v>0</v>
      </c>
      <c r="N15" s="1" t="s">
        <v>40</v>
      </c>
      <c r="O15" s="1">
        <v>0</v>
      </c>
      <c r="P15" s="1" t="s">
        <v>32</v>
      </c>
      <c r="Q15" s="1">
        <v>45379</v>
      </c>
      <c r="R15" s="1">
        <v>45379</v>
      </c>
    </row>
    <row r="16" spans="1:18">
      <c r="A16" s="1">
        <f t="shared" si="3"/>
        <v>15</v>
      </c>
      <c r="B16" s="1" t="s">
        <v>51</v>
      </c>
      <c r="C16" s="1" t="s">
        <v>14</v>
      </c>
      <c r="D16" s="1" t="s">
        <v>27</v>
      </c>
      <c r="E16" s="1" t="s">
        <v>44</v>
      </c>
      <c r="F16" s="1" t="s">
        <v>236</v>
      </c>
      <c r="G16" s="10" t="s">
        <v>236</v>
      </c>
      <c r="J16" s="1">
        <v>45379</v>
      </c>
      <c r="K16" s="1">
        <f t="shared" si="0"/>
        <v>45379</v>
      </c>
      <c r="L16" s="1">
        <f t="shared" si="1"/>
        <v>0</v>
      </c>
      <c r="M16" s="1">
        <f t="shared" si="2"/>
        <v>0</v>
      </c>
      <c r="N16" s="1" t="s">
        <v>40</v>
      </c>
      <c r="O16" s="1">
        <v>0</v>
      </c>
      <c r="P16" s="1" t="s">
        <v>32</v>
      </c>
      <c r="Q16" s="1">
        <v>45379</v>
      </c>
      <c r="R16" s="1">
        <v>45379</v>
      </c>
    </row>
    <row r="17" spans="1:18">
      <c r="A17" s="1">
        <f t="shared" si="3"/>
        <v>16</v>
      </c>
      <c r="B17" s="1" t="s">
        <v>51</v>
      </c>
      <c r="C17" s="1" t="s">
        <v>14</v>
      </c>
      <c r="D17" s="1" t="s">
        <v>27</v>
      </c>
      <c r="E17" s="1" t="s">
        <v>44</v>
      </c>
      <c r="F17" s="1" t="s">
        <v>236</v>
      </c>
      <c r="G17" s="10" t="s">
        <v>236</v>
      </c>
      <c r="J17" s="1">
        <v>45379</v>
      </c>
      <c r="K17" s="1">
        <f t="shared" si="0"/>
        <v>45379</v>
      </c>
      <c r="L17" s="1">
        <f t="shared" si="1"/>
        <v>0</v>
      </c>
      <c r="M17" s="1">
        <f t="shared" si="2"/>
        <v>0</v>
      </c>
      <c r="N17" s="1" t="s">
        <v>40</v>
      </c>
      <c r="O17" s="1">
        <v>0</v>
      </c>
      <c r="P17" s="1" t="s">
        <v>32</v>
      </c>
      <c r="Q17" s="1">
        <v>45379</v>
      </c>
      <c r="R17" s="1">
        <v>45379</v>
      </c>
    </row>
    <row r="18" spans="1:18">
      <c r="A18" s="1">
        <f t="shared" si="3"/>
        <v>17</v>
      </c>
      <c r="B18" s="1" t="s">
        <v>51</v>
      </c>
      <c r="C18" s="1" t="s">
        <v>14</v>
      </c>
      <c r="D18" s="1" t="s">
        <v>27</v>
      </c>
      <c r="E18" s="1" t="s">
        <v>44</v>
      </c>
      <c r="F18" s="1" t="s">
        <v>236</v>
      </c>
      <c r="G18" s="10" t="s">
        <v>236</v>
      </c>
      <c r="J18" s="1">
        <v>45379</v>
      </c>
      <c r="K18" s="1">
        <f t="shared" si="0"/>
        <v>45379</v>
      </c>
      <c r="L18" s="1">
        <f t="shared" si="1"/>
        <v>0</v>
      </c>
      <c r="M18" s="1">
        <f t="shared" si="2"/>
        <v>0</v>
      </c>
      <c r="N18" s="1" t="s">
        <v>40</v>
      </c>
      <c r="O18" s="1">
        <v>0</v>
      </c>
      <c r="P18" s="1" t="s">
        <v>32</v>
      </c>
      <c r="Q18" s="1">
        <v>45379</v>
      </c>
      <c r="R18" s="1">
        <v>45379</v>
      </c>
    </row>
    <row r="19" spans="1:18">
      <c r="A19" s="1">
        <f t="shared" si="3"/>
        <v>18</v>
      </c>
      <c r="B19" s="1" t="s">
        <v>51</v>
      </c>
      <c r="C19" s="1" t="s">
        <v>14</v>
      </c>
      <c r="D19" s="1" t="s">
        <v>27</v>
      </c>
      <c r="E19" s="1" t="s">
        <v>44</v>
      </c>
      <c r="F19" s="1" t="s">
        <v>237</v>
      </c>
      <c r="G19" s="1" t="s">
        <v>247</v>
      </c>
      <c r="H19" s="9">
        <v>12.051272000000001</v>
      </c>
      <c r="I19" s="9">
        <v>24.880721000000001</v>
      </c>
      <c r="J19" s="1">
        <v>244931.59999999998</v>
      </c>
      <c r="K19" s="1">
        <f t="shared" si="0"/>
        <v>216116.1176470588</v>
      </c>
      <c r="L19" s="1">
        <f t="shared" si="1"/>
        <v>28815.482352941173</v>
      </c>
      <c r="M19" s="11">
        <f>2/17</f>
        <v>0.11764705882352941</v>
      </c>
      <c r="N19" s="1" t="s">
        <v>40</v>
      </c>
      <c r="O19" s="1">
        <v>0</v>
      </c>
      <c r="P19" s="1" t="s">
        <v>32</v>
      </c>
      <c r="Q19" s="1">
        <v>106492</v>
      </c>
      <c r="R19" s="1">
        <v>244931.59999999998</v>
      </c>
    </row>
    <row r="20" spans="1:18">
      <c r="A20" s="1">
        <f t="shared" si="3"/>
        <v>19</v>
      </c>
      <c r="B20" s="1" t="s">
        <v>51</v>
      </c>
      <c r="C20" s="1" t="s">
        <v>14</v>
      </c>
      <c r="D20" s="1" t="s">
        <v>27</v>
      </c>
      <c r="E20" s="1" t="s">
        <v>44</v>
      </c>
      <c r="F20" s="1" t="s">
        <v>237</v>
      </c>
      <c r="G20" s="1" t="s">
        <v>247</v>
      </c>
      <c r="H20" s="9">
        <v>12.051272000000001</v>
      </c>
      <c r="I20" s="9">
        <v>24.880721000000001</v>
      </c>
      <c r="J20" s="1">
        <v>244931.59999999998</v>
      </c>
      <c r="K20" s="1">
        <f t="shared" si="0"/>
        <v>216116.1176470588</v>
      </c>
      <c r="L20" s="1">
        <f t="shared" ref="L20:L36" si="4">M20*J20</f>
        <v>28815.482352941173</v>
      </c>
      <c r="M20" s="11">
        <f t="shared" ref="M20:M35" si="5">2/17</f>
        <v>0.11764705882352941</v>
      </c>
      <c r="N20" s="1" t="s">
        <v>40</v>
      </c>
      <c r="O20" s="1">
        <v>0</v>
      </c>
      <c r="P20" s="1" t="s">
        <v>32</v>
      </c>
      <c r="Q20" s="1">
        <v>106492</v>
      </c>
      <c r="R20" s="1">
        <v>244931.59999999998</v>
      </c>
    </row>
    <row r="21" spans="1:18">
      <c r="A21" s="1">
        <f t="shared" si="3"/>
        <v>20</v>
      </c>
      <c r="B21" s="1" t="s">
        <v>51</v>
      </c>
      <c r="C21" s="1" t="s">
        <v>14</v>
      </c>
      <c r="D21" s="1" t="s">
        <v>27</v>
      </c>
      <c r="E21" s="1" t="s">
        <v>44</v>
      </c>
      <c r="F21" s="1" t="s">
        <v>237</v>
      </c>
      <c r="G21" s="1" t="s">
        <v>247</v>
      </c>
      <c r="H21" s="9">
        <v>12.051272000000001</v>
      </c>
      <c r="I21" s="9">
        <v>24.880721000000001</v>
      </c>
      <c r="J21" s="1">
        <v>244931.59999999998</v>
      </c>
      <c r="K21" s="1">
        <f t="shared" si="0"/>
        <v>216116.1176470588</v>
      </c>
      <c r="L21" s="1">
        <f t="shared" si="4"/>
        <v>28815.482352941173</v>
      </c>
      <c r="M21" s="11">
        <f t="shared" si="5"/>
        <v>0.11764705882352941</v>
      </c>
      <c r="N21" s="1" t="s">
        <v>40</v>
      </c>
      <c r="O21" s="1">
        <v>0</v>
      </c>
      <c r="P21" s="1" t="s">
        <v>32</v>
      </c>
      <c r="Q21" s="1">
        <v>106492</v>
      </c>
      <c r="R21" s="1">
        <v>244931.59999999998</v>
      </c>
    </row>
    <row r="22" spans="1:18">
      <c r="A22" s="1">
        <f t="shared" si="3"/>
        <v>21</v>
      </c>
      <c r="B22" s="1" t="s">
        <v>51</v>
      </c>
      <c r="C22" s="1" t="s">
        <v>14</v>
      </c>
      <c r="D22" s="1" t="s">
        <v>27</v>
      </c>
      <c r="E22" s="1" t="s">
        <v>44</v>
      </c>
      <c r="F22" s="1" t="s">
        <v>237</v>
      </c>
      <c r="G22" s="1" t="s">
        <v>247</v>
      </c>
      <c r="H22" s="9">
        <v>12.051272000000001</v>
      </c>
      <c r="I22" s="9">
        <v>24.880721000000001</v>
      </c>
      <c r="J22" s="1">
        <v>244931.59999999998</v>
      </c>
      <c r="K22" s="1">
        <f t="shared" si="0"/>
        <v>216116.1176470588</v>
      </c>
      <c r="L22" s="1">
        <f t="shared" si="4"/>
        <v>28815.482352941173</v>
      </c>
      <c r="M22" s="11">
        <f t="shared" si="5"/>
        <v>0.11764705882352941</v>
      </c>
      <c r="N22" s="1" t="s">
        <v>40</v>
      </c>
      <c r="O22" s="1">
        <v>0</v>
      </c>
      <c r="P22" s="1" t="s">
        <v>32</v>
      </c>
      <c r="Q22" s="1">
        <v>106492</v>
      </c>
      <c r="R22" s="1">
        <v>244931.59999999998</v>
      </c>
    </row>
    <row r="23" spans="1:18">
      <c r="A23" s="1">
        <f t="shared" si="3"/>
        <v>22</v>
      </c>
      <c r="B23" s="1" t="s">
        <v>51</v>
      </c>
      <c r="C23" s="1" t="s">
        <v>14</v>
      </c>
      <c r="D23" s="1" t="s">
        <v>27</v>
      </c>
      <c r="E23" s="1" t="s">
        <v>44</v>
      </c>
      <c r="F23" s="1" t="s">
        <v>237</v>
      </c>
      <c r="G23" s="1" t="s">
        <v>247</v>
      </c>
      <c r="H23" s="9">
        <v>12.051272000000001</v>
      </c>
      <c r="I23" s="9">
        <v>24.880721000000001</v>
      </c>
      <c r="J23" s="1">
        <v>244931.59999999998</v>
      </c>
      <c r="K23" s="1">
        <f t="shared" si="0"/>
        <v>216116.1176470588</v>
      </c>
      <c r="L23" s="1">
        <f t="shared" si="4"/>
        <v>28815.482352941173</v>
      </c>
      <c r="M23" s="11">
        <f t="shared" si="5"/>
        <v>0.11764705882352941</v>
      </c>
      <c r="N23" s="1" t="s">
        <v>40</v>
      </c>
      <c r="O23" s="1">
        <v>0</v>
      </c>
      <c r="P23" s="1" t="s">
        <v>32</v>
      </c>
      <c r="Q23" s="1">
        <v>106492</v>
      </c>
      <c r="R23" s="1">
        <v>244931.59999999998</v>
      </c>
    </row>
    <row r="24" spans="1:18">
      <c r="A24" s="1">
        <f t="shared" si="3"/>
        <v>23</v>
      </c>
      <c r="B24" s="1" t="s">
        <v>51</v>
      </c>
      <c r="C24" s="1" t="s">
        <v>14</v>
      </c>
      <c r="D24" s="1" t="s">
        <v>27</v>
      </c>
      <c r="E24" s="1" t="s">
        <v>44</v>
      </c>
      <c r="F24" s="1" t="s">
        <v>237</v>
      </c>
      <c r="G24" s="1" t="s">
        <v>247</v>
      </c>
      <c r="H24" s="9">
        <v>12.051272000000001</v>
      </c>
      <c r="I24" s="9">
        <v>24.880721000000001</v>
      </c>
      <c r="J24" s="1">
        <v>244931.59999999998</v>
      </c>
      <c r="K24" s="1">
        <f t="shared" si="0"/>
        <v>216116.1176470588</v>
      </c>
      <c r="L24" s="1">
        <f t="shared" si="4"/>
        <v>28815.482352941173</v>
      </c>
      <c r="M24" s="11">
        <f t="shared" si="5"/>
        <v>0.11764705882352941</v>
      </c>
      <c r="N24" s="1" t="s">
        <v>40</v>
      </c>
      <c r="O24" s="1">
        <v>0</v>
      </c>
      <c r="P24" s="1" t="s">
        <v>32</v>
      </c>
      <c r="Q24" s="1">
        <v>106492</v>
      </c>
      <c r="R24" s="1">
        <v>244931.59999999998</v>
      </c>
    </row>
    <row r="25" spans="1:18">
      <c r="A25" s="1">
        <f t="shared" si="3"/>
        <v>24</v>
      </c>
      <c r="B25" s="1" t="s">
        <v>51</v>
      </c>
      <c r="C25" s="1" t="s">
        <v>14</v>
      </c>
      <c r="D25" s="1" t="s">
        <v>27</v>
      </c>
      <c r="E25" s="1" t="s">
        <v>44</v>
      </c>
      <c r="F25" s="1" t="s">
        <v>237</v>
      </c>
      <c r="G25" s="1" t="s">
        <v>247</v>
      </c>
      <c r="H25" s="9">
        <v>12.051272000000001</v>
      </c>
      <c r="I25" s="9">
        <v>24.880721000000001</v>
      </c>
      <c r="J25" s="1">
        <v>244931.59999999998</v>
      </c>
      <c r="K25" s="1">
        <f t="shared" si="0"/>
        <v>216116.1176470588</v>
      </c>
      <c r="L25" s="1">
        <f t="shared" si="4"/>
        <v>28815.482352941173</v>
      </c>
      <c r="M25" s="11">
        <f t="shared" si="5"/>
        <v>0.11764705882352941</v>
      </c>
      <c r="N25" s="1" t="s">
        <v>40</v>
      </c>
      <c r="O25" s="1">
        <v>0</v>
      </c>
      <c r="P25" s="1" t="s">
        <v>32</v>
      </c>
      <c r="Q25" s="1">
        <v>106492</v>
      </c>
      <c r="R25" s="1">
        <v>244931.59999999998</v>
      </c>
    </row>
    <row r="26" spans="1:18">
      <c r="A26" s="1">
        <f t="shared" si="3"/>
        <v>25</v>
      </c>
      <c r="B26" s="1" t="s">
        <v>51</v>
      </c>
      <c r="C26" s="1" t="s">
        <v>14</v>
      </c>
      <c r="D26" s="1" t="s">
        <v>27</v>
      </c>
      <c r="E26" s="1" t="s">
        <v>44</v>
      </c>
      <c r="F26" s="1" t="s">
        <v>237</v>
      </c>
      <c r="G26" s="1" t="s">
        <v>247</v>
      </c>
      <c r="H26" s="9">
        <v>12.051272000000001</v>
      </c>
      <c r="I26" s="9">
        <v>24.880721000000001</v>
      </c>
      <c r="J26" s="1">
        <v>244931.59999999998</v>
      </c>
      <c r="K26" s="1">
        <f t="shared" si="0"/>
        <v>216116.1176470588</v>
      </c>
      <c r="L26" s="1">
        <f t="shared" si="4"/>
        <v>28815.482352941173</v>
      </c>
      <c r="M26" s="11">
        <f t="shared" si="5"/>
        <v>0.11764705882352941</v>
      </c>
      <c r="N26" s="1" t="s">
        <v>40</v>
      </c>
      <c r="O26" s="1">
        <v>0</v>
      </c>
      <c r="P26" s="1" t="s">
        <v>32</v>
      </c>
      <c r="Q26" s="1">
        <v>106492</v>
      </c>
      <c r="R26" s="1">
        <v>244931.59999999998</v>
      </c>
    </row>
    <row r="27" spans="1:18">
      <c r="A27" s="1">
        <f t="shared" si="3"/>
        <v>26</v>
      </c>
      <c r="B27" s="1" t="s">
        <v>51</v>
      </c>
      <c r="C27" s="1" t="s">
        <v>14</v>
      </c>
      <c r="D27" s="1" t="s">
        <v>27</v>
      </c>
      <c r="E27" s="1" t="s">
        <v>44</v>
      </c>
      <c r="F27" s="1" t="s">
        <v>237</v>
      </c>
      <c r="G27" s="1" t="s">
        <v>247</v>
      </c>
      <c r="H27" s="9">
        <v>12.051272000000001</v>
      </c>
      <c r="I27" s="9">
        <v>24.880721000000001</v>
      </c>
      <c r="J27" s="1">
        <v>244931.59999999998</v>
      </c>
      <c r="K27" s="1">
        <f t="shared" si="0"/>
        <v>216116.1176470588</v>
      </c>
      <c r="L27" s="1">
        <f t="shared" si="4"/>
        <v>28815.482352941173</v>
      </c>
      <c r="M27" s="11">
        <f t="shared" si="5"/>
        <v>0.11764705882352941</v>
      </c>
      <c r="N27" s="1" t="s">
        <v>40</v>
      </c>
      <c r="O27" s="1">
        <v>0</v>
      </c>
      <c r="P27" s="1" t="s">
        <v>32</v>
      </c>
      <c r="Q27" s="1">
        <v>106492</v>
      </c>
      <c r="R27" s="1">
        <v>244931.59999999998</v>
      </c>
    </row>
    <row r="28" spans="1:18">
      <c r="A28" s="1">
        <f t="shared" si="3"/>
        <v>27</v>
      </c>
      <c r="B28" s="1" t="s">
        <v>51</v>
      </c>
      <c r="C28" s="1" t="s">
        <v>14</v>
      </c>
      <c r="D28" s="1" t="s">
        <v>27</v>
      </c>
      <c r="E28" s="1" t="s">
        <v>44</v>
      </c>
      <c r="F28" s="1" t="s">
        <v>237</v>
      </c>
      <c r="G28" s="1" t="s">
        <v>247</v>
      </c>
      <c r="H28" s="9">
        <v>12.051272000000001</v>
      </c>
      <c r="I28" s="9">
        <v>24.880721000000001</v>
      </c>
      <c r="J28" s="1">
        <v>244931.59999999998</v>
      </c>
      <c r="K28" s="1">
        <f t="shared" si="0"/>
        <v>216116.1176470588</v>
      </c>
      <c r="L28" s="1">
        <f t="shared" si="4"/>
        <v>28815.482352941173</v>
      </c>
      <c r="M28" s="11">
        <f t="shared" si="5"/>
        <v>0.11764705882352941</v>
      </c>
      <c r="N28" s="1" t="s">
        <v>40</v>
      </c>
      <c r="O28" s="1">
        <v>0</v>
      </c>
      <c r="P28" s="1" t="s">
        <v>32</v>
      </c>
      <c r="Q28" s="1">
        <v>106492</v>
      </c>
      <c r="R28" s="1">
        <v>244931.59999999998</v>
      </c>
    </row>
    <row r="29" spans="1:18">
      <c r="A29" s="1">
        <f t="shared" si="3"/>
        <v>28</v>
      </c>
      <c r="B29" s="1" t="s">
        <v>51</v>
      </c>
      <c r="C29" s="1" t="s">
        <v>14</v>
      </c>
      <c r="D29" s="1" t="s">
        <v>27</v>
      </c>
      <c r="E29" s="1" t="s">
        <v>44</v>
      </c>
      <c r="F29" s="1" t="s">
        <v>237</v>
      </c>
      <c r="G29" s="1" t="s">
        <v>247</v>
      </c>
      <c r="H29" s="9">
        <v>12.051272000000001</v>
      </c>
      <c r="I29" s="9">
        <v>24.880721000000001</v>
      </c>
      <c r="J29" s="1">
        <v>244931.59999999998</v>
      </c>
      <c r="K29" s="1">
        <f t="shared" si="0"/>
        <v>216116.1176470588</v>
      </c>
      <c r="L29" s="1">
        <f t="shared" si="4"/>
        <v>28815.482352941173</v>
      </c>
      <c r="M29" s="11">
        <f t="shared" si="5"/>
        <v>0.11764705882352941</v>
      </c>
      <c r="N29" s="1" t="s">
        <v>40</v>
      </c>
      <c r="O29" s="1">
        <v>0</v>
      </c>
      <c r="P29" s="1" t="s">
        <v>32</v>
      </c>
      <c r="Q29" s="1">
        <v>106492</v>
      </c>
      <c r="R29" s="1">
        <v>244931.59999999998</v>
      </c>
    </row>
    <row r="30" spans="1:18">
      <c r="A30" s="1">
        <f t="shared" si="3"/>
        <v>29</v>
      </c>
      <c r="B30" s="1" t="s">
        <v>51</v>
      </c>
      <c r="C30" s="1" t="s">
        <v>14</v>
      </c>
      <c r="D30" s="1" t="s">
        <v>27</v>
      </c>
      <c r="E30" s="1" t="s">
        <v>44</v>
      </c>
      <c r="F30" s="1" t="s">
        <v>237</v>
      </c>
      <c r="G30" s="1" t="s">
        <v>247</v>
      </c>
      <c r="H30" s="9">
        <v>12.051272000000001</v>
      </c>
      <c r="I30" s="9">
        <v>24.880721000000001</v>
      </c>
      <c r="J30" s="1">
        <v>244931.59999999998</v>
      </c>
      <c r="K30" s="1">
        <f t="shared" si="0"/>
        <v>216116.1176470588</v>
      </c>
      <c r="L30" s="1">
        <f t="shared" si="4"/>
        <v>28815.482352941173</v>
      </c>
      <c r="M30" s="11">
        <f t="shared" si="5"/>
        <v>0.11764705882352941</v>
      </c>
      <c r="N30" s="1" t="s">
        <v>40</v>
      </c>
      <c r="O30" s="1">
        <v>0</v>
      </c>
      <c r="P30" s="1" t="s">
        <v>32</v>
      </c>
      <c r="Q30" s="1">
        <v>106492</v>
      </c>
      <c r="R30" s="1">
        <v>244931.59999999998</v>
      </c>
    </row>
    <row r="31" spans="1:18">
      <c r="A31" s="1">
        <f t="shared" si="3"/>
        <v>30</v>
      </c>
      <c r="B31" s="1" t="s">
        <v>51</v>
      </c>
      <c r="C31" s="1" t="s">
        <v>14</v>
      </c>
      <c r="D31" s="1" t="s">
        <v>27</v>
      </c>
      <c r="E31" s="1" t="s">
        <v>44</v>
      </c>
      <c r="F31" s="1" t="s">
        <v>237</v>
      </c>
      <c r="G31" s="1" t="s">
        <v>247</v>
      </c>
      <c r="H31" s="9">
        <v>12.051272000000001</v>
      </c>
      <c r="I31" s="9">
        <v>24.880721000000001</v>
      </c>
      <c r="J31" s="1">
        <v>244931.59999999998</v>
      </c>
      <c r="K31" s="1">
        <f t="shared" si="0"/>
        <v>216116.1176470588</v>
      </c>
      <c r="L31" s="1">
        <f t="shared" si="4"/>
        <v>28815.482352941173</v>
      </c>
      <c r="M31" s="11">
        <f t="shared" si="5"/>
        <v>0.11764705882352941</v>
      </c>
      <c r="N31" s="1" t="s">
        <v>40</v>
      </c>
      <c r="O31" s="1">
        <v>0</v>
      </c>
      <c r="P31" s="1" t="s">
        <v>32</v>
      </c>
      <c r="Q31" s="1">
        <v>106492</v>
      </c>
      <c r="R31" s="1">
        <v>244931.59999999998</v>
      </c>
    </row>
    <row r="32" spans="1:18">
      <c r="A32" s="1">
        <f t="shared" si="3"/>
        <v>31</v>
      </c>
      <c r="B32" s="1" t="s">
        <v>51</v>
      </c>
      <c r="C32" s="1" t="s">
        <v>14</v>
      </c>
      <c r="D32" s="1" t="s">
        <v>27</v>
      </c>
      <c r="E32" s="1" t="s">
        <v>44</v>
      </c>
      <c r="F32" s="1" t="s">
        <v>237</v>
      </c>
      <c r="G32" s="1" t="s">
        <v>247</v>
      </c>
      <c r="H32" s="9">
        <v>12.051272000000001</v>
      </c>
      <c r="I32" s="9">
        <v>24.880721000000001</v>
      </c>
      <c r="J32" s="1">
        <v>244931.59999999998</v>
      </c>
      <c r="K32" s="1">
        <f t="shared" si="0"/>
        <v>216116.1176470588</v>
      </c>
      <c r="L32" s="1">
        <f t="shared" si="4"/>
        <v>28815.482352941173</v>
      </c>
      <c r="M32" s="11">
        <f t="shared" si="5"/>
        <v>0.11764705882352941</v>
      </c>
      <c r="N32" s="1" t="s">
        <v>40</v>
      </c>
      <c r="O32" s="1">
        <v>0</v>
      </c>
      <c r="P32" s="1" t="s">
        <v>32</v>
      </c>
      <c r="Q32" s="1">
        <v>106492</v>
      </c>
      <c r="R32" s="1">
        <v>244931.59999999998</v>
      </c>
    </row>
    <row r="33" spans="1:18">
      <c r="A33" s="1">
        <f t="shared" si="3"/>
        <v>32</v>
      </c>
      <c r="B33" s="1" t="s">
        <v>51</v>
      </c>
      <c r="C33" s="1" t="s">
        <v>14</v>
      </c>
      <c r="D33" s="1" t="s">
        <v>27</v>
      </c>
      <c r="E33" s="1" t="s">
        <v>44</v>
      </c>
      <c r="F33" s="1" t="s">
        <v>237</v>
      </c>
      <c r="G33" s="1" t="s">
        <v>247</v>
      </c>
      <c r="H33" s="9">
        <v>12.051272000000001</v>
      </c>
      <c r="I33" s="9">
        <v>24.880721000000001</v>
      </c>
      <c r="J33" s="1">
        <v>244931.59999999998</v>
      </c>
      <c r="K33" s="1">
        <f t="shared" si="0"/>
        <v>216116.1176470588</v>
      </c>
      <c r="L33" s="1">
        <f t="shared" si="4"/>
        <v>28815.482352941173</v>
      </c>
      <c r="M33" s="11">
        <f t="shared" si="5"/>
        <v>0.11764705882352941</v>
      </c>
      <c r="N33" s="1" t="s">
        <v>40</v>
      </c>
      <c r="O33" s="1">
        <v>1</v>
      </c>
      <c r="P33" s="1" t="s">
        <v>32</v>
      </c>
      <c r="Q33" s="1">
        <v>106492</v>
      </c>
      <c r="R33" s="1">
        <v>244931.59999999998</v>
      </c>
    </row>
    <row r="34" spans="1:18">
      <c r="A34" s="1">
        <f t="shared" si="3"/>
        <v>33</v>
      </c>
      <c r="B34" s="1" t="s">
        <v>51</v>
      </c>
      <c r="C34" s="1" t="s">
        <v>14</v>
      </c>
      <c r="D34" s="1" t="s">
        <v>27</v>
      </c>
      <c r="E34" s="1" t="s">
        <v>44</v>
      </c>
      <c r="F34" s="1" t="s">
        <v>237</v>
      </c>
      <c r="G34" s="1" t="s">
        <v>247</v>
      </c>
      <c r="H34" s="9">
        <v>12.051272000000001</v>
      </c>
      <c r="I34" s="9">
        <v>24.880721000000001</v>
      </c>
      <c r="J34" s="1">
        <v>244931.59999999998</v>
      </c>
      <c r="K34" s="1">
        <f t="shared" si="0"/>
        <v>216116.1176470588</v>
      </c>
      <c r="L34" s="1">
        <f t="shared" si="4"/>
        <v>28815.482352941173</v>
      </c>
      <c r="M34" s="11">
        <f t="shared" si="5"/>
        <v>0.11764705882352941</v>
      </c>
      <c r="N34" s="1" t="s">
        <v>40</v>
      </c>
      <c r="O34" s="1">
        <v>1</v>
      </c>
      <c r="P34" s="1" t="s">
        <v>32</v>
      </c>
      <c r="Q34" s="1">
        <v>106492</v>
      </c>
      <c r="R34" s="1">
        <v>244931.59999999998</v>
      </c>
    </row>
    <row r="35" spans="1:18">
      <c r="A35" s="1">
        <f t="shared" si="3"/>
        <v>34</v>
      </c>
      <c r="B35" s="1" t="s">
        <v>51</v>
      </c>
      <c r="C35" s="1" t="s">
        <v>14</v>
      </c>
      <c r="D35" s="1" t="s">
        <v>27</v>
      </c>
      <c r="E35" s="1" t="s">
        <v>44</v>
      </c>
      <c r="F35" s="1" t="s">
        <v>237</v>
      </c>
      <c r="G35" s="1" t="s">
        <v>247</v>
      </c>
      <c r="H35" s="9">
        <v>12.051272000000001</v>
      </c>
      <c r="I35" s="9">
        <v>24.880721000000001</v>
      </c>
      <c r="J35" s="1">
        <v>244931.6</v>
      </c>
      <c r="K35" s="1">
        <f t="shared" si="0"/>
        <v>216116.11764705883</v>
      </c>
      <c r="L35" s="1">
        <f t="shared" si="4"/>
        <v>28815.482352941177</v>
      </c>
      <c r="M35" s="11">
        <f t="shared" si="5"/>
        <v>0.11764705882352941</v>
      </c>
      <c r="N35" s="1" t="s">
        <v>40</v>
      </c>
      <c r="O35" s="1">
        <v>0</v>
      </c>
      <c r="P35" s="1" t="s">
        <v>32</v>
      </c>
      <c r="Q35" s="1">
        <v>106492</v>
      </c>
      <c r="R35" s="1">
        <v>244931.6</v>
      </c>
    </row>
    <row r="36" spans="1:18">
      <c r="A36" s="1">
        <f t="shared" si="3"/>
        <v>35</v>
      </c>
      <c r="B36" s="1" t="s">
        <v>51</v>
      </c>
      <c r="C36" s="1" t="s">
        <v>14</v>
      </c>
      <c r="D36" s="1" t="s">
        <v>27</v>
      </c>
      <c r="E36" s="1" t="s">
        <v>44</v>
      </c>
      <c r="F36" s="1" t="s">
        <v>238</v>
      </c>
      <c r="G36" s="10" t="s">
        <v>248</v>
      </c>
      <c r="I36" s="5"/>
      <c r="J36" s="1">
        <v>5177.2999999999993</v>
      </c>
      <c r="K36" s="1">
        <f t="shared" si="0"/>
        <v>4872.7529411764699</v>
      </c>
      <c r="L36" s="1">
        <f t="shared" si="4"/>
        <v>304.54705882352937</v>
      </c>
      <c r="M36" s="11">
        <f>1/17</f>
        <v>5.8823529411764705E-2</v>
      </c>
      <c r="N36" s="1" t="s">
        <v>40</v>
      </c>
      <c r="O36" s="1">
        <v>0</v>
      </c>
      <c r="P36" s="1" t="s">
        <v>32</v>
      </c>
      <c r="Q36" s="1">
        <v>2251</v>
      </c>
      <c r="R36" s="1">
        <v>5177.2999999999993</v>
      </c>
    </row>
    <row r="37" spans="1:18">
      <c r="A37" s="1">
        <f t="shared" si="3"/>
        <v>36</v>
      </c>
      <c r="B37" s="1" t="s">
        <v>51</v>
      </c>
      <c r="C37" s="1" t="s">
        <v>14</v>
      </c>
      <c r="D37" s="1" t="s">
        <v>27</v>
      </c>
      <c r="E37" s="1" t="s">
        <v>44</v>
      </c>
      <c r="F37" s="1" t="s">
        <v>238</v>
      </c>
      <c r="G37" s="10" t="s">
        <v>248</v>
      </c>
      <c r="I37" s="5"/>
      <c r="J37" s="1">
        <v>5177.2999999999993</v>
      </c>
      <c r="K37" s="1">
        <f t="shared" si="0"/>
        <v>4872.7529411764699</v>
      </c>
      <c r="L37" s="1">
        <f t="shared" ref="L37:L53" si="6">M37*J37</f>
        <v>304.54705882352937</v>
      </c>
      <c r="M37" s="11">
        <f t="shared" ref="M37:M52" si="7">1/17</f>
        <v>5.8823529411764705E-2</v>
      </c>
      <c r="N37" s="1" t="s">
        <v>40</v>
      </c>
      <c r="O37" s="1">
        <v>0</v>
      </c>
      <c r="P37" s="1" t="s">
        <v>32</v>
      </c>
      <c r="Q37" s="1">
        <v>2251</v>
      </c>
      <c r="R37" s="1">
        <v>5177.2999999999993</v>
      </c>
    </row>
    <row r="38" spans="1:18">
      <c r="A38" s="1">
        <f t="shared" si="3"/>
        <v>37</v>
      </c>
      <c r="B38" s="1" t="s">
        <v>51</v>
      </c>
      <c r="C38" s="1" t="s">
        <v>14</v>
      </c>
      <c r="D38" s="1" t="s">
        <v>27</v>
      </c>
      <c r="E38" s="1" t="s">
        <v>44</v>
      </c>
      <c r="F38" s="1" t="s">
        <v>238</v>
      </c>
      <c r="G38" s="10" t="s">
        <v>248</v>
      </c>
      <c r="I38" s="5"/>
      <c r="J38" s="1">
        <v>5177.2999999999993</v>
      </c>
      <c r="K38" s="1">
        <f t="shared" si="0"/>
        <v>4872.7529411764699</v>
      </c>
      <c r="L38" s="1">
        <f t="shared" si="6"/>
        <v>304.54705882352937</v>
      </c>
      <c r="M38" s="11">
        <f t="shared" si="7"/>
        <v>5.8823529411764705E-2</v>
      </c>
      <c r="N38" s="1" t="s">
        <v>40</v>
      </c>
      <c r="O38" s="1">
        <v>0</v>
      </c>
      <c r="P38" s="1" t="s">
        <v>32</v>
      </c>
      <c r="Q38" s="1">
        <v>2251</v>
      </c>
      <c r="R38" s="1">
        <v>5177.2999999999993</v>
      </c>
    </row>
    <row r="39" spans="1:18">
      <c r="A39" s="1">
        <f t="shared" si="3"/>
        <v>38</v>
      </c>
      <c r="B39" s="1" t="s">
        <v>51</v>
      </c>
      <c r="C39" s="1" t="s">
        <v>14</v>
      </c>
      <c r="D39" s="1" t="s">
        <v>27</v>
      </c>
      <c r="E39" s="1" t="s">
        <v>44</v>
      </c>
      <c r="F39" s="1" t="s">
        <v>238</v>
      </c>
      <c r="G39" s="10" t="s">
        <v>248</v>
      </c>
      <c r="I39" s="5"/>
      <c r="J39" s="1">
        <v>5177.2999999999993</v>
      </c>
      <c r="K39" s="1">
        <f t="shared" si="0"/>
        <v>4872.7529411764699</v>
      </c>
      <c r="L39" s="1">
        <f t="shared" si="6"/>
        <v>304.54705882352937</v>
      </c>
      <c r="M39" s="11">
        <f t="shared" si="7"/>
        <v>5.8823529411764705E-2</v>
      </c>
      <c r="N39" s="1" t="s">
        <v>40</v>
      </c>
      <c r="O39" s="1">
        <v>0</v>
      </c>
      <c r="P39" s="1" t="s">
        <v>32</v>
      </c>
      <c r="Q39" s="1">
        <v>2251</v>
      </c>
      <c r="R39" s="1">
        <v>5177.2999999999993</v>
      </c>
    </row>
    <row r="40" spans="1:18">
      <c r="A40" s="1">
        <f t="shared" si="3"/>
        <v>39</v>
      </c>
      <c r="B40" s="1" t="s">
        <v>51</v>
      </c>
      <c r="C40" s="1" t="s">
        <v>14</v>
      </c>
      <c r="D40" s="1" t="s">
        <v>27</v>
      </c>
      <c r="E40" s="1" t="s">
        <v>44</v>
      </c>
      <c r="F40" s="1" t="s">
        <v>238</v>
      </c>
      <c r="G40" s="10" t="s">
        <v>248</v>
      </c>
      <c r="I40" s="5"/>
      <c r="J40" s="1">
        <v>5177.2999999999993</v>
      </c>
      <c r="K40" s="1">
        <f t="shared" si="0"/>
        <v>4872.7529411764699</v>
      </c>
      <c r="L40" s="1">
        <f t="shared" si="6"/>
        <v>304.54705882352937</v>
      </c>
      <c r="M40" s="11">
        <f t="shared" si="7"/>
        <v>5.8823529411764705E-2</v>
      </c>
      <c r="N40" s="1" t="s">
        <v>40</v>
      </c>
      <c r="O40" s="1">
        <v>0</v>
      </c>
      <c r="P40" s="1" t="s">
        <v>32</v>
      </c>
      <c r="Q40" s="1">
        <v>2251</v>
      </c>
      <c r="R40" s="1">
        <v>5177.2999999999993</v>
      </c>
    </row>
    <row r="41" spans="1:18">
      <c r="A41" s="1">
        <f t="shared" si="3"/>
        <v>40</v>
      </c>
      <c r="B41" s="1" t="s">
        <v>51</v>
      </c>
      <c r="C41" s="1" t="s">
        <v>14</v>
      </c>
      <c r="D41" s="1" t="s">
        <v>27</v>
      </c>
      <c r="E41" s="1" t="s">
        <v>44</v>
      </c>
      <c r="F41" s="1" t="s">
        <v>238</v>
      </c>
      <c r="G41" s="10" t="s">
        <v>248</v>
      </c>
      <c r="I41" s="5"/>
      <c r="J41" s="1">
        <v>5177.2999999999993</v>
      </c>
      <c r="K41" s="1">
        <f t="shared" si="0"/>
        <v>4872.7529411764699</v>
      </c>
      <c r="L41" s="1">
        <f t="shared" si="6"/>
        <v>304.54705882352937</v>
      </c>
      <c r="M41" s="11">
        <f t="shared" si="7"/>
        <v>5.8823529411764705E-2</v>
      </c>
      <c r="N41" s="1" t="s">
        <v>40</v>
      </c>
      <c r="O41" s="1">
        <v>0</v>
      </c>
      <c r="P41" s="1" t="s">
        <v>32</v>
      </c>
      <c r="Q41" s="1">
        <v>2251</v>
      </c>
      <c r="R41" s="1">
        <v>5177.2999999999993</v>
      </c>
    </row>
    <row r="42" spans="1:18">
      <c r="A42" s="1">
        <f t="shared" si="3"/>
        <v>41</v>
      </c>
      <c r="B42" s="1" t="s">
        <v>51</v>
      </c>
      <c r="C42" s="1" t="s">
        <v>14</v>
      </c>
      <c r="D42" s="1" t="s">
        <v>27</v>
      </c>
      <c r="E42" s="1" t="s">
        <v>44</v>
      </c>
      <c r="F42" s="1" t="s">
        <v>238</v>
      </c>
      <c r="G42" s="10" t="s">
        <v>248</v>
      </c>
      <c r="I42" s="5"/>
      <c r="J42" s="1">
        <v>5177.2999999999993</v>
      </c>
      <c r="K42" s="1">
        <f t="shared" si="0"/>
        <v>4872.7529411764699</v>
      </c>
      <c r="L42" s="1">
        <f t="shared" si="6"/>
        <v>304.54705882352937</v>
      </c>
      <c r="M42" s="11">
        <f t="shared" si="7"/>
        <v>5.8823529411764705E-2</v>
      </c>
      <c r="N42" s="1" t="s">
        <v>40</v>
      </c>
      <c r="O42" s="1">
        <v>0</v>
      </c>
      <c r="P42" s="1" t="s">
        <v>32</v>
      </c>
      <c r="Q42" s="1">
        <v>2251</v>
      </c>
      <c r="R42" s="1">
        <v>5177.2999999999993</v>
      </c>
    </row>
    <row r="43" spans="1:18">
      <c r="A43" s="1">
        <f t="shared" si="3"/>
        <v>42</v>
      </c>
      <c r="B43" s="1" t="s">
        <v>51</v>
      </c>
      <c r="C43" s="1" t="s">
        <v>14</v>
      </c>
      <c r="D43" s="1" t="s">
        <v>27</v>
      </c>
      <c r="E43" s="1" t="s">
        <v>44</v>
      </c>
      <c r="F43" s="1" t="s">
        <v>238</v>
      </c>
      <c r="G43" s="10" t="s">
        <v>248</v>
      </c>
      <c r="I43" s="5"/>
      <c r="J43" s="1">
        <v>5177.2999999999993</v>
      </c>
      <c r="K43" s="1">
        <f t="shared" si="0"/>
        <v>4872.7529411764699</v>
      </c>
      <c r="L43" s="1">
        <f t="shared" si="6"/>
        <v>304.54705882352937</v>
      </c>
      <c r="M43" s="11">
        <f t="shared" si="7"/>
        <v>5.8823529411764705E-2</v>
      </c>
      <c r="N43" s="1" t="s">
        <v>40</v>
      </c>
      <c r="O43" s="1">
        <v>1</v>
      </c>
      <c r="P43" s="1" t="s">
        <v>32</v>
      </c>
      <c r="Q43" s="1">
        <v>2251</v>
      </c>
      <c r="R43" s="1">
        <v>5177.2999999999993</v>
      </c>
    </row>
    <row r="44" spans="1:18">
      <c r="A44" s="1">
        <f t="shared" si="3"/>
        <v>43</v>
      </c>
      <c r="B44" s="1" t="s">
        <v>51</v>
      </c>
      <c r="C44" s="1" t="s">
        <v>14</v>
      </c>
      <c r="D44" s="1" t="s">
        <v>27</v>
      </c>
      <c r="E44" s="1" t="s">
        <v>44</v>
      </c>
      <c r="F44" s="1" t="s">
        <v>238</v>
      </c>
      <c r="G44" s="10" t="s">
        <v>248</v>
      </c>
      <c r="I44" s="5"/>
      <c r="J44" s="1">
        <v>5177.2999999999993</v>
      </c>
      <c r="K44" s="1">
        <f t="shared" si="0"/>
        <v>4872.7529411764699</v>
      </c>
      <c r="L44" s="1">
        <f t="shared" si="6"/>
        <v>304.54705882352937</v>
      </c>
      <c r="M44" s="11">
        <f t="shared" si="7"/>
        <v>5.8823529411764705E-2</v>
      </c>
      <c r="N44" s="1" t="s">
        <v>40</v>
      </c>
      <c r="O44" s="1">
        <v>0</v>
      </c>
      <c r="P44" s="1" t="s">
        <v>32</v>
      </c>
      <c r="Q44" s="1">
        <v>2251</v>
      </c>
      <c r="R44" s="1">
        <v>5177.2999999999993</v>
      </c>
    </row>
    <row r="45" spans="1:18">
      <c r="A45" s="1">
        <f t="shared" si="3"/>
        <v>44</v>
      </c>
      <c r="B45" s="1" t="s">
        <v>51</v>
      </c>
      <c r="C45" s="1" t="s">
        <v>14</v>
      </c>
      <c r="D45" s="1" t="s">
        <v>27</v>
      </c>
      <c r="E45" s="1" t="s">
        <v>44</v>
      </c>
      <c r="F45" s="1" t="s">
        <v>238</v>
      </c>
      <c r="G45" s="10" t="s">
        <v>248</v>
      </c>
      <c r="I45" s="5"/>
      <c r="J45" s="1">
        <v>5177.2999999999993</v>
      </c>
      <c r="K45" s="1">
        <f t="shared" si="0"/>
        <v>4872.7529411764699</v>
      </c>
      <c r="L45" s="1">
        <f t="shared" si="6"/>
        <v>304.54705882352937</v>
      </c>
      <c r="M45" s="11">
        <f t="shared" si="7"/>
        <v>5.8823529411764705E-2</v>
      </c>
      <c r="N45" s="1" t="s">
        <v>40</v>
      </c>
      <c r="O45" s="1">
        <v>0</v>
      </c>
      <c r="P45" s="1" t="s">
        <v>32</v>
      </c>
      <c r="Q45" s="1">
        <v>2251</v>
      </c>
      <c r="R45" s="1">
        <v>5177.2999999999993</v>
      </c>
    </row>
    <row r="46" spans="1:18">
      <c r="A46" s="1">
        <f t="shared" si="3"/>
        <v>45</v>
      </c>
      <c r="B46" s="1" t="s">
        <v>51</v>
      </c>
      <c r="C46" s="1" t="s">
        <v>14</v>
      </c>
      <c r="D46" s="1" t="s">
        <v>27</v>
      </c>
      <c r="E46" s="1" t="s">
        <v>44</v>
      </c>
      <c r="F46" s="1" t="s">
        <v>238</v>
      </c>
      <c r="G46" s="10" t="s">
        <v>248</v>
      </c>
      <c r="I46" s="5"/>
      <c r="J46" s="1">
        <v>5177.2999999999993</v>
      </c>
      <c r="K46" s="1">
        <f t="shared" si="0"/>
        <v>4872.7529411764699</v>
      </c>
      <c r="L46" s="1">
        <f t="shared" si="6"/>
        <v>304.54705882352937</v>
      </c>
      <c r="M46" s="11">
        <f t="shared" si="7"/>
        <v>5.8823529411764705E-2</v>
      </c>
      <c r="N46" s="1" t="s">
        <v>40</v>
      </c>
      <c r="O46" s="1">
        <v>0</v>
      </c>
      <c r="P46" s="1" t="s">
        <v>32</v>
      </c>
      <c r="Q46" s="1">
        <v>2251</v>
      </c>
      <c r="R46" s="1">
        <v>5177.2999999999993</v>
      </c>
    </row>
    <row r="47" spans="1:18">
      <c r="A47" s="1">
        <f t="shared" si="3"/>
        <v>46</v>
      </c>
      <c r="B47" s="1" t="s">
        <v>51</v>
      </c>
      <c r="C47" s="1" t="s">
        <v>14</v>
      </c>
      <c r="D47" s="1" t="s">
        <v>27</v>
      </c>
      <c r="E47" s="1" t="s">
        <v>44</v>
      </c>
      <c r="F47" s="1" t="s">
        <v>238</v>
      </c>
      <c r="G47" s="10" t="s">
        <v>248</v>
      </c>
      <c r="I47" s="5"/>
      <c r="J47" s="1">
        <v>5177.2999999999993</v>
      </c>
      <c r="K47" s="1">
        <f t="shared" si="0"/>
        <v>4872.7529411764699</v>
      </c>
      <c r="L47" s="1">
        <f t="shared" si="6"/>
        <v>304.54705882352937</v>
      </c>
      <c r="M47" s="11">
        <f t="shared" si="7"/>
        <v>5.8823529411764705E-2</v>
      </c>
      <c r="N47" s="1" t="s">
        <v>40</v>
      </c>
      <c r="O47" s="1">
        <v>0</v>
      </c>
      <c r="P47" s="1" t="s">
        <v>32</v>
      </c>
      <c r="Q47" s="1">
        <v>2251</v>
      </c>
      <c r="R47" s="1">
        <v>5177.2999999999993</v>
      </c>
    </row>
    <row r="48" spans="1:18">
      <c r="A48" s="1">
        <f t="shared" si="3"/>
        <v>47</v>
      </c>
      <c r="B48" s="1" t="s">
        <v>51</v>
      </c>
      <c r="C48" s="1" t="s">
        <v>14</v>
      </c>
      <c r="D48" s="1" t="s">
        <v>27</v>
      </c>
      <c r="E48" s="1" t="s">
        <v>44</v>
      </c>
      <c r="F48" s="1" t="s">
        <v>238</v>
      </c>
      <c r="G48" s="10" t="s">
        <v>248</v>
      </c>
      <c r="I48" s="5"/>
      <c r="J48" s="1">
        <v>5177.2999999999993</v>
      </c>
      <c r="K48" s="1">
        <f t="shared" si="0"/>
        <v>4872.7529411764699</v>
      </c>
      <c r="L48" s="1">
        <f t="shared" si="6"/>
        <v>304.54705882352937</v>
      </c>
      <c r="M48" s="11">
        <f t="shared" si="7"/>
        <v>5.8823529411764705E-2</v>
      </c>
      <c r="N48" s="1" t="s">
        <v>40</v>
      </c>
      <c r="O48" s="1">
        <v>0</v>
      </c>
      <c r="P48" s="1" t="s">
        <v>32</v>
      </c>
      <c r="Q48" s="1">
        <v>2251</v>
      </c>
      <c r="R48" s="1">
        <v>5177.2999999999993</v>
      </c>
    </row>
    <row r="49" spans="1:18">
      <c r="A49" s="1">
        <f t="shared" si="3"/>
        <v>48</v>
      </c>
      <c r="B49" s="1" t="s">
        <v>51</v>
      </c>
      <c r="C49" s="1" t="s">
        <v>14</v>
      </c>
      <c r="D49" s="1" t="s">
        <v>27</v>
      </c>
      <c r="E49" s="1" t="s">
        <v>44</v>
      </c>
      <c r="F49" s="1" t="s">
        <v>238</v>
      </c>
      <c r="G49" s="10" t="s">
        <v>248</v>
      </c>
      <c r="I49" s="5"/>
      <c r="J49" s="1">
        <v>5177.2999999999993</v>
      </c>
      <c r="K49" s="1">
        <f t="shared" si="0"/>
        <v>4872.7529411764699</v>
      </c>
      <c r="L49" s="1">
        <f t="shared" si="6"/>
        <v>304.54705882352937</v>
      </c>
      <c r="M49" s="11">
        <f t="shared" si="7"/>
        <v>5.8823529411764705E-2</v>
      </c>
      <c r="N49" s="1" t="s">
        <v>40</v>
      </c>
      <c r="O49" s="1">
        <v>0</v>
      </c>
      <c r="P49" s="1" t="s">
        <v>32</v>
      </c>
      <c r="Q49" s="1">
        <v>2251</v>
      </c>
      <c r="R49" s="1">
        <v>5177.2999999999993</v>
      </c>
    </row>
    <row r="50" spans="1:18">
      <c r="A50" s="1">
        <f t="shared" si="3"/>
        <v>49</v>
      </c>
      <c r="B50" s="1" t="s">
        <v>51</v>
      </c>
      <c r="C50" s="1" t="s">
        <v>14</v>
      </c>
      <c r="D50" s="1" t="s">
        <v>27</v>
      </c>
      <c r="E50" s="1" t="s">
        <v>44</v>
      </c>
      <c r="F50" s="1" t="s">
        <v>238</v>
      </c>
      <c r="G50" s="10" t="s">
        <v>248</v>
      </c>
      <c r="I50" s="5"/>
      <c r="J50" s="1">
        <v>5177.2999999999993</v>
      </c>
      <c r="K50" s="1">
        <f t="shared" si="0"/>
        <v>4872.7529411764699</v>
      </c>
      <c r="L50" s="1">
        <f t="shared" si="6"/>
        <v>304.54705882352937</v>
      </c>
      <c r="M50" s="11">
        <f t="shared" si="7"/>
        <v>5.8823529411764705E-2</v>
      </c>
      <c r="N50" s="1" t="s">
        <v>40</v>
      </c>
      <c r="O50" s="1">
        <v>0</v>
      </c>
      <c r="P50" s="1" t="s">
        <v>32</v>
      </c>
      <c r="Q50" s="1">
        <v>2251</v>
      </c>
      <c r="R50" s="1">
        <v>5177.2999999999993</v>
      </c>
    </row>
    <row r="51" spans="1:18">
      <c r="A51" s="1">
        <f t="shared" si="3"/>
        <v>50</v>
      </c>
      <c r="B51" s="1" t="s">
        <v>51</v>
      </c>
      <c r="C51" s="1" t="s">
        <v>14</v>
      </c>
      <c r="D51" s="1" t="s">
        <v>27</v>
      </c>
      <c r="E51" s="1" t="s">
        <v>44</v>
      </c>
      <c r="F51" s="1" t="s">
        <v>238</v>
      </c>
      <c r="G51" s="10" t="s">
        <v>248</v>
      </c>
      <c r="I51" s="5"/>
      <c r="J51" s="1">
        <v>5177.2999999999993</v>
      </c>
      <c r="K51" s="1">
        <f t="shared" si="0"/>
        <v>4872.7529411764699</v>
      </c>
      <c r="L51" s="1">
        <f t="shared" si="6"/>
        <v>304.54705882352937</v>
      </c>
      <c r="M51" s="11">
        <f t="shared" si="7"/>
        <v>5.8823529411764705E-2</v>
      </c>
      <c r="N51" s="1" t="s">
        <v>40</v>
      </c>
      <c r="O51" s="1">
        <v>0</v>
      </c>
      <c r="P51" s="1" t="s">
        <v>32</v>
      </c>
      <c r="Q51" s="1">
        <v>2251</v>
      </c>
      <c r="R51" s="1">
        <v>5177.2999999999993</v>
      </c>
    </row>
    <row r="52" spans="1:18">
      <c r="A52" s="1">
        <f t="shared" si="3"/>
        <v>51</v>
      </c>
      <c r="B52" s="1" t="s">
        <v>51</v>
      </c>
      <c r="C52" s="1" t="s">
        <v>14</v>
      </c>
      <c r="D52" s="1" t="s">
        <v>27</v>
      </c>
      <c r="E52" s="1" t="s">
        <v>44</v>
      </c>
      <c r="F52" s="1" t="s">
        <v>238</v>
      </c>
      <c r="G52" s="10" t="s">
        <v>248</v>
      </c>
      <c r="I52" s="5"/>
      <c r="J52" s="1">
        <v>5177.3</v>
      </c>
      <c r="K52" s="1">
        <f t="shared" si="0"/>
        <v>4872.7529411764708</v>
      </c>
      <c r="L52" s="1">
        <f t="shared" si="6"/>
        <v>304.54705882352943</v>
      </c>
      <c r="M52" s="11">
        <f t="shared" si="7"/>
        <v>5.8823529411764705E-2</v>
      </c>
      <c r="N52" s="1" t="s">
        <v>40</v>
      </c>
      <c r="O52" s="1">
        <v>0</v>
      </c>
      <c r="P52" s="1" t="s">
        <v>32</v>
      </c>
      <c r="Q52" s="1">
        <v>2251</v>
      </c>
      <c r="R52" s="1">
        <v>5177.3</v>
      </c>
    </row>
    <row r="53" spans="1:18">
      <c r="A53" s="1">
        <f t="shared" si="3"/>
        <v>52</v>
      </c>
      <c r="B53" s="1" t="s">
        <v>51</v>
      </c>
      <c r="C53" s="1" t="s">
        <v>14</v>
      </c>
      <c r="D53" s="1" t="s">
        <v>27</v>
      </c>
      <c r="E53" s="1" t="s">
        <v>44</v>
      </c>
      <c r="F53" s="1" t="s">
        <v>239</v>
      </c>
      <c r="G53" s="1" t="s">
        <v>249</v>
      </c>
      <c r="H53" s="9">
        <v>12.5</v>
      </c>
      <c r="I53" s="9">
        <v>24.283333299999999</v>
      </c>
      <c r="J53" s="1">
        <v>112143.4</v>
      </c>
      <c r="K53" s="1">
        <f t="shared" si="0"/>
        <v>112143.4</v>
      </c>
      <c r="L53" s="1">
        <f t="shared" si="6"/>
        <v>0</v>
      </c>
      <c r="M53" s="1">
        <f>0/17</f>
        <v>0</v>
      </c>
      <c r="N53" s="1" t="s">
        <v>40</v>
      </c>
      <c r="O53" s="1">
        <v>0</v>
      </c>
      <c r="P53" s="1" t="s">
        <v>32</v>
      </c>
      <c r="Q53" s="1">
        <v>48758</v>
      </c>
      <c r="R53" s="1">
        <v>112143.4</v>
      </c>
    </row>
    <row r="54" spans="1:18">
      <c r="A54" s="1">
        <f t="shared" si="3"/>
        <v>53</v>
      </c>
      <c r="B54" s="1" t="s">
        <v>51</v>
      </c>
      <c r="C54" s="1" t="s">
        <v>14</v>
      </c>
      <c r="D54" s="1" t="s">
        <v>27</v>
      </c>
      <c r="E54" s="1" t="s">
        <v>44</v>
      </c>
      <c r="F54" s="1" t="s">
        <v>239</v>
      </c>
      <c r="G54" s="1" t="s">
        <v>249</v>
      </c>
      <c r="H54" s="9">
        <v>12.5</v>
      </c>
      <c r="I54" s="9">
        <v>24.283333299999999</v>
      </c>
      <c r="J54" s="1">
        <v>112143.4</v>
      </c>
      <c r="K54" s="1">
        <f t="shared" si="0"/>
        <v>112143.4</v>
      </c>
      <c r="L54" s="1">
        <f t="shared" ref="L54:L70" si="8">M54*J54</f>
        <v>0</v>
      </c>
      <c r="M54" s="1">
        <f t="shared" ref="M54:M69" si="9">0/17</f>
        <v>0</v>
      </c>
      <c r="N54" s="1" t="s">
        <v>40</v>
      </c>
      <c r="O54" s="1">
        <v>0</v>
      </c>
      <c r="P54" s="1" t="s">
        <v>32</v>
      </c>
      <c r="Q54" s="1">
        <v>48758</v>
      </c>
      <c r="R54" s="1">
        <v>112143.4</v>
      </c>
    </row>
    <row r="55" spans="1:18">
      <c r="A55" s="1">
        <f t="shared" si="3"/>
        <v>54</v>
      </c>
      <c r="B55" s="1" t="s">
        <v>51</v>
      </c>
      <c r="C55" s="1" t="s">
        <v>14</v>
      </c>
      <c r="D55" s="1" t="s">
        <v>27</v>
      </c>
      <c r="E55" s="1" t="s">
        <v>44</v>
      </c>
      <c r="F55" s="1" t="s">
        <v>239</v>
      </c>
      <c r="G55" s="1" t="s">
        <v>249</v>
      </c>
      <c r="H55" s="9">
        <v>12.5</v>
      </c>
      <c r="I55" s="9">
        <v>24.283333299999999</v>
      </c>
      <c r="J55" s="1">
        <v>112143.4</v>
      </c>
      <c r="K55" s="1">
        <f t="shared" si="0"/>
        <v>112143.4</v>
      </c>
      <c r="L55" s="1">
        <f t="shared" si="8"/>
        <v>0</v>
      </c>
      <c r="M55" s="1">
        <f t="shared" si="9"/>
        <v>0</v>
      </c>
      <c r="N55" s="1" t="s">
        <v>40</v>
      </c>
      <c r="O55" s="1">
        <v>0</v>
      </c>
      <c r="P55" s="1" t="s">
        <v>32</v>
      </c>
      <c r="Q55" s="1">
        <v>48758</v>
      </c>
      <c r="R55" s="1">
        <v>112143.4</v>
      </c>
    </row>
    <row r="56" spans="1:18">
      <c r="A56" s="1">
        <f t="shared" si="3"/>
        <v>55</v>
      </c>
      <c r="B56" s="1" t="s">
        <v>51</v>
      </c>
      <c r="C56" s="1" t="s">
        <v>14</v>
      </c>
      <c r="D56" s="1" t="s">
        <v>27</v>
      </c>
      <c r="E56" s="1" t="s">
        <v>44</v>
      </c>
      <c r="F56" s="1" t="s">
        <v>239</v>
      </c>
      <c r="G56" s="1" t="s">
        <v>249</v>
      </c>
      <c r="H56" s="9">
        <v>12.5</v>
      </c>
      <c r="I56" s="9">
        <v>24.283333299999999</v>
      </c>
      <c r="J56" s="1">
        <v>112143.4</v>
      </c>
      <c r="K56" s="1">
        <f t="shared" si="0"/>
        <v>112143.4</v>
      </c>
      <c r="L56" s="1">
        <f t="shared" si="8"/>
        <v>0</v>
      </c>
      <c r="M56" s="1">
        <f t="shared" si="9"/>
        <v>0</v>
      </c>
      <c r="N56" s="1" t="s">
        <v>40</v>
      </c>
      <c r="O56" s="1">
        <v>0</v>
      </c>
      <c r="P56" s="1" t="s">
        <v>32</v>
      </c>
      <c r="Q56" s="1">
        <v>48758</v>
      </c>
      <c r="R56" s="1">
        <v>112143.4</v>
      </c>
    </row>
    <row r="57" spans="1:18">
      <c r="A57" s="1">
        <f t="shared" si="3"/>
        <v>56</v>
      </c>
      <c r="B57" s="1" t="s">
        <v>51</v>
      </c>
      <c r="C57" s="1" t="s">
        <v>14</v>
      </c>
      <c r="D57" s="1" t="s">
        <v>27</v>
      </c>
      <c r="E57" s="1" t="s">
        <v>44</v>
      </c>
      <c r="F57" s="1" t="s">
        <v>239</v>
      </c>
      <c r="G57" s="1" t="s">
        <v>249</v>
      </c>
      <c r="H57" s="9">
        <v>12.5</v>
      </c>
      <c r="I57" s="9">
        <v>24.283333299999999</v>
      </c>
      <c r="J57" s="1">
        <v>112143.4</v>
      </c>
      <c r="K57" s="1">
        <f t="shared" si="0"/>
        <v>112143.4</v>
      </c>
      <c r="L57" s="1">
        <f t="shared" si="8"/>
        <v>0</v>
      </c>
      <c r="M57" s="1">
        <f t="shared" si="9"/>
        <v>0</v>
      </c>
      <c r="N57" s="1" t="s">
        <v>40</v>
      </c>
      <c r="O57" s="1">
        <v>0</v>
      </c>
      <c r="P57" s="1" t="s">
        <v>32</v>
      </c>
      <c r="Q57" s="1">
        <v>48758</v>
      </c>
      <c r="R57" s="1">
        <v>112143.4</v>
      </c>
    </row>
    <row r="58" spans="1:18">
      <c r="A58" s="1">
        <f t="shared" si="3"/>
        <v>57</v>
      </c>
      <c r="B58" s="1" t="s">
        <v>51</v>
      </c>
      <c r="C58" s="1" t="s">
        <v>14</v>
      </c>
      <c r="D58" s="1" t="s">
        <v>27</v>
      </c>
      <c r="E58" s="1" t="s">
        <v>44</v>
      </c>
      <c r="F58" s="1" t="s">
        <v>239</v>
      </c>
      <c r="G58" s="1" t="s">
        <v>249</v>
      </c>
      <c r="H58" s="9">
        <v>12.5</v>
      </c>
      <c r="I58" s="9">
        <v>24.283333299999999</v>
      </c>
      <c r="J58" s="1">
        <v>112143.4</v>
      </c>
      <c r="K58" s="1">
        <f t="shared" si="0"/>
        <v>112143.4</v>
      </c>
      <c r="L58" s="1">
        <f t="shared" si="8"/>
        <v>0</v>
      </c>
      <c r="M58" s="1">
        <f t="shared" si="9"/>
        <v>0</v>
      </c>
      <c r="N58" s="1" t="s">
        <v>40</v>
      </c>
      <c r="O58" s="1">
        <v>0</v>
      </c>
      <c r="P58" s="1" t="s">
        <v>32</v>
      </c>
      <c r="Q58" s="1">
        <v>48758</v>
      </c>
      <c r="R58" s="1">
        <v>112143.4</v>
      </c>
    </row>
    <row r="59" spans="1:18">
      <c r="A59" s="1">
        <f t="shared" si="3"/>
        <v>58</v>
      </c>
      <c r="B59" s="1" t="s">
        <v>51</v>
      </c>
      <c r="C59" s="1" t="s">
        <v>14</v>
      </c>
      <c r="D59" s="1" t="s">
        <v>27</v>
      </c>
      <c r="E59" s="1" t="s">
        <v>44</v>
      </c>
      <c r="F59" s="1" t="s">
        <v>239</v>
      </c>
      <c r="G59" s="1" t="s">
        <v>249</v>
      </c>
      <c r="H59" s="9">
        <v>12.5</v>
      </c>
      <c r="I59" s="9">
        <v>24.283333299999999</v>
      </c>
      <c r="J59" s="1">
        <v>112143.4</v>
      </c>
      <c r="K59" s="1">
        <f t="shared" si="0"/>
        <v>112143.4</v>
      </c>
      <c r="L59" s="1">
        <f t="shared" si="8"/>
        <v>0</v>
      </c>
      <c r="M59" s="1">
        <f t="shared" si="9"/>
        <v>0</v>
      </c>
      <c r="N59" s="1" t="s">
        <v>40</v>
      </c>
      <c r="O59" s="1">
        <v>0</v>
      </c>
      <c r="P59" s="1" t="s">
        <v>32</v>
      </c>
      <c r="Q59" s="1">
        <v>48758</v>
      </c>
      <c r="R59" s="1">
        <v>112143.4</v>
      </c>
    </row>
    <row r="60" spans="1:18">
      <c r="A60" s="1">
        <f t="shared" si="3"/>
        <v>59</v>
      </c>
      <c r="B60" s="1" t="s">
        <v>51</v>
      </c>
      <c r="C60" s="1" t="s">
        <v>14</v>
      </c>
      <c r="D60" s="1" t="s">
        <v>27</v>
      </c>
      <c r="E60" s="1" t="s">
        <v>44</v>
      </c>
      <c r="F60" s="1" t="s">
        <v>239</v>
      </c>
      <c r="G60" s="1" t="s">
        <v>249</v>
      </c>
      <c r="H60" s="9">
        <v>12.5</v>
      </c>
      <c r="I60" s="9">
        <v>24.283333299999999</v>
      </c>
      <c r="J60" s="1">
        <v>112143.4</v>
      </c>
      <c r="K60" s="1">
        <f t="shared" si="0"/>
        <v>112143.4</v>
      </c>
      <c r="L60" s="1">
        <f t="shared" si="8"/>
        <v>0</v>
      </c>
      <c r="M60" s="1">
        <f t="shared" si="9"/>
        <v>0</v>
      </c>
      <c r="N60" s="1" t="s">
        <v>40</v>
      </c>
      <c r="O60" s="1">
        <v>0</v>
      </c>
      <c r="P60" s="1" t="s">
        <v>32</v>
      </c>
      <c r="Q60" s="1">
        <v>48758</v>
      </c>
      <c r="R60" s="1">
        <v>112143.4</v>
      </c>
    </row>
    <row r="61" spans="1:18">
      <c r="A61" s="1">
        <f t="shared" si="3"/>
        <v>60</v>
      </c>
      <c r="B61" s="1" t="s">
        <v>51</v>
      </c>
      <c r="C61" s="1" t="s">
        <v>14</v>
      </c>
      <c r="D61" s="1" t="s">
        <v>27</v>
      </c>
      <c r="E61" s="1" t="s">
        <v>44</v>
      </c>
      <c r="F61" s="1" t="s">
        <v>239</v>
      </c>
      <c r="G61" s="1" t="s">
        <v>249</v>
      </c>
      <c r="H61" s="9">
        <v>12.5</v>
      </c>
      <c r="I61" s="9">
        <v>24.283333299999999</v>
      </c>
      <c r="J61" s="1">
        <v>112143.4</v>
      </c>
      <c r="K61" s="1">
        <f t="shared" si="0"/>
        <v>112143.4</v>
      </c>
      <c r="L61" s="1">
        <f t="shared" si="8"/>
        <v>0</v>
      </c>
      <c r="M61" s="1">
        <f t="shared" si="9"/>
        <v>0</v>
      </c>
      <c r="N61" s="1" t="s">
        <v>40</v>
      </c>
      <c r="O61" s="1">
        <v>0</v>
      </c>
      <c r="P61" s="1" t="s">
        <v>32</v>
      </c>
      <c r="Q61" s="1">
        <v>48758</v>
      </c>
      <c r="R61" s="1">
        <v>112143.4</v>
      </c>
    </row>
    <row r="62" spans="1:18">
      <c r="A62" s="1">
        <f t="shared" si="3"/>
        <v>61</v>
      </c>
      <c r="B62" s="1" t="s">
        <v>51</v>
      </c>
      <c r="C62" s="1" t="s">
        <v>14</v>
      </c>
      <c r="D62" s="1" t="s">
        <v>27</v>
      </c>
      <c r="E62" s="1" t="s">
        <v>44</v>
      </c>
      <c r="F62" s="1" t="s">
        <v>239</v>
      </c>
      <c r="G62" s="1" t="s">
        <v>249</v>
      </c>
      <c r="H62" s="9">
        <v>12.5</v>
      </c>
      <c r="I62" s="9">
        <v>24.283333299999999</v>
      </c>
      <c r="J62" s="1">
        <v>112143.4</v>
      </c>
      <c r="K62" s="1">
        <f t="shared" si="0"/>
        <v>112143.4</v>
      </c>
      <c r="L62" s="1">
        <f t="shared" si="8"/>
        <v>0</v>
      </c>
      <c r="M62" s="1">
        <f t="shared" si="9"/>
        <v>0</v>
      </c>
      <c r="N62" s="1" t="s">
        <v>40</v>
      </c>
      <c r="O62" s="1">
        <v>0</v>
      </c>
      <c r="P62" s="1" t="s">
        <v>32</v>
      </c>
      <c r="Q62" s="1">
        <v>48758</v>
      </c>
      <c r="R62" s="1">
        <v>112143.4</v>
      </c>
    </row>
    <row r="63" spans="1:18">
      <c r="A63" s="1">
        <f t="shared" si="3"/>
        <v>62</v>
      </c>
      <c r="B63" s="1" t="s">
        <v>51</v>
      </c>
      <c r="C63" s="1" t="s">
        <v>14</v>
      </c>
      <c r="D63" s="1" t="s">
        <v>27</v>
      </c>
      <c r="E63" s="1" t="s">
        <v>44</v>
      </c>
      <c r="F63" s="1" t="s">
        <v>239</v>
      </c>
      <c r="G63" s="1" t="s">
        <v>249</v>
      </c>
      <c r="H63" s="9">
        <v>12.5</v>
      </c>
      <c r="I63" s="9">
        <v>24.283333299999999</v>
      </c>
      <c r="J63" s="1">
        <v>112143.4</v>
      </c>
      <c r="K63" s="1">
        <f t="shared" si="0"/>
        <v>112143.4</v>
      </c>
      <c r="L63" s="1">
        <f t="shared" si="8"/>
        <v>0</v>
      </c>
      <c r="M63" s="1">
        <f t="shared" si="9"/>
        <v>0</v>
      </c>
      <c r="N63" s="1" t="s">
        <v>40</v>
      </c>
      <c r="O63" s="1">
        <v>0</v>
      </c>
      <c r="P63" s="1" t="s">
        <v>32</v>
      </c>
      <c r="Q63" s="1">
        <v>48758</v>
      </c>
      <c r="R63" s="1">
        <v>112143.4</v>
      </c>
    </row>
    <row r="64" spans="1:18">
      <c r="A64" s="1">
        <f t="shared" si="3"/>
        <v>63</v>
      </c>
      <c r="B64" s="1" t="s">
        <v>51</v>
      </c>
      <c r="C64" s="1" t="s">
        <v>14</v>
      </c>
      <c r="D64" s="1" t="s">
        <v>27</v>
      </c>
      <c r="E64" s="1" t="s">
        <v>44</v>
      </c>
      <c r="F64" s="1" t="s">
        <v>239</v>
      </c>
      <c r="G64" s="1" t="s">
        <v>249</v>
      </c>
      <c r="H64" s="9">
        <v>12.5</v>
      </c>
      <c r="I64" s="9">
        <v>24.283333299999999</v>
      </c>
      <c r="J64" s="1">
        <v>112143.4</v>
      </c>
      <c r="K64" s="1">
        <f t="shared" si="0"/>
        <v>112143.4</v>
      </c>
      <c r="L64" s="1">
        <f t="shared" si="8"/>
        <v>0</v>
      </c>
      <c r="M64" s="1">
        <f t="shared" si="9"/>
        <v>0</v>
      </c>
      <c r="N64" s="1" t="s">
        <v>40</v>
      </c>
      <c r="O64" s="1">
        <v>0</v>
      </c>
      <c r="P64" s="1" t="s">
        <v>32</v>
      </c>
      <c r="Q64" s="1">
        <v>48758</v>
      </c>
      <c r="R64" s="1">
        <v>112143.4</v>
      </c>
    </row>
    <row r="65" spans="1:18">
      <c r="A65" s="1">
        <f t="shared" si="3"/>
        <v>64</v>
      </c>
      <c r="B65" s="1" t="s">
        <v>51</v>
      </c>
      <c r="C65" s="1" t="s">
        <v>14</v>
      </c>
      <c r="D65" s="1" t="s">
        <v>27</v>
      </c>
      <c r="E65" s="1" t="s">
        <v>44</v>
      </c>
      <c r="F65" s="1" t="s">
        <v>239</v>
      </c>
      <c r="G65" s="1" t="s">
        <v>249</v>
      </c>
      <c r="H65" s="9">
        <v>12.5</v>
      </c>
      <c r="I65" s="9">
        <v>24.283333299999999</v>
      </c>
      <c r="J65" s="1">
        <v>112143.4</v>
      </c>
      <c r="K65" s="1">
        <f t="shared" si="0"/>
        <v>112143.4</v>
      </c>
      <c r="L65" s="1">
        <f t="shared" si="8"/>
        <v>0</v>
      </c>
      <c r="M65" s="1">
        <f t="shared" si="9"/>
        <v>0</v>
      </c>
      <c r="N65" s="1" t="s">
        <v>40</v>
      </c>
      <c r="O65" s="1">
        <v>0</v>
      </c>
      <c r="P65" s="1" t="s">
        <v>32</v>
      </c>
      <c r="Q65" s="1">
        <v>48758</v>
      </c>
      <c r="R65" s="1">
        <v>112143.4</v>
      </c>
    </row>
    <row r="66" spans="1:18">
      <c r="A66" s="1">
        <f t="shared" si="3"/>
        <v>65</v>
      </c>
      <c r="B66" s="1" t="s">
        <v>51</v>
      </c>
      <c r="C66" s="1" t="s">
        <v>14</v>
      </c>
      <c r="D66" s="1" t="s">
        <v>27</v>
      </c>
      <c r="E66" s="1" t="s">
        <v>44</v>
      </c>
      <c r="F66" s="1" t="s">
        <v>239</v>
      </c>
      <c r="G66" s="1" t="s">
        <v>249</v>
      </c>
      <c r="H66" s="9">
        <v>12.5</v>
      </c>
      <c r="I66" s="9">
        <v>24.283333299999999</v>
      </c>
      <c r="J66" s="1">
        <v>112143.4</v>
      </c>
      <c r="K66" s="1">
        <f t="shared" si="0"/>
        <v>112143.4</v>
      </c>
      <c r="L66" s="1">
        <f t="shared" si="8"/>
        <v>0</v>
      </c>
      <c r="M66" s="1">
        <f t="shared" si="9"/>
        <v>0</v>
      </c>
      <c r="N66" s="1" t="s">
        <v>40</v>
      </c>
      <c r="O66" s="1">
        <v>0</v>
      </c>
      <c r="P66" s="1" t="s">
        <v>32</v>
      </c>
      <c r="Q66" s="1">
        <v>48758</v>
      </c>
      <c r="R66" s="1">
        <v>112143.4</v>
      </c>
    </row>
    <row r="67" spans="1:18">
      <c r="A67" s="1">
        <f t="shared" si="3"/>
        <v>66</v>
      </c>
      <c r="B67" s="1" t="s">
        <v>51</v>
      </c>
      <c r="C67" s="1" t="s">
        <v>14</v>
      </c>
      <c r="D67" s="1" t="s">
        <v>27</v>
      </c>
      <c r="E67" s="1" t="s">
        <v>44</v>
      </c>
      <c r="F67" s="1" t="s">
        <v>239</v>
      </c>
      <c r="G67" s="1" t="s">
        <v>249</v>
      </c>
      <c r="H67" s="9">
        <v>12.5</v>
      </c>
      <c r="I67" s="9">
        <v>24.283333299999999</v>
      </c>
      <c r="J67" s="1">
        <v>112143.4</v>
      </c>
      <c r="K67" s="1">
        <f t="shared" ref="K67:K130" si="10">J67-L67</f>
        <v>112143.4</v>
      </c>
      <c r="L67" s="1">
        <f t="shared" si="8"/>
        <v>0</v>
      </c>
      <c r="M67" s="1">
        <f t="shared" si="9"/>
        <v>0</v>
      </c>
      <c r="N67" s="1" t="s">
        <v>40</v>
      </c>
      <c r="O67" s="1">
        <v>0</v>
      </c>
      <c r="P67" s="1" t="s">
        <v>32</v>
      </c>
      <c r="Q67" s="1">
        <v>48758</v>
      </c>
      <c r="R67" s="1">
        <v>112143.4</v>
      </c>
    </row>
    <row r="68" spans="1:18">
      <c r="A68" s="1">
        <f t="shared" ref="A68:A129" si="11">A67+1</f>
        <v>67</v>
      </c>
      <c r="B68" s="1" t="s">
        <v>51</v>
      </c>
      <c r="C68" s="1" t="s">
        <v>14</v>
      </c>
      <c r="D68" s="1" t="s">
        <v>27</v>
      </c>
      <c r="E68" s="1" t="s">
        <v>44</v>
      </c>
      <c r="F68" s="1" t="s">
        <v>239</v>
      </c>
      <c r="G68" s="1" t="s">
        <v>249</v>
      </c>
      <c r="H68" s="9">
        <v>12.5</v>
      </c>
      <c r="I68" s="9">
        <v>24.283333299999999</v>
      </c>
      <c r="J68" s="1">
        <v>112143.4</v>
      </c>
      <c r="K68" s="1">
        <f t="shared" si="10"/>
        <v>112143.4</v>
      </c>
      <c r="L68" s="1">
        <f t="shared" si="8"/>
        <v>0</v>
      </c>
      <c r="M68" s="1">
        <f t="shared" si="9"/>
        <v>0</v>
      </c>
      <c r="N68" s="1" t="s">
        <v>40</v>
      </c>
      <c r="O68" s="1">
        <v>0</v>
      </c>
      <c r="P68" s="1" t="s">
        <v>32</v>
      </c>
      <c r="Q68" s="1">
        <v>48758</v>
      </c>
      <c r="R68" s="1">
        <v>112143.4</v>
      </c>
    </row>
    <row r="69" spans="1:18">
      <c r="A69" s="1">
        <f t="shared" si="11"/>
        <v>68</v>
      </c>
      <c r="B69" s="1" t="s">
        <v>51</v>
      </c>
      <c r="C69" s="1" t="s">
        <v>14</v>
      </c>
      <c r="D69" s="1" t="s">
        <v>27</v>
      </c>
      <c r="E69" s="1" t="s">
        <v>44</v>
      </c>
      <c r="F69" s="1" t="s">
        <v>239</v>
      </c>
      <c r="G69" s="1" t="s">
        <v>249</v>
      </c>
      <c r="H69" s="9">
        <v>12.5</v>
      </c>
      <c r="I69" s="9">
        <v>24.283333299999999</v>
      </c>
      <c r="J69" s="1">
        <v>112143.4</v>
      </c>
      <c r="K69" s="1">
        <f t="shared" si="10"/>
        <v>112143.4</v>
      </c>
      <c r="L69" s="1">
        <f t="shared" si="8"/>
        <v>0</v>
      </c>
      <c r="M69" s="1">
        <f t="shared" si="9"/>
        <v>0</v>
      </c>
      <c r="N69" s="1" t="s">
        <v>40</v>
      </c>
      <c r="O69" s="1">
        <v>0</v>
      </c>
      <c r="P69" s="1" t="s">
        <v>32</v>
      </c>
      <c r="Q69" s="1">
        <v>48758</v>
      </c>
      <c r="R69" s="1">
        <v>112143.4</v>
      </c>
    </row>
    <row r="70" spans="1:18">
      <c r="A70" s="1">
        <f t="shared" si="11"/>
        <v>69</v>
      </c>
      <c r="B70" s="1" t="s">
        <v>51</v>
      </c>
      <c r="C70" s="1" t="s">
        <v>14</v>
      </c>
      <c r="D70" s="1" t="s">
        <v>27</v>
      </c>
      <c r="E70" s="1" t="s">
        <v>44</v>
      </c>
      <c r="F70" s="1" t="s">
        <v>240</v>
      </c>
      <c r="G70" s="1" t="s">
        <v>250</v>
      </c>
      <c r="H70" s="9">
        <v>11.505032999999999</v>
      </c>
      <c r="I70" s="9">
        <v>24.311926</v>
      </c>
      <c r="J70" s="1">
        <v>230883.19999999998</v>
      </c>
      <c r="K70" s="1">
        <f t="shared" si="10"/>
        <v>230883.19999999998</v>
      </c>
      <c r="L70" s="1">
        <f t="shared" si="8"/>
        <v>0</v>
      </c>
      <c r="M70" s="1">
        <f>0/17</f>
        <v>0</v>
      </c>
      <c r="N70" s="1" t="s">
        <v>40</v>
      </c>
      <c r="O70" s="1">
        <v>0</v>
      </c>
      <c r="P70" s="1" t="s">
        <v>32</v>
      </c>
      <c r="Q70" s="1">
        <v>100384</v>
      </c>
      <c r="R70" s="1">
        <v>230883.19999999998</v>
      </c>
    </row>
    <row r="71" spans="1:18">
      <c r="A71" s="1">
        <f t="shared" si="11"/>
        <v>70</v>
      </c>
      <c r="B71" s="1" t="s">
        <v>51</v>
      </c>
      <c r="C71" s="1" t="s">
        <v>14</v>
      </c>
      <c r="D71" s="1" t="s">
        <v>27</v>
      </c>
      <c r="E71" s="1" t="s">
        <v>44</v>
      </c>
      <c r="F71" s="1" t="s">
        <v>240</v>
      </c>
      <c r="G71" s="1" t="s">
        <v>250</v>
      </c>
      <c r="H71" s="9">
        <v>11.505032999999999</v>
      </c>
      <c r="I71" s="9">
        <v>24.311926</v>
      </c>
      <c r="J71" s="1">
        <v>230883.19999999998</v>
      </c>
      <c r="K71" s="1">
        <f t="shared" si="10"/>
        <v>230883.19999999998</v>
      </c>
      <c r="L71" s="1">
        <f t="shared" ref="L71:L87" si="12">M71*J71</f>
        <v>0</v>
      </c>
      <c r="M71" s="1">
        <f t="shared" ref="M71:M86" si="13">0/17</f>
        <v>0</v>
      </c>
      <c r="N71" s="1" t="s">
        <v>40</v>
      </c>
      <c r="O71" s="1">
        <v>0</v>
      </c>
      <c r="P71" s="1" t="s">
        <v>32</v>
      </c>
      <c r="Q71" s="1">
        <v>100384</v>
      </c>
      <c r="R71" s="1">
        <v>230883.19999999998</v>
      </c>
    </row>
    <row r="72" spans="1:18">
      <c r="A72" s="1">
        <f t="shared" si="11"/>
        <v>71</v>
      </c>
      <c r="B72" s="1" t="s">
        <v>51</v>
      </c>
      <c r="C72" s="1" t="s">
        <v>14</v>
      </c>
      <c r="D72" s="1" t="s">
        <v>27</v>
      </c>
      <c r="E72" s="1" t="s">
        <v>44</v>
      </c>
      <c r="F72" s="1" t="s">
        <v>240</v>
      </c>
      <c r="G72" s="1" t="s">
        <v>250</v>
      </c>
      <c r="H72" s="9">
        <v>11.505032999999999</v>
      </c>
      <c r="I72" s="9">
        <v>24.311926</v>
      </c>
      <c r="J72" s="1">
        <v>230883.19999999998</v>
      </c>
      <c r="K72" s="1">
        <f t="shared" si="10"/>
        <v>230883.19999999998</v>
      </c>
      <c r="L72" s="1">
        <f t="shared" si="12"/>
        <v>0</v>
      </c>
      <c r="M72" s="1">
        <f t="shared" si="13"/>
        <v>0</v>
      </c>
      <c r="N72" s="1" t="s">
        <v>40</v>
      </c>
      <c r="O72" s="1">
        <v>0</v>
      </c>
      <c r="P72" s="1" t="s">
        <v>32</v>
      </c>
      <c r="Q72" s="1">
        <v>100384</v>
      </c>
      <c r="R72" s="1">
        <v>230883.19999999998</v>
      </c>
    </row>
    <row r="73" spans="1:18">
      <c r="A73" s="1">
        <f t="shared" si="11"/>
        <v>72</v>
      </c>
      <c r="B73" s="1" t="s">
        <v>51</v>
      </c>
      <c r="C73" s="1" t="s">
        <v>14</v>
      </c>
      <c r="D73" s="1" t="s">
        <v>27</v>
      </c>
      <c r="E73" s="1" t="s">
        <v>44</v>
      </c>
      <c r="F73" s="1" t="s">
        <v>240</v>
      </c>
      <c r="G73" s="1" t="s">
        <v>250</v>
      </c>
      <c r="H73" s="9">
        <v>11.505032999999999</v>
      </c>
      <c r="I73" s="9">
        <v>24.311926</v>
      </c>
      <c r="J73" s="1">
        <v>230883.19999999998</v>
      </c>
      <c r="K73" s="1">
        <f t="shared" si="10"/>
        <v>230883.19999999998</v>
      </c>
      <c r="L73" s="1">
        <f t="shared" si="12"/>
        <v>0</v>
      </c>
      <c r="M73" s="1">
        <f t="shared" si="13"/>
        <v>0</v>
      </c>
      <c r="N73" s="1" t="s">
        <v>40</v>
      </c>
      <c r="O73" s="1">
        <v>0</v>
      </c>
      <c r="P73" s="1" t="s">
        <v>32</v>
      </c>
      <c r="Q73" s="1">
        <v>100384</v>
      </c>
      <c r="R73" s="1">
        <v>230883.19999999998</v>
      </c>
    </row>
    <row r="74" spans="1:18">
      <c r="A74" s="1">
        <f t="shared" si="11"/>
        <v>73</v>
      </c>
      <c r="B74" s="1" t="s">
        <v>51</v>
      </c>
      <c r="C74" s="1" t="s">
        <v>14</v>
      </c>
      <c r="D74" s="1" t="s">
        <v>27</v>
      </c>
      <c r="E74" s="1" t="s">
        <v>44</v>
      </c>
      <c r="F74" s="1" t="s">
        <v>240</v>
      </c>
      <c r="G74" s="1" t="s">
        <v>250</v>
      </c>
      <c r="H74" s="9">
        <v>11.505032999999999</v>
      </c>
      <c r="I74" s="9">
        <v>24.311926</v>
      </c>
      <c r="J74" s="1">
        <v>230883.19999999998</v>
      </c>
      <c r="K74" s="1">
        <f t="shared" si="10"/>
        <v>230883.19999999998</v>
      </c>
      <c r="L74" s="1">
        <f t="shared" si="12"/>
        <v>0</v>
      </c>
      <c r="M74" s="1">
        <f t="shared" si="13"/>
        <v>0</v>
      </c>
      <c r="N74" s="1" t="s">
        <v>40</v>
      </c>
      <c r="O74" s="1">
        <v>0</v>
      </c>
      <c r="P74" s="1" t="s">
        <v>32</v>
      </c>
      <c r="Q74" s="1">
        <v>100384</v>
      </c>
      <c r="R74" s="1">
        <v>230883.19999999998</v>
      </c>
    </row>
    <row r="75" spans="1:18">
      <c r="A75" s="1">
        <f t="shared" si="11"/>
        <v>74</v>
      </c>
      <c r="B75" s="1" t="s">
        <v>51</v>
      </c>
      <c r="C75" s="1" t="s">
        <v>14</v>
      </c>
      <c r="D75" s="1" t="s">
        <v>27</v>
      </c>
      <c r="E75" s="1" t="s">
        <v>44</v>
      </c>
      <c r="F75" s="1" t="s">
        <v>240</v>
      </c>
      <c r="G75" s="1" t="s">
        <v>250</v>
      </c>
      <c r="H75" s="9">
        <v>11.505032999999999</v>
      </c>
      <c r="I75" s="9">
        <v>24.311926</v>
      </c>
      <c r="J75" s="1">
        <v>230883.19999999998</v>
      </c>
      <c r="K75" s="1">
        <f t="shared" si="10"/>
        <v>230883.19999999998</v>
      </c>
      <c r="L75" s="1">
        <f t="shared" si="12"/>
        <v>0</v>
      </c>
      <c r="M75" s="1">
        <f t="shared" si="13"/>
        <v>0</v>
      </c>
      <c r="N75" s="1" t="s">
        <v>40</v>
      </c>
      <c r="O75" s="1">
        <v>0</v>
      </c>
      <c r="P75" s="1" t="s">
        <v>32</v>
      </c>
      <c r="Q75" s="1">
        <v>100384</v>
      </c>
      <c r="R75" s="1">
        <v>230883.19999999998</v>
      </c>
    </row>
    <row r="76" spans="1:18">
      <c r="A76" s="1">
        <f t="shared" si="11"/>
        <v>75</v>
      </c>
      <c r="B76" s="1" t="s">
        <v>51</v>
      </c>
      <c r="C76" s="1" t="s">
        <v>14</v>
      </c>
      <c r="D76" s="1" t="s">
        <v>27</v>
      </c>
      <c r="E76" s="1" t="s">
        <v>44</v>
      </c>
      <c r="F76" s="1" t="s">
        <v>240</v>
      </c>
      <c r="G76" s="1" t="s">
        <v>250</v>
      </c>
      <c r="H76" s="9">
        <v>11.505032999999999</v>
      </c>
      <c r="I76" s="9">
        <v>24.311926</v>
      </c>
      <c r="J76" s="1">
        <v>230883.19999999998</v>
      </c>
      <c r="K76" s="1">
        <f t="shared" si="10"/>
        <v>230883.19999999998</v>
      </c>
      <c r="L76" s="1">
        <f t="shared" si="12"/>
        <v>0</v>
      </c>
      <c r="M76" s="1">
        <f t="shared" si="13"/>
        <v>0</v>
      </c>
      <c r="N76" s="1" t="s">
        <v>40</v>
      </c>
      <c r="O76" s="1">
        <v>0</v>
      </c>
      <c r="P76" s="1" t="s">
        <v>32</v>
      </c>
      <c r="Q76" s="1">
        <v>100384</v>
      </c>
      <c r="R76" s="1">
        <v>230883.19999999998</v>
      </c>
    </row>
    <row r="77" spans="1:18">
      <c r="A77" s="1">
        <f t="shared" si="11"/>
        <v>76</v>
      </c>
      <c r="B77" s="1" t="s">
        <v>51</v>
      </c>
      <c r="C77" s="1" t="s">
        <v>14</v>
      </c>
      <c r="D77" s="1" t="s">
        <v>27</v>
      </c>
      <c r="E77" s="1" t="s">
        <v>44</v>
      </c>
      <c r="F77" s="1" t="s">
        <v>240</v>
      </c>
      <c r="G77" s="1" t="s">
        <v>250</v>
      </c>
      <c r="H77" s="9">
        <v>11.505032999999999</v>
      </c>
      <c r="I77" s="9">
        <v>24.311926</v>
      </c>
      <c r="J77" s="1">
        <v>230883.19999999998</v>
      </c>
      <c r="K77" s="1">
        <f t="shared" si="10"/>
        <v>230883.19999999998</v>
      </c>
      <c r="L77" s="1">
        <f t="shared" si="12"/>
        <v>0</v>
      </c>
      <c r="M77" s="1">
        <f t="shared" si="13"/>
        <v>0</v>
      </c>
      <c r="N77" s="1" t="s">
        <v>40</v>
      </c>
      <c r="O77" s="1">
        <v>0</v>
      </c>
      <c r="P77" s="1" t="s">
        <v>32</v>
      </c>
      <c r="Q77" s="1">
        <v>100384</v>
      </c>
      <c r="R77" s="1">
        <v>230883.19999999998</v>
      </c>
    </row>
    <row r="78" spans="1:18">
      <c r="A78" s="1">
        <f t="shared" si="11"/>
        <v>77</v>
      </c>
      <c r="B78" s="1" t="s">
        <v>51</v>
      </c>
      <c r="C78" s="1" t="s">
        <v>14</v>
      </c>
      <c r="D78" s="1" t="s">
        <v>27</v>
      </c>
      <c r="E78" s="1" t="s">
        <v>44</v>
      </c>
      <c r="F78" s="1" t="s">
        <v>240</v>
      </c>
      <c r="G78" s="1" t="s">
        <v>250</v>
      </c>
      <c r="H78" s="9">
        <v>11.505032999999999</v>
      </c>
      <c r="I78" s="9">
        <v>24.311926</v>
      </c>
      <c r="J78" s="1">
        <v>230883.19999999998</v>
      </c>
      <c r="K78" s="1">
        <f t="shared" si="10"/>
        <v>230883.19999999998</v>
      </c>
      <c r="L78" s="1">
        <f t="shared" si="12"/>
        <v>0</v>
      </c>
      <c r="M78" s="1">
        <f t="shared" si="13"/>
        <v>0</v>
      </c>
      <c r="N78" s="1" t="s">
        <v>40</v>
      </c>
      <c r="O78" s="1">
        <v>0</v>
      </c>
      <c r="P78" s="1" t="s">
        <v>32</v>
      </c>
      <c r="Q78" s="1">
        <v>100384</v>
      </c>
      <c r="R78" s="1">
        <v>230883.19999999998</v>
      </c>
    </row>
    <row r="79" spans="1:18">
      <c r="A79" s="1">
        <f t="shared" si="11"/>
        <v>78</v>
      </c>
      <c r="B79" s="1" t="s">
        <v>51</v>
      </c>
      <c r="C79" s="1" t="s">
        <v>14</v>
      </c>
      <c r="D79" s="1" t="s">
        <v>27</v>
      </c>
      <c r="E79" s="1" t="s">
        <v>44</v>
      </c>
      <c r="F79" s="1" t="s">
        <v>240</v>
      </c>
      <c r="G79" s="1" t="s">
        <v>250</v>
      </c>
      <c r="H79" s="9">
        <v>11.505032999999999</v>
      </c>
      <c r="I79" s="9">
        <v>24.311926</v>
      </c>
      <c r="J79" s="1">
        <v>230883.19999999998</v>
      </c>
      <c r="K79" s="1">
        <f t="shared" si="10"/>
        <v>230883.19999999998</v>
      </c>
      <c r="L79" s="1">
        <f t="shared" si="12"/>
        <v>0</v>
      </c>
      <c r="M79" s="1">
        <f t="shared" si="13"/>
        <v>0</v>
      </c>
      <c r="N79" s="1" t="s">
        <v>40</v>
      </c>
      <c r="O79" s="1">
        <v>0</v>
      </c>
      <c r="P79" s="1" t="s">
        <v>32</v>
      </c>
      <c r="Q79" s="1">
        <v>100384</v>
      </c>
      <c r="R79" s="1">
        <v>230883.19999999998</v>
      </c>
    </row>
    <row r="80" spans="1:18">
      <c r="A80" s="1">
        <f t="shared" si="11"/>
        <v>79</v>
      </c>
      <c r="B80" s="1" t="s">
        <v>51</v>
      </c>
      <c r="C80" s="1" t="s">
        <v>14</v>
      </c>
      <c r="D80" s="1" t="s">
        <v>27</v>
      </c>
      <c r="E80" s="1" t="s">
        <v>44</v>
      </c>
      <c r="F80" s="1" t="s">
        <v>240</v>
      </c>
      <c r="G80" s="1" t="s">
        <v>250</v>
      </c>
      <c r="H80" s="9">
        <v>11.505032999999999</v>
      </c>
      <c r="I80" s="9">
        <v>24.311926</v>
      </c>
      <c r="J80" s="1">
        <v>230883.19999999998</v>
      </c>
      <c r="K80" s="1">
        <f t="shared" si="10"/>
        <v>230883.19999999998</v>
      </c>
      <c r="L80" s="1">
        <f t="shared" si="12"/>
        <v>0</v>
      </c>
      <c r="M80" s="1">
        <f t="shared" si="13"/>
        <v>0</v>
      </c>
      <c r="N80" s="1" t="s">
        <v>40</v>
      </c>
      <c r="O80" s="1">
        <v>0</v>
      </c>
      <c r="P80" s="1" t="s">
        <v>32</v>
      </c>
      <c r="Q80" s="1">
        <v>100384</v>
      </c>
      <c r="R80" s="1">
        <v>230883.19999999998</v>
      </c>
    </row>
    <row r="81" spans="1:18">
      <c r="A81" s="1">
        <f t="shared" si="11"/>
        <v>80</v>
      </c>
      <c r="B81" s="1" t="s">
        <v>51</v>
      </c>
      <c r="C81" s="1" t="s">
        <v>14</v>
      </c>
      <c r="D81" s="1" t="s">
        <v>27</v>
      </c>
      <c r="E81" s="1" t="s">
        <v>44</v>
      </c>
      <c r="F81" s="1" t="s">
        <v>240</v>
      </c>
      <c r="G81" s="1" t="s">
        <v>250</v>
      </c>
      <c r="H81" s="9">
        <v>11.505032999999999</v>
      </c>
      <c r="I81" s="9">
        <v>24.311926</v>
      </c>
      <c r="J81" s="1">
        <v>230883.19999999998</v>
      </c>
      <c r="K81" s="1">
        <f t="shared" si="10"/>
        <v>230883.19999999998</v>
      </c>
      <c r="L81" s="1">
        <f t="shared" si="12"/>
        <v>0</v>
      </c>
      <c r="M81" s="1">
        <f t="shared" si="13"/>
        <v>0</v>
      </c>
      <c r="N81" s="1" t="s">
        <v>40</v>
      </c>
      <c r="O81" s="1">
        <v>0</v>
      </c>
      <c r="P81" s="1" t="s">
        <v>32</v>
      </c>
      <c r="Q81" s="1">
        <v>100384</v>
      </c>
      <c r="R81" s="1">
        <v>230883.19999999998</v>
      </c>
    </row>
    <row r="82" spans="1:18">
      <c r="A82" s="1">
        <f t="shared" si="11"/>
        <v>81</v>
      </c>
      <c r="B82" s="1" t="s">
        <v>51</v>
      </c>
      <c r="C82" s="1" t="s">
        <v>14</v>
      </c>
      <c r="D82" s="1" t="s">
        <v>27</v>
      </c>
      <c r="E82" s="1" t="s">
        <v>44</v>
      </c>
      <c r="F82" s="1" t="s">
        <v>240</v>
      </c>
      <c r="G82" s="1" t="s">
        <v>250</v>
      </c>
      <c r="H82" s="9">
        <v>11.505032999999999</v>
      </c>
      <c r="I82" s="9">
        <v>24.311926</v>
      </c>
      <c r="J82" s="1">
        <v>230883.19999999998</v>
      </c>
      <c r="K82" s="1">
        <f t="shared" si="10"/>
        <v>230883.19999999998</v>
      </c>
      <c r="L82" s="1">
        <f t="shared" si="12"/>
        <v>0</v>
      </c>
      <c r="M82" s="1">
        <f t="shared" si="13"/>
        <v>0</v>
      </c>
      <c r="N82" s="1" t="s">
        <v>40</v>
      </c>
      <c r="O82" s="1">
        <v>0</v>
      </c>
      <c r="P82" s="1" t="s">
        <v>32</v>
      </c>
      <c r="Q82" s="1">
        <v>100384</v>
      </c>
      <c r="R82" s="1">
        <v>230883.19999999998</v>
      </c>
    </row>
    <row r="83" spans="1:18">
      <c r="A83" s="1">
        <f t="shared" si="11"/>
        <v>82</v>
      </c>
      <c r="B83" s="1" t="s">
        <v>51</v>
      </c>
      <c r="C83" s="1" t="s">
        <v>14</v>
      </c>
      <c r="D83" s="1" t="s">
        <v>27</v>
      </c>
      <c r="E83" s="1" t="s">
        <v>44</v>
      </c>
      <c r="F83" s="1" t="s">
        <v>240</v>
      </c>
      <c r="G83" s="1" t="s">
        <v>250</v>
      </c>
      <c r="H83" s="9">
        <v>11.505032999999999</v>
      </c>
      <c r="I83" s="9">
        <v>24.311926</v>
      </c>
      <c r="J83" s="1">
        <v>230883.19999999998</v>
      </c>
      <c r="K83" s="1">
        <f t="shared" si="10"/>
        <v>230883.19999999998</v>
      </c>
      <c r="L83" s="1">
        <f t="shared" si="12"/>
        <v>0</v>
      </c>
      <c r="M83" s="1">
        <f t="shared" si="13"/>
        <v>0</v>
      </c>
      <c r="N83" s="1" t="s">
        <v>40</v>
      </c>
      <c r="O83" s="1">
        <v>0</v>
      </c>
      <c r="P83" s="1" t="s">
        <v>32</v>
      </c>
      <c r="Q83" s="1">
        <v>100384</v>
      </c>
      <c r="R83" s="1">
        <v>230883.19999999998</v>
      </c>
    </row>
    <row r="84" spans="1:18">
      <c r="A84" s="1">
        <f t="shared" si="11"/>
        <v>83</v>
      </c>
      <c r="B84" s="1" t="s">
        <v>51</v>
      </c>
      <c r="C84" s="1" t="s">
        <v>14</v>
      </c>
      <c r="D84" s="1" t="s">
        <v>27</v>
      </c>
      <c r="E84" s="1" t="s">
        <v>44</v>
      </c>
      <c r="F84" s="1" t="s">
        <v>240</v>
      </c>
      <c r="G84" s="1" t="s">
        <v>250</v>
      </c>
      <c r="H84" s="9">
        <v>11.505032999999999</v>
      </c>
      <c r="I84" s="9">
        <v>24.311926</v>
      </c>
      <c r="J84" s="1">
        <v>230883.19999999998</v>
      </c>
      <c r="K84" s="1">
        <f t="shared" si="10"/>
        <v>230883.19999999998</v>
      </c>
      <c r="L84" s="1">
        <f t="shared" si="12"/>
        <v>0</v>
      </c>
      <c r="M84" s="1">
        <f t="shared" si="13"/>
        <v>0</v>
      </c>
      <c r="N84" s="1" t="s">
        <v>40</v>
      </c>
      <c r="O84" s="1">
        <v>0</v>
      </c>
      <c r="P84" s="1" t="s">
        <v>32</v>
      </c>
      <c r="Q84" s="1">
        <v>100384</v>
      </c>
      <c r="R84" s="1">
        <v>230883.19999999998</v>
      </c>
    </row>
    <row r="85" spans="1:18">
      <c r="A85" s="1">
        <f t="shared" si="11"/>
        <v>84</v>
      </c>
      <c r="B85" s="1" t="s">
        <v>51</v>
      </c>
      <c r="C85" s="1" t="s">
        <v>14</v>
      </c>
      <c r="D85" s="1" t="s">
        <v>27</v>
      </c>
      <c r="E85" s="1" t="s">
        <v>44</v>
      </c>
      <c r="F85" s="1" t="s">
        <v>240</v>
      </c>
      <c r="G85" s="1" t="s">
        <v>250</v>
      </c>
      <c r="H85" s="9">
        <v>11.505032999999999</v>
      </c>
      <c r="I85" s="9">
        <v>24.311926</v>
      </c>
      <c r="J85" s="1">
        <v>230883.19999999998</v>
      </c>
      <c r="K85" s="1">
        <f t="shared" si="10"/>
        <v>230883.19999999998</v>
      </c>
      <c r="L85" s="1">
        <f t="shared" si="12"/>
        <v>0</v>
      </c>
      <c r="M85" s="1">
        <f t="shared" si="13"/>
        <v>0</v>
      </c>
      <c r="N85" s="1" t="s">
        <v>40</v>
      </c>
      <c r="O85" s="1">
        <v>0</v>
      </c>
      <c r="P85" s="1" t="s">
        <v>32</v>
      </c>
      <c r="Q85" s="1">
        <v>100384</v>
      </c>
      <c r="R85" s="1">
        <v>230883.19999999998</v>
      </c>
    </row>
    <row r="86" spans="1:18">
      <c r="A86" s="1">
        <f t="shared" si="11"/>
        <v>85</v>
      </c>
      <c r="B86" s="1" t="s">
        <v>51</v>
      </c>
      <c r="C86" s="1" t="s">
        <v>14</v>
      </c>
      <c r="D86" s="1" t="s">
        <v>27</v>
      </c>
      <c r="E86" s="1" t="s">
        <v>44</v>
      </c>
      <c r="F86" s="1" t="s">
        <v>240</v>
      </c>
      <c r="G86" s="1" t="s">
        <v>250</v>
      </c>
      <c r="H86" s="9">
        <v>11.505032999999999</v>
      </c>
      <c r="I86" s="9">
        <v>24.311926</v>
      </c>
      <c r="J86" s="1">
        <v>230883.20000000001</v>
      </c>
      <c r="K86" s="1">
        <f t="shared" si="10"/>
        <v>230883.20000000001</v>
      </c>
      <c r="L86" s="1">
        <f t="shared" si="12"/>
        <v>0</v>
      </c>
      <c r="M86" s="1">
        <f t="shared" si="13"/>
        <v>0</v>
      </c>
      <c r="N86" s="1" t="s">
        <v>40</v>
      </c>
      <c r="O86" s="1">
        <v>0</v>
      </c>
      <c r="P86" s="1" t="s">
        <v>32</v>
      </c>
      <c r="Q86" s="1">
        <v>100384</v>
      </c>
      <c r="R86" s="1">
        <v>230883.20000000001</v>
      </c>
    </row>
    <row r="87" spans="1:18">
      <c r="A87" s="1">
        <f t="shared" si="11"/>
        <v>86</v>
      </c>
      <c r="B87" s="1" t="s">
        <v>51</v>
      </c>
      <c r="C87" s="1" t="s">
        <v>14</v>
      </c>
      <c r="D87" s="1" t="s">
        <v>27</v>
      </c>
      <c r="E87" s="1" t="s">
        <v>44</v>
      </c>
      <c r="F87" s="1" t="s">
        <v>65</v>
      </c>
      <c r="G87" s="10" t="s">
        <v>77</v>
      </c>
      <c r="I87" s="5"/>
      <c r="J87" s="1">
        <v>80702.399999999994</v>
      </c>
      <c r="K87" s="1">
        <f t="shared" si="10"/>
        <v>71208</v>
      </c>
      <c r="L87" s="1">
        <f t="shared" si="12"/>
        <v>9494.4</v>
      </c>
      <c r="M87" s="11">
        <f>2/17</f>
        <v>0.11764705882352941</v>
      </c>
      <c r="N87" s="1" t="s">
        <v>40</v>
      </c>
      <c r="O87" s="1">
        <v>0</v>
      </c>
      <c r="P87" s="1" t="s">
        <v>32</v>
      </c>
      <c r="Q87" s="1">
        <v>35088</v>
      </c>
      <c r="R87" s="1">
        <v>80702.399999999994</v>
      </c>
    </row>
    <row r="88" spans="1:18">
      <c r="A88" s="1">
        <f t="shared" si="11"/>
        <v>87</v>
      </c>
      <c r="B88" s="1" t="s">
        <v>51</v>
      </c>
      <c r="C88" s="1" t="s">
        <v>14</v>
      </c>
      <c r="D88" s="1" t="s">
        <v>27</v>
      </c>
      <c r="E88" s="1" t="s">
        <v>44</v>
      </c>
      <c r="F88" s="1" t="s">
        <v>65</v>
      </c>
      <c r="G88" s="10" t="s">
        <v>77</v>
      </c>
      <c r="I88" s="5"/>
      <c r="J88" s="1">
        <v>80702.399999999994</v>
      </c>
      <c r="K88" s="1">
        <f t="shared" si="10"/>
        <v>71208</v>
      </c>
      <c r="L88" s="1">
        <f t="shared" ref="L88:L104" si="14">M88*J88</f>
        <v>9494.4</v>
      </c>
      <c r="M88" s="11">
        <f t="shared" ref="M88:M103" si="15">2/17</f>
        <v>0.11764705882352941</v>
      </c>
      <c r="N88" s="1" t="s">
        <v>40</v>
      </c>
      <c r="O88" s="1">
        <v>0</v>
      </c>
      <c r="P88" s="1" t="s">
        <v>32</v>
      </c>
      <c r="Q88" s="1">
        <v>35088</v>
      </c>
      <c r="R88" s="1">
        <v>80702.399999999994</v>
      </c>
    </row>
    <row r="89" spans="1:18">
      <c r="A89" s="1">
        <f t="shared" si="11"/>
        <v>88</v>
      </c>
      <c r="B89" s="1" t="s">
        <v>51</v>
      </c>
      <c r="C89" s="1" t="s">
        <v>14</v>
      </c>
      <c r="D89" s="1" t="s">
        <v>27</v>
      </c>
      <c r="E89" s="1" t="s">
        <v>44</v>
      </c>
      <c r="F89" s="1" t="s">
        <v>65</v>
      </c>
      <c r="G89" s="10" t="s">
        <v>77</v>
      </c>
      <c r="I89" s="5"/>
      <c r="J89" s="1">
        <v>80702.399999999994</v>
      </c>
      <c r="K89" s="1">
        <f t="shared" si="10"/>
        <v>71208</v>
      </c>
      <c r="L89" s="1">
        <f t="shared" si="14"/>
        <v>9494.4</v>
      </c>
      <c r="M89" s="11">
        <f t="shared" si="15"/>
        <v>0.11764705882352941</v>
      </c>
      <c r="N89" s="1" t="s">
        <v>40</v>
      </c>
      <c r="O89" s="1">
        <v>0</v>
      </c>
      <c r="P89" s="1" t="s">
        <v>32</v>
      </c>
      <c r="Q89" s="1">
        <v>35088</v>
      </c>
      <c r="R89" s="1">
        <v>80702.399999999994</v>
      </c>
    </row>
    <row r="90" spans="1:18">
      <c r="A90" s="1">
        <f t="shared" si="11"/>
        <v>89</v>
      </c>
      <c r="B90" s="1" t="s">
        <v>51</v>
      </c>
      <c r="C90" s="1" t="s">
        <v>14</v>
      </c>
      <c r="D90" s="1" t="s">
        <v>27</v>
      </c>
      <c r="E90" s="1" t="s">
        <v>44</v>
      </c>
      <c r="F90" s="1" t="s">
        <v>65</v>
      </c>
      <c r="G90" s="10" t="s">
        <v>77</v>
      </c>
      <c r="I90" s="5"/>
      <c r="J90" s="1">
        <v>80702.399999999994</v>
      </c>
      <c r="K90" s="1">
        <f t="shared" si="10"/>
        <v>71208</v>
      </c>
      <c r="L90" s="1">
        <f t="shared" si="14"/>
        <v>9494.4</v>
      </c>
      <c r="M90" s="11">
        <f t="shared" si="15"/>
        <v>0.11764705882352941</v>
      </c>
      <c r="N90" s="1" t="s">
        <v>40</v>
      </c>
      <c r="O90" s="1">
        <v>1</v>
      </c>
      <c r="P90" s="1" t="s">
        <v>32</v>
      </c>
      <c r="Q90" s="1">
        <v>35088</v>
      </c>
      <c r="R90" s="1">
        <v>80702.399999999994</v>
      </c>
    </row>
    <row r="91" spans="1:18">
      <c r="A91" s="1">
        <f t="shared" si="11"/>
        <v>90</v>
      </c>
      <c r="B91" s="1" t="s">
        <v>51</v>
      </c>
      <c r="C91" s="1" t="s">
        <v>14</v>
      </c>
      <c r="D91" s="1" t="s">
        <v>27</v>
      </c>
      <c r="E91" s="1" t="s">
        <v>44</v>
      </c>
      <c r="F91" s="1" t="s">
        <v>65</v>
      </c>
      <c r="G91" s="10" t="s">
        <v>77</v>
      </c>
      <c r="I91" s="5"/>
      <c r="J91" s="1">
        <v>80702.399999999994</v>
      </c>
      <c r="K91" s="1">
        <f t="shared" si="10"/>
        <v>71208</v>
      </c>
      <c r="L91" s="1">
        <f t="shared" si="14"/>
        <v>9494.4</v>
      </c>
      <c r="M91" s="11">
        <f t="shared" si="15"/>
        <v>0.11764705882352941</v>
      </c>
      <c r="N91" s="1" t="s">
        <v>40</v>
      </c>
      <c r="O91" s="1">
        <v>0</v>
      </c>
      <c r="P91" s="1" t="s">
        <v>32</v>
      </c>
      <c r="Q91" s="1">
        <v>35088</v>
      </c>
      <c r="R91" s="1">
        <v>80702.399999999994</v>
      </c>
    </row>
    <row r="92" spans="1:18">
      <c r="A92" s="1">
        <f t="shared" si="11"/>
        <v>91</v>
      </c>
      <c r="B92" s="1" t="s">
        <v>51</v>
      </c>
      <c r="C92" s="1" t="s">
        <v>14</v>
      </c>
      <c r="D92" s="1" t="s">
        <v>27</v>
      </c>
      <c r="E92" s="1" t="s">
        <v>44</v>
      </c>
      <c r="F92" s="1" t="s">
        <v>65</v>
      </c>
      <c r="G92" s="10" t="s">
        <v>77</v>
      </c>
      <c r="I92" s="5"/>
      <c r="J92" s="1">
        <v>80702.399999999994</v>
      </c>
      <c r="K92" s="1">
        <f t="shared" si="10"/>
        <v>71208</v>
      </c>
      <c r="L92" s="1">
        <f t="shared" si="14"/>
        <v>9494.4</v>
      </c>
      <c r="M92" s="11">
        <f t="shared" si="15"/>
        <v>0.11764705882352941</v>
      </c>
      <c r="N92" s="1" t="s">
        <v>40</v>
      </c>
      <c r="O92" s="1">
        <v>0</v>
      </c>
      <c r="P92" s="1" t="s">
        <v>32</v>
      </c>
      <c r="Q92" s="1">
        <v>35088</v>
      </c>
      <c r="R92" s="1">
        <v>80702.399999999994</v>
      </c>
    </row>
    <row r="93" spans="1:18">
      <c r="A93" s="1">
        <f t="shared" si="11"/>
        <v>92</v>
      </c>
      <c r="B93" s="1" t="s">
        <v>51</v>
      </c>
      <c r="C93" s="1" t="s">
        <v>14</v>
      </c>
      <c r="D93" s="1" t="s">
        <v>27</v>
      </c>
      <c r="E93" s="1" t="s">
        <v>44</v>
      </c>
      <c r="F93" s="1" t="s">
        <v>65</v>
      </c>
      <c r="G93" s="10" t="s">
        <v>77</v>
      </c>
      <c r="I93" s="5"/>
      <c r="J93" s="1">
        <v>80702.399999999994</v>
      </c>
      <c r="K93" s="1">
        <f t="shared" si="10"/>
        <v>71208</v>
      </c>
      <c r="L93" s="1">
        <f t="shared" si="14"/>
        <v>9494.4</v>
      </c>
      <c r="M93" s="11">
        <f t="shared" si="15"/>
        <v>0.11764705882352941</v>
      </c>
      <c r="N93" s="1" t="s">
        <v>40</v>
      </c>
      <c r="O93" s="1">
        <v>0</v>
      </c>
      <c r="P93" s="1" t="s">
        <v>32</v>
      </c>
      <c r="Q93" s="1">
        <v>35088</v>
      </c>
      <c r="R93" s="1">
        <v>80702.399999999994</v>
      </c>
    </row>
    <row r="94" spans="1:18">
      <c r="A94" s="1">
        <f t="shared" si="11"/>
        <v>93</v>
      </c>
      <c r="B94" s="1" t="s">
        <v>51</v>
      </c>
      <c r="C94" s="1" t="s">
        <v>14</v>
      </c>
      <c r="D94" s="1" t="s">
        <v>27</v>
      </c>
      <c r="E94" s="1" t="s">
        <v>44</v>
      </c>
      <c r="F94" s="1" t="s">
        <v>65</v>
      </c>
      <c r="G94" s="10" t="s">
        <v>77</v>
      </c>
      <c r="I94" s="5"/>
      <c r="J94" s="1">
        <v>80702.399999999994</v>
      </c>
      <c r="K94" s="1">
        <f t="shared" si="10"/>
        <v>71208</v>
      </c>
      <c r="L94" s="1">
        <f t="shared" si="14"/>
        <v>9494.4</v>
      </c>
      <c r="M94" s="11">
        <f t="shared" si="15"/>
        <v>0.11764705882352941</v>
      </c>
      <c r="N94" s="1" t="s">
        <v>40</v>
      </c>
      <c r="O94" s="1">
        <v>0</v>
      </c>
      <c r="P94" s="1" t="s">
        <v>32</v>
      </c>
      <c r="Q94" s="1">
        <v>35088</v>
      </c>
      <c r="R94" s="1">
        <v>80702.399999999994</v>
      </c>
    </row>
    <row r="95" spans="1:18">
      <c r="A95" s="1">
        <f t="shared" si="11"/>
        <v>94</v>
      </c>
      <c r="B95" s="1" t="s">
        <v>51</v>
      </c>
      <c r="C95" s="1" t="s">
        <v>14</v>
      </c>
      <c r="D95" s="1" t="s">
        <v>27</v>
      </c>
      <c r="E95" s="1" t="s">
        <v>44</v>
      </c>
      <c r="F95" s="1" t="s">
        <v>65</v>
      </c>
      <c r="G95" s="10" t="s">
        <v>77</v>
      </c>
      <c r="I95" s="5"/>
      <c r="J95" s="1">
        <v>80702.399999999994</v>
      </c>
      <c r="K95" s="1">
        <f t="shared" si="10"/>
        <v>71208</v>
      </c>
      <c r="L95" s="1">
        <f t="shared" si="14"/>
        <v>9494.4</v>
      </c>
      <c r="M95" s="11">
        <f t="shared" si="15"/>
        <v>0.11764705882352941</v>
      </c>
      <c r="N95" s="1" t="s">
        <v>40</v>
      </c>
      <c r="O95" s="1">
        <v>0</v>
      </c>
      <c r="P95" s="1" t="s">
        <v>32</v>
      </c>
      <c r="Q95" s="1">
        <v>35088</v>
      </c>
      <c r="R95" s="1">
        <v>80702.399999999994</v>
      </c>
    </row>
    <row r="96" spans="1:18">
      <c r="A96" s="1">
        <f t="shared" si="11"/>
        <v>95</v>
      </c>
      <c r="B96" s="1" t="s">
        <v>51</v>
      </c>
      <c r="C96" s="1" t="s">
        <v>14</v>
      </c>
      <c r="D96" s="1" t="s">
        <v>27</v>
      </c>
      <c r="E96" s="1" t="s">
        <v>44</v>
      </c>
      <c r="F96" s="1" t="s">
        <v>65</v>
      </c>
      <c r="G96" s="10" t="s">
        <v>77</v>
      </c>
      <c r="I96" s="5"/>
      <c r="J96" s="1">
        <v>80702.399999999994</v>
      </c>
      <c r="K96" s="1">
        <f t="shared" si="10"/>
        <v>71208</v>
      </c>
      <c r="L96" s="1">
        <f t="shared" si="14"/>
        <v>9494.4</v>
      </c>
      <c r="M96" s="11">
        <f t="shared" si="15"/>
        <v>0.11764705882352941</v>
      </c>
      <c r="N96" s="1" t="s">
        <v>40</v>
      </c>
      <c r="O96" s="1">
        <v>0</v>
      </c>
      <c r="P96" s="1" t="s">
        <v>32</v>
      </c>
      <c r="Q96" s="1">
        <v>35088</v>
      </c>
      <c r="R96" s="1">
        <v>80702.399999999994</v>
      </c>
    </row>
    <row r="97" spans="1:18">
      <c r="A97" s="1">
        <f t="shared" si="11"/>
        <v>96</v>
      </c>
      <c r="B97" s="1" t="s">
        <v>51</v>
      </c>
      <c r="C97" s="1" t="s">
        <v>14</v>
      </c>
      <c r="D97" s="1" t="s">
        <v>27</v>
      </c>
      <c r="E97" s="1" t="s">
        <v>44</v>
      </c>
      <c r="F97" s="1" t="s">
        <v>65</v>
      </c>
      <c r="G97" s="10" t="s">
        <v>77</v>
      </c>
      <c r="I97" s="5"/>
      <c r="J97" s="1">
        <v>80702.399999999994</v>
      </c>
      <c r="K97" s="1">
        <f t="shared" si="10"/>
        <v>71208</v>
      </c>
      <c r="L97" s="1">
        <f t="shared" si="14"/>
        <v>9494.4</v>
      </c>
      <c r="M97" s="11">
        <f t="shared" si="15"/>
        <v>0.11764705882352941</v>
      </c>
      <c r="N97" s="1" t="s">
        <v>40</v>
      </c>
      <c r="O97" s="1">
        <v>0</v>
      </c>
      <c r="P97" s="1" t="s">
        <v>32</v>
      </c>
      <c r="Q97" s="1">
        <v>35088</v>
      </c>
      <c r="R97" s="1">
        <v>80702.399999999994</v>
      </c>
    </row>
    <row r="98" spans="1:18">
      <c r="A98" s="1">
        <f t="shared" si="11"/>
        <v>97</v>
      </c>
      <c r="B98" s="1" t="s">
        <v>51</v>
      </c>
      <c r="C98" s="1" t="s">
        <v>14</v>
      </c>
      <c r="D98" s="1" t="s">
        <v>27</v>
      </c>
      <c r="E98" s="1" t="s">
        <v>44</v>
      </c>
      <c r="F98" s="1" t="s">
        <v>65</v>
      </c>
      <c r="G98" s="10" t="s">
        <v>77</v>
      </c>
      <c r="I98" s="5"/>
      <c r="J98" s="1">
        <v>80702.399999999994</v>
      </c>
      <c r="K98" s="1">
        <f t="shared" si="10"/>
        <v>71208</v>
      </c>
      <c r="L98" s="1">
        <f t="shared" si="14"/>
        <v>9494.4</v>
      </c>
      <c r="M98" s="11">
        <f t="shared" si="15"/>
        <v>0.11764705882352941</v>
      </c>
      <c r="N98" s="1" t="s">
        <v>40</v>
      </c>
      <c r="O98" s="1">
        <v>0</v>
      </c>
      <c r="P98" s="1" t="s">
        <v>32</v>
      </c>
      <c r="Q98" s="1">
        <v>35088</v>
      </c>
      <c r="R98" s="1">
        <v>80702.399999999994</v>
      </c>
    </row>
    <row r="99" spans="1:18">
      <c r="A99" s="1">
        <f t="shared" si="11"/>
        <v>98</v>
      </c>
      <c r="B99" s="1" t="s">
        <v>51</v>
      </c>
      <c r="C99" s="1" t="s">
        <v>14</v>
      </c>
      <c r="D99" s="1" t="s">
        <v>27</v>
      </c>
      <c r="E99" s="1" t="s">
        <v>44</v>
      </c>
      <c r="F99" s="1" t="s">
        <v>65</v>
      </c>
      <c r="G99" s="10" t="s">
        <v>77</v>
      </c>
      <c r="I99" s="5"/>
      <c r="J99" s="1">
        <v>80702.399999999994</v>
      </c>
      <c r="K99" s="1">
        <f t="shared" si="10"/>
        <v>71208</v>
      </c>
      <c r="L99" s="1">
        <f t="shared" si="14"/>
        <v>9494.4</v>
      </c>
      <c r="M99" s="11">
        <f t="shared" si="15"/>
        <v>0.11764705882352941</v>
      </c>
      <c r="N99" s="1" t="s">
        <v>40</v>
      </c>
      <c r="O99" s="1">
        <v>0</v>
      </c>
      <c r="P99" s="1" t="s">
        <v>32</v>
      </c>
      <c r="Q99" s="1">
        <v>35088</v>
      </c>
      <c r="R99" s="1">
        <v>80702.399999999994</v>
      </c>
    </row>
    <row r="100" spans="1:18">
      <c r="A100" s="1">
        <f t="shared" si="11"/>
        <v>99</v>
      </c>
      <c r="B100" s="1" t="s">
        <v>51</v>
      </c>
      <c r="C100" s="1" t="s">
        <v>14</v>
      </c>
      <c r="D100" s="1" t="s">
        <v>27</v>
      </c>
      <c r="E100" s="1" t="s">
        <v>44</v>
      </c>
      <c r="F100" s="1" t="s">
        <v>65</v>
      </c>
      <c r="G100" s="10" t="s">
        <v>77</v>
      </c>
      <c r="I100" s="5"/>
      <c r="J100" s="1">
        <v>80702.399999999994</v>
      </c>
      <c r="K100" s="1">
        <f t="shared" si="10"/>
        <v>71208</v>
      </c>
      <c r="L100" s="1">
        <f t="shared" si="14"/>
        <v>9494.4</v>
      </c>
      <c r="M100" s="11">
        <f t="shared" si="15"/>
        <v>0.11764705882352941</v>
      </c>
      <c r="N100" s="1" t="s">
        <v>40</v>
      </c>
      <c r="O100" s="1">
        <v>0</v>
      </c>
      <c r="P100" s="1" t="s">
        <v>32</v>
      </c>
      <c r="Q100" s="1">
        <v>35088</v>
      </c>
      <c r="R100" s="1">
        <v>80702.399999999994</v>
      </c>
    </row>
    <row r="101" spans="1:18">
      <c r="A101" s="1">
        <f t="shared" si="11"/>
        <v>100</v>
      </c>
      <c r="B101" s="1" t="s">
        <v>51</v>
      </c>
      <c r="C101" s="1" t="s">
        <v>14</v>
      </c>
      <c r="D101" s="1" t="s">
        <v>27</v>
      </c>
      <c r="E101" s="1" t="s">
        <v>44</v>
      </c>
      <c r="F101" s="1" t="s">
        <v>65</v>
      </c>
      <c r="G101" s="10" t="s">
        <v>77</v>
      </c>
      <c r="I101" s="5"/>
      <c r="J101" s="1">
        <v>80702.399999999994</v>
      </c>
      <c r="K101" s="1">
        <f t="shared" si="10"/>
        <v>71208</v>
      </c>
      <c r="L101" s="1">
        <f t="shared" si="14"/>
        <v>9494.4</v>
      </c>
      <c r="M101" s="11">
        <f t="shared" si="15"/>
        <v>0.11764705882352941</v>
      </c>
      <c r="N101" s="1" t="s">
        <v>40</v>
      </c>
      <c r="O101" s="1">
        <v>1</v>
      </c>
      <c r="P101" s="1" t="s">
        <v>32</v>
      </c>
      <c r="Q101" s="1">
        <v>35088</v>
      </c>
      <c r="R101" s="1">
        <v>80702.399999999994</v>
      </c>
    </row>
    <row r="102" spans="1:18">
      <c r="A102" s="1">
        <f t="shared" si="11"/>
        <v>101</v>
      </c>
      <c r="B102" s="1" t="s">
        <v>51</v>
      </c>
      <c r="C102" s="1" t="s">
        <v>14</v>
      </c>
      <c r="D102" s="1" t="s">
        <v>27</v>
      </c>
      <c r="E102" s="1" t="s">
        <v>44</v>
      </c>
      <c r="F102" s="1" t="s">
        <v>65</v>
      </c>
      <c r="G102" s="10" t="s">
        <v>77</v>
      </c>
      <c r="I102" s="5"/>
      <c r="J102" s="1">
        <v>80702.399999999994</v>
      </c>
      <c r="K102" s="1">
        <f t="shared" si="10"/>
        <v>71208</v>
      </c>
      <c r="L102" s="1">
        <f t="shared" si="14"/>
        <v>9494.4</v>
      </c>
      <c r="M102" s="11">
        <f t="shared" si="15"/>
        <v>0.11764705882352941</v>
      </c>
      <c r="N102" s="1" t="s">
        <v>40</v>
      </c>
      <c r="O102" s="1">
        <v>0</v>
      </c>
      <c r="P102" s="1" t="s">
        <v>32</v>
      </c>
      <c r="Q102" s="1">
        <v>35088</v>
      </c>
      <c r="R102" s="1">
        <v>80702.399999999994</v>
      </c>
    </row>
    <row r="103" spans="1:18">
      <c r="A103" s="1">
        <f t="shared" si="11"/>
        <v>102</v>
      </c>
      <c r="B103" s="1" t="s">
        <v>51</v>
      </c>
      <c r="C103" s="1" t="s">
        <v>14</v>
      </c>
      <c r="D103" s="1" t="s">
        <v>27</v>
      </c>
      <c r="E103" s="1" t="s">
        <v>44</v>
      </c>
      <c r="F103" s="1" t="s">
        <v>65</v>
      </c>
      <c r="G103" s="10" t="s">
        <v>77</v>
      </c>
      <c r="I103" s="5"/>
      <c r="J103" s="1">
        <v>80702.399999999994</v>
      </c>
      <c r="K103" s="1">
        <f t="shared" si="10"/>
        <v>71208</v>
      </c>
      <c r="L103" s="1">
        <f t="shared" si="14"/>
        <v>9494.4</v>
      </c>
      <c r="M103" s="11">
        <f t="shared" si="15"/>
        <v>0.11764705882352941</v>
      </c>
      <c r="N103" s="1" t="s">
        <v>40</v>
      </c>
      <c r="O103" s="1">
        <v>0</v>
      </c>
      <c r="P103" s="1" t="s">
        <v>32</v>
      </c>
      <c r="Q103" s="1">
        <v>35088</v>
      </c>
      <c r="R103" s="1">
        <v>80702.399999999994</v>
      </c>
    </row>
    <row r="104" spans="1:18">
      <c r="A104" s="1">
        <f t="shared" si="11"/>
        <v>103</v>
      </c>
      <c r="B104" s="1" t="s">
        <v>51</v>
      </c>
      <c r="C104" s="1" t="s">
        <v>14</v>
      </c>
      <c r="D104" s="1" t="s">
        <v>27</v>
      </c>
      <c r="E104" s="1" t="s">
        <v>44</v>
      </c>
      <c r="F104" s="1" t="s">
        <v>241</v>
      </c>
      <c r="G104" s="26" t="s">
        <v>241</v>
      </c>
      <c r="H104" s="9">
        <v>11.466296</v>
      </c>
      <c r="I104" s="9">
        <v>26.124941</v>
      </c>
      <c r="J104" s="1">
        <v>158603.4</v>
      </c>
      <c r="K104" s="1">
        <f t="shared" si="10"/>
        <v>93296.117647058825</v>
      </c>
      <c r="L104" s="1">
        <f t="shared" si="14"/>
        <v>65307.282352941169</v>
      </c>
      <c r="M104" s="16">
        <f>7/17</f>
        <v>0.41176470588235292</v>
      </c>
      <c r="N104" s="1" t="s">
        <v>40</v>
      </c>
      <c r="O104" s="1">
        <v>1</v>
      </c>
      <c r="P104" s="1" t="s">
        <v>32</v>
      </c>
      <c r="Q104" s="1">
        <v>68952</v>
      </c>
      <c r="R104" s="1">
        <v>158603.4</v>
      </c>
    </row>
    <row r="105" spans="1:18">
      <c r="A105" s="1">
        <f t="shared" si="11"/>
        <v>104</v>
      </c>
      <c r="B105" s="1" t="s">
        <v>51</v>
      </c>
      <c r="C105" s="1" t="s">
        <v>14</v>
      </c>
      <c r="D105" s="1" t="s">
        <v>27</v>
      </c>
      <c r="E105" s="1" t="s">
        <v>44</v>
      </c>
      <c r="F105" s="1" t="s">
        <v>241</v>
      </c>
      <c r="G105" s="26" t="s">
        <v>241</v>
      </c>
      <c r="H105" s="9">
        <v>11.466296</v>
      </c>
      <c r="I105" s="9">
        <v>26.124941</v>
      </c>
      <c r="J105" s="1">
        <v>158603.4</v>
      </c>
      <c r="K105" s="1">
        <f t="shared" si="10"/>
        <v>93296.117647058825</v>
      </c>
      <c r="L105" s="1">
        <f t="shared" ref="L105:L121" si="16">M105*J105</f>
        <v>65307.282352941169</v>
      </c>
      <c r="M105" s="16">
        <f t="shared" ref="M105:M120" si="17">7/17</f>
        <v>0.41176470588235292</v>
      </c>
      <c r="N105" s="1" t="s">
        <v>40</v>
      </c>
      <c r="O105" s="1">
        <v>1</v>
      </c>
      <c r="P105" s="1" t="s">
        <v>32</v>
      </c>
      <c r="Q105" s="1">
        <v>68952</v>
      </c>
      <c r="R105" s="1">
        <v>158603.4</v>
      </c>
    </row>
    <row r="106" spans="1:18">
      <c r="A106" s="1">
        <f t="shared" si="11"/>
        <v>105</v>
      </c>
      <c r="B106" s="1" t="s">
        <v>51</v>
      </c>
      <c r="C106" s="1" t="s">
        <v>14</v>
      </c>
      <c r="D106" s="1" t="s">
        <v>27</v>
      </c>
      <c r="E106" s="1" t="s">
        <v>44</v>
      </c>
      <c r="F106" s="1" t="s">
        <v>241</v>
      </c>
      <c r="G106" s="26" t="s">
        <v>241</v>
      </c>
      <c r="H106" s="9">
        <v>11.466296</v>
      </c>
      <c r="I106" s="9">
        <v>26.124941</v>
      </c>
      <c r="J106" s="1">
        <v>158603.4</v>
      </c>
      <c r="K106" s="1">
        <f t="shared" si="10"/>
        <v>93296.117647058825</v>
      </c>
      <c r="L106" s="1">
        <f t="shared" si="16"/>
        <v>65307.282352941169</v>
      </c>
      <c r="M106" s="16">
        <f t="shared" si="17"/>
        <v>0.41176470588235292</v>
      </c>
      <c r="N106" s="1" t="s">
        <v>40</v>
      </c>
      <c r="O106" s="1">
        <v>1</v>
      </c>
      <c r="P106" s="1" t="s">
        <v>32</v>
      </c>
      <c r="Q106" s="1">
        <v>68952</v>
      </c>
      <c r="R106" s="1">
        <v>158603.4</v>
      </c>
    </row>
    <row r="107" spans="1:18">
      <c r="A107" s="1">
        <f t="shared" si="11"/>
        <v>106</v>
      </c>
      <c r="B107" s="1" t="s">
        <v>51</v>
      </c>
      <c r="C107" s="1" t="s">
        <v>14</v>
      </c>
      <c r="D107" s="1" t="s">
        <v>27</v>
      </c>
      <c r="E107" s="1" t="s">
        <v>44</v>
      </c>
      <c r="F107" s="1" t="s">
        <v>241</v>
      </c>
      <c r="G107" s="26" t="s">
        <v>241</v>
      </c>
      <c r="H107" s="9">
        <v>11.466296</v>
      </c>
      <c r="I107" s="9">
        <v>26.124941</v>
      </c>
      <c r="J107" s="1">
        <v>158603.4</v>
      </c>
      <c r="K107" s="1">
        <f t="shared" si="10"/>
        <v>93296.117647058825</v>
      </c>
      <c r="L107" s="1">
        <f t="shared" si="16"/>
        <v>65307.282352941169</v>
      </c>
      <c r="M107" s="16">
        <f t="shared" si="17"/>
        <v>0.41176470588235292</v>
      </c>
      <c r="N107" s="1" t="s">
        <v>40</v>
      </c>
      <c r="O107" s="1">
        <v>0</v>
      </c>
      <c r="P107" s="1" t="s">
        <v>32</v>
      </c>
      <c r="Q107" s="1">
        <v>68952</v>
      </c>
      <c r="R107" s="1">
        <v>158603.4</v>
      </c>
    </row>
    <row r="108" spans="1:18">
      <c r="A108" s="1">
        <f t="shared" si="11"/>
        <v>107</v>
      </c>
      <c r="B108" s="1" t="s">
        <v>51</v>
      </c>
      <c r="C108" s="1" t="s">
        <v>14</v>
      </c>
      <c r="D108" s="1" t="s">
        <v>27</v>
      </c>
      <c r="E108" s="1" t="s">
        <v>44</v>
      </c>
      <c r="F108" s="1" t="s">
        <v>241</v>
      </c>
      <c r="G108" s="26" t="s">
        <v>241</v>
      </c>
      <c r="H108" s="9">
        <v>11.466296</v>
      </c>
      <c r="I108" s="9">
        <v>26.124941</v>
      </c>
      <c r="J108" s="1">
        <v>158603.4</v>
      </c>
      <c r="K108" s="1">
        <f t="shared" si="10"/>
        <v>93296.117647058825</v>
      </c>
      <c r="L108" s="1">
        <f t="shared" si="16"/>
        <v>65307.282352941169</v>
      </c>
      <c r="M108" s="16">
        <f t="shared" si="17"/>
        <v>0.41176470588235292</v>
      </c>
      <c r="N108" s="1" t="s">
        <v>40</v>
      </c>
      <c r="O108" s="1">
        <v>0</v>
      </c>
      <c r="P108" s="1" t="s">
        <v>32</v>
      </c>
      <c r="Q108" s="1">
        <v>68952</v>
      </c>
      <c r="R108" s="1">
        <v>158603.4</v>
      </c>
    </row>
    <row r="109" spans="1:18">
      <c r="A109" s="1">
        <f t="shared" si="11"/>
        <v>108</v>
      </c>
      <c r="B109" s="1" t="s">
        <v>51</v>
      </c>
      <c r="C109" s="1" t="s">
        <v>14</v>
      </c>
      <c r="D109" s="1" t="s">
        <v>27</v>
      </c>
      <c r="E109" s="1" t="s">
        <v>44</v>
      </c>
      <c r="F109" s="1" t="s">
        <v>241</v>
      </c>
      <c r="G109" s="26" t="s">
        <v>241</v>
      </c>
      <c r="H109" s="9">
        <v>11.466296</v>
      </c>
      <c r="I109" s="9">
        <v>26.124941</v>
      </c>
      <c r="J109" s="1">
        <v>158603.4</v>
      </c>
      <c r="K109" s="1">
        <f t="shared" si="10"/>
        <v>93296.117647058825</v>
      </c>
      <c r="L109" s="1">
        <f t="shared" si="16"/>
        <v>65307.282352941169</v>
      </c>
      <c r="M109" s="16">
        <f t="shared" si="17"/>
        <v>0.41176470588235292</v>
      </c>
      <c r="N109" s="1" t="s">
        <v>40</v>
      </c>
      <c r="O109" s="1">
        <v>1</v>
      </c>
      <c r="P109" s="1" t="s">
        <v>32</v>
      </c>
      <c r="Q109" s="1">
        <v>68952</v>
      </c>
      <c r="R109" s="1">
        <v>158603.4</v>
      </c>
    </row>
    <row r="110" spans="1:18">
      <c r="A110" s="1">
        <f t="shared" si="11"/>
        <v>109</v>
      </c>
      <c r="B110" s="1" t="s">
        <v>51</v>
      </c>
      <c r="C110" s="1" t="s">
        <v>14</v>
      </c>
      <c r="D110" s="1" t="s">
        <v>27</v>
      </c>
      <c r="E110" s="1" t="s">
        <v>44</v>
      </c>
      <c r="F110" s="1" t="s">
        <v>241</v>
      </c>
      <c r="G110" s="26" t="s">
        <v>241</v>
      </c>
      <c r="H110" s="9">
        <v>11.466296</v>
      </c>
      <c r="I110" s="9">
        <v>26.124941</v>
      </c>
      <c r="J110" s="1">
        <v>158603.4</v>
      </c>
      <c r="K110" s="1">
        <f t="shared" si="10"/>
        <v>93296.117647058825</v>
      </c>
      <c r="L110" s="1">
        <f t="shared" si="16"/>
        <v>65307.282352941169</v>
      </c>
      <c r="M110" s="16">
        <f t="shared" si="17"/>
        <v>0.41176470588235292</v>
      </c>
      <c r="N110" s="1" t="s">
        <v>40</v>
      </c>
      <c r="O110" s="1">
        <v>1</v>
      </c>
      <c r="P110" s="1" t="s">
        <v>32</v>
      </c>
      <c r="Q110" s="1">
        <v>68952</v>
      </c>
      <c r="R110" s="1">
        <v>158603.4</v>
      </c>
    </row>
    <row r="111" spans="1:18">
      <c r="A111" s="1">
        <f t="shared" si="11"/>
        <v>110</v>
      </c>
      <c r="B111" s="1" t="s">
        <v>51</v>
      </c>
      <c r="C111" s="1" t="s">
        <v>14</v>
      </c>
      <c r="D111" s="1" t="s">
        <v>27</v>
      </c>
      <c r="E111" s="1" t="s">
        <v>44</v>
      </c>
      <c r="F111" s="1" t="s">
        <v>241</v>
      </c>
      <c r="G111" s="26" t="s">
        <v>241</v>
      </c>
      <c r="H111" s="9">
        <v>11.466296</v>
      </c>
      <c r="I111" s="9">
        <v>26.124941</v>
      </c>
      <c r="J111" s="1">
        <v>158603.4</v>
      </c>
      <c r="K111" s="1">
        <f t="shared" si="10"/>
        <v>93296.117647058825</v>
      </c>
      <c r="L111" s="1">
        <f t="shared" si="16"/>
        <v>65307.282352941169</v>
      </c>
      <c r="M111" s="16">
        <f t="shared" si="17"/>
        <v>0.41176470588235292</v>
      </c>
      <c r="N111" s="1" t="s">
        <v>40</v>
      </c>
      <c r="O111" s="1">
        <v>0</v>
      </c>
      <c r="P111" s="1" t="s">
        <v>32</v>
      </c>
      <c r="Q111" s="1">
        <v>68952</v>
      </c>
      <c r="R111" s="1">
        <v>158603.4</v>
      </c>
    </row>
    <row r="112" spans="1:18">
      <c r="A112" s="1">
        <f t="shared" si="11"/>
        <v>111</v>
      </c>
      <c r="B112" s="1" t="s">
        <v>51</v>
      </c>
      <c r="C112" s="1" t="s">
        <v>14</v>
      </c>
      <c r="D112" s="1" t="s">
        <v>27</v>
      </c>
      <c r="E112" s="1" t="s">
        <v>44</v>
      </c>
      <c r="F112" s="1" t="s">
        <v>241</v>
      </c>
      <c r="G112" s="26" t="s">
        <v>241</v>
      </c>
      <c r="H112" s="9">
        <v>11.466296</v>
      </c>
      <c r="I112" s="9">
        <v>26.124941</v>
      </c>
      <c r="J112" s="1">
        <v>158603.4</v>
      </c>
      <c r="K112" s="1">
        <f t="shared" si="10"/>
        <v>93296.117647058825</v>
      </c>
      <c r="L112" s="1">
        <f t="shared" si="16"/>
        <v>65307.282352941169</v>
      </c>
      <c r="M112" s="16">
        <f t="shared" si="17"/>
        <v>0.41176470588235292</v>
      </c>
      <c r="N112" s="1" t="s">
        <v>40</v>
      </c>
      <c r="O112" s="1">
        <v>0</v>
      </c>
      <c r="P112" s="1" t="s">
        <v>32</v>
      </c>
      <c r="Q112" s="1">
        <v>68952</v>
      </c>
      <c r="R112" s="1">
        <v>158603.4</v>
      </c>
    </row>
    <row r="113" spans="1:18">
      <c r="A113" s="1">
        <f t="shared" si="11"/>
        <v>112</v>
      </c>
      <c r="B113" s="1" t="s">
        <v>51</v>
      </c>
      <c r="C113" s="1" t="s">
        <v>14</v>
      </c>
      <c r="D113" s="1" t="s">
        <v>27</v>
      </c>
      <c r="E113" s="1" t="s">
        <v>44</v>
      </c>
      <c r="F113" s="1" t="s">
        <v>241</v>
      </c>
      <c r="G113" s="26" t="s">
        <v>241</v>
      </c>
      <c r="H113" s="9">
        <v>11.466296</v>
      </c>
      <c r="I113" s="9">
        <v>26.124941</v>
      </c>
      <c r="J113" s="1">
        <v>158603.4</v>
      </c>
      <c r="K113" s="1">
        <f t="shared" si="10"/>
        <v>93296.117647058825</v>
      </c>
      <c r="L113" s="1">
        <f t="shared" si="16"/>
        <v>65307.282352941169</v>
      </c>
      <c r="M113" s="16">
        <f t="shared" si="17"/>
        <v>0.41176470588235292</v>
      </c>
      <c r="N113" s="1" t="s">
        <v>40</v>
      </c>
      <c r="O113" s="1">
        <v>0</v>
      </c>
      <c r="P113" s="1" t="s">
        <v>32</v>
      </c>
      <c r="Q113" s="1">
        <v>68952</v>
      </c>
      <c r="R113" s="1">
        <v>158603.4</v>
      </c>
    </row>
    <row r="114" spans="1:18">
      <c r="A114" s="1">
        <f t="shared" si="11"/>
        <v>113</v>
      </c>
      <c r="B114" s="1" t="s">
        <v>51</v>
      </c>
      <c r="C114" s="1" t="s">
        <v>14</v>
      </c>
      <c r="D114" s="1" t="s">
        <v>27</v>
      </c>
      <c r="E114" s="1" t="s">
        <v>44</v>
      </c>
      <c r="F114" s="1" t="s">
        <v>241</v>
      </c>
      <c r="G114" s="26" t="s">
        <v>241</v>
      </c>
      <c r="H114" s="9">
        <v>11.466296</v>
      </c>
      <c r="I114" s="9">
        <v>26.124941</v>
      </c>
      <c r="J114" s="1">
        <v>158603.4</v>
      </c>
      <c r="K114" s="1">
        <f t="shared" si="10"/>
        <v>93296.117647058825</v>
      </c>
      <c r="L114" s="1">
        <f t="shared" si="16"/>
        <v>65307.282352941169</v>
      </c>
      <c r="M114" s="16">
        <f t="shared" si="17"/>
        <v>0.41176470588235292</v>
      </c>
      <c r="N114" s="1" t="s">
        <v>40</v>
      </c>
      <c r="O114" s="1">
        <v>0</v>
      </c>
      <c r="P114" s="1" t="s">
        <v>32</v>
      </c>
      <c r="Q114" s="1">
        <v>68952</v>
      </c>
      <c r="R114" s="1">
        <v>158603.4</v>
      </c>
    </row>
    <row r="115" spans="1:18">
      <c r="A115" s="1">
        <f t="shared" si="11"/>
        <v>114</v>
      </c>
      <c r="B115" s="1" t="s">
        <v>51</v>
      </c>
      <c r="C115" s="1" t="s">
        <v>14</v>
      </c>
      <c r="D115" s="1" t="s">
        <v>27</v>
      </c>
      <c r="E115" s="1" t="s">
        <v>44</v>
      </c>
      <c r="F115" s="1" t="s">
        <v>241</v>
      </c>
      <c r="G115" s="26" t="s">
        <v>241</v>
      </c>
      <c r="H115" s="9">
        <v>11.466296</v>
      </c>
      <c r="I115" s="9">
        <v>26.124941</v>
      </c>
      <c r="J115" s="1">
        <v>158603.4</v>
      </c>
      <c r="K115" s="1">
        <f t="shared" si="10"/>
        <v>93296.117647058825</v>
      </c>
      <c r="L115" s="1">
        <f t="shared" si="16"/>
        <v>65307.282352941169</v>
      </c>
      <c r="M115" s="16">
        <f t="shared" si="17"/>
        <v>0.41176470588235292</v>
      </c>
      <c r="N115" s="1" t="s">
        <v>40</v>
      </c>
      <c r="O115" s="1">
        <v>0</v>
      </c>
      <c r="P115" s="1" t="s">
        <v>32</v>
      </c>
      <c r="Q115" s="1">
        <v>68952</v>
      </c>
      <c r="R115" s="1">
        <v>158603.4</v>
      </c>
    </row>
    <row r="116" spans="1:18">
      <c r="A116" s="1">
        <f t="shared" si="11"/>
        <v>115</v>
      </c>
      <c r="B116" s="1" t="s">
        <v>51</v>
      </c>
      <c r="C116" s="1" t="s">
        <v>14</v>
      </c>
      <c r="D116" s="1" t="s">
        <v>27</v>
      </c>
      <c r="E116" s="1" t="s">
        <v>44</v>
      </c>
      <c r="F116" s="1" t="s">
        <v>241</v>
      </c>
      <c r="G116" s="26" t="s">
        <v>241</v>
      </c>
      <c r="H116" s="9">
        <v>11.466296</v>
      </c>
      <c r="I116" s="9">
        <v>26.124941</v>
      </c>
      <c r="J116" s="1">
        <v>158603.4</v>
      </c>
      <c r="K116" s="1">
        <f t="shared" si="10"/>
        <v>93296.117647058825</v>
      </c>
      <c r="L116" s="1">
        <f t="shared" si="16"/>
        <v>65307.282352941169</v>
      </c>
      <c r="M116" s="16">
        <f t="shared" si="17"/>
        <v>0.41176470588235292</v>
      </c>
      <c r="N116" s="1" t="s">
        <v>40</v>
      </c>
      <c r="O116" s="1">
        <v>1</v>
      </c>
      <c r="P116" s="1" t="s">
        <v>32</v>
      </c>
      <c r="Q116" s="1">
        <v>68952</v>
      </c>
      <c r="R116" s="1">
        <v>158603.4</v>
      </c>
    </row>
    <row r="117" spans="1:18">
      <c r="A117" s="1">
        <f t="shared" si="11"/>
        <v>116</v>
      </c>
      <c r="B117" s="1" t="s">
        <v>51</v>
      </c>
      <c r="C117" s="1" t="s">
        <v>14</v>
      </c>
      <c r="D117" s="1" t="s">
        <v>27</v>
      </c>
      <c r="E117" s="1" t="s">
        <v>44</v>
      </c>
      <c r="F117" s="1" t="s">
        <v>241</v>
      </c>
      <c r="G117" s="26" t="s">
        <v>241</v>
      </c>
      <c r="H117" s="9">
        <v>11.466296</v>
      </c>
      <c r="I117" s="9">
        <v>26.124941</v>
      </c>
      <c r="J117" s="1">
        <v>158603.4</v>
      </c>
      <c r="K117" s="1">
        <f t="shared" si="10"/>
        <v>93296.117647058825</v>
      </c>
      <c r="L117" s="1">
        <f t="shared" si="16"/>
        <v>65307.282352941169</v>
      </c>
      <c r="M117" s="16">
        <f t="shared" si="17"/>
        <v>0.41176470588235292</v>
      </c>
      <c r="N117" s="1" t="s">
        <v>40</v>
      </c>
      <c r="O117" s="1">
        <v>0</v>
      </c>
      <c r="P117" s="1" t="s">
        <v>32</v>
      </c>
      <c r="Q117" s="1">
        <v>68952</v>
      </c>
      <c r="R117" s="1">
        <v>158603.4</v>
      </c>
    </row>
    <row r="118" spans="1:18">
      <c r="A118" s="1">
        <f t="shared" si="11"/>
        <v>117</v>
      </c>
      <c r="B118" s="1" t="s">
        <v>51</v>
      </c>
      <c r="C118" s="1" t="s">
        <v>14</v>
      </c>
      <c r="D118" s="1" t="s">
        <v>27</v>
      </c>
      <c r="E118" s="1" t="s">
        <v>44</v>
      </c>
      <c r="F118" s="1" t="s">
        <v>241</v>
      </c>
      <c r="G118" s="26" t="s">
        <v>241</v>
      </c>
      <c r="H118" s="9">
        <v>11.466296</v>
      </c>
      <c r="I118" s="9">
        <v>26.124941</v>
      </c>
      <c r="J118" s="1">
        <v>158603.4</v>
      </c>
      <c r="K118" s="1">
        <f t="shared" si="10"/>
        <v>93296.117647058825</v>
      </c>
      <c r="L118" s="1">
        <f t="shared" si="16"/>
        <v>65307.282352941169</v>
      </c>
      <c r="M118" s="16">
        <f t="shared" si="17"/>
        <v>0.41176470588235292</v>
      </c>
      <c r="N118" s="1" t="s">
        <v>40</v>
      </c>
      <c r="O118" s="1">
        <v>1</v>
      </c>
      <c r="P118" s="1" t="s">
        <v>32</v>
      </c>
      <c r="Q118" s="1">
        <v>68952</v>
      </c>
      <c r="R118" s="1">
        <v>158603.4</v>
      </c>
    </row>
    <row r="119" spans="1:18">
      <c r="A119" s="1">
        <f t="shared" si="11"/>
        <v>118</v>
      </c>
      <c r="B119" s="1" t="s">
        <v>51</v>
      </c>
      <c r="C119" s="1" t="s">
        <v>14</v>
      </c>
      <c r="D119" s="1" t="s">
        <v>27</v>
      </c>
      <c r="E119" s="1" t="s">
        <v>44</v>
      </c>
      <c r="F119" s="1" t="s">
        <v>241</v>
      </c>
      <c r="G119" s="26" t="s">
        <v>241</v>
      </c>
      <c r="H119" s="9">
        <v>11.466296</v>
      </c>
      <c r="I119" s="9">
        <v>26.124941</v>
      </c>
      <c r="J119" s="1">
        <v>158603.4</v>
      </c>
      <c r="K119" s="1">
        <f t="shared" si="10"/>
        <v>93296.117647058825</v>
      </c>
      <c r="L119" s="1">
        <f t="shared" si="16"/>
        <v>65307.282352941169</v>
      </c>
      <c r="M119" s="16">
        <f t="shared" si="17"/>
        <v>0.41176470588235292</v>
      </c>
      <c r="N119" s="1" t="s">
        <v>40</v>
      </c>
      <c r="O119" s="1">
        <v>0</v>
      </c>
      <c r="P119" s="1" t="s">
        <v>32</v>
      </c>
      <c r="Q119" s="1">
        <v>68952</v>
      </c>
      <c r="R119" s="1">
        <v>158603.4</v>
      </c>
    </row>
    <row r="120" spans="1:18">
      <c r="A120" s="1">
        <f t="shared" si="11"/>
        <v>119</v>
      </c>
      <c r="B120" s="1" t="s">
        <v>51</v>
      </c>
      <c r="C120" s="1" t="s">
        <v>14</v>
      </c>
      <c r="D120" s="1" t="s">
        <v>27</v>
      </c>
      <c r="E120" s="1" t="s">
        <v>44</v>
      </c>
      <c r="F120" s="1" t="s">
        <v>241</v>
      </c>
      <c r="G120" s="26" t="s">
        <v>241</v>
      </c>
      <c r="H120" s="9">
        <v>11.466296</v>
      </c>
      <c r="I120" s="9">
        <v>26.124941</v>
      </c>
      <c r="J120" s="1">
        <v>158603.4</v>
      </c>
      <c r="K120" s="1">
        <f t="shared" si="10"/>
        <v>93296.117647058825</v>
      </c>
      <c r="L120" s="1">
        <f t="shared" si="16"/>
        <v>65307.282352941169</v>
      </c>
      <c r="M120" s="16">
        <f t="shared" si="17"/>
        <v>0.41176470588235292</v>
      </c>
      <c r="N120" s="1" t="s">
        <v>40</v>
      </c>
      <c r="O120" s="1">
        <v>0</v>
      </c>
      <c r="P120" s="1" t="s">
        <v>32</v>
      </c>
      <c r="Q120" s="1">
        <v>68952</v>
      </c>
      <c r="R120" s="1">
        <v>158603.4</v>
      </c>
    </row>
    <row r="121" spans="1:18">
      <c r="A121" s="1">
        <f t="shared" si="11"/>
        <v>120</v>
      </c>
      <c r="B121" s="1" t="s">
        <v>51</v>
      </c>
      <c r="C121" s="1" t="s">
        <v>14</v>
      </c>
      <c r="D121" s="1" t="s">
        <v>27</v>
      </c>
      <c r="E121" s="1" t="s">
        <v>44</v>
      </c>
      <c r="F121" s="1" t="s">
        <v>242</v>
      </c>
      <c r="G121" s="26" t="s">
        <v>242</v>
      </c>
      <c r="H121" s="9">
        <v>11.339559</v>
      </c>
      <c r="I121" s="9">
        <v>27.008610999999998</v>
      </c>
      <c r="J121" s="1">
        <v>100850.4</v>
      </c>
      <c r="K121" s="1">
        <f t="shared" si="10"/>
        <v>77120.894117647054</v>
      </c>
      <c r="L121" s="1">
        <f t="shared" si="16"/>
        <v>23729.50588235294</v>
      </c>
      <c r="M121" s="11">
        <f>4/17</f>
        <v>0.23529411764705882</v>
      </c>
      <c r="N121" s="1" t="s">
        <v>40</v>
      </c>
      <c r="O121" s="1">
        <v>0</v>
      </c>
      <c r="P121" s="1" t="s">
        <v>32</v>
      </c>
      <c r="Q121" s="1">
        <v>43848</v>
      </c>
      <c r="R121" s="1">
        <v>100850.4</v>
      </c>
    </row>
    <row r="122" spans="1:18">
      <c r="A122" s="1">
        <f t="shared" si="11"/>
        <v>121</v>
      </c>
      <c r="B122" s="1" t="s">
        <v>51</v>
      </c>
      <c r="C122" s="1" t="s">
        <v>14</v>
      </c>
      <c r="D122" s="1" t="s">
        <v>27</v>
      </c>
      <c r="E122" s="1" t="s">
        <v>44</v>
      </c>
      <c r="F122" s="1" t="s">
        <v>242</v>
      </c>
      <c r="G122" s="26" t="s">
        <v>242</v>
      </c>
      <c r="H122" s="9">
        <v>11.339559</v>
      </c>
      <c r="I122" s="9">
        <v>27.008610999999998</v>
      </c>
      <c r="J122" s="1">
        <v>100850.4</v>
      </c>
      <c r="K122" s="1">
        <f t="shared" si="10"/>
        <v>77120.894117647054</v>
      </c>
      <c r="L122" s="1">
        <f t="shared" ref="L122:L138" si="18">M122*J122</f>
        <v>23729.50588235294</v>
      </c>
      <c r="M122" s="11">
        <f t="shared" ref="M122:M137" si="19">4/17</f>
        <v>0.23529411764705882</v>
      </c>
      <c r="N122" s="1" t="s">
        <v>40</v>
      </c>
      <c r="O122" s="1">
        <v>0</v>
      </c>
      <c r="P122" s="1" t="s">
        <v>32</v>
      </c>
      <c r="Q122" s="1">
        <v>43848</v>
      </c>
      <c r="R122" s="1">
        <v>100850.4</v>
      </c>
    </row>
    <row r="123" spans="1:18">
      <c r="A123" s="1">
        <f t="shared" si="11"/>
        <v>122</v>
      </c>
      <c r="B123" s="1" t="s">
        <v>51</v>
      </c>
      <c r="C123" s="1" t="s">
        <v>14</v>
      </c>
      <c r="D123" s="1" t="s">
        <v>27</v>
      </c>
      <c r="E123" s="1" t="s">
        <v>44</v>
      </c>
      <c r="F123" s="1" t="s">
        <v>242</v>
      </c>
      <c r="G123" s="26" t="s">
        <v>242</v>
      </c>
      <c r="H123" s="9">
        <v>11.339559</v>
      </c>
      <c r="I123" s="9">
        <v>27.008610999999998</v>
      </c>
      <c r="J123" s="1">
        <v>100850.4</v>
      </c>
      <c r="K123" s="1">
        <f t="shared" si="10"/>
        <v>77120.894117647054</v>
      </c>
      <c r="L123" s="1">
        <f t="shared" si="18"/>
        <v>23729.50588235294</v>
      </c>
      <c r="M123" s="11">
        <f t="shared" si="19"/>
        <v>0.23529411764705882</v>
      </c>
      <c r="N123" s="1" t="s">
        <v>40</v>
      </c>
      <c r="O123" s="1">
        <v>1</v>
      </c>
      <c r="P123" s="1" t="s">
        <v>32</v>
      </c>
      <c r="Q123" s="1">
        <v>43848</v>
      </c>
      <c r="R123" s="1">
        <v>100850.4</v>
      </c>
    </row>
    <row r="124" spans="1:18">
      <c r="A124" s="1">
        <f t="shared" si="11"/>
        <v>123</v>
      </c>
      <c r="B124" s="1" t="s">
        <v>51</v>
      </c>
      <c r="C124" s="1" t="s">
        <v>14</v>
      </c>
      <c r="D124" s="1" t="s">
        <v>27</v>
      </c>
      <c r="E124" s="1" t="s">
        <v>44</v>
      </c>
      <c r="F124" s="1" t="s">
        <v>242</v>
      </c>
      <c r="G124" s="26" t="s">
        <v>242</v>
      </c>
      <c r="H124" s="9">
        <v>11.339559</v>
      </c>
      <c r="I124" s="9">
        <v>27.008610999999998</v>
      </c>
      <c r="J124" s="1">
        <v>100850.4</v>
      </c>
      <c r="K124" s="1">
        <f t="shared" si="10"/>
        <v>77120.894117647054</v>
      </c>
      <c r="L124" s="1">
        <f t="shared" si="18"/>
        <v>23729.50588235294</v>
      </c>
      <c r="M124" s="11">
        <f t="shared" si="19"/>
        <v>0.23529411764705882</v>
      </c>
      <c r="N124" s="1" t="s">
        <v>40</v>
      </c>
      <c r="O124" s="1">
        <v>0</v>
      </c>
      <c r="P124" s="1" t="s">
        <v>32</v>
      </c>
      <c r="Q124" s="1">
        <v>43848</v>
      </c>
      <c r="R124" s="1">
        <v>100850.4</v>
      </c>
    </row>
    <row r="125" spans="1:18">
      <c r="A125" s="1">
        <f t="shared" si="11"/>
        <v>124</v>
      </c>
      <c r="B125" s="1" t="s">
        <v>51</v>
      </c>
      <c r="C125" s="1" t="s">
        <v>14</v>
      </c>
      <c r="D125" s="1" t="s">
        <v>27</v>
      </c>
      <c r="E125" s="1" t="s">
        <v>44</v>
      </c>
      <c r="F125" s="1" t="s">
        <v>242</v>
      </c>
      <c r="G125" s="26" t="s">
        <v>242</v>
      </c>
      <c r="H125" s="9">
        <v>11.339559</v>
      </c>
      <c r="I125" s="9">
        <v>27.008610999999998</v>
      </c>
      <c r="J125" s="1">
        <v>100850.4</v>
      </c>
      <c r="K125" s="1">
        <f t="shared" si="10"/>
        <v>77120.894117647054</v>
      </c>
      <c r="L125" s="1">
        <f t="shared" si="18"/>
        <v>23729.50588235294</v>
      </c>
      <c r="M125" s="11">
        <f t="shared" si="19"/>
        <v>0.23529411764705882</v>
      </c>
      <c r="N125" s="1" t="s">
        <v>40</v>
      </c>
      <c r="O125" s="1">
        <v>0</v>
      </c>
      <c r="P125" s="1" t="s">
        <v>32</v>
      </c>
      <c r="Q125" s="1">
        <v>43848</v>
      </c>
      <c r="R125" s="1">
        <v>100850.4</v>
      </c>
    </row>
    <row r="126" spans="1:18">
      <c r="A126" s="1">
        <f t="shared" si="11"/>
        <v>125</v>
      </c>
      <c r="B126" s="1" t="s">
        <v>51</v>
      </c>
      <c r="C126" s="1" t="s">
        <v>14</v>
      </c>
      <c r="D126" s="1" t="s">
        <v>27</v>
      </c>
      <c r="E126" s="1" t="s">
        <v>44</v>
      </c>
      <c r="F126" s="1" t="s">
        <v>242</v>
      </c>
      <c r="G126" s="26" t="s">
        <v>242</v>
      </c>
      <c r="H126" s="9">
        <v>11.339559</v>
      </c>
      <c r="I126" s="9">
        <v>27.008610999999998</v>
      </c>
      <c r="J126" s="1">
        <v>100850.4</v>
      </c>
      <c r="K126" s="1">
        <f t="shared" si="10"/>
        <v>77120.894117647054</v>
      </c>
      <c r="L126" s="1">
        <f t="shared" si="18"/>
        <v>23729.50588235294</v>
      </c>
      <c r="M126" s="11">
        <f t="shared" si="19"/>
        <v>0.23529411764705882</v>
      </c>
      <c r="N126" s="1" t="s">
        <v>40</v>
      </c>
      <c r="O126" s="1">
        <v>1</v>
      </c>
      <c r="P126" s="1" t="s">
        <v>32</v>
      </c>
      <c r="Q126" s="1">
        <v>43848</v>
      </c>
      <c r="R126" s="1">
        <v>100850.4</v>
      </c>
    </row>
    <row r="127" spans="1:18">
      <c r="A127" s="1">
        <f t="shared" si="11"/>
        <v>126</v>
      </c>
      <c r="B127" s="1" t="s">
        <v>51</v>
      </c>
      <c r="C127" s="1" t="s">
        <v>14</v>
      </c>
      <c r="D127" s="1" t="s">
        <v>27</v>
      </c>
      <c r="E127" s="1" t="s">
        <v>44</v>
      </c>
      <c r="F127" s="1" t="s">
        <v>242</v>
      </c>
      <c r="G127" s="26" t="s">
        <v>242</v>
      </c>
      <c r="H127" s="9">
        <v>11.339559</v>
      </c>
      <c r="I127" s="9">
        <v>27.008610999999998</v>
      </c>
      <c r="J127" s="1">
        <v>100850.4</v>
      </c>
      <c r="K127" s="1">
        <f t="shared" si="10"/>
        <v>77120.894117647054</v>
      </c>
      <c r="L127" s="1">
        <f t="shared" si="18"/>
        <v>23729.50588235294</v>
      </c>
      <c r="M127" s="11">
        <f t="shared" si="19"/>
        <v>0.23529411764705882</v>
      </c>
      <c r="N127" s="1" t="s">
        <v>40</v>
      </c>
      <c r="O127" s="1">
        <v>0</v>
      </c>
      <c r="P127" s="1" t="s">
        <v>32</v>
      </c>
      <c r="Q127" s="1">
        <v>43848</v>
      </c>
      <c r="R127" s="1">
        <v>100850.4</v>
      </c>
    </row>
    <row r="128" spans="1:18">
      <c r="A128" s="1">
        <f t="shared" si="11"/>
        <v>127</v>
      </c>
      <c r="B128" s="1" t="s">
        <v>51</v>
      </c>
      <c r="C128" s="1" t="s">
        <v>14</v>
      </c>
      <c r="D128" s="1" t="s">
        <v>27</v>
      </c>
      <c r="E128" s="1" t="s">
        <v>44</v>
      </c>
      <c r="F128" s="1" t="s">
        <v>242</v>
      </c>
      <c r="G128" s="26" t="s">
        <v>242</v>
      </c>
      <c r="H128" s="9">
        <v>11.339559</v>
      </c>
      <c r="I128" s="9">
        <v>27.008610999999998</v>
      </c>
      <c r="J128" s="1">
        <v>100850.4</v>
      </c>
      <c r="K128" s="1">
        <f t="shared" si="10"/>
        <v>77120.894117647054</v>
      </c>
      <c r="L128" s="1">
        <f t="shared" si="18"/>
        <v>23729.50588235294</v>
      </c>
      <c r="M128" s="11">
        <f t="shared" si="19"/>
        <v>0.23529411764705882</v>
      </c>
      <c r="N128" s="1" t="s">
        <v>40</v>
      </c>
      <c r="O128" s="1">
        <v>0</v>
      </c>
      <c r="P128" s="1" t="s">
        <v>32</v>
      </c>
      <c r="Q128" s="1">
        <v>43848</v>
      </c>
      <c r="R128" s="1">
        <v>100850.4</v>
      </c>
    </row>
    <row r="129" spans="1:18">
      <c r="A129" s="1">
        <f t="shared" si="11"/>
        <v>128</v>
      </c>
      <c r="B129" s="1" t="s">
        <v>51</v>
      </c>
      <c r="C129" s="1" t="s">
        <v>14</v>
      </c>
      <c r="D129" s="1" t="s">
        <v>27</v>
      </c>
      <c r="E129" s="1" t="s">
        <v>44</v>
      </c>
      <c r="F129" s="1" t="s">
        <v>242</v>
      </c>
      <c r="G129" s="26" t="s">
        <v>242</v>
      </c>
      <c r="H129" s="9">
        <v>11.339559</v>
      </c>
      <c r="I129" s="9">
        <v>27.008610999999998</v>
      </c>
      <c r="J129" s="1">
        <v>100850.4</v>
      </c>
      <c r="K129" s="1">
        <f t="shared" si="10"/>
        <v>77120.894117647054</v>
      </c>
      <c r="L129" s="1">
        <f t="shared" si="18"/>
        <v>23729.50588235294</v>
      </c>
      <c r="M129" s="11">
        <f t="shared" si="19"/>
        <v>0.23529411764705882</v>
      </c>
      <c r="N129" s="1" t="s">
        <v>40</v>
      </c>
      <c r="O129" s="1">
        <v>0</v>
      </c>
      <c r="P129" s="1" t="s">
        <v>32</v>
      </c>
      <c r="Q129" s="1">
        <v>43848</v>
      </c>
      <c r="R129" s="1">
        <v>100850.4</v>
      </c>
    </row>
    <row r="130" spans="1:18">
      <c r="A130" s="1">
        <f>A129+1</f>
        <v>129</v>
      </c>
      <c r="B130" s="1" t="s">
        <v>51</v>
      </c>
      <c r="C130" s="1" t="s">
        <v>14</v>
      </c>
      <c r="D130" s="1" t="s">
        <v>27</v>
      </c>
      <c r="E130" s="1" t="s">
        <v>44</v>
      </c>
      <c r="F130" s="1" t="s">
        <v>242</v>
      </c>
      <c r="G130" s="26" t="s">
        <v>242</v>
      </c>
      <c r="H130" s="9">
        <v>11.339559</v>
      </c>
      <c r="I130" s="9">
        <v>27.008610999999998</v>
      </c>
      <c r="J130" s="1">
        <v>100850.4</v>
      </c>
      <c r="K130" s="1">
        <f t="shared" si="10"/>
        <v>77120.894117647054</v>
      </c>
      <c r="L130" s="1">
        <f t="shared" si="18"/>
        <v>23729.50588235294</v>
      </c>
      <c r="M130" s="11">
        <f t="shared" si="19"/>
        <v>0.23529411764705882</v>
      </c>
      <c r="N130" s="1" t="s">
        <v>40</v>
      </c>
      <c r="O130" s="1">
        <v>0</v>
      </c>
      <c r="P130" s="1" t="s">
        <v>32</v>
      </c>
      <c r="Q130" s="1">
        <v>43848</v>
      </c>
      <c r="R130" s="1">
        <v>100850.4</v>
      </c>
    </row>
    <row r="131" spans="1:18">
      <c r="A131" s="1">
        <f t="shared" ref="A131:A139" si="20">A130+1</f>
        <v>130</v>
      </c>
      <c r="B131" s="1" t="s">
        <v>51</v>
      </c>
      <c r="C131" s="1" t="s">
        <v>14</v>
      </c>
      <c r="D131" s="1" t="s">
        <v>27</v>
      </c>
      <c r="E131" s="1" t="s">
        <v>44</v>
      </c>
      <c r="F131" s="1" t="s">
        <v>242</v>
      </c>
      <c r="G131" s="26" t="s">
        <v>242</v>
      </c>
      <c r="H131" s="9">
        <v>11.339559</v>
      </c>
      <c r="I131" s="9">
        <v>27.008610999999998</v>
      </c>
      <c r="J131" s="1">
        <v>100850.4</v>
      </c>
      <c r="K131" s="1">
        <f t="shared" ref="K131:K194" si="21">J131-L131</f>
        <v>77120.894117647054</v>
      </c>
      <c r="L131" s="1">
        <f t="shared" si="18"/>
        <v>23729.50588235294</v>
      </c>
      <c r="M131" s="11">
        <f t="shared" si="19"/>
        <v>0.23529411764705882</v>
      </c>
      <c r="N131" s="1" t="s">
        <v>40</v>
      </c>
      <c r="O131" s="1">
        <v>0</v>
      </c>
      <c r="P131" s="1" t="s">
        <v>32</v>
      </c>
      <c r="Q131" s="1">
        <v>43848</v>
      </c>
      <c r="R131" s="1">
        <v>100850.4</v>
      </c>
    </row>
    <row r="132" spans="1:18">
      <c r="A132" s="1">
        <f t="shared" si="20"/>
        <v>131</v>
      </c>
      <c r="B132" s="1" t="s">
        <v>51</v>
      </c>
      <c r="C132" s="1" t="s">
        <v>14</v>
      </c>
      <c r="D132" s="1" t="s">
        <v>27</v>
      </c>
      <c r="E132" s="1" t="s">
        <v>44</v>
      </c>
      <c r="F132" s="1" t="s">
        <v>242</v>
      </c>
      <c r="G132" s="26" t="s">
        <v>242</v>
      </c>
      <c r="H132" s="9">
        <v>11.339559</v>
      </c>
      <c r="I132" s="9">
        <v>27.008610999999998</v>
      </c>
      <c r="J132" s="1">
        <v>100850.4</v>
      </c>
      <c r="K132" s="1">
        <f t="shared" si="21"/>
        <v>77120.894117647054</v>
      </c>
      <c r="L132" s="1">
        <f t="shared" si="18"/>
        <v>23729.50588235294</v>
      </c>
      <c r="M132" s="11">
        <f t="shared" si="19"/>
        <v>0.23529411764705882</v>
      </c>
      <c r="N132" s="1" t="s">
        <v>40</v>
      </c>
      <c r="O132" s="1">
        <v>0</v>
      </c>
      <c r="P132" s="1" t="s">
        <v>32</v>
      </c>
      <c r="Q132" s="1">
        <v>43848</v>
      </c>
      <c r="R132" s="1">
        <v>100850.4</v>
      </c>
    </row>
    <row r="133" spans="1:18">
      <c r="A133" s="1">
        <f t="shared" si="20"/>
        <v>132</v>
      </c>
      <c r="B133" s="1" t="s">
        <v>51</v>
      </c>
      <c r="C133" s="1" t="s">
        <v>14</v>
      </c>
      <c r="D133" s="1" t="s">
        <v>27</v>
      </c>
      <c r="E133" s="1" t="s">
        <v>44</v>
      </c>
      <c r="F133" s="1" t="s">
        <v>242</v>
      </c>
      <c r="G133" s="26" t="s">
        <v>242</v>
      </c>
      <c r="H133" s="9">
        <v>11.339559</v>
      </c>
      <c r="I133" s="9">
        <v>27.008610999999998</v>
      </c>
      <c r="J133" s="1">
        <v>100850.4</v>
      </c>
      <c r="K133" s="1">
        <f t="shared" si="21"/>
        <v>77120.894117647054</v>
      </c>
      <c r="L133" s="1">
        <f t="shared" si="18"/>
        <v>23729.50588235294</v>
      </c>
      <c r="M133" s="11">
        <f t="shared" si="19"/>
        <v>0.23529411764705882</v>
      </c>
      <c r="N133" s="1" t="s">
        <v>40</v>
      </c>
      <c r="O133" s="1">
        <v>1</v>
      </c>
      <c r="P133" s="1" t="s">
        <v>32</v>
      </c>
      <c r="Q133" s="1">
        <v>43848</v>
      </c>
      <c r="R133" s="1">
        <v>100850.4</v>
      </c>
    </row>
    <row r="134" spans="1:18">
      <c r="A134" s="1">
        <f t="shared" si="20"/>
        <v>133</v>
      </c>
      <c r="B134" s="1" t="s">
        <v>51</v>
      </c>
      <c r="C134" s="1" t="s">
        <v>14</v>
      </c>
      <c r="D134" s="1" t="s">
        <v>27</v>
      </c>
      <c r="E134" s="1" t="s">
        <v>44</v>
      </c>
      <c r="F134" s="1" t="s">
        <v>242</v>
      </c>
      <c r="G134" s="26" t="s">
        <v>242</v>
      </c>
      <c r="H134" s="9">
        <v>11.339559</v>
      </c>
      <c r="I134" s="9">
        <v>27.008610999999998</v>
      </c>
      <c r="J134" s="1">
        <v>100850.4</v>
      </c>
      <c r="K134" s="1">
        <f t="shared" si="21"/>
        <v>77120.894117647054</v>
      </c>
      <c r="L134" s="1">
        <f t="shared" si="18"/>
        <v>23729.50588235294</v>
      </c>
      <c r="M134" s="11">
        <f t="shared" si="19"/>
        <v>0.23529411764705882</v>
      </c>
      <c r="N134" s="1" t="s">
        <v>40</v>
      </c>
      <c r="O134" s="1">
        <v>1</v>
      </c>
      <c r="P134" s="1" t="s">
        <v>32</v>
      </c>
      <c r="Q134" s="1">
        <v>43848</v>
      </c>
      <c r="R134" s="1">
        <v>100850.4</v>
      </c>
    </row>
    <row r="135" spans="1:18">
      <c r="A135" s="1">
        <f t="shared" si="20"/>
        <v>134</v>
      </c>
      <c r="B135" s="1" t="s">
        <v>51</v>
      </c>
      <c r="C135" s="1" t="s">
        <v>14</v>
      </c>
      <c r="D135" s="1" t="s">
        <v>27</v>
      </c>
      <c r="E135" s="1" t="s">
        <v>44</v>
      </c>
      <c r="F135" s="1" t="s">
        <v>242</v>
      </c>
      <c r="G135" s="26" t="s">
        <v>242</v>
      </c>
      <c r="H135" s="9">
        <v>11.339559</v>
      </c>
      <c r="I135" s="9">
        <v>27.008610999999998</v>
      </c>
      <c r="J135" s="1">
        <v>100850.4</v>
      </c>
      <c r="K135" s="1">
        <f t="shared" si="21"/>
        <v>77120.894117647054</v>
      </c>
      <c r="L135" s="1">
        <f t="shared" si="18"/>
        <v>23729.50588235294</v>
      </c>
      <c r="M135" s="11">
        <f t="shared" si="19"/>
        <v>0.23529411764705882</v>
      </c>
      <c r="N135" s="1" t="s">
        <v>40</v>
      </c>
      <c r="O135" s="1">
        <v>0</v>
      </c>
      <c r="P135" s="1" t="s">
        <v>32</v>
      </c>
      <c r="Q135" s="1">
        <v>43848</v>
      </c>
      <c r="R135" s="1">
        <v>100850.4</v>
      </c>
    </row>
    <row r="136" spans="1:18">
      <c r="A136" s="1">
        <f t="shared" si="20"/>
        <v>135</v>
      </c>
      <c r="B136" s="1" t="s">
        <v>51</v>
      </c>
      <c r="C136" s="1" t="s">
        <v>14</v>
      </c>
      <c r="D136" s="1" t="s">
        <v>27</v>
      </c>
      <c r="E136" s="1" t="s">
        <v>44</v>
      </c>
      <c r="F136" s="1" t="s">
        <v>242</v>
      </c>
      <c r="G136" s="26" t="s">
        <v>242</v>
      </c>
      <c r="H136" s="9">
        <v>11.339559</v>
      </c>
      <c r="I136" s="9">
        <v>27.008610999999998</v>
      </c>
      <c r="J136" s="1">
        <v>100850.4</v>
      </c>
      <c r="K136" s="1">
        <f t="shared" si="21"/>
        <v>77120.894117647054</v>
      </c>
      <c r="L136" s="1">
        <f t="shared" si="18"/>
        <v>23729.50588235294</v>
      </c>
      <c r="M136" s="11">
        <f t="shared" si="19"/>
        <v>0.23529411764705882</v>
      </c>
      <c r="N136" s="1" t="s">
        <v>40</v>
      </c>
      <c r="O136" s="1">
        <v>0</v>
      </c>
      <c r="P136" s="1" t="s">
        <v>32</v>
      </c>
      <c r="Q136" s="1">
        <v>43848</v>
      </c>
      <c r="R136" s="1">
        <v>100850.4</v>
      </c>
    </row>
    <row r="137" spans="1:18">
      <c r="A137" s="1">
        <f t="shared" si="20"/>
        <v>136</v>
      </c>
      <c r="B137" s="1" t="s">
        <v>51</v>
      </c>
      <c r="C137" s="1" t="s">
        <v>14</v>
      </c>
      <c r="D137" s="1" t="s">
        <v>27</v>
      </c>
      <c r="E137" s="1" t="s">
        <v>44</v>
      </c>
      <c r="F137" s="1" t="s">
        <v>242</v>
      </c>
      <c r="G137" s="26" t="s">
        <v>242</v>
      </c>
      <c r="H137" s="9">
        <v>11.339559</v>
      </c>
      <c r="I137" s="9">
        <v>27.008610999999998</v>
      </c>
      <c r="J137" s="1">
        <v>100850.4</v>
      </c>
      <c r="K137" s="1">
        <f t="shared" si="21"/>
        <v>77120.894117647054</v>
      </c>
      <c r="L137" s="1">
        <f t="shared" si="18"/>
        <v>23729.50588235294</v>
      </c>
      <c r="M137" s="11">
        <f t="shared" si="19"/>
        <v>0.23529411764705882</v>
      </c>
      <c r="N137" s="1" t="s">
        <v>40</v>
      </c>
      <c r="O137" s="1">
        <v>0</v>
      </c>
      <c r="P137" s="1" t="s">
        <v>32</v>
      </c>
      <c r="Q137" s="1">
        <v>43848</v>
      </c>
      <c r="R137" s="1">
        <v>100850.4</v>
      </c>
    </row>
    <row r="138" spans="1:18">
      <c r="A138" s="1">
        <f t="shared" si="20"/>
        <v>137</v>
      </c>
      <c r="B138" s="1" t="s">
        <v>51</v>
      </c>
      <c r="C138" s="1" t="s">
        <v>14</v>
      </c>
      <c r="D138" s="1" t="s">
        <v>27</v>
      </c>
      <c r="E138" s="1" t="s">
        <v>44</v>
      </c>
      <c r="F138" s="1" t="s">
        <v>243</v>
      </c>
      <c r="G138" s="1" t="s">
        <v>251</v>
      </c>
      <c r="H138" s="9">
        <v>11.088730999999999</v>
      </c>
      <c r="I138" s="23">
        <v>24.530203799999999</v>
      </c>
      <c r="J138" s="1">
        <v>146153.5</v>
      </c>
      <c r="K138" s="1">
        <f t="shared" si="21"/>
        <v>77375.382352941175</v>
      </c>
      <c r="L138" s="1">
        <f t="shared" si="18"/>
        <v>68778.117647058825</v>
      </c>
      <c r="M138" s="16">
        <f>8/17</f>
        <v>0.47058823529411764</v>
      </c>
      <c r="N138" s="1" t="s">
        <v>40</v>
      </c>
      <c r="O138" s="1">
        <v>0</v>
      </c>
      <c r="P138" s="1" t="s">
        <v>32</v>
      </c>
      <c r="Q138" s="1">
        <v>63545</v>
      </c>
      <c r="R138" s="1">
        <v>146153.5</v>
      </c>
    </row>
    <row r="139" spans="1:18">
      <c r="A139" s="1">
        <f t="shared" si="20"/>
        <v>138</v>
      </c>
      <c r="B139" s="1" t="s">
        <v>51</v>
      </c>
      <c r="C139" s="1" t="s">
        <v>14</v>
      </c>
      <c r="D139" s="1" t="s">
        <v>27</v>
      </c>
      <c r="E139" s="1" t="s">
        <v>44</v>
      </c>
      <c r="F139" s="1" t="s">
        <v>243</v>
      </c>
      <c r="G139" s="1" t="s">
        <v>251</v>
      </c>
      <c r="H139" s="9">
        <v>11.088730999999999</v>
      </c>
      <c r="I139" s="23">
        <v>24.530203799999999</v>
      </c>
      <c r="J139" s="1">
        <v>146153.5</v>
      </c>
      <c r="K139" s="1">
        <f t="shared" si="21"/>
        <v>77375.382352941175</v>
      </c>
      <c r="L139" s="1">
        <f t="shared" ref="L139:L155" si="22">M139*J139</f>
        <v>68778.117647058825</v>
      </c>
      <c r="M139" s="16">
        <f t="shared" ref="M139:M154" si="23">8/17</f>
        <v>0.47058823529411764</v>
      </c>
      <c r="N139" s="1" t="s">
        <v>40</v>
      </c>
      <c r="O139" s="1">
        <v>0</v>
      </c>
      <c r="P139" s="1" t="s">
        <v>32</v>
      </c>
      <c r="Q139" s="1">
        <v>63545</v>
      </c>
      <c r="R139" s="1">
        <v>146153.5</v>
      </c>
    </row>
    <row r="140" spans="1:18">
      <c r="A140" s="1">
        <f>A139+1</f>
        <v>139</v>
      </c>
      <c r="B140" s="1" t="s">
        <v>51</v>
      </c>
      <c r="C140" s="1" t="s">
        <v>14</v>
      </c>
      <c r="D140" s="1" t="s">
        <v>27</v>
      </c>
      <c r="E140" s="1" t="s">
        <v>44</v>
      </c>
      <c r="F140" s="1" t="s">
        <v>243</v>
      </c>
      <c r="G140" s="1" t="s">
        <v>251</v>
      </c>
      <c r="H140" s="9">
        <v>11.088730999999999</v>
      </c>
      <c r="I140" s="23">
        <v>24.530203799999999</v>
      </c>
      <c r="J140" s="1">
        <v>146153.5</v>
      </c>
      <c r="K140" s="1">
        <f t="shared" si="21"/>
        <v>77375.382352941175</v>
      </c>
      <c r="L140" s="1">
        <f t="shared" si="22"/>
        <v>68778.117647058825</v>
      </c>
      <c r="M140" s="16">
        <f t="shared" si="23"/>
        <v>0.47058823529411764</v>
      </c>
      <c r="N140" s="1" t="s">
        <v>40</v>
      </c>
      <c r="O140" s="1">
        <v>0</v>
      </c>
      <c r="P140" s="1" t="s">
        <v>32</v>
      </c>
      <c r="Q140" s="1">
        <v>63545</v>
      </c>
      <c r="R140" s="1">
        <v>146153.5</v>
      </c>
    </row>
    <row r="141" spans="1:18">
      <c r="A141" s="1">
        <f t="shared" ref="A141:A157" si="24">A140+1</f>
        <v>140</v>
      </c>
      <c r="B141" s="1" t="s">
        <v>51</v>
      </c>
      <c r="C141" s="1" t="s">
        <v>14</v>
      </c>
      <c r="D141" s="1" t="s">
        <v>27</v>
      </c>
      <c r="E141" s="1" t="s">
        <v>44</v>
      </c>
      <c r="F141" s="1" t="s">
        <v>243</v>
      </c>
      <c r="G141" s="1" t="s">
        <v>251</v>
      </c>
      <c r="H141" s="9">
        <v>11.088730999999999</v>
      </c>
      <c r="I141" s="23">
        <v>24.530203799999999</v>
      </c>
      <c r="J141" s="1">
        <v>146153.5</v>
      </c>
      <c r="K141" s="1">
        <f t="shared" si="21"/>
        <v>77375.382352941175</v>
      </c>
      <c r="L141" s="1">
        <f t="shared" si="22"/>
        <v>68778.117647058825</v>
      </c>
      <c r="M141" s="16">
        <f t="shared" si="23"/>
        <v>0.47058823529411764</v>
      </c>
      <c r="N141" s="1" t="s">
        <v>40</v>
      </c>
      <c r="O141" s="1">
        <v>1</v>
      </c>
      <c r="P141" s="1" t="s">
        <v>32</v>
      </c>
      <c r="Q141" s="1">
        <v>63545</v>
      </c>
      <c r="R141" s="1">
        <v>146153.5</v>
      </c>
    </row>
    <row r="142" spans="1:18">
      <c r="A142" s="1">
        <f t="shared" si="24"/>
        <v>141</v>
      </c>
      <c r="B142" s="1" t="s">
        <v>51</v>
      </c>
      <c r="C142" s="1" t="s">
        <v>14</v>
      </c>
      <c r="D142" s="1" t="s">
        <v>27</v>
      </c>
      <c r="E142" s="1" t="s">
        <v>44</v>
      </c>
      <c r="F142" s="1" t="s">
        <v>243</v>
      </c>
      <c r="G142" s="1" t="s">
        <v>251</v>
      </c>
      <c r="H142" s="9">
        <v>11.088730999999999</v>
      </c>
      <c r="I142" s="23">
        <v>24.530203799999999</v>
      </c>
      <c r="J142" s="1">
        <v>146153.5</v>
      </c>
      <c r="K142" s="1">
        <f t="shared" si="21"/>
        <v>77375.382352941175</v>
      </c>
      <c r="L142" s="1">
        <f t="shared" si="22"/>
        <v>68778.117647058825</v>
      </c>
      <c r="M142" s="16">
        <f t="shared" si="23"/>
        <v>0.47058823529411764</v>
      </c>
      <c r="N142" s="1" t="s">
        <v>40</v>
      </c>
      <c r="O142" s="1">
        <v>1</v>
      </c>
      <c r="P142" s="1" t="s">
        <v>32</v>
      </c>
      <c r="Q142" s="1">
        <v>63545</v>
      </c>
      <c r="R142" s="1">
        <v>146153.5</v>
      </c>
    </row>
    <row r="143" spans="1:18">
      <c r="A143" s="1">
        <f t="shared" si="24"/>
        <v>142</v>
      </c>
      <c r="B143" s="1" t="s">
        <v>51</v>
      </c>
      <c r="C143" s="1" t="s">
        <v>14</v>
      </c>
      <c r="D143" s="1" t="s">
        <v>27</v>
      </c>
      <c r="E143" s="1" t="s">
        <v>44</v>
      </c>
      <c r="F143" s="1" t="s">
        <v>243</v>
      </c>
      <c r="G143" s="1" t="s">
        <v>251</v>
      </c>
      <c r="H143" s="9">
        <v>11.088730999999999</v>
      </c>
      <c r="I143" s="23">
        <v>24.530203799999999</v>
      </c>
      <c r="J143" s="1">
        <v>146153.5</v>
      </c>
      <c r="K143" s="1">
        <f t="shared" si="21"/>
        <v>77375.382352941175</v>
      </c>
      <c r="L143" s="1">
        <f t="shared" si="22"/>
        <v>68778.117647058825</v>
      </c>
      <c r="M143" s="16">
        <f t="shared" si="23"/>
        <v>0.47058823529411764</v>
      </c>
      <c r="N143" s="1" t="s">
        <v>40</v>
      </c>
      <c r="O143" s="1">
        <v>0</v>
      </c>
      <c r="P143" s="1" t="s">
        <v>32</v>
      </c>
      <c r="Q143" s="1">
        <v>63545</v>
      </c>
      <c r="R143" s="1">
        <v>146153.5</v>
      </c>
    </row>
    <row r="144" spans="1:18">
      <c r="A144" s="1">
        <f t="shared" si="24"/>
        <v>143</v>
      </c>
      <c r="B144" s="1" t="s">
        <v>51</v>
      </c>
      <c r="C144" s="1" t="s">
        <v>14</v>
      </c>
      <c r="D144" s="1" t="s">
        <v>27</v>
      </c>
      <c r="E144" s="1" t="s">
        <v>44</v>
      </c>
      <c r="F144" s="1" t="s">
        <v>243</v>
      </c>
      <c r="G144" s="1" t="s">
        <v>251</v>
      </c>
      <c r="H144" s="9">
        <v>11.088730999999999</v>
      </c>
      <c r="I144" s="23">
        <v>24.530203799999999</v>
      </c>
      <c r="J144" s="1">
        <v>146153.5</v>
      </c>
      <c r="K144" s="1">
        <f t="shared" si="21"/>
        <v>77375.382352941175</v>
      </c>
      <c r="L144" s="1">
        <f t="shared" si="22"/>
        <v>68778.117647058825</v>
      </c>
      <c r="M144" s="16">
        <f t="shared" si="23"/>
        <v>0.47058823529411764</v>
      </c>
      <c r="N144" s="1" t="s">
        <v>40</v>
      </c>
      <c r="O144" s="1">
        <v>1</v>
      </c>
      <c r="P144" s="1" t="s">
        <v>32</v>
      </c>
      <c r="Q144" s="1">
        <v>63545</v>
      </c>
      <c r="R144" s="1">
        <v>146153.5</v>
      </c>
    </row>
    <row r="145" spans="1:18">
      <c r="A145" s="1">
        <f t="shared" si="24"/>
        <v>144</v>
      </c>
      <c r="B145" s="1" t="s">
        <v>51</v>
      </c>
      <c r="C145" s="1" t="s">
        <v>14</v>
      </c>
      <c r="D145" s="1" t="s">
        <v>27</v>
      </c>
      <c r="E145" s="1" t="s">
        <v>44</v>
      </c>
      <c r="F145" s="1" t="s">
        <v>243</v>
      </c>
      <c r="G145" s="1" t="s">
        <v>251</v>
      </c>
      <c r="H145" s="9">
        <v>11.088730999999999</v>
      </c>
      <c r="I145" s="23">
        <v>24.530203799999999</v>
      </c>
      <c r="J145" s="1">
        <v>146153.5</v>
      </c>
      <c r="K145" s="1">
        <f t="shared" si="21"/>
        <v>77375.382352941175</v>
      </c>
      <c r="L145" s="1">
        <f t="shared" si="22"/>
        <v>68778.117647058825</v>
      </c>
      <c r="M145" s="16">
        <f t="shared" si="23"/>
        <v>0.47058823529411764</v>
      </c>
      <c r="N145" s="1" t="s">
        <v>40</v>
      </c>
      <c r="O145" s="1">
        <v>1</v>
      </c>
      <c r="P145" s="1" t="s">
        <v>32</v>
      </c>
      <c r="Q145" s="1">
        <v>63545</v>
      </c>
      <c r="R145" s="1">
        <v>146153.5</v>
      </c>
    </row>
    <row r="146" spans="1:18">
      <c r="A146" s="1">
        <f t="shared" si="24"/>
        <v>145</v>
      </c>
      <c r="B146" s="1" t="s">
        <v>51</v>
      </c>
      <c r="C146" s="1" t="s">
        <v>14</v>
      </c>
      <c r="D146" s="1" t="s">
        <v>27</v>
      </c>
      <c r="E146" s="1" t="s">
        <v>44</v>
      </c>
      <c r="F146" s="1" t="s">
        <v>243</v>
      </c>
      <c r="G146" s="1" t="s">
        <v>251</v>
      </c>
      <c r="H146" s="9">
        <v>11.088730999999999</v>
      </c>
      <c r="I146" s="23">
        <v>24.530203799999999</v>
      </c>
      <c r="J146" s="1">
        <v>146153.5</v>
      </c>
      <c r="K146" s="1">
        <f t="shared" si="21"/>
        <v>77375.382352941175</v>
      </c>
      <c r="L146" s="1">
        <f t="shared" si="22"/>
        <v>68778.117647058825</v>
      </c>
      <c r="M146" s="16">
        <f t="shared" si="23"/>
        <v>0.47058823529411764</v>
      </c>
      <c r="N146" s="1" t="s">
        <v>40</v>
      </c>
      <c r="O146" s="1">
        <v>1</v>
      </c>
      <c r="P146" s="1" t="s">
        <v>32</v>
      </c>
      <c r="Q146" s="1">
        <v>63545</v>
      </c>
      <c r="R146" s="1">
        <v>146153.5</v>
      </c>
    </row>
    <row r="147" spans="1:18">
      <c r="A147" s="1">
        <f t="shared" si="24"/>
        <v>146</v>
      </c>
      <c r="B147" s="1" t="s">
        <v>51</v>
      </c>
      <c r="C147" s="1" t="s">
        <v>14</v>
      </c>
      <c r="D147" s="1" t="s">
        <v>27</v>
      </c>
      <c r="E147" s="1" t="s">
        <v>44</v>
      </c>
      <c r="F147" s="1" t="s">
        <v>243</v>
      </c>
      <c r="G147" s="1" t="s">
        <v>251</v>
      </c>
      <c r="H147" s="9">
        <v>11.088730999999999</v>
      </c>
      <c r="I147" s="23">
        <v>24.530203799999999</v>
      </c>
      <c r="J147" s="1">
        <v>146153.5</v>
      </c>
      <c r="K147" s="1">
        <f t="shared" si="21"/>
        <v>77375.382352941175</v>
      </c>
      <c r="L147" s="1">
        <f t="shared" si="22"/>
        <v>68778.117647058825</v>
      </c>
      <c r="M147" s="16">
        <f t="shared" si="23"/>
        <v>0.47058823529411764</v>
      </c>
      <c r="N147" s="1" t="s">
        <v>40</v>
      </c>
      <c r="O147" s="1">
        <v>1</v>
      </c>
      <c r="P147" s="1" t="s">
        <v>32</v>
      </c>
      <c r="Q147" s="1">
        <v>63545</v>
      </c>
      <c r="R147" s="1">
        <v>146153.5</v>
      </c>
    </row>
    <row r="148" spans="1:18">
      <c r="A148" s="1">
        <f t="shared" si="24"/>
        <v>147</v>
      </c>
      <c r="B148" s="1" t="s">
        <v>51</v>
      </c>
      <c r="C148" s="1" t="s">
        <v>14</v>
      </c>
      <c r="D148" s="1" t="s">
        <v>27</v>
      </c>
      <c r="E148" s="1" t="s">
        <v>44</v>
      </c>
      <c r="F148" s="1" t="s">
        <v>243</v>
      </c>
      <c r="G148" s="1" t="s">
        <v>251</v>
      </c>
      <c r="H148" s="9">
        <v>11.088730999999999</v>
      </c>
      <c r="I148" s="23">
        <v>24.530203799999999</v>
      </c>
      <c r="J148" s="1">
        <v>146153.5</v>
      </c>
      <c r="K148" s="1">
        <f t="shared" si="21"/>
        <v>77375.382352941175</v>
      </c>
      <c r="L148" s="1">
        <f t="shared" si="22"/>
        <v>68778.117647058825</v>
      </c>
      <c r="M148" s="16">
        <f t="shared" si="23"/>
        <v>0.47058823529411764</v>
      </c>
      <c r="N148" s="1" t="s">
        <v>40</v>
      </c>
      <c r="O148" s="1">
        <v>0</v>
      </c>
      <c r="P148" s="1" t="s">
        <v>32</v>
      </c>
      <c r="Q148" s="1">
        <v>63545</v>
      </c>
      <c r="R148" s="1">
        <v>146153.5</v>
      </c>
    </row>
    <row r="149" spans="1:18">
      <c r="A149" s="1">
        <f t="shared" si="24"/>
        <v>148</v>
      </c>
      <c r="B149" s="1" t="s">
        <v>51</v>
      </c>
      <c r="C149" s="1" t="s">
        <v>14</v>
      </c>
      <c r="D149" s="1" t="s">
        <v>27</v>
      </c>
      <c r="E149" s="1" t="s">
        <v>44</v>
      </c>
      <c r="F149" s="1" t="s">
        <v>243</v>
      </c>
      <c r="G149" s="1" t="s">
        <v>251</v>
      </c>
      <c r="H149" s="9">
        <v>11.088730999999999</v>
      </c>
      <c r="I149" s="23">
        <v>24.530203799999999</v>
      </c>
      <c r="J149" s="1">
        <v>146153.5</v>
      </c>
      <c r="K149" s="1">
        <f t="shared" si="21"/>
        <v>77375.382352941175</v>
      </c>
      <c r="L149" s="1">
        <f t="shared" si="22"/>
        <v>68778.117647058825</v>
      </c>
      <c r="M149" s="16">
        <f t="shared" si="23"/>
        <v>0.47058823529411764</v>
      </c>
      <c r="N149" s="1" t="s">
        <v>40</v>
      </c>
      <c r="O149" s="1">
        <v>0</v>
      </c>
      <c r="P149" s="1" t="s">
        <v>32</v>
      </c>
      <c r="Q149" s="1">
        <v>63545</v>
      </c>
      <c r="R149" s="1">
        <v>146153.5</v>
      </c>
    </row>
    <row r="150" spans="1:18">
      <c r="A150" s="1">
        <f t="shared" si="24"/>
        <v>149</v>
      </c>
      <c r="B150" s="1" t="s">
        <v>51</v>
      </c>
      <c r="C150" s="1" t="s">
        <v>14</v>
      </c>
      <c r="D150" s="1" t="s">
        <v>27</v>
      </c>
      <c r="E150" s="1" t="s">
        <v>44</v>
      </c>
      <c r="F150" s="1" t="s">
        <v>243</v>
      </c>
      <c r="G150" s="1" t="s">
        <v>251</v>
      </c>
      <c r="H150" s="9">
        <v>11.088730999999999</v>
      </c>
      <c r="I150" s="23">
        <v>24.530203799999999</v>
      </c>
      <c r="J150" s="1">
        <v>146153.5</v>
      </c>
      <c r="K150" s="1">
        <f t="shared" si="21"/>
        <v>77375.382352941175</v>
      </c>
      <c r="L150" s="1">
        <f t="shared" si="22"/>
        <v>68778.117647058825</v>
      </c>
      <c r="M150" s="16">
        <f t="shared" si="23"/>
        <v>0.47058823529411764</v>
      </c>
      <c r="N150" s="1" t="s">
        <v>40</v>
      </c>
      <c r="O150" s="1">
        <v>0</v>
      </c>
      <c r="P150" s="1" t="s">
        <v>32</v>
      </c>
      <c r="Q150" s="1">
        <v>63545</v>
      </c>
      <c r="R150" s="1">
        <v>146153.5</v>
      </c>
    </row>
    <row r="151" spans="1:18">
      <c r="A151" s="1">
        <f t="shared" si="24"/>
        <v>150</v>
      </c>
      <c r="B151" s="1" t="s">
        <v>51</v>
      </c>
      <c r="C151" s="1" t="s">
        <v>14</v>
      </c>
      <c r="D151" s="1" t="s">
        <v>27</v>
      </c>
      <c r="E151" s="1" t="s">
        <v>44</v>
      </c>
      <c r="F151" s="1" t="s">
        <v>243</v>
      </c>
      <c r="G151" s="1" t="s">
        <v>251</v>
      </c>
      <c r="H151" s="9">
        <v>11.088730999999999</v>
      </c>
      <c r="I151" s="23">
        <v>24.530203799999999</v>
      </c>
      <c r="J151" s="1">
        <v>146153.5</v>
      </c>
      <c r="K151" s="1">
        <f t="shared" si="21"/>
        <v>77375.382352941175</v>
      </c>
      <c r="L151" s="1">
        <f t="shared" si="22"/>
        <v>68778.117647058825</v>
      </c>
      <c r="M151" s="16">
        <f t="shared" si="23"/>
        <v>0.47058823529411764</v>
      </c>
      <c r="N151" s="1" t="s">
        <v>40</v>
      </c>
      <c r="O151" s="1">
        <v>1</v>
      </c>
      <c r="P151" s="1" t="s">
        <v>32</v>
      </c>
      <c r="Q151" s="1">
        <v>63545</v>
      </c>
      <c r="R151" s="1">
        <v>146153.5</v>
      </c>
    </row>
    <row r="152" spans="1:18">
      <c r="A152" s="1">
        <f t="shared" si="24"/>
        <v>151</v>
      </c>
      <c r="B152" s="1" t="s">
        <v>51</v>
      </c>
      <c r="C152" s="1" t="s">
        <v>14</v>
      </c>
      <c r="D152" s="1" t="s">
        <v>27</v>
      </c>
      <c r="E152" s="1" t="s">
        <v>44</v>
      </c>
      <c r="F152" s="1" t="s">
        <v>243</v>
      </c>
      <c r="G152" s="1" t="s">
        <v>251</v>
      </c>
      <c r="H152" s="9">
        <v>11.088730999999999</v>
      </c>
      <c r="I152" s="23">
        <v>24.530203799999999</v>
      </c>
      <c r="J152" s="1">
        <v>146153.5</v>
      </c>
      <c r="K152" s="1">
        <f t="shared" si="21"/>
        <v>77375.382352941175</v>
      </c>
      <c r="L152" s="1">
        <f t="shared" si="22"/>
        <v>68778.117647058825</v>
      </c>
      <c r="M152" s="16">
        <f t="shared" si="23"/>
        <v>0.47058823529411764</v>
      </c>
      <c r="N152" s="1" t="s">
        <v>40</v>
      </c>
      <c r="O152" s="1">
        <v>1</v>
      </c>
      <c r="P152" s="1" t="s">
        <v>32</v>
      </c>
      <c r="Q152" s="1">
        <v>63545</v>
      </c>
      <c r="R152" s="1">
        <v>146153.5</v>
      </c>
    </row>
    <row r="153" spans="1:18">
      <c r="A153" s="1">
        <f t="shared" si="24"/>
        <v>152</v>
      </c>
      <c r="B153" s="1" t="s">
        <v>51</v>
      </c>
      <c r="C153" s="1" t="s">
        <v>14</v>
      </c>
      <c r="D153" s="1" t="s">
        <v>27</v>
      </c>
      <c r="E153" s="1" t="s">
        <v>44</v>
      </c>
      <c r="F153" s="1" t="s">
        <v>243</v>
      </c>
      <c r="G153" s="1" t="s">
        <v>251</v>
      </c>
      <c r="H153" s="9">
        <v>11.088730999999999</v>
      </c>
      <c r="I153" s="23">
        <v>24.530203799999999</v>
      </c>
      <c r="J153" s="1">
        <v>146153.5</v>
      </c>
      <c r="K153" s="1">
        <f t="shared" si="21"/>
        <v>77375.382352941175</v>
      </c>
      <c r="L153" s="1">
        <f t="shared" si="22"/>
        <v>68778.117647058825</v>
      </c>
      <c r="M153" s="16">
        <f t="shared" si="23"/>
        <v>0.47058823529411764</v>
      </c>
      <c r="N153" s="1" t="s">
        <v>40</v>
      </c>
      <c r="O153" s="1">
        <v>0</v>
      </c>
      <c r="P153" s="1" t="s">
        <v>32</v>
      </c>
      <c r="Q153" s="1">
        <v>63545</v>
      </c>
      <c r="R153" s="1">
        <v>146153.5</v>
      </c>
    </row>
    <row r="154" spans="1:18">
      <c r="A154" s="1">
        <f t="shared" si="24"/>
        <v>153</v>
      </c>
      <c r="B154" s="1" t="s">
        <v>51</v>
      </c>
      <c r="C154" s="1" t="s">
        <v>14</v>
      </c>
      <c r="D154" s="1" t="s">
        <v>27</v>
      </c>
      <c r="E154" s="1" t="s">
        <v>44</v>
      </c>
      <c r="F154" s="1" t="s">
        <v>243</v>
      </c>
      <c r="G154" s="1" t="s">
        <v>251</v>
      </c>
      <c r="H154" s="9">
        <v>11.088730999999999</v>
      </c>
      <c r="I154" s="23">
        <v>24.530203799999999</v>
      </c>
      <c r="J154" s="1">
        <v>146153.5</v>
      </c>
      <c r="K154" s="1">
        <f t="shared" si="21"/>
        <v>77375.382352941175</v>
      </c>
      <c r="L154" s="1">
        <f t="shared" si="22"/>
        <v>68778.117647058825</v>
      </c>
      <c r="M154" s="16">
        <f t="shared" si="23"/>
        <v>0.47058823529411764</v>
      </c>
      <c r="N154" s="1" t="s">
        <v>40</v>
      </c>
      <c r="O154" s="1">
        <v>0</v>
      </c>
      <c r="P154" s="1" t="s">
        <v>32</v>
      </c>
      <c r="Q154" s="1">
        <v>63545</v>
      </c>
      <c r="R154" s="1">
        <v>146153.5</v>
      </c>
    </row>
    <row r="155" spans="1:18">
      <c r="A155" s="1">
        <f t="shared" si="24"/>
        <v>154</v>
      </c>
      <c r="B155" s="1" t="s">
        <v>51</v>
      </c>
      <c r="C155" s="1" t="s">
        <v>14</v>
      </c>
      <c r="D155" s="1" t="s">
        <v>27</v>
      </c>
      <c r="E155" s="1" t="s">
        <v>44</v>
      </c>
      <c r="F155" s="1" t="s">
        <v>244</v>
      </c>
      <c r="G155" s="10" t="s">
        <v>252</v>
      </c>
      <c r="I155" s="5"/>
      <c r="J155" s="1">
        <v>108465.7</v>
      </c>
      <c r="K155" s="1">
        <f t="shared" si="21"/>
        <v>82944.358823529416</v>
      </c>
      <c r="L155" s="1">
        <f t="shared" si="22"/>
        <v>25521.341176470589</v>
      </c>
      <c r="M155" s="11">
        <f>4/17</f>
        <v>0.23529411764705882</v>
      </c>
      <c r="N155" s="1" t="s">
        <v>40</v>
      </c>
      <c r="O155" s="1">
        <v>1</v>
      </c>
      <c r="P155" s="1" t="s">
        <v>32</v>
      </c>
      <c r="Q155" s="1">
        <v>47159</v>
      </c>
      <c r="R155" s="1">
        <v>108465.7</v>
      </c>
    </row>
    <row r="156" spans="1:18">
      <c r="A156" s="1">
        <f t="shared" si="24"/>
        <v>155</v>
      </c>
      <c r="B156" s="1" t="s">
        <v>51</v>
      </c>
      <c r="C156" s="1" t="s">
        <v>14</v>
      </c>
      <c r="D156" s="1" t="s">
        <v>27</v>
      </c>
      <c r="E156" s="1" t="s">
        <v>44</v>
      </c>
      <c r="F156" s="1" t="s">
        <v>244</v>
      </c>
      <c r="G156" s="10" t="s">
        <v>252</v>
      </c>
      <c r="I156" s="5"/>
      <c r="J156" s="1">
        <v>108465.7</v>
      </c>
      <c r="K156" s="1">
        <f t="shared" si="21"/>
        <v>82944.358823529416</v>
      </c>
      <c r="L156" s="1">
        <f t="shared" ref="L156:L172" si="25">M156*J156</f>
        <v>25521.341176470589</v>
      </c>
      <c r="M156" s="11">
        <f t="shared" ref="M156:M171" si="26">4/17</f>
        <v>0.23529411764705882</v>
      </c>
      <c r="N156" s="1" t="s">
        <v>40</v>
      </c>
      <c r="O156" s="1">
        <v>0</v>
      </c>
      <c r="P156" s="1" t="s">
        <v>32</v>
      </c>
      <c r="Q156" s="1">
        <v>47159</v>
      </c>
      <c r="R156" s="1">
        <v>108465.7</v>
      </c>
    </row>
    <row r="157" spans="1:18">
      <c r="A157" s="1">
        <f t="shared" si="24"/>
        <v>156</v>
      </c>
      <c r="B157" s="1" t="s">
        <v>51</v>
      </c>
      <c r="C157" s="1" t="s">
        <v>14</v>
      </c>
      <c r="D157" s="1" t="s">
        <v>27</v>
      </c>
      <c r="E157" s="1" t="s">
        <v>44</v>
      </c>
      <c r="F157" s="1" t="s">
        <v>244</v>
      </c>
      <c r="G157" s="10" t="s">
        <v>252</v>
      </c>
      <c r="I157" s="5"/>
      <c r="J157" s="1">
        <v>108465.7</v>
      </c>
      <c r="K157" s="1">
        <f t="shared" si="21"/>
        <v>82944.358823529416</v>
      </c>
      <c r="L157" s="1">
        <f t="shared" si="25"/>
        <v>25521.341176470589</v>
      </c>
      <c r="M157" s="11">
        <f t="shared" si="26"/>
        <v>0.23529411764705882</v>
      </c>
      <c r="N157" s="1" t="s">
        <v>40</v>
      </c>
      <c r="O157" s="1">
        <v>0</v>
      </c>
      <c r="P157" s="1" t="s">
        <v>32</v>
      </c>
      <c r="Q157" s="1">
        <v>47159</v>
      </c>
      <c r="R157" s="1">
        <v>108465.7</v>
      </c>
    </row>
    <row r="158" spans="1:18">
      <c r="A158" s="1">
        <f>A157+1</f>
        <v>157</v>
      </c>
      <c r="B158" s="1" t="s">
        <v>51</v>
      </c>
      <c r="C158" s="1" t="s">
        <v>14</v>
      </c>
      <c r="D158" s="1" t="s">
        <v>27</v>
      </c>
      <c r="E158" s="1" t="s">
        <v>44</v>
      </c>
      <c r="F158" s="1" t="s">
        <v>244</v>
      </c>
      <c r="G158" s="10" t="s">
        <v>252</v>
      </c>
      <c r="I158" s="5"/>
      <c r="J158" s="1">
        <v>108465.7</v>
      </c>
      <c r="K158" s="1">
        <f t="shared" si="21"/>
        <v>82944.358823529416</v>
      </c>
      <c r="L158" s="1">
        <f t="shared" si="25"/>
        <v>25521.341176470589</v>
      </c>
      <c r="M158" s="11">
        <f t="shared" si="26"/>
        <v>0.23529411764705882</v>
      </c>
      <c r="N158" s="1" t="s">
        <v>40</v>
      </c>
      <c r="O158" s="1">
        <v>1</v>
      </c>
      <c r="P158" s="1" t="s">
        <v>32</v>
      </c>
      <c r="Q158" s="1">
        <v>47159</v>
      </c>
      <c r="R158" s="1">
        <v>108465.7</v>
      </c>
    </row>
    <row r="159" spans="1:18">
      <c r="A159" s="1">
        <f t="shared" ref="A159:A167" si="27">A158+1</f>
        <v>158</v>
      </c>
      <c r="B159" s="1" t="s">
        <v>51</v>
      </c>
      <c r="C159" s="1" t="s">
        <v>14</v>
      </c>
      <c r="D159" s="1" t="s">
        <v>27</v>
      </c>
      <c r="E159" s="1" t="s">
        <v>44</v>
      </c>
      <c r="F159" s="1" t="s">
        <v>244</v>
      </c>
      <c r="G159" s="10" t="s">
        <v>252</v>
      </c>
      <c r="I159" s="5"/>
      <c r="J159" s="1">
        <v>108465.7</v>
      </c>
      <c r="K159" s="1">
        <f t="shared" si="21"/>
        <v>82944.358823529416</v>
      </c>
      <c r="L159" s="1">
        <f t="shared" si="25"/>
        <v>25521.341176470589</v>
      </c>
      <c r="M159" s="11">
        <f t="shared" si="26"/>
        <v>0.23529411764705882</v>
      </c>
      <c r="N159" s="1" t="s">
        <v>40</v>
      </c>
      <c r="O159" s="1">
        <v>0</v>
      </c>
      <c r="P159" s="1" t="s">
        <v>32</v>
      </c>
      <c r="Q159" s="1">
        <v>47159</v>
      </c>
      <c r="R159" s="1">
        <v>108465.7</v>
      </c>
    </row>
    <row r="160" spans="1:18">
      <c r="A160" s="1">
        <f t="shared" si="27"/>
        <v>159</v>
      </c>
      <c r="B160" s="1" t="s">
        <v>51</v>
      </c>
      <c r="C160" s="1" t="s">
        <v>14</v>
      </c>
      <c r="D160" s="1" t="s">
        <v>27</v>
      </c>
      <c r="E160" s="1" t="s">
        <v>44</v>
      </c>
      <c r="F160" s="1" t="s">
        <v>244</v>
      </c>
      <c r="G160" s="10" t="s">
        <v>252</v>
      </c>
      <c r="I160" s="5"/>
      <c r="J160" s="1">
        <v>108465.7</v>
      </c>
      <c r="K160" s="1">
        <f t="shared" si="21"/>
        <v>82944.358823529416</v>
      </c>
      <c r="L160" s="1">
        <f t="shared" si="25"/>
        <v>25521.341176470589</v>
      </c>
      <c r="M160" s="11">
        <f t="shared" si="26"/>
        <v>0.23529411764705882</v>
      </c>
      <c r="N160" s="1" t="s">
        <v>40</v>
      </c>
      <c r="O160" s="1">
        <v>0</v>
      </c>
      <c r="P160" s="1" t="s">
        <v>32</v>
      </c>
      <c r="Q160" s="1">
        <v>47159</v>
      </c>
      <c r="R160" s="1">
        <v>108465.7</v>
      </c>
    </row>
    <row r="161" spans="1:18">
      <c r="A161" s="1">
        <f t="shared" si="27"/>
        <v>160</v>
      </c>
      <c r="B161" s="1" t="s">
        <v>51</v>
      </c>
      <c r="C161" s="1" t="s">
        <v>14</v>
      </c>
      <c r="D161" s="1" t="s">
        <v>27</v>
      </c>
      <c r="E161" s="1" t="s">
        <v>44</v>
      </c>
      <c r="F161" s="1" t="s">
        <v>244</v>
      </c>
      <c r="G161" s="10" t="s">
        <v>252</v>
      </c>
      <c r="I161" s="5"/>
      <c r="J161" s="1">
        <v>108465.7</v>
      </c>
      <c r="K161" s="1">
        <f t="shared" si="21"/>
        <v>82944.358823529416</v>
      </c>
      <c r="L161" s="1">
        <f t="shared" si="25"/>
        <v>25521.341176470589</v>
      </c>
      <c r="M161" s="11">
        <f t="shared" si="26"/>
        <v>0.23529411764705882</v>
      </c>
      <c r="N161" s="1" t="s">
        <v>40</v>
      </c>
      <c r="O161" s="1">
        <v>0</v>
      </c>
      <c r="P161" s="1" t="s">
        <v>32</v>
      </c>
      <c r="Q161" s="1">
        <v>47159</v>
      </c>
      <c r="R161" s="1">
        <v>108465.7</v>
      </c>
    </row>
    <row r="162" spans="1:18">
      <c r="A162" s="1">
        <f t="shared" si="27"/>
        <v>161</v>
      </c>
      <c r="B162" s="1" t="s">
        <v>51</v>
      </c>
      <c r="C162" s="1" t="s">
        <v>14</v>
      </c>
      <c r="D162" s="1" t="s">
        <v>27</v>
      </c>
      <c r="E162" s="1" t="s">
        <v>44</v>
      </c>
      <c r="F162" s="1" t="s">
        <v>244</v>
      </c>
      <c r="G162" s="10" t="s">
        <v>252</v>
      </c>
      <c r="I162" s="5"/>
      <c r="J162" s="1">
        <v>108465.7</v>
      </c>
      <c r="K162" s="1">
        <f t="shared" si="21"/>
        <v>82944.358823529416</v>
      </c>
      <c r="L162" s="1">
        <f t="shared" si="25"/>
        <v>25521.341176470589</v>
      </c>
      <c r="M162" s="11">
        <f t="shared" si="26"/>
        <v>0.23529411764705882</v>
      </c>
      <c r="N162" s="1" t="s">
        <v>40</v>
      </c>
      <c r="O162" s="1">
        <v>1</v>
      </c>
      <c r="P162" s="1" t="s">
        <v>32</v>
      </c>
      <c r="Q162" s="1">
        <v>47159</v>
      </c>
      <c r="R162" s="1">
        <v>108465.7</v>
      </c>
    </row>
    <row r="163" spans="1:18">
      <c r="A163" s="1">
        <f t="shared" si="27"/>
        <v>162</v>
      </c>
      <c r="B163" s="1" t="s">
        <v>51</v>
      </c>
      <c r="C163" s="1" t="s">
        <v>14</v>
      </c>
      <c r="D163" s="1" t="s">
        <v>27</v>
      </c>
      <c r="E163" s="1" t="s">
        <v>44</v>
      </c>
      <c r="F163" s="1" t="s">
        <v>244</v>
      </c>
      <c r="G163" s="10" t="s">
        <v>252</v>
      </c>
      <c r="I163" s="5"/>
      <c r="J163" s="1">
        <v>108465.7</v>
      </c>
      <c r="K163" s="1">
        <f t="shared" si="21"/>
        <v>82944.358823529416</v>
      </c>
      <c r="L163" s="1">
        <f t="shared" si="25"/>
        <v>25521.341176470589</v>
      </c>
      <c r="M163" s="11">
        <f t="shared" si="26"/>
        <v>0.23529411764705882</v>
      </c>
      <c r="N163" s="1" t="s">
        <v>40</v>
      </c>
      <c r="O163" s="1">
        <v>1</v>
      </c>
      <c r="P163" s="1" t="s">
        <v>32</v>
      </c>
      <c r="Q163" s="1">
        <v>47159</v>
      </c>
      <c r="R163" s="1">
        <v>108465.7</v>
      </c>
    </row>
    <row r="164" spans="1:18">
      <c r="A164" s="1">
        <f t="shared" si="27"/>
        <v>163</v>
      </c>
      <c r="B164" s="1" t="s">
        <v>51</v>
      </c>
      <c r="C164" s="1" t="s">
        <v>14</v>
      </c>
      <c r="D164" s="1" t="s">
        <v>27</v>
      </c>
      <c r="E164" s="1" t="s">
        <v>44</v>
      </c>
      <c r="F164" s="1" t="s">
        <v>244</v>
      </c>
      <c r="G164" s="10" t="s">
        <v>252</v>
      </c>
      <c r="I164" s="5"/>
      <c r="J164" s="1">
        <v>108465.7</v>
      </c>
      <c r="K164" s="1">
        <f t="shared" si="21"/>
        <v>82944.358823529416</v>
      </c>
      <c r="L164" s="1">
        <f t="shared" si="25"/>
        <v>25521.341176470589</v>
      </c>
      <c r="M164" s="11">
        <f t="shared" si="26"/>
        <v>0.23529411764705882</v>
      </c>
      <c r="N164" s="1" t="s">
        <v>40</v>
      </c>
      <c r="O164" s="1">
        <v>0</v>
      </c>
      <c r="P164" s="1" t="s">
        <v>32</v>
      </c>
      <c r="Q164" s="1">
        <v>47159</v>
      </c>
      <c r="R164" s="1">
        <v>108465.7</v>
      </c>
    </row>
    <row r="165" spans="1:18">
      <c r="A165" s="1">
        <f t="shared" si="27"/>
        <v>164</v>
      </c>
      <c r="B165" s="1" t="s">
        <v>51</v>
      </c>
      <c r="C165" s="1" t="s">
        <v>14</v>
      </c>
      <c r="D165" s="1" t="s">
        <v>27</v>
      </c>
      <c r="E165" s="1" t="s">
        <v>44</v>
      </c>
      <c r="F165" s="1" t="s">
        <v>244</v>
      </c>
      <c r="G165" s="10" t="s">
        <v>252</v>
      </c>
      <c r="I165" s="5"/>
      <c r="J165" s="1">
        <v>108465.7</v>
      </c>
      <c r="K165" s="1">
        <f t="shared" si="21"/>
        <v>82944.358823529416</v>
      </c>
      <c r="L165" s="1">
        <f t="shared" si="25"/>
        <v>25521.341176470589</v>
      </c>
      <c r="M165" s="11">
        <f t="shared" si="26"/>
        <v>0.23529411764705882</v>
      </c>
      <c r="N165" s="1" t="s">
        <v>40</v>
      </c>
      <c r="O165" s="1">
        <v>0</v>
      </c>
      <c r="P165" s="1" t="s">
        <v>32</v>
      </c>
      <c r="Q165" s="1">
        <v>47159</v>
      </c>
      <c r="R165" s="1">
        <v>108465.7</v>
      </c>
    </row>
    <row r="166" spans="1:18">
      <c r="A166" s="1">
        <f t="shared" si="27"/>
        <v>165</v>
      </c>
      <c r="B166" s="1" t="s">
        <v>51</v>
      </c>
      <c r="C166" s="1" t="s">
        <v>14</v>
      </c>
      <c r="D166" s="1" t="s">
        <v>27</v>
      </c>
      <c r="E166" s="1" t="s">
        <v>44</v>
      </c>
      <c r="F166" s="1" t="s">
        <v>244</v>
      </c>
      <c r="G166" s="10" t="s">
        <v>252</v>
      </c>
      <c r="I166" s="5"/>
      <c r="J166" s="1">
        <v>108465.7</v>
      </c>
      <c r="K166" s="1">
        <f t="shared" si="21"/>
        <v>82944.358823529416</v>
      </c>
      <c r="L166" s="1">
        <f t="shared" si="25"/>
        <v>25521.341176470589</v>
      </c>
      <c r="M166" s="11">
        <f t="shared" si="26"/>
        <v>0.23529411764705882</v>
      </c>
      <c r="N166" s="1" t="s">
        <v>40</v>
      </c>
      <c r="O166" s="1">
        <v>0</v>
      </c>
      <c r="P166" s="1" t="s">
        <v>32</v>
      </c>
      <c r="Q166" s="1">
        <v>47159</v>
      </c>
      <c r="R166" s="1">
        <v>108465.7</v>
      </c>
    </row>
    <row r="167" spans="1:18">
      <c r="A167" s="1">
        <f t="shared" si="27"/>
        <v>166</v>
      </c>
      <c r="B167" s="1" t="s">
        <v>51</v>
      </c>
      <c r="C167" s="1" t="s">
        <v>14</v>
      </c>
      <c r="D167" s="1" t="s">
        <v>27</v>
      </c>
      <c r="E167" s="1" t="s">
        <v>44</v>
      </c>
      <c r="F167" s="1" t="s">
        <v>244</v>
      </c>
      <c r="G167" s="10" t="s">
        <v>252</v>
      </c>
      <c r="I167" s="5"/>
      <c r="J167" s="1">
        <v>108465.7</v>
      </c>
      <c r="K167" s="1">
        <f t="shared" si="21"/>
        <v>82944.358823529416</v>
      </c>
      <c r="L167" s="1">
        <f t="shared" si="25"/>
        <v>25521.341176470589</v>
      </c>
      <c r="M167" s="11">
        <f t="shared" si="26"/>
        <v>0.23529411764705882</v>
      </c>
      <c r="N167" s="1" t="s">
        <v>40</v>
      </c>
      <c r="O167" s="1">
        <v>0</v>
      </c>
      <c r="P167" s="1" t="s">
        <v>32</v>
      </c>
      <c r="Q167" s="1">
        <v>47159</v>
      </c>
      <c r="R167" s="1">
        <v>108465.7</v>
      </c>
    </row>
    <row r="168" spans="1:18">
      <c r="A168" s="1">
        <f>A167+1</f>
        <v>167</v>
      </c>
      <c r="B168" s="1" t="s">
        <v>51</v>
      </c>
      <c r="C168" s="1" t="s">
        <v>14</v>
      </c>
      <c r="D168" s="1" t="s">
        <v>27</v>
      </c>
      <c r="E168" s="1" t="s">
        <v>44</v>
      </c>
      <c r="F168" s="1" t="s">
        <v>244</v>
      </c>
      <c r="G168" s="10" t="s">
        <v>252</v>
      </c>
      <c r="I168" s="5"/>
      <c r="J168" s="1">
        <v>108465.7</v>
      </c>
      <c r="K168" s="1">
        <f t="shared" si="21"/>
        <v>82944.358823529416</v>
      </c>
      <c r="L168" s="1">
        <f t="shared" si="25"/>
        <v>25521.341176470589</v>
      </c>
      <c r="M168" s="11">
        <f t="shared" si="26"/>
        <v>0.23529411764705882</v>
      </c>
      <c r="N168" s="1" t="s">
        <v>40</v>
      </c>
      <c r="O168" s="1">
        <v>0</v>
      </c>
      <c r="P168" s="1" t="s">
        <v>32</v>
      </c>
      <c r="Q168" s="1">
        <v>47159</v>
      </c>
      <c r="R168" s="1">
        <v>108465.7</v>
      </c>
    </row>
    <row r="169" spans="1:18">
      <c r="A169" s="1">
        <f t="shared" ref="A169:A201" si="28">A168+1</f>
        <v>168</v>
      </c>
      <c r="B169" s="1" t="s">
        <v>51</v>
      </c>
      <c r="C169" s="1" t="s">
        <v>14</v>
      </c>
      <c r="D169" s="1" t="s">
        <v>27</v>
      </c>
      <c r="E169" s="1" t="s">
        <v>44</v>
      </c>
      <c r="F169" s="1" t="s">
        <v>244</v>
      </c>
      <c r="G169" s="10" t="s">
        <v>252</v>
      </c>
      <c r="I169" s="5"/>
      <c r="J169" s="1">
        <v>108465.7</v>
      </c>
      <c r="K169" s="1">
        <f t="shared" si="21"/>
        <v>82944.358823529416</v>
      </c>
      <c r="L169" s="1">
        <f t="shared" si="25"/>
        <v>25521.341176470589</v>
      </c>
      <c r="M169" s="11">
        <f t="shared" si="26"/>
        <v>0.23529411764705882</v>
      </c>
      <c r="N169" s="1" t="s">
        <v>40</v>
      </c>
      <c r="O169" s="1">
        <v>0</v>
      </c>
      <c r="P169" s="1" t="s">
        <v>32</v>
      </c>
      <c r="Q169" s="1">
        <v>47159</v>
      </c>
      <c r="R169" s="1">
        <v>108465.7</v>
      </c>
    </row>
    <row r="170" spans="1:18">
      <c r="A170" s="1">
        <f t="shared" si="28"/>
        <v>169</v>
      </c>
      <c r="B170" s="1" t="s">
        <v>51</v>
      </c>
      <c r="C170" s="1" t="s">
        <v>14</v>
      </c>
      <c r="D170" s="1" t="s">
        <v>27</v>
      </c>
      <c r="E170" s="1" t="s">
        <v>44</v>
      </c>
      <c r="F170" s="1" t="s">
        <v>244</v>
      </c>
      <c r="G170" s="10" t="s">
        <v>252</v>
      </c>
      <c r="I170" s="5"/>
      <c r="J170" s="1">
        <v>108465.7</v>
      </c>
      <c r="K170" s="1">
        <f t="shared" si="21"/>
        <v>82944.358823529416</v>
      </c>
      <c r="L170" s="1">
        <f t="shared" si="25"/>
        <v>25521.341176470589</v>
      </c>
      <c r="M170" s="11">
        <f t="shared" si="26"/>
        <v>0.23529411764705882</v>
      </c>
      <c r="N170" s="1" t="s">
        <v>40</v>
      </c>
      <c r="O170" s="1">
        <v>0</v>
      </c>
      <c r="P170" s="1" t="s">
        <v>32</v>
      </c>
      <c r="Q170" s="1">
        <v>47159</v>
      </c>
      <c r="R170" s="1">
        <v>108465.7</v>
      </c>
    </row>
    <row r="171" spans="1:18">
      <c r="A171" s="1">
        <f t="shared" si="28"/>
        <v>170</v>
      </c>
      <c r="B171" s="1" t="s">
        <v>51</v>
      </c>
      <c r="C171" s="1" t="s">
        <v>14</v>
      </c>
      <c r="D171" s="1" t="s">
        <v>27</v>
      </c>
      <c r="E171" s="1" t="s">
        <v>44</v>
      </c>
      <c r="F171" s="1" t="s">
        <v>244</v>
      </c>
      <c r="G171" s="10" t="s">
        <v>252</v>
      </c>
      <c r="I171" s="5"/>
      <c r="J171" s="1">
        <v>108465.7</v>
      </c>
      <c r="K171" s="1">
        <f t="shared" si="21"/>
        <v>82944.358823529416</v>
      </c>
      <c r="L171" s="1">
        <f t="shared" si="25"/>
        <v>25521.341176470589</v>
      </c>
      <c r="M171" s="11">
        <f t="shared" si="26"/>
        <v>0.23529411764705882</v>
      </c>
      <c r="N171" s="1" t="s">
        <v>40</v>
      </c>
      <c r="O171" s="1">
        <v>0</v>
      </c>
      <c r="P171" s="1" t="s">
        <v>32</v>
      </c>
      <c r="Q171" s="1">
        <v>47159</v>
      </c>
      <c r="R171" s="1">
        <v>108465.7</v>
      </c>
    </row>
    <row r="172" spans="1:18">
      <c r="A172" s="1">
        <f t="shared" si="28"/>
        <v>171</v>
      </c>
      <c r="B172" s="1" t="s">
        <v>265</v>
      </c>
      <c r="C172" s="1" t="s">
        <v>14</v>
      </c>
      <c r="D172" s="1" t="s">
        <v>27</v>
      </c>
      <c r="E172" s="1" t="s">
        <v>44</v>
      </c>
      <c r="F172" s="1" t="s">
        <v>245</v>
      </c>
      <c r="G172" s="1" t="s">
        <v>253</v>
      </c>
      <c r="H172" s="9">
        <v>10.856544</v>
      </c>
      <c r="I172" s="9">
        <v>25.167919999999999</v>
      </c>
      <c r="J172" s="1">
        <v>172897.89999999997</v>
      </c>
      <c r="K172" s="1">
        <f t="shared" si="21"/>
        <v>111875.11176470586</v>
      </c>
      <c r="L172" s="1">
        <f t="shared" si="25"/>
        <v>61022.788235294109</v>
      </c>
      <c r="M172" s="11">
        <f>6/17</f>
        <v>0.35294117647058826</v>
      </c>
      <c r="N172" s="1" t="s">
        <v>40</v>
      </c>
      <c r="O172" s="1">
        <v>0</v>
      </c>
      <c r="P172" s="1" t="s">
        <v>32</v>
      </c>
      <c r="Q172" s="1">
        <v>75173</v>
      </c>
      <c r="R172" s="1">
        <v>172897.89999999997</v>
      </c>
    </row>
    <row r="173" spans="1:18">
      <c r="A173" s="1">
        <f t="shared" si="28"/>
        <v>172</v>
      </c>
      <c r="B173" s="1" t="s">
        <v>51</v>
      </c>
      <c r="C173" s="1" t="s">
        <v>14</v>
      </c>
      <c r="D173" s="1" t="s">
        <v>27</v>
      </c>
      <c r="E173" s="1" t="s">
        <v>44</v>
      </c>
      <c r="F173" s="1" t="s">
        <v>245</v>
      </c>
      <c r="G173" s="1" t="s">
        <v>253</v>
      </c>
      <c r="H173" s="9">
        <v>10.856544</v>
      </c>
      <c r="I173" s="9">
        <v>25.167919999999999</v>
      </c>
      <c r="J173" s="1">
        <v>172897.89999999997</v>
      </c>
      <c r="K173" s="1">
        <f t="shared" si="21"/>
        <v>111875.11176470586</v>
      </c>
      <c r="L173" s="1">
        <f t="shared" ref="L173:L189" si="29">M173*J173</f>
        <v>61022.788235294109</v>
      </c>
      <c r="M173" s="11">
        <f t="shared" ref="M173:M188" si="30">6/17</f>
        <v>0.35294117647058826</v>
      </c>
      <c r="N173" s="1" t="s">
        <v>40</v>
      </c>
      <c r="O173" s="1">
        <v>0</v>
      </c>
      <c r="P173" s="1" t="s">
        <v>32</v>
      </c>
      <c r="Q173" s="1">
        <v>75173</v>
      </c>
      <c r="R173" s="1">
        <v>172897.89999999997</v>
      </c>
    </row>
    <row r="174" spans="1:18">
      <c r="A174" s="1">
        <f t="shared" si="28"/>
        <v>173</v>
      </c>
      <c r="B174" s="1" t="s">
        <v>51</v>
      </c>
      <c r="C174" s="1" t="s">
        <v>14</v>
      </c>
      <c r="D174" s="1" t="s">
        <v>27</v>
      </c>
      <c r="E174" s="1" t="s">
        <v>44</v>
      </c>
      <c r="F174" s="1" t="s">
        <v>245</v>
      </c>
      <c r="G174" s="1" t="s">
        <v>253</v>
      </c>
      <c r="H174" s="9">
        <v>10.856544</v>
      </c>
      <c r="I174" s="9">
        <v>25.167919999999999</v>
      </c>
      <c r="J174" s="1">
        <v>172897.89999999997</v>
      </c>
      <c r="K174" s="1">
        <f t="shared" si="21"/>
        <v>111875.11176470586</v>
      </c>
      <c r="L174" s="1">
        <f t="shared" si="29"/>
        <v>61022.788235294109</v>
      </c>
      <c r="M174" s="11">
        <f t="shared" si="30"/>
        <v>0.35294117647058826</v>
      </c>
      <c r="N174" s="1" t="s">
        <v>40</v>
      </c>
      <c r="O174" s="1">
        <v>0</v>
      </c>
      <c r="P174" s="1" t="s">
        <v>32</v>
      </c>
      <c r="Q174" s="1">
        <v>75173</v>
      </c>
      <c r="R174" s="1">
        <v>172897.89999999997</v>
      </c>
    </row>
    <row r="175" spans="1:18">
      <c r="A175" s="1">
        <f t="shared" si="28"/>
        <v>174</v>
      </c>
      <c r="B175" s="1" t="s">
        <v>51</v>
      </c>
      <c r="C175" s="1" t="s">
        <v>14</v>
      </c>
      <c r="D175" s="1" t="s">
        <v>27</v>
      </c>
      <c r="E175" s="1" t="s">
        <v>44</v>
      </c>
      <c r="F175" s="1" t="s">
        <v>245</v>
      </c>
      <c r="G175" s="1" t="s">
        <v>253</v>
      </c>
      <c r="H175" s="9">
        <v>10.856544</v>
      </c>
      <c r="I175" s="9">
        <v>25.167919999999999</v>
      </c>
      <c r="J175" s="1">
        <v>172897.89999999997</v>
      </c>
      <c r="K175" s="1">
        <f t="shared" si="21"/>
        <v>111875.11176470586</v>
      </c>
      <c r="L175" s="1">
        <f t="shared" si="29"/>
        <v>61022.788235294109</v>
      </c>
      <c r="M175" s="11">
        <f t="shared" si="30"/>
        <v>0.35294117647058826</v>
      </c>
      <c r="N175" s="1" t="s">
        <v>40</v>
      </c>
      <c r="O175" s="1">
        <v>0</v>
      </c>
      <c r="P175" s="1" t="s">
        <v>32</v>
      </c>
      <c r="Q175" s="1">
        <v>75173</v>
      </c>
      <c r="R175" s="1">
        <v>172897.89999999997</v>
      </c>
    </row>
    <row r="176" spans="1:18">
      <c r="A176" s="1">
        <f t="shared" si="28"/>
        <v>175</v>
      </c>
      <c r="B176" s="1" t="s">
        <v>51</v>
      </c>
      <c r="C176" s="1" t="s">
        <v>14</v>
      </c>
      <c r="D176" s="1" t="s">
        <v>27</v>
      </c>
      <c r="E176" s="1" t="s">
        <v>44</v>
      </c>
      <c r="F176" s="1" t="s">
        <v>245</v>
      </c>
      <c r="G176" s="1" t="s">
        <v>253</v>
      </c>
      <c r="H176" s="9">
        <v>10.856544</v>
      </c>
      <c r="I176" s="9">
        <v>25.167919999999999</v>
      </c>
      <c r="J176" s="1">
        <v>172897.89999999997</v>
      </c>
      <c r="K176" s="1">
        <f t="shared" si="21"/>
        <v>111875.11176470586</v>
      </c>
      <c r="L176" s="1">
        <f t="shared" si="29"/>
        <v>61022.788235294109</v>
      </c>
      <c r="M176" s="11">
        <f t="shared" si="30"/>
        <v>0.35294117647058826</v>
      </c>
      <c r="N176" s="1" t="s">
        <v>40</v>
      </c>
      <c r="O176" s="1">
        <v>0</v>
      </c>
      <c r="P176" s="1" t="s">
        <v>32</v>
      </c>
      <c r="Q176" s="1">
        <v>75173</v>
      </c>
      <c r="R176" s="1">
        <v>172897.89999999997</v>
      </c>
    </row>
    <row r="177" spans="1:18">
      <c r="A177" s="1">
        <f t="shared" si="28"/>
        <v>176</v>
      </c>
      <c r="B177" s="1" t="s">
        <v>51</v>
      </c>
      <c r="C177" s="1" t="s">
        <v>14</v>
      </c>
      <c r="D177" s="1" t="s">
        <v>27</v>
      </c>
      <c r="E177" s="1" t="s">
        <v>44</v>
      </c>
      <c r="F177" s="1" t="s">
        <v>245</v>
      </c>
      <c r="G177" s="1" t="s">
        <v>253</v>
      </c>
      <c r="H177" s="9">
        <v>10.856544</v>
      </c>
      <c r="I177" s="9">
        <v>25.167919999999999</v>
      </c>
      <c r="J177" s="1">
        <v>172897.89999999997</v>
      </c>
      <c r="K177" s="1">
        <f t="shared" si="21"/>
        <v>111875.11176470586</v>
      </c>
      <c r="L177" s="1">
        <f t="shared" si="29"/>
        <v>61022.788235294109</v>
      </c>
      <c r="M177" s="11">
        <f t="shared" si="30"/>
        <v>0.35294117647058826</v>
      </c>
      <c r="N177" s="1" t="s">
        <v>40</v>
      </c>
      <c r="O177" s="1">
        <v>0</v>
      </c>
      <c r="P177" s="1" t="s">
        <v>32</v>
      </c>
      <c r="Q177" s="1">
        <v>75173</v>
      </c>
      <c r="R177" s="1">
        <v>172897.89999999997</v>
      </c>
    </row>
    <row r="178" spans="1:18">
      <c r="A178" s="1">
        <f t="shared" si="28"/>
        <v>177</v>
      </c>
      <c r="B178" s="1" t="s">
        <v>51</v>
      </c>
      <c r="C178" s="1" t="s">
        <v>14</v>
      </c>
      <c r="D178" s="1" t="s">
        <v>27</v>
      </c>
      <c r="E178" s="1" t="s">
        <v>44</v>
      </c>
      <c r="F178" s="1" t="s">
        <v>245</v>
      </c>
      <c r="G178" s="1" t="s">
        <v>253</v>
      </c>
      <c r="H178" s="9">
        <v>10.856544</v>
      </c>
      <c r="I178" s="9">
        <v>25.167919999999999</v>
      </c>
      <c r="J178" s="1">
        <v>172897.89999999997</v>
      </c>
      <c r="K178" s="1">
        <f t="shared" si="21"/>
        <v>111875.11176470586</v>
      </c>
      <c r="L178" s="1">
        <f t="shared" si="29"/>
        <v>61022.788235294109</v>
      </c>
      <c r="M178" s="11">
        <f t="shared" si="30"/>
        <v>0.35294117647058826</v>
      </c>
      <c r="N178" s="1" t="s">
        <v>40</v>
      </c>
      <c r="O178" s="1">
        <v>0</v>
      </c>
      <c r="P178" s="1" t="s">
        <v>32</v>
      </c>
      <c r="Q178" s="1">
        <v>75173</v>
      </c>
      <c r="R178" s="1">
        <v>172897.89999999997</v>
      </c>
    </row>
    <row r="179" spans="1:18">
      <c r="A179" s="1">
        <f t="shared" si="28"/>
        <v>178</v>
      </c>
      <c r="B179" s="1" t="s">
        <v>51</v>
      </c>
      <c r="C179" s="1" t="s">
        <v>14</v>
      </c>
      <c r="D179" s="1" t="s">
        <v>27</v>
      </c>
      <c r="E179" s="1" t="s">
        <v>44</v>
      </c>
      <c r="F179" s="1" t="s">
        <v>245</v>
      </c>
      <c r="G179" s="1" t="s">
        <v>253</v>
      </c>
      <c r="H179" s="9">
        <v>10.856544</v>
      </c>
      <c r="I179" s="9">
        <v>25.167919999999999</v>
      </c>
      <c r="J179" s="1">
        <v>172897.89999999997</v>
      </c>
      <c r="K179" s="1">
        <f t="shared" si="21"/>
        <v>111875.11176470586</v>
      </c>
      <c r="L179" s="1">
        <f t="shared" si="29"/>
        <v>61022.788235294109</v>
      </c>
      <c r="M179" s="11">
        <f t="shared" si="30"/>
        <v>0.35294117647058826</v>
      </c>
      <c r="N179" s="1" t="s">
        <v>40</v>
      </c>
      <c r="O179" s="1">
        <v>0</v>
      </c>
      <c r="P179" s="1" t="s">
        <v>32</v>
      </c>
      <c r="Q179" s="1">
        <v>75173</v>
      </c>
      <c r="R179" s="1">
        <v>172897.89999999997</v>
      </c>
    </row>
    <row r="180" spans="1:18">
      <c r="A180" s="1">
        <f t="shared" si="28"/>
        <v>179</v>
      </c>
      <c r="B180" s="1" t="s">
        <v>51</v>
      </c>
      <c r="C180" s="1" t="s">
        <v>14</v>
      </c>
      <c r="D180" s="1" t="s">
        <v>27</v>
      </c>
      <c r="E180" s="1" t="s">
        <v>44</v>
      </c>
      <c r="F180" s="1" t="s">
        <v>245</v>
      </c>
      <c r="G180" s="1" t="s">
        <v>253</v>
      </c>
      <c r="H180" s="9">
        <v>10.856544</v>
      </c>
      <c r="I180" s="9">
        <v>25.167919999999999</v>
      </c>
      <c r="J180" s="1">
        <v>172897.89999999997</v>
      </c>
      <c r="K180" s="1">
        <f t="shared" si="21"/>
        <v>111875.11176470586</v>
      </c>
      <c r="L180" s="1">
        <f t="shared" si="29"/>
        <v>61022.788235294109</v>
      </c>
      <c r="M180" s="11">
        <f t="shared" si="30"/>
        <v>0.35294117647058826</v>
      </c>
      <c r="N180" s="1" t="s">
        <v>40</v>
      </c>
      <c r="O180" s="1">
        <v>0</v>
      </c>
      <c r="P180" s="1" t="s">
        <v>32</v>
      </c>
      <c r="Q180" s="1">
        <v>75173</v>
      </c>
      <c r="R180" s="1">
        <v>172897.89999999997</v>
      </c>
    </row>
    <row r="181" spans="1:18">
      <c r="A181" s="1">
        <f t="shared" si="28"/>
        <v>180</v>
      </c>
      <c r="B181" s="1" t="s">
        <v>51</v>
      </c>
      <c r="C181" s="1" t="s">
        <v>14</v>
      </c>
      <c r="D181" s="1" t="s">
        <v>27</v>
      </c>
      <c r="E181" s="1" t="s">
        <v>44</v>
      </c>
      <c r="F181" s="1" t="s">
        <v>245</v>
      </c>
      <c r="G181" s="1" t="s">
        <v>253</v>
      </c>
      <c r="H181" s="9">
        <v>10.856544</v>
      </c>
      <c r="I181" s="9">
        <v>25.167919999999999</v>
      </c>
      <c r="J181" s="1">
        <v>172897.89999999997</v>
      </c>
      <c r="K181" s="1">
        <f t="shared" si="21"/>
        <v>111875.11176470586</v>
      </c>
      <c r="L181" s="1">
        <f t="shared" si="29"/>
        <v>61022.788235294109</v>
      </c>
      <c r="M181" s="11">
        <f t="shared" si="30"/>
        <v>0.35294117647058826</v>
      </c>
      <c r="N181" s="1" t="s">
        <v>40</v>
      </c>
      <c r="O181" s="1">
        <v>1</v>
      </c>
      <c r="P181" s="1" t="s">
        <v>32</v>
      </c>
      <c r="Q181" s="1">
        <v>75173</v>
      </c>
      <c r="R181" s="1">
        <v>172897.89999999997</v>
      </c>
    </row>
    <row r="182" spans="1:18">
      <c r="A182" s="1">
        <f t="shared" si="28"/>
        <v>181</v>
      </c>
      <c r="B182" s="1" t="s">
        <v>51</v>
      </c>
      <c r="C182" s="1" t="s">
        <v>14</v>
      </c>
      <c r="D182" s="1" t="s">
        <v>27</v>
      </c>
      <c r="E182" s="1" t="s">
        <v>44</v>
      </c>
      <c r="F182" s="1" t="s">
        <v>245</v>
      </c>
      <c r="G182" s="1" t="s">
        <v>253</v>
      </c>
      <c r="H182" s="9">
        <v>10.856544</v>
      </c>
      <c r="I182" s="9">
        <v>25.167919999999999</v>
      </c>
      <c r="J182" s="1">
        <v>172897.89999999997</v>
      </c>
      <c r="K182" s="1">
        <f t="shared" si="21"/>
        <v>111875.11176470586</v>
      </c>
      <c r="L182" s="1">
        <f t="shared" si="29"/>
        <v>61022.788235294109</v>
      </c>
      <c r="M182" s="11">
        <f t="shared" si="30"/>
        <v>0.35294117647058826</v>
      </c>
      <c r="N182" s="1" t="s">
        <v>40</v>
      </c>
      <c r="O182" s="1">
        <v>1</v>
      </c>
      <c r="P182" s="1" t="s">
        <v>32</v>
      </c>
      <c r="Q182" s="1">
        <v>75173</v>
      </c>
      <c r="R182" s="1">
        <v>172897.89999999997</v>
      </c>
    </row>
    <row r="183" spans="1:18">
      <c r="A183" s="1">
        <f t="shared" si="28"/>
        <v>182</v>
      </c>
      <c r="B183" s="1" t="s">
        <v>51</v>
      </c>
      <c r="C183" s="1" t="s">
        <v>14</v>
      </c>
      <c r="D183" s="1" t="s">
        <v>27</v>
      </c>
      <c r="E183" s="1" t="s">
        <v>44</v>
      </c>
      <c r="F183" s="1" t="s">
        <v>245</v>
      </c>
      <c r="G183" s="1" t="s">
        <v>253</v>
      </c>
      <c r="H183" s="9">
        <v>10.856544</v>
      </c>
      <c r="I183" s="9">
        <v>25.167919999999999</v>
      </c>
      <c r="J183" s="1">
        <v>172897.89999999997</v>
      </c>
      <c r="K183" s="1">
        <f t="shared" si="21"/>
        <v>111875.11176470586</v>
      </c>
      <c r="L183" s="1">
        <f t="shared" si="29"/>
        <v>61022.788235294109</v>
      </c>
      <c r="M183" s="11">
        <f t="shared" si="30"/>
        <v>0.35294117647058826</v>
      </c>
      <c r="N183" s="1" t="s">
        <v>40</v>
      </c>
      <c r="O183" s="1">
        <v>0</v>
      </c>
      <c r="P183" s="1" t="s">
        <v>32</v>
      </c>
      <c r="Q183" s="1">
        <v>75173</v>
      </c>
      <c r="R183" s="1">
        <v>172897.89999999997</v>
      </c>
    </row>
    <row r="184" spans="1:18">
      <c r="A184" s="1">
        <f t="shared" si="28"/>
        <v>183</v>
      </c>
      <c r="B184" s="1" t="s">
        <v>51</v>
      </c>
      <c r="C184" s="1" t="s">
        <v>14</v>
      </c>
      <c r="D184" s="1" t="s">
        <v>27</v>
      </c>
      <c r="E184" s="1" t="s">
        <v>44</v>
      </c>
      <c r="F184" s="1" t="s">
        <v>245</v>
      </c>
      <c r="G184" s="1" t="s">
        <v>253</v>
      </c>
      <c r="H184" s="9">
        <v>10.856544</v>
      </c>
      <c r="I184" s="9">
        <v>25.167919999999999</v>
      </c>
      <c r="J184" s="1">
        <v>172897.89999999997</v>
      </c>
      <c r="K184" s="1">
        <f t="shared" si="21"/>
        <v>111875.11176470586</v>
      </c>
      <c r="L184" s="1">
        <f t="shared" si="29"/>
        <v>61022.788235294109</v>
      </c>
      <c r="M184" s="11">
        <f t="shared" si="30"/>
        <v>0.35294117647058826</v>
      </c>
      <c r="N184" s="1" t="s">
        <v>40</v>
      </c>
      <c r="O184" s="1">
        <v>1</v>
      </c>
      <c r="P184" s="1" t="s">
        <v>32</v>
      </c>
      <c r="Q184" s="1">
        <v>75173</v>
      </c>
      <c r="R184" s="1">
        <v>172897.89999999997</v>
      </c>
    </row>
    <row r="185" spans="1:18">
      <c r="A185" s="1">
        <f t="shared" si="28"/>
        <v>184</v>
      </c>
      <c r="B185" s="1" t="s">
        <v>51</v>
      </c>
      <c r="C185" s="1" t="s">
        <v>14</v>
      </c>
      <c r="D185" s="1" t="s">
        <v>27</v>
      </c>
      <c r="E185" s="1" t="s">
        <v>44</v>
      </c>
      <c r="F185" s="1" t="s">
        <v>245</v>
      </c>
      <c r="G185" s="1" t="s">
        <v>253</v>
      </c>
      <c r="H185" s="9">
        <v>10.856544</v>
      </c>
      <c r="I185" s="9">
        <v>25.167919999999999</v>
      </c>
      <c r="J185" s="1">
        <v>172897.89999999997</v>
      </c>
      <c r="K185" s="1">
        <f t="shared" si="21"/>
        <v>111875.11176470586</v>
      </c>
      <c r="L185" s="1">
        <f t="shared" si="29"/>
        <v>61022.788235294109</v>
      </c>
      <c r="M185" s="11">
        <f t="shared" si="30"/>
        <v>0.35294117647058826</v>
      </c>
      <c r="N185" s="1" t="s">
        <v>40</v>
      </c>
      <c r="O185" s="1">
        <v>1</v>
      </c>
      <c r="P185" s="1" t="s">
        <v>32</v>
      </c>
      <c r="Q185" s="1">
        <v>75173</v>
      </c>
      <c r="R185" s="1">
        <v>172897.89999999997</v>
      </c>
    </row>
    <row r="186" spans="1:18">
      <c r="A186" s="1">
        <f t="shared" si="28"/>
        <v>185</v>
      </c>
      <c r="B186" s="1" t="s">
        <v>51</v>
      </c>
      <c r="C186" s="1" t="s">
        <v>14</v>
      </c>
      <c r="D186" s="1" t="s">
        <v>27</v>
      </c>
      <c r="E186" s="1" t="s">
        <v>44</v>
      </c>
      <c r="F186" s="1" t="s">
        <v>245</v>
      </c>
      <c r="G186" s="1" t="s">
        <v>253</v>
      </c>
      <c r="H186" s="9">
        <v>10.856544</v>
      </c>
      <c r="I186" s="9">
        <v>25.167919999999999</v>
      </c>
      <c r="J186" s="1">
        <v>172897.89999999997</v>
      </c>
      <c r="K186" s="1">
        <f t="shared" si="21"/>
        <v>111875.11176470586</v>
      </c>
      <c r="L186" s="1">
        <f t="shared" si="29"/>
        <v>61022.788235294109</v>
      </c>
      <c r="M186" s="11">
        <f t="shared" si="30"/>
        <v>0.35294117647058826</v>
      </c>
      <c r="N186" s="1" t="s">
        <v>40</v>
      </c>
      <c r="O186" s="1">
        <v>1</v>
      </c>
      <c r="P186" s="1" t="s">
        <v>32</v>
      </c>
      <c r="Q186" s="1">
        <v>75173</v>
      </c>
      <c r="R186" s="1">
        <v>172897.89999999997</v>
      </c>
    </row>
    <row r="187" spans="1:18">
      <c r="A187" s="1">
        <f t="shared" si="28"/>
        <v>186</v>
      </c>
      <c r="B187" s="1" t="s">
        <v>51</v>
      </c>
      <c r="C187" s="1" t="s">
        <v>14</v>
      </c>
      <c r="D187" s="1" t="s">
        <v>27</v>
      </c>
      <c r="E187" s="1" t="s">
        <v>44</v>
      </c>
      <c r="F187" s="1" t="s">
        <v>245</v>
      </c>
      <c r="G187" s="1" t="s">
        <v>253</v>
      </c>
      <c r="H187" s="9">
        <v>10.856544</v>
      </c>
      <c r="I187" s="9">
        <v>25.167919999999999</v>
      </c>
      <c r="J187" s="1">
        <v>172897.89999999997</v>
      </c>
      <c r="K187" s="1">
        <f t="shared" si="21"/>
        <v>111875.11176470586</v>
      </c>
      <c r="L187" s="1">
        <f t="shared" si="29"/>
        <v>61022.788235294109</v>
      </c>
      <c r="M187" s="11">
        <f t="shared" si="30"/>
        <v>0.35294117647058826</v>
      </c>
      <c r="N187" s="1" t="s">
        <v>40</v>
      </c>
      <c r="O187" s="1">
        <v>1</v>
      </c>
      <c r="P187" s="1" t="s">
        <v>32</v>
      </c>
      <c r="Q187" s="1">
        <v>75173</v>
      </c>
      <c r="R187" s="1">
        <v>172897.89999999997</v>
      </c>
    </row>
    <row r="188" spans="1:18">
      <c r="A188" s="1">
        <f t="shared" si="28"/>
        <v>187</v>
      </c>
      <c r="B188" s="1" t="s">
        <v>51</v>
      </c>
      <c r="C188" s="1" t="s">
        <v>14</v>
      </c>
      <c r="D188" s="1" t="s">
        <v>27</v>
      </c>
      <c r="E188" s="1" t="s">
        <v>44</v>
      </c>
      <c r="F188" s="1" t="s">
        <v>245</v>
      </c>
      <c r="G188" s="1" t="s">
        <v>253</v>
      </c>
      <c r="H188" s="9">
        <v>10.856544</v>
      </c>
      <c r="I188" s="9">
        <v>25.167919999999999</v>
      </c>
      <c r="J188" s="1">
        <v>172897.9</v>
      </c>
      <c r="K188" s="1">
        <f t="shared" si="21"/>
        <v>111875.11176470589</v>
      </c>
      <c r="L188" s="1">
        <f t="shared" si="29"/>
        <v>61022.788235294116</v>
      </c>
      <c r="M188" s="11">
        <f t="shared" si="30"/>
        <v>0.35294117647058826</v>
      </c>
      <c r="N188" s="1" t="s">
        <v>40</v>
      </c>
      <c r="O188" s="1">
        <v>0</v>
      </c>
      <c r="P188" s="1" t="s">
        <v>32</v>
      </c>
      <c r="Q188" s="1">
        <v>75173</v>
      </c>
      <c r="R188" s="1">
        <v>172897.9</v>
      </c>
    </row>
    <row r="189" spans="1:18">
      <c r="A189" s="1">
        <f t="shared" si="28"/>
        <v>188</v>
      </c>
      <c r="B189" s="1" t="s">
        <v>51</v>
      </c>
      <c r="C189" s="1" t="s">
        <v>14</v>
      </c>
      <c r="D189" s="1" t="s">
        <v>27</v>
      </c>
      <c r="E189" s="1" t="s">
        <v>44</v>
      </c>
      <c r="F189" s="1" t="s">
        <v>245</v>
      </c>
      <c r="G189" s="1" t="s">
        <v>253</v>
      </c>
      <c r="H189" s="9">
        <v>10.856544</v>
      </c>
      <c r="I189" s="9">
        <v>25.167919999999999</v>
      </c>
      <c r="J189" s="1">
        <v>172897.9</v>
      </c>
      <c r="K189" s="1">
        <f t="shared" si="21"/>
        <v>111875.11176470589</v>
      </c>
      <c r="L189" s="1">
        <f t="shared" si="29"/>
        <v>61022.788235294116</v>
      </c>
      <c r="M189" s="11">
        <f>6/17</f>
        <v>0.35294117647058826</v>
      </c>
      <c r="N189" s="1" t="s">
        <v>40</v>
      </c>
      <c r="O189" s="1">
        <v>0</v>
      </c>
      <c r="P189" s="1" t="s">
        <v>32</v>
      </c>
      <c r="Q189" s="1">
        <v>75173</v>
      </c>
      <c r="R189" s="1">
        <v>172897.9</v>
      </c>
    </row>
    <row r="190" spans="1:18">
      <c r="A190" s="1">
        <f t="shared" si="28"/>
        <v>189</v>
      </c>
      <c r="B190" s="1" t="s">
        <v>51</v>
      </c>
      <c r="C190" s="1" t="s">
        <v>14</v>
      </c>
      <c r="D190" s="1" t="s">
        <v>27</v>
      </c>
      <c r="E190" s="1" t="s">
        <v>44</v>
      </c>
      <c r="F190" s="1" t="s">
        <v>246</v>
      </c>
      <c r="G190" s="26" t="s">
        <v>246</v>
      </c>
      <c r="H190" s="9">
        <v>9.0333330000000007</v>
      </c>
      <c r="I190" s="9">
        <v>29.466667000000001</v>
      </c>
      <c r="J190" s="1">
        <v>129772.89999999998</v>
      </c>
      <c r="K190" s="1">
        <f t="shared" si="21"/>
        <v>83970.699999999983</v>
      </c>
      <c r="L190" s="1">
        <f t="shared" ref="L190:L206" si="31">M190*J190</f>
        <v>45802.2</v>
      </c>
      <c r="M190" s="11">
        <f t="shared" ref="M190:M206" si="32">6/17</f>
        <v>0.35294117647058826</v>
      </c>
      <c r="N190" s="1" t="s">
        <v>40</v>
      </c>
      <c r="O190" s="1">
        <v>0</v>
      </c>
      <c r="P190" s="1" t="s">
        <v>32</v>
      </c>
      <c r="Q190" s="1">
        <v>56423</v>
      </c>
      <c r="R190" s="1">
        <v>129772.89999999998</v>
      </c>
    </row>
    <row r="191" spans="1:18">
      <c r="A191" s="1">
        <f t="shared" si="28"/>
        <v>190</v>
      </c>
      <c r="B191" s="1" t="s">
        <v>51</v>
      </c>
      <c r="C191" s="1" t="s">
        <v>14</v>
      </c>
      <c r="D191" s="1" t="s">
        <v>27</v>
      </c>
      <c r="E191" s="1" t="s">
        <v>44</v>
      </c>
      <c r="F191" s="1" t="s">
        <v>246</v>
      </c>
      <c r="G191" s="26" t="s">
        <v>246</v>
      </c>
      <c r="H191" s="9">
        <v>9.0333330000000007</v>
      </c>
      <c r="I191" s="9">
        <v>29.466667000000001</v>
      </c>
      <c r="J191" s="1">
        <v>129772.89999999998</v>
      </c>
      <c r="K191" s="1">
        <f t="shared" si="21"/>
        <v>83970.699999999983</v>
      </c>
      <c r="L191" s="1">
        <f t="shared" si="31"/>
        <v>45802.2</v>
      </c>
      <c r="M191" s="11">
        <f t="shared" si="32"/>
        <v>0.35294117647058826</v>
      </c>
      <c r="N191" s="1" t="s">
        <v>40</v>
      </c>
      <c r="O191" s="1">
        <v>1</v>
      </c>
      <c r="P191" s="1" t="s">
        <v>32</v>
      </c>
      <c r="Q191" s="1">
        <v>56423</v>
      </c>
      <c r="R191" s="1">
        <v>129772.89999999998</v>
      </c>
    </row>
    <row r="192" spans="1:18">
      <c r="A192" s="1">
        <f t="shared" si="28"/>
        <v>191</v>
      </c>
      <c r="B192" s="1" t="s">
        <v>51</v>
      </c>
      <c r="C192" s="1" t="s">
        <v>14</v>
      </c>
      <c r="D192" s="1" t="s">
        <v>27</v>
      </c>
      <c r="E192" s="1" t="s">
        <v>44</v>
      </c>
      <c r="F192" s="1" t="s">
        <v>246</v>
      </c>
      <c r="G192" s="26" t="s">
        <v>246</v>
      </c>
      <c r="H192" s="9">
        <v>9.0333330000000007</v>
      </c>
      <c r="I192" s="9">
        <v>29.466667000000001</v>
      </c>
      <c r="J192" s="1">
        <v>129772.89999999998</v>
      </c>
      <c r="K192" s="1">
        <f t="shared" si="21"/>
        <v>83970.699999999983</v>
      </c>
      <c r="L192" s="1">
        <f t="shared" si="31"/>
        <v>45802.2</v>
      </c>
      <c r="M192" s="11">
        <f t="shared" si="32"/>
        <v>0.35294117647058826</v>
      </c>
      <c r="N192" s="1" t="s">
        <v>40</v>
      </c>
      <c r="O192" s="1">
        <v>1</v>
      </c>
      <c r="P192" s="1" t="s">
        <v>32</v>
      </c>
      <c r="Q192" s="1">
        <v>56423</v>
      </c>
      <c r="R192" s="1">
        <v>129772.89999999998</v>
      </c>
    </row>
    <row r="193" spans="1:18">
      <c r="A193" s="1">
        <f t="shared" si="28"/>
        <v>192</v>
      </c>
      <c r="B193" s="1" t="s">
        <v>51</v>
      </c>
      <c r="C193" s="1" t="s">
        <v>14</v>
      </c>
      <c r="D193" s="1" t="s">
        <v>27</v>
      </c>
      <c r="E193" s="1" t="s">
        <v>44</v>
      </c>
      <c r="F193" s="1" t="s">
        <v>246</v>
      </c>
      <c r="G193" s="26" t="s">
        <v>246</v>
      </c>
      <c r="H193" s="9">
        <v>9.0333330000000007</v>
      </c>
      <c r="I193" s="9">
        <v>29.466667000000001</v>
      </c>
      <c r="J193" s="1">
        <v>129772.89999999998</v>
      </c>
      <c r="K193" s="1">
        <f t="shared" si="21"/>
        <v>83970.699999999983</v>
      </c>
      <c r="L193" s="1">
        <f t="shared" si="31"/>
        <v>45802.2</v>
      </c>
      <c r="M193" s="11">
        <f t="shared" si="32"/>
        <v>0.35294117647058826</v>
      </c>
      <c r="N193" s="1" t="s">
        <v>40</v>
      </c>
      <c r="O193" s="1">
        <v>0</v>
      </c>
      <c r="P193" s="1" t="s">
        <v>32</v>
      </c>
      <c r="Q193" s="1">
        <v>56423</v>
      </c>
      <c r="R193" s="1">
        <v>129772.89999999998</v>
      </c>
    </row>
    <row r="194" spans="1:18">
      <c r="A194" s="1">
        <f t="shared" si="28"/>
        <v>193</v>
      </c>
      <c r="B194" s="1" t="s">
        <v>51</v>
      </c>
      <c r="C194" s="1" t="s">
        <v>14</v>
      </c>
      <c r="D194" s="1" t="s">
        <v>27</v>
      </c>
      <c r="E194" s="1" t="s">
        <v>44</v>
      </c>
      <c r="F194" s="1" t="s">
        <v>246</v>
      </c>
      <c r="G194" s="26" t="s">
        <v>246</v>
      </c>
      <c r="H194" s="9">
        <v>9.0333330000000007</v>
      </c>
      <c r="I194" s="9">
        <v>29.466667000000001</v>
      </c>
      <c r="J194" s="1">
        <v>129772.89999999998</v>
      </c>
      <c r="K194" s="1">
        <f t="shared" si="21"/>
        <v>83970.699999999983</v>
      </c>
      <c r="L194" s="1">
        <f t="shared" si="31"/>
        <v>45802.2</v>
      </c>
      <c r="M194" s="11">
        <f t="shared" si="32"/>
        <v>0.35294117647058826</v>
      </c>
      <c r="N194" s="1" t="s">
        <v>40</v>
      </c>
      <c r="O194" s="1">
        <v>0</v>
      </c>
      <c r="P194" s="1" t="s">
        <v>32</v>
      </c>
      <c r="Q194" s="1">
        <v>56423</v>
      </c>
      <c r="R194" s="1">
        <v>129772.89999999998</v>
      </c>
    </row>
    <row r="195" spans="1:18">
      <c r="A195" s="1">
        <f t="shared" si="28"/>
        <v>194</v>
      </c>
      <c r="B195" s="1" t="s">
        <v>51</v>
      </c>
      <c r="C195" s="1" t="s">
        <v>14</v>
      </c>
      <c r="D195" s="1" t="s">
        <v>27</v>
      </c>
      <c r="E195" s="1" t="s">
        <v>44</v>
      </c>
      <c r="F195" s="1" t="s">
        <v>246</v>
      </c>
      <c r="G195" s="26" t="s">
        <v>246</v>
      </c>
      <c r="H195" s="9">
        <v>9.0333330000000007</v>
      </c>
      <c r="I195" s="9">
        <v>29.466667000000001</v>
      </c>
      <c r="J195" s="1">
        <v>129772.89999999998</v>
      </c>
      <c r="K195" s="1">
        <f t="shared" ref="K195:K206" si="33">J195-L195</f>
        <v>83970.699999999983</v>
      </c>
      <c r="L195" s="1">
        <f t="shared" si="31"/>
        <v>45802.2</v>
      </c>
      <c r="M195" s="11">
        <f t="shared" si="32"/>
        <v>0.35294117647058826</v>
      </c>
      <c r="N195" s="1" t="s">
        <v>40</v>
      </c>
      <c r="O195" s="1">
        <v>1</v>
      </c>
      <c r="P195" s="1" t="s">
        <v>32</v>
      </c>
      <c r="Q195" s="1">
        <v>56423</v>
      </c>
      <c r="R195" s="1">
        <v>129772.89999999998</v>
      </c>
    </row>
    <row r="196" spans="1:18">
      <c r="A196" s="1">
        <f t="shared" si="28"/>
        <v>195</v>
      </c>
      <c r="B196" s="1" t="s">
        <v>51</v>
      </c>
      <c r="C196" s="1" t="s">
        <v>14</v>
      </c>
      <c r="D196" s="1" t="s">
        <v>27</v>
      </c>
      <c r="E196" s="1" t="s">
        <v>44</v>
      </c>
      <c r="F196" s="1" t="s">
        <v>246</v>
      </c>
      <c r="G196" s="26" t="s">
        <v>246</v>
      </c>
      <c r="H196" s="9">
        <v>9.0333330000000007</v>
      </c>
      <c r="I196" s="9">
        <v>29.466667000000001</v>
      </c>
      <c r="J196" s="1">
        <v>129772.89999999998</v>
      </c>
      <c r="K196" s="1">
        <f t="shared" si="33"/>
        <v>83970.699999999983</v>
      </c>
      <c r="L196" s="1">
        <f t="shared" si="31"/>
        <v>45802.2</v>
      </c>
      <c r="M196" s="11">
        <f t="shared" si="32"/>
        <v>0.35294117647058826</v>
      </c>
      <c r="N196" s="1" t="s">
        <v>40</v>
      </c>
      <c r="O196" s="1">
        <v>0</v>
      </c>
      <c r="P196" s="1" t="s">
        <v>32</v>
      </c>
      <c r="Q196" s="1">
        <v>56423</v>
      </c>
      <c r="R196" s="1">
        <v>129772.89999999998</v>
      </c>
    </row>
    <row r="197" spans="1:18">
      <c r="A197" s="1">
        <f t="shared" si="28"/>
        <v>196</v>
      </c>
      <c r="B197" s="1" t="s">
        <v>51</v>
      </c>
      <c r="C197" s="1" t="s">
        <v>14</v>
      </c>
      <c r="D197" s="1" t="s">
        <v>27</v>
      </c>
      <c r="E197" s="1" t="s">
        <v>44</v>
      </c>
      <c r="F197" s="1" t="s">
        <v>246</v>
      </c>
      <c r="G197" s="26" t="s">
        <v>246</v>
      </c>
      <c r="H197" s="9">
        <v>9.0333330000000007</v>
      </c>
      <c r="I197" s="9">
        <v>29.466667000000001</v>
      </c>
      <c r="J197" s="1">
        <v>129772.89999999998</v>
      </c>
      <c r="K197" s="1">
        <f t="shared" si="33"/>
        <v>83970.699999999983</v>
      </c>
      <c r="L197" s="1">
        <f t="shared" si="31"/>
        <v>45802.2</v>
      </c>
      <c r="M197" s="11">
        <f t="shared" si="32"/>
        <v>0.35294117647058826</v>
      </c>
      <c r="N197" s="1" t="s">
        <v>40</v>
      </c>
      <c r="O197" s="1">
        <v>0</v>
      </c>
      <c r="P197" s="1" t="s">
        <v>32</v>
      </c>
      <c r="Q197" s="1">
        <v>56423</v>
      </c>
      <c r="R197" s="1">
        <v>129772.89999999998</v>
      </c>
    </row>
    <row r="198" spans="1:18">
      <c r="A198" s="1">
        <f t="shared" si="28"/>
        <v>197</v>
      </c>
      <c r="B198" s="1" t="s">
        <v>51</v>
      </c>
      <c r="C198" s="1" t="s">
        <v>14</v>
      </c>
      <c r="D198" s="1" t="s">
        <v>27</v>
      </c>
      <c r="E198" s="1" t="s">
        <v>44</v>
      </c>
      <c r="F198" s="1" t="s">
        <v>246</v>
      </c>
      <c r="G198" s="26" t="s">
        <v>246</v>
      </c>
      <c r="H198" s="9">
        <v>9.0333330000000007</v>
      </c>
      <c r="I198" s="9">
        <v>29.466667000000001</v>
      </c>
      <c r="J198" s="1">
        <v>129772.89999999998</v>
      </c>
      <c r="K198" s="1">
        <f t="shared" si="33"/>
        <v>83970.699999999983</v>
      </c>
      <c r="L198" s="1">
        <f t="shared" si="31"/>
        <v>45802.2</v>
      </c>
      <c r="M198" s="11">
        <f t="shared" si="32"/>
        <v>0.35294117647058826</v>
      </c>
      <c r="N198" s="1" t="s">
        <v>40</v>
      </c>
      <c r="O198" s="1">
        <v>1</v>
      </c>
      <c r="P198" s="1" t="s">
        <v>32</v>
      </c>
      <c r="Q198" s="1">
        <v>56423</v>
      </c>
      <c r="R198" s="1">
        <v>129772.89999999998</v>
      </c>
    </row>
    <row r="199" spans="1:18">
      <c r="A199" s="1">
        <f t="shared" si="28"/>
        <v>198</v>
      </c>
      <c r="B199" s="1" t="s">
        <v>51</v>
      </c>
      <c r="C199" s="1" t="s">
        <v>14</v>
      </c>
      <c r="D199" s="1" t="s">
        <v>27</v>
      </c>
      <c r="E199" s="1" t="s">
        <v>44</v>
      </c>
      <c r="F199" s="1" t="s">
        <v>246</v>
      </c>
      <c r="G199" s="26" t="s">
        <v>246</v>
      </c>
      <c r="H199" s="9">
        <v>9.0333330000000007</v>
      </c>
      <c r="I199" s="9">
        <v>29.466667000000001</v>
      </c>
      <c r="J199" s="1">
        <v>129772.89999999998</v>
      </c>
      <c r="K199" s="1">
        <f t="shared" si="33"/>
        <v>83970.699999999983</v>
      </c>
      <c r="L199" s="1">
        <f t="shared" si="31"/>
        <v>45802.2</v>
      </c>
      <c r="M199" s="11">
        <f t="shared" si="32"/>
        <v>0.35294117647058826</v>
      </c>
      <c r="N199" s="1" t="s">
        <v>40</v>
      </c>
      <c r="O199" s="1">
        <v>0</v>
      </c>
      <c r="P199" s="1" t="s">
        <v>32</v>
      </c>
      <c r="Q199" s="1">
        <v>56423</v>
      </c>
      <c r="R199" s="1">
        <v>129772.89999999998</v>
      </c>
    </row>
    <row r="200" spans="1:18">
      <c r="A200" s="1">
        <f t="shared" si="28"/>
        <v>199</v>
      </c>
      <c r="B200" s="1" t="s">
        <v>51</v>
      </c>
      <c r="C200" s="1" t="s">
        <v>14</v>
      </c>
      <c r="D200" s="1" t="s">
        <v>27</v>
      </c>
      <c r="E200" s="1" t="s">
        <v>44</v>
      </c>
      <c r="F200" s="1" t="s">
        <v>246</v>
      </c>
      <c r="G200" s="26" t="s">
        <v>246</v>
      </c>
      <c r="H200" s="9">
        <v>9.0333330000000007</v>
      </c>
      <c r="I200" s="9">
        <v>29.466667000000001</v>
      </c>
      <c r="J200" s="1">
        <v>129772.89999999998</v>
      </c>
      <c r="K200" s="1">
        <f t="shared" si="33"/>
        <v>83970.699999999983</v>
      </c>
      <c r="L200" s="1">
        <f t="shared" si="31"/>
        <v>45802.2</v>
      </c>
      <c r="M200" s="11">
        <f t="shared" si="32"/>
        <v>0.35294117647058826</v>
      </c>
      <c r="N200" s="1" t="s">
        <v>40</v>
      </c>
      <c r="O200" s="1">
        <v>0</v>
      </c>
      <c r="P200" s="1" t="s">
        <v>32</v>
      </c>
      <c r="Q200" s="1">
        <v>56423</v>
      </c>
      <c r="R200" s="1">
        <v>129772.89999999998</v>
      </c>
    </row>
    <row r="201" spans="1:18">
      <c r="A201" s="1">
        <f t="shared" si="28"/>
        <v>200</v>
      </c>
      <c r="B201" s="1" t="s">
        <v>51</v>
      </c>
      <c r="C201" s="1" t="s">
        <v>14</v>
      </c>
      <c r="D201" s="1" t="s">
        <v>27</v>
      </c>
      <c r="E201" s="1" t="s">
        <v>44</v>
      </c>
      <c r="F201" s="1" t="s">
        <v>246</v>
      </c>
      <c r="G201" s="26" t="s">
        <v>246</v>
      </c>
      <c r="H201" s="9">
        <v>9.0333330000000007</v>
      </c>
      <c r="I201" s="9">
        <v>29.466667000000001</v>
      </c>
      <c r="J201" s="1">
        <v>129772.89999999998</v>
      </c>
      <c r="K201" s="1">
        <f t="shared" si="33"/>
        <v>83970.699999999983</v>
      </c>
      <c r="L201" s="1">
        <f t="shared" si="31"/>
        <v>45802.2</v>
      </c>
      <c r="M201" s="11">
        <f t="shared" si="32"/>
        <v>0.35294117647058826</v>
      </c>
      <c r="N201" s="1" t="s">
        <v>40</v>
      </c>
      <c r="O201" s="1">
        <v>0</v>
      </c>
      <c r="P201" s="1" t="s">
        <v>32</v>
      </c>
      <c r="Q201" s="1">
        <v>56423</v>
      </c>
      <c r="R201" s="1">
        <v>129772.89999999998</v>
      </c>
    </row>
    <row r="202" spans="1:18">
      <c r="A202" s="1">
        <f>A201+1</f>
        <v>201</v>
      </c>
      <c r="B202" s="1" t="s">
        <v>51</v>
      </c>
      <c r="C202" s="1" t="s">
        <v>14</v>
      </c>
      <c r="D202" s="1" t="s">
        <v>27</v>
      </c>
      <c r="E202" s="1" t="s">
        <v>44</v>
      </c>
      <c r="F202" s="1" t="s">
        <v>246</v>
      </c>
      <c r="G202" s="26" t="s">
        <v>246</v>
      </c>
      <c r="H202" s="9">
        <v>9.0333330000000007</v>
      </c>
      <c r="I202" s="9">
        <v>29.466667000000001</v>
      </c>
      <c r="J202" s="1">
        <v>129772.9</v>
      </c>
      <c r="K202" s="1">
        <f t="shared" si="33"/>
        <v>83970.699999999983</v>
      </c>
      <c r="L202" s="1">
        <f t="shared" si="31"/>
        <v>45802.200000000004</v>
      </c>
      <c r="M202" s="11">
        <f t="shared" si="32"/>
        <v>0.35294117647058826</v>
      </c>
      <c r="N202" s="1" t="s">
        <v>40</v>
      </c>
      <c r="O202" s="1">
        <v>1</v>
      </c>
      <c r="P202" s="1" t="s">
        <v>32</v>
      </c>
      <c r="Q202" s="1">
        <v>56423</v>
      </c>
      <c r="R202" s="1">
        <v>129772.9</v>
      </c>
    </row>
    <row r="203" spans="1:18">
      <c r="A203" s="1">
        <f>A202+1</f>
        <v>202</v>
      </c>
      <c r="B203" s="1" t="s">
        <v>51</v>
      </c>
      <c r="C203" s="1" t="s">
        <v>14</v>
      </c>
      <c r="D203" s="1" t="s">
        <v>27</v>
      </c>
      <c r="E203" s="1" t="s">
        <v>44</v>
      </c>
      <c r="F203" s="1" t="s">
        <v>246</v>
      </c>
      <c r="G203" s="26" t="s">
        <v>246</v>
      </c>
      <c r="H203" s="9">
        <v>9.0333330000000007</v>
      </c>
      <c r="I203" s="9">
        <v>29.466667000000001</v>
      </c>
      <c r="J203" s="1">
        <v>129772.9</v>
      </c>
      <c r="K203" s="1">
        <f t="shared" si="33"/>
        <v>83970.699999999983</v>
      </c>
      <c r="L203" s="1">
        <f t="shared" si="31"/>
        <v>45802.200000000004</v>
      </c>
      <c r="M203" s="11">
        <f t="shared" si="32"/>
        <v>0.35294117647058826</v>
      </c>
      <c r="N203" s="1" t="s">
        <v>40</v>
      </c>
      <c r="O203" s="1">
        <v>1</v>
      </c>
      <c r="P203" s="1" t="s">
        <v>32</v>
      </c>
      <c r="Q203" s="1">
        <v>56423</v>
      </c>
      <c r="R203" s="1">
        <v>129772.9</v>
      </c>
    </row>
    <row r="204" spans="1:18">
      <c r="A204" s="1">
        <f>A203+1</f>
        <v>203</v>
      </c>
      <c r="B204" s="1" t="s">
        <v>51</v>
      </c>
      <c r="C204" s="1" t="s">
        <v>14</v>
      </c>
      <c r="D204" s="1" t="s">
        <v>27</v>
      </c>
      <c r="E204" s="1" t="s">
        <v>44</v>
      </c>
      <c r="F204" s="1" t="s">
        <v>246</v>
      </c>
      <c r="G204" s="26" t="s">
        <v>246</v>
      </c>
      <c r="H204" s="9">
        <v>9.0333330000000007</v>
      </c>
      <c r="I204" s="9">
        <v>29.466667000000001</v>
      </c>
      <c r="J204" s="1">
        <v>129772.9</v>
      </c>
      <c r="K204" s="1">
        <f t="shared" si="33"/>
        <v>83970.699999999983</v>
      </c>
      <c r="L204" s="1">
        <f t="shared" si="31"/>
        <v>45802.200000000004</v>
      </c>
      <c r="M204" s="11">
        <f t="shared" si="32"/>
        <v>0.35294117647058826</v>
      </c>
      <c r="N204" s="1" t="s">
        <v>40</v>
      </c>
      <c r="O204" s="1">
        <v>0</v>
      </c>
      <c r="P204" s="1" t="s">
        <v>32</v>
      </c>
      <c r="Q204" s="1">
        <v>56423</v>
      </c>
      <c r="R204" s="1">
        <v>129772.9</v>
      </c>
    </row>
    <row r="205" spans="1:18">
      <c r="A205" s="1">
        <f>A204+1</f>
        <v>204</v>
      </c>
      <c r="B205" s="1" t="s">
        <v>51</v>
      </c>
      <c r="C205" s="1" t="s">
        <v>14</v>
      </c>
      <c r="D205" s="1" t="s">
        <v>27</v>
      </c>
      <c r="E205" s="1" t="s">
        <v>44</v>
      </c>
      <c r="F205" s="1" t="s">
        <v>246</v>
      </c>
      <c r="G205" s="26" t="s">
        <v>246</v>
      </c>
      <c r="H205" s="9">
        <v>9.0333330000000007</v>
      </c>
      <c r="I205" s="9">
        <v>29.466667000000001</v>
      </c>
      <c r="J205" s="1">
        <v>129772.9</v>
      </c>
      <c r="K205" s="1">
        <f t="shared" si="33"/>
        <v>83970.699999999983</v>
      </c>
      <c r="L205" s="1">
        <f t="shared" si="31"/>
        <v>45802.200000000004</v>
      </c>
      <c r="M205" s="11">
        <f t="shared" si="32"/>
        <v>0.35294117647058826</v>
      </c>
      <c r="N205" s="1" t="s">
        <v>40</v>
      </c>
      <c r="O205" s="1">
        <v>0</v>
      </c>
      <c r="P205" s="1" t="s">
        <v>32</v>
      </c>
      <c r="Q205" s="1">
        <v>56423</v>
      </c>
      <c r="R205" s="1">
        <v>129772.9</v>
      </c>
    </row>
    <row r="206" spans="1:18">
      <c r="A206" s="1">
        <f>A205+1</f>
        <v>205</v>
      </c>
      <c r="B206" s="1" t="s">
        <v>51</v>
      </c>
      <c r="C206" s="1" t="s">
        <v>14</v>
      </c>
      <c r="D206" s="1" t="s">
        <v>27</v>
      </c>
      <c r="E206" s="1" t="s">
        <v>44</v>
      </c>
      <c r="F206" s="1" t="s">
        <v>246</v>
      </c>
      <c r="G206" s="26" t="s">
        <v>246</v>
      </c>
      <c r="H206" s="9">
        <v>9.0333330000000007</v>
      </c>
      <c r="I206" s="9">
        <v>29.466667000000001</v>
      </c>
      <c r="J206" s="1">
        <v>129772.9</v>
      </c>
      <c r="K206" s="1">
        <f t="shared" si="33"/>
        <v>83970.699999999983</v>
      </c>
      <c r="L206" s="1">
        <f t="shared" si="31"/>
        <v>45802.200000000004</v>
      </c>
      <c r="M206" s="11">
        <f t="shared" si="32"/>
        <v>0.35294117647058826</v>
      </c>
      <c r="N206" s="1" t="s">
        <v>40</v>
      </c>
      <c r="O206" s="1">
        <v>0</v>
      </c>
      <c r="P206" s="1" t="s">
        <v>32</v>
      </c>
      <c r="Q206" s="1">
        <v>56423</v>
      </c>
      <c r="R206" s="1">
        <v>129772.9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5"/>
  <sheetViews>
    <sheetView workbookViewId="0">
      <selection activeCell="K2" sqref="K2:M5"/>
    </sheetView>
  </sheetViews>
  <sheetFormatPr defaultRowHeight="11.25"/>
  <cols>
    <col min="1" max="1" width="7" style="1" customWidth="1"/>
    <col min="2" max="2" width="17.42578125" style="1" customWidth="1"/>
    <col min="3" max="3" width="9.42578125" style="1" customWidth="1"/>
    <col min="4" max="4" width="8" style="1" customWidth="1"/>
    <col min="5" max="12" width="8.140625" style="1" customWidth="1"/>
    <col min="13" max="13" width="13.28515625" style="1" customWidth="1"/>
    <col min="14" max="14" width="7.140625" style="1" customWidth="1"/>
    <col min="15" max="15" width="7.85546875" style="1" customWidth="1"/>
    <col min="16" max="16" width="7" style="1" customWidth="1"/>
    <col min="17" max="16384" width="9.140625" style="1"/>
  </cols>
  <sheetData>
    <row r="1" spans="1:18">
      <c r="A1" s="2" t="s">
        <v>15</v>
      </c>
      <c r="B1" s="2" t="s">
        <v>16</v>
      </c>
      <c r="C1" s="2" t="s">
        <v>17</v>
      </c>
      <c r="D1" s="2" t="s">
        <v>18</v>
      </c>
      <c r="E1" s="2" t="s">
        <v>28</v>
      </c>
      <c r="F1" s="2" t="s">
        <v>20</v>
      </c>
      <c r="G1" s="2" t="s">
        <v>46</v>
      </c>
      <c r="H1" s="2" t="s">
        <v>47</v>
      </c>
      <c r="I1" s="2" t="s">
        <v>48</v>
      </c>
      <c r="J1" s="2" t="s">
        <v>49</v>
      </c>
      <c r="K1" s="2" t="s">
        <v>52</v>
      </c>
      <c r="L1" s="2" t="s">
        <v>50</v>
      </c>
      <c r="M1" s="2" t="s">
        <v>58</v>
      </c>
      <c r="N1" s="2" t="s">
        <v>30</v>
      </c>
      <c r="O1" s="2" t="s">
        <v>1</v>
      </c>
      <c r="P1" s="2" t="s">
        <v>33</v>
      </c>
      <c r="Q1" s="2" t="s">
        <v>54</v>
      </c>
      <c r="R1" s="2" t="s">
        <v>55</v>
      </c>
    </row>
    <row r="2" spans="1:18">
      <c r="A2" s="1">
        <v>1</v>
      </c>
      <c r="B2" s="1" t="s">
        <v>51</v>
      </c>
      <c r="C2" s="1" t="s">
        <v>14</v>
      </c>
      <c r="D2" s="1" t="s">
        <v>22</v>
      </c>
      <c r="E2" s="1" t="s">
        <v>36</v>
      </c>
      <c r="F2" s="20" t="s">
        <v>254</v>
      </c>
      <c r="G2" s="1" t="s">
        <v>255</v>
      </c>
      <c r="H2" s="9">
        <v>19.590347099999999</v>
      </c>
      <c r="I2" s="23">
        <v>37.190161600000003</v>
      </c>
      <c r="J2" s="1">
        <v>177663.5</v>
      </c>
      <c r="K2" s="1">
        <f>J2-L2</f>
        <v>177663.5</v>
      </c>
      <c r="L2" s="1">
        <f>M2*J2</f>
        <v>0</v>
      </c>
      <c r="M2" s="1">
        <f>0/1</f>
        <v>0</v>
      </c>
      <c r="N2" s="1" t="s">
        <v>40</v>
      </c>
      <c r="O2" s="1">
        <v>0</v>
      </c>
      <c r="P2" s="1" t="s">
        <v>37</v>
      </c>
      <c r="Q2" s="1">
        <v>77245</v>
      </c>
      <c r="R2" s="1">
        <v>177663.5</v>
      </c>
    </row>
    <row r="3" spans="1:18">
      <c r="A3" s="1">
        <f>A2+1</f>
        <v>2</v>
      </c>
      <c r="B3" s="1" t="s">
        <v>51</v>
      </c>
      <c r="C3" s="1" t="s">
        <v>14</v>
      </c>
      <c r="D3" s="1" t="s">
        <v>22</v>
      </c>
      <c r="E3" s="1" t="s">
        <v>36</v>
      </c>
      <c r="F3" s="20" t="s">
        <v>256</v>
      </c>
      <c r="G3" s="1" t="s">
        <v>257</v>
      </c>
      <c r="H3" s="9">
        <v>19.104038899999999</v>
      </c>
      <c r="I3" s="23">
        <v>37.329286099999997</v>
      </c>
      <c r="J3" s="1">
        <v>177664.5</v>
      </c>
      <c r="K3" s="1">
        <f t="shared" ref="K3:K5" si="0">J3-L3</f>
        <v>177664.5</v>
      </c>
      <c r="L3" s="1">
        <f t="shared" ref="L3:L5" si="1">M3*J3</f>
        <v>0</v>
      </c>
      <c r="M3" s="1">
        <f t="shared" ref="M3:M5" si="2">0/1</f>
        <v>0</v>
      </c>
      <c r="N3" s="1" t="s">
        <v>40</v>
      </c>
      <c r="O3" s="1">
        <v>0</v>
      </c>
      <c r="P3" s="1" t="s">
        <v>37</v>
      </c>
      <c r="Q3" s="1">
        <v>19430</v>
      </c>
      <c r="R3" s="1">
        <v>44689</v>
      </c>
    </row>
    <row r="4" spans="1:18">
      <c r="A4" s="1">
        <f>A3+1</f>
        <v>3</v>
      </c>
      <c r="B4" s="1" t="s">
        <v>51</v>
      </c>
      <c r="C4" s="1" t="s">
        <v>14</v>
      </c>
      <c r="D4" s="1" t="s">
        <v>22</v>
      </c>
      <c r="E4" s="1" t="s">
        <v>36</v>
      </c>
      <c r="F4" s="20" t="s">
        <v>258</v>
      </c>
      <c r="G4" s="1" t="s">
        <v>259</v>
      </c>
      <c r="H4" s="9">
        <v>18.8320729</v>
      </c>
      <c r="I4" s="23">
        <v>36.830410200000003</v>
      </c>
      <c r="J4" s="1">
        <v>54222.5</v>
      </c>
      <c r="K4" s="1">
        <f t="shared" si="0"/>
        <v>54222.5</v>
      </c>
      <c r="L4" s="1">
        <f t="shared" si="1"/>
        <v>0</v>
      </c>
      <c r="M4" s="1">
        <f t="shared" si="2"/>
        <v>0</v>
      </c>
      <c r="N4" s="1" t="s">
        <v>40</v>
      </c>
      <c r="O4" s="1">
        <v>0</v>
      </c>
      <c r="P4" s="1" t="s">
        <v>37</v>
      </c>
      <c r="Q4" s="1">
        <v>23575</v>
      </c>
      <c r="R4" s="1">
        <v>54222.5</v>
      </c>
    </row>
    <row r="5" spans="1:18">
      <c r="A5" s="1">
        <f>A4+1</f>
        <v>4</v>
      </c>
      <c r="B5" s="1" t="s">
        <v>51</v>
      </c>
      <c r="C5" s="1" t="s">
        <v>14</v>
      </c>
      <c r="D5" s="1" t="s">
        <v>22</v>
      </c>
      <c r="E5" s="1" t="s">
        <v>36</v>
      </c>
      <c r="F5" s="20" t="s">
        <v>261</v>
      </c>
      <c r="G5" s="1" t="s">
        <v>260</v>
      </c>
      <c r="H5" s="9">
        <v>18.330082000000001</v>
      </c>
      <c r="I5" s="9">
        <v>36.38335</v>
      </c>
      <c r="J5" s="1">
        <v>37340.5</v>
      </c>
      <c r="K5" s="1">
        <f t="shared" si="0"/>
        <v>37340.5</v>
      </c>
      <c r="L5" s="1">
        <f t="shared" si="1"/>
        <v>0</v>
      </c>
      <c r="M5" s="1">
        <f t="shared" si="2"/>
        <v>0</v>
      </c>
      <c r="N5" s="1" t="s">
        <v>40</v>
      </c>
      <c r="O5" s="1">
        <v>0</v>
      </c>
      <c r="P5" s="1" t="s">
        <v>37</v>
      </c>
      <c r="Q5" s="1">
        <v>16235</v>
      </c>
      <c r="R5" s="1">
        <v>37340.5</v>
      </c>
    </row>
  </sheetData>
  <pageMargins left="0.7" right="0.7" top="0.75" bottom="0.75" header="0.3" footer="0.3"/>
  <pageSetup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Gezira state </vt:lpstr>
      <vt:lpstr>Sinnar</vt:lpstr>
      <vt:lpstr>White Nile1</vt:lpstr>
      <vt:lpstr>Blue Nile1</vt:lpstr>
      <vt:lpstr>Khartoum1</vt:lpstr>
      <vt:lpstr>River Nile1</vt:lpstr>
      <vt:lpstr>Gadarif1</vt:lpstr>
      <vt:lpstr>west Kordofan</vt:lpstr>
      <vt:lpstr>North kordofan1</vt:lpstr>
      <vt:lpstr>South Kordofan</vt:lpstr>
      <vt:lpstr>Kassala1</vt:lpstr>
      <vt:lpstr>North State1</vt:lpstr>
      <vt:lpstr>South Darfur 1</vt:lpstr>
      <vt:lpstr>Red sea1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2016-07-29T14:41:10Z</dcterms:modified>
</cp:coreProperties>
</file>