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 xmlns:mc="http://schemas.openxmlformats.org/markup-compatibility/2006">
    <mc:Choice Requires="x15">
      <x15ac:absPath xmlns:x15ac="http://schemas.microsoft.com/office/spreadsheetml/2010/11/ac" url="/Users/EugeneSazhnyev/Documents/Ophthalmology Research/"/>
    </mc:Choice>
  </mc:AlternateContent>
  <bookViews>
    <workbookView xWindow="-38400" yWindow="-5600" windowWidth="38400" windowHeight="2160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27" i="1" l="1"/>
  <c r="J326" i="1"/>
  <c r="J321" i="1"/>
  <c r="J308" i="1"/>
  <c r="J307" i="1"/>
  <c r="J299" i="1"/>
  <c r="J297" i="1"/>
  <c r="J293" i="1"/>
  <c r="J288" i="1"/>
  <c r="J283" i="1"/>
  <c r="J280" i="1"/>
  <c r="J279" i="1"/>
  <c r="J273" i="1"/>
  <c r="J270" i="1"/>
  <c r="J267" i="1"/>
  <c r="J264" i="1"/>
  <c r="J240" i="1"/>
  <c r="J238" i="1"/>
  <c r="J233" i="1"/>
  <c r="J228" i="1"/>
  <c r="J227" i="1"/>
  <c r="J223" i="1"/>
  <c r="J220" i="1"/>
  <c r="J208" i="1"/>
  <c r="J206" i="1"/>
  <c r="J194" i="1"/>
  <c r="J189" i="1"/>
  <c r="J186" i="1"/>
  <c r="J185" i="1"/>
  <c r="J183" i="1"/>
  <c r="J180" i="1"/>
  <c r="J179" i="1"/>
  <c r="J176" i="1"/>
  <c r="J175" i="1"/>
  <c r="J170" i="1"/>
  <c r="J159" i="1"/>
  <c r="J158" i="1"/>
  <c r="J146" i="1"/>
  <c r="J139" i="1"/>
  <c r="J136" i="1"/>
  <c r="J135" i="1"/>
  <c r="J134" i="1"/>
  <c r="J125" i="1"/>
  <c r="J123" i="1"/>
  <c r="J122" i="1"/>
  <c r="J119" i="1"/>
  <c r="J107" i="1"/>
  <c r="J106" i="1"/>
  <c r="J105" i="1"/>
  <c r="J98" i="1"/>
  <c r="J97" i="1"/>
  <c r="J96" i="1"/>
  <c r="J93" i="1"/>
  <c r="J90" i="1"/>
  <c r="J88" i="1"/>
  <c r="J86" i="1"/>
  <c r="J81" i="1"/>
  <c r="J79" i="1"/>
  <c r="J70" i="1"/>
  <c r="J61" i="1"/>
  <c r="J59" i="1"/>
  <c r="J58" i="1"/>
  <c r="J57" i="1"/>
  <c r="J54" i="1"/>
  <c r="J53" i="1"/>
  <c r="J52" i="1"/>
  <c r="J44" i="1"/>
  <c r="J41" i="1"/>
  <c r="J40" i="1"/>
  <c r="J39" i="1"/>
  <c r="J35" i="1"/>
  <c r="J32" i="1"/>
  <c r="J31" i="1"/>
  <c r="J29" i="1"/>
  <c r="J28" i="1"/>
  <c r="J25" i="1"/>
  <c r="J20" i="1"/>
  <c r="J18" i="1"/>
  <c r="J16" i="1"/>
  <c r="J14" i="1"/>
</calcChain>
</file>

<file path=xl/sharedStrings.xml><?xml version="1.0" encoding="utf-8"?>
<sst xmlns="http://schemas.openxmlformats.org/spreadsheetml/2006/main" count="1482" uniqueCount="717">
  <si>
    <t>Amino Acid</t>
  </si>
  <si>
    <t>Location</t>
  </si>
  <si>
    <t>Amino Acid Change</t>
  </si>
  <si>
    <t>Nucleotide Change</t>
  </si>
  <si>
    <t>Glaucoma Causing</t>
  </si>
  <si>
    <t>Cancer Causing Mutation</t>
  </si>
  <si>
    <t>Type of Cancer</t>
  </si>
  <si>
    <t>PubMed ID (PMID)</t>
  </si>
  <si>
    <t>References</t>
  </si>
  <si>
    <t>Exon 1</t>
  </si>
  <si>
    <t>Phe4Ser</t>
  </si>
  <si>
    <t>11T&gt;C</t>
  </si>
  <si>
    <t>Neutral polymorphism</t>
  </si>
  <si>
    <t>Cys8Ter</t>
  </si>
  <si>
    <t>24C&gt;A</t>
  </si>
  <si>
    <t>Glaucoma causing mutation</t>
  </si>
  <si>
    <t>Cys9Ser</t>
  </si>
  <si>
    <t>26G&gt;C</t>
  </si>
  <si>
    <t>Gly12Arg</t>
  </si>
  <si>
    <t>34G&gt;C</t>
  </si>
  <si>
    <t>Pro13Leu</t>
  </si>
  <si>
    <t>38C&gt;T</t>
  </si>
  <si>
    <t>Pro13Pro</t>
  </si>
  <si>
    <t>39T&gt;G</t>
  </si>
  <si>
    <t>Pro16Leu</t>
  </si>
  <si>
    <t>47C&gt;T</t>
  </si>
  <si>
    <t>Ala17Ser</t>
  </si>
  <si>
    <t>49G&gt;T</t>
  </si>
  <si>
    <t>Val18Phe</t>
  </si>
  <si>
    <t>52G&gt;T</t>
  </si>
  <si>
    <t>Cys25SerfsTer65</t>
  </si>
  <si>
    <t>56_72dup</t>
  </si>
  <si>
    <t>Gln19His</t>
  </si>
  <si>
    <t>57G&gt;T</t>
  </si>
  <si>
    <t>Head and Neck Squamous Cell Carcinoma (TCGA, Provisional)</t>
  </si>
  <si>
    <t>http://www.cbioportal.org/index.do?tab_index=tab_visualize&amp;cancer_study_id=hnsc_tcga&amp;genetic_profile_ids_PROFILE_MUTATION_EXTENDED=hnsc_tcga_mutations&amp;genetic_profile_ids_PROFILE_COPY_NUMBER_ALTERATION=hnsc_tcga_gistic&amp;Z_SCORE_THRESHOLD=2.0&amp;case_set_id=hnsc_tcga_cnaseq&amp;case_ids=&amp;gene_list=MYOC%0A&amp;gene_set_choice=user-defined-list&amp;Action=Submit&amp;show_samples=false&amp;</t>
  </si>
  <si>
    <t>Gln19Leu</t>
  </si>
  <si>
    <t>Metastatic Prostate Cancer, SU2C/PCF Dream Team (Robinson et al., Cell 2015)</t>
  </si>
  <si>
    <t>http://www.cbioportal.org/index.do?tab_index=tab_visualize&amp;cancer_study_id=prad_su2c_2015&amp;genetic_profile_ids_PROFILE_MUTATION_EXTENDED=prad_su2c_2015_mutations&amp;genetic_profile_ids_PROFILE_COPY_NUMBER_ALTERATION=prad_su2c_2015_gistic&amp;Z_SCORE_THRESHOLD=2.0&amp;case_set_id=prad_su2c_2015_cnaseq&amp;case_ids=&amp;gene_list=MYOC%0A&amp;gene_set_choice=user-defined-list&amp;Action=Submit&amp;show_samples=false&amp;</t>
  </si>
  <si>
    <t>Leu22Arg</t>
  </si>
  <si>
    <t>Colorectal Adenocarcinoma (DFCI, Cell Reports 2016)</t>
  </si>
  <si>
    <t>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</t>
  </si>
  <si>
    <t>Cys25Arg</t>
  </si>
  <si>
    <t>73T&gt;C</t>
  </si>
  <si>
    <t>Trp28STOP</t>
  </si>
  <si>
    <t>Chronic Lymphocytic Leukemia (Broad, Cell 2013)</t>
  </si>
  <si>
    <t>http://www.cbioportal.org/index.do?tab_index=tab_visualize&amp;cancer_study_id=lcll_broad_2013&amp;genetic_profile_ids_PROFILE_MUTATION_EXTENDED=lcll_broad_2013_mutations&amp;genetic_profile_ids_PROFILE_COPY_NUMBER_ALTERATION=&amp;Z_SCORE_THRESHOLD=2.0&amp;case_set_id=lcll_broad_2013_sequenced&amp;case_ids=&amp;gene_list=MYOC%0A&amp;gene_set_choice=user-defined-list&amp;Action=Submit&amp;show_samples=false&amp;</t>
  </si>
  <si>
    <t>Arg33Lys</t>
  </si>
  <si>
    <t>98G&gt;A</t>
  </si>
  <si>
    <t>Arg38Gly</t>
  </si>
  <si>
    <t>TCGA data for Esophagus-Stomach Cancers (TCGA, Nature 2017); Stomach Adenocarcinoma (TCGA, Provisional)</t>
  </si>
  <si>
    <t>http://www.cbioportal.org/index.do?tab_index=tab_visualize&amp;cancer_study_id=stes_tcga_pub&amp;genetic_profile_ids_PROFILE_MUTATION_EXTENDED=stes_tcga_pub_mutations&amp;genetic_profile_ids_PROFILE_COPY_NUMBER_ALTERATION=stes_tcga_pub_cna&amp;Z_SCORE_THRESHOLD=2.0&amp;case_set_id=stes_tcga_pub_cnaseq&amp;case_ids=&amp;gene_list=MYOC%0A&amp;gene_set_choice=user-defined-list&amp;Action=Submit&amp;show_samples=false&amp;</t>
  </si>
  <si>
    <t>Lys39Arg</t>
  </si>
  <si>
    <t>116A&gt;G</t>
  </si>
  <si>
    <t>Ala40Val</t>
  </si>
  <si>
    <t>Stomach Adenocarcinoma (UHK, Nat Genet 2011)</t>
  </si>
  <si>
    <t>http://www.cbioportal.org/index.do?tab_index=tab_visualize&amp;cancer_study_id=stad_uhongkong&amp;genetic_profile_ids_PROFILE_MUTATION_EXTENDED=stad_uhongkong_mutations&amp;genetic_profile_ids_PROFILE_COPY_NUMBER_ALTERATION=&amp;Z_SCORE_THRESHOLD=2.0&amp;case_set_id=stad_uhongkong_sequenced&amp;case_ids=&amp;gene_list=MYOC%0A&amp;gene_set_choice=user-defined-list&amp;Action=Submit&amp;show_samples=false&amp;</t>
  </si>
  <si>
    <t>136C&gt;T</t>
  </si>
  <si>
    <t>Gln48His</t>
  </si>
  <si>
    <t>144G&gt;T</t>
  </si>
  <si>
    <t>Uncertain pathogenicity</t>
  </si>
  <si>
    <t>Val53Ala</t>
  </si>
  <si>
    <t>158T&gt;C</t>
  </si>
  <si>
    <t>Ser55Thr</t>
  </si>
  <si>
    <t>164G&gt;C</t>
  </si>
  <si>
    <t>Ser55Arg</t>
  </si>
  <si>
    <t>Breast Invasive Carcinoma (British Columbia, Nature 2012)</t>
  </si>
  <si>
    <t>http://www.cbioportal.org/index.do?tab_index=tab_visualize&amp;cancer_study_id=brca_bccrc&amp;genetic_profile_ids_PROFILE_MUTATION_EXTENDED=brca_bccrc_mutations&amp;genetic_profile_ids_PROFILE_COPY_NUMBER_ALTERATION=&amp;Z_SCORE_THRESHOLD=2.0&amp;case_set_id=brca_bccrc_sequenced&amp;case_ids=&amp;gene_list=MYOC%0A&amp;gene_set_choice=user-defined-list&amp;Action=Submit&amp;show_samples=false&amp;</t>
  </si>
  <si>
    <t>Asn57Asp</t>
  </si>
  <si>
    <t>169A&gt;G</t>
  </si>
  <si>
    <t>Cys61Phe</t>
  </si>
  <si>
    <t>Cys61Tyr</t>
  </si>
  <si>
    <t>Low-Grade Gliomas (UCSF, Science 2014)</t>
  </si>
  <si>
    <t>http://www.cbioportal.org/index.do?tab_index=tab_visualize&amp;cancer_study_id=lgg_ucsf_2014&amp;genetic_profile_ids_PROFILE_MUTATION_EXTENDED=lgg_ucsf_2014_mutations&amp;genetic_profile_ids_PROFILE_COPY_NUMBER_ALTERATION=&amp;Z_SCORE_THRESHOLD=2.0&amp;case_set_id=lgg_ucsf_2014_sequenced&amp;case_ids=&amp;gene_list=MYOC%0A&amp;gene_set_choice=user-defined-list&amp;Action=Submit&amp;show_samples=false&amp;</t>
  </si>
  <si>
    <t>Pro62Gln</t>
  </si>
  <si>
    <t>Pan-Lung Cancer (TCGA, Nat Genet 2016)</t>
  </si>
  <si>
    <t>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</t>
  </si>
  <si>
    <t>Gln64His</t>
  </si>
  <si>
    <t>Cervical Squamous Cell Carcinoma and Endocervical Adenocarcinoma (TCGA, Provisional)</t>
  </si>
  <si>
    <t>http://www.cbioportal.org/index.do?tab_index=tab_visualize&amp;cancer_study_id=cesc_tcga&amp;genetic_profile_ids_PROFILE_MUTATION_EXTENDED=cesc_tcga_mutations&amp;genetic_profile_ids_PROFILE_COPY_NUMBER_ALTERATION=cesc_tcga_gistic&amp;Z_SCORE_THRESHOLD=2.0&amp;case_set_id=cesc_tcga_cnaseq&amp;case_ids=&amp;gene_list=MYOC%0A&amp;gene_set_choice=user-defined-list&amp;Action=Submit&amp;show_samples=false&amp;</t>
  </si>
  <si>
    <t>Gln64STOP</t>
  </si>
  <si>
    <t>Gln66Leu</t>
  </si>
  <si>
    <t>Lung Adenocarcinoma (TCGA, Provisional); Pan-Lung Cancer (TCGA, Nat Genet 2016)</t>
  </si>
  <si>
    <t>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</t>
  </si>
  <si>
    <t>Ser69Ser</t>
  </si>
  <si>
    <t>Not Specified</t>
  </si>
  <si>
    <t>Val70Val</t>
  </si>
  <si>
    <t>210C&gt;T</t>
  </si>
  <si>
    <t>His72Leu</t>
  </si>
  <si>
    <t>Asn73Ser</t>
  </si>
  <si>
    <t>218A&gt;G</t>
  </si>
  <si>
    <t>Arg76Lys</t>
  </si>
  <si>
    <t>227G&gt;A</t>
  </si>
  <si>
    <t>Asp77Glu</t>
  </si>
  <si>
    <t>Ser78Cys</t>
  </si>
  <si>
    <t>Stomach Adenocarcinoma (Pfizer and UHK, Nat Genet 2014)</t>
  </si>
  <si>
    <t>http://www.cbioportal.org/index.do?tab_index=tab_visualize&amp;cancer_study_id=stad_pfizer_uhongkong&amp;genetic_profile_ids_PROFILE_MUTATION_EXTENDED=stad_pfizer_uhongkong_mutations&amp;genetic_profile_ids_PROFILE_COPY_NUMBER_ALTERATION=&amp;Z_SCORE_THRESHOLD=2.0&amp;case_set_id=stad_pfizer_uhongkong_sequenced&amp;case_ids=&amp;gene_list=MYOC%0A&amp;gene_set_choice=user-defined-list&amp;Action=Submit&amp;show_samples=false&amp;</t>
  </si>
  <si>
    <t>Ser79Cys</t>
  </si>
  <si>
    <t>Thr80Ser</t>
  </si>
  <si>
    <t>Arg82Cys</t>
  </si>
  <si>
    <t>244C&gt;T</t>
  </si>
  <si>
    <t>Arg82His</t>
  </si>
  <si>
    <t>245G&gt;A</t>
  </si>
  <si>
    <t>Pancreatic Adenocarcinoma (TCGA, Provisional)</t>
  </si>
  <si>
    <t>http://www.cbioportal.org/index.do?tab_index=tab_visualize&amp;cancer_study_id=paad_tcga&amp;genetic_profile_ids_PROFILE_MUTATION_EXTENDED=paad_tcga_mutations&amp;genetic_profile_ids_PROFILE_COPY_NUMBER_ALTERATION=paad_tcga_gistic&amp;Z_SCORE_THRESHOLD=2.0&amp;case_set_id=paad_tcga_cnaseq&amp;case_ids=&amp;gene_list=MYOC%0A&amp;gene_set_choice=user-defined-list&amp;Action=Submit&amp;show_samples=false&amp;</t>
  </si>
  <si>
    <t>Leu85Met</t>
  </si>
  <si>
    <t>Thr88Thr</t>
  </si>
  <si>
    <t>271C&gt;T</t>
  </si>
  <si>
    <t>Ser94Phe</t>
  </si>
  <si>
    <t>Skin Cutaneous Melanoma (TCGA, Provisional)</t>
  </si>
  <si>
    <t>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</t>
  </si>
  <si>
    <t>Leu95Pro</t>
  </si>
  <si>
    <t>284T&gt;C</t>
  </si>
  <si>
    <t>Glu96Glu</t>
  </si>
  <si>
    <t>288G&gt;A</t>
  </si>
  <si>
    <t>Glu96Asp</t>
  </si>
  <si>
    <t>Gln101Gln</t>
  </si>
  <si>
    <t>303A&gt;G</t>
  </si>
  <si>
    <t>Exon1</t>
  </si>
  <si>
    <t>Gln101Leu</t>
  </si>
  <si>
    <t>Gln101STOP</t>
  </si>
  <si>
    <t>Skin Cutaneous Melanoma (Broad, Cell 2012)</t>
  </si>
  <si>
    <t>http://www.cbioportal.org/index.do?tab_index=tab_visualize&amp;cancer_study_id=skcm_broad&amp;genetic_profile_ids_PROFILE_MUTATION_EXTENDED=skcm_broad_mutations&amp;genetic_profile_ids_PROFILE_COPY_NUMBER_ALTERATION=&amp;Z_SCORE_THRESHOLD=2.0&amp;case_set_id=skcm_broad_sequenced&amp;case_ids=&amp;gene_list=MYOC%0A&amp;gene_set_choice=user-defined-list&amp;Action=Submit&amp;show_samples=false&amp;</t>
  </si>
  <si>
    <t>Leu102Ifs*63</t>
  </si>
  <si>
    <t>Small Cell Lung Cancer (U Cologne, Nature 2015)</t>
  </si>
  <si>
    <t>http://www.cbioportal.org/index.do?tab_index=tab_visualize&amp;cancer_study_id=sclc_ucologne_2015&amp;genetic_profile_ids_PROFILE_MUTATION_EXTENDED=sclc_ucologne_2015_mutations&amp;genetic_profile_ids_PROFILE_COPY_NUMBER_ALTERATION=&amp;Z_SCORE_THRESHOLD=2.0&amp;case_set_id=sclc_ucologne_2015_sequenced&amp;case_ids=&amp;gene_list=MYOC%0A&amp;gene_set_choice=user-defined-list&amp;Action=Submit&amp;show_samples=false&amp;</t>
  </si>
  <si>
    <t>Thr103Thr</t>
  </si>
  <si>
    <t>309C&gt;T</t>
  </si>
  <si>
    <t>Ala108Gly</t>
  </si>
  <si>
    <t>323C&gt;G</t>
  </si>
  <si>
    <t>Ala108Val</t>
  </si>
  <si>
    <t>Colorectal Adenocarcinoma (Genentech, Nature 2012)</t>
  </si>
  <si>
    <t>http://www.cbioportal.org/index.do?tab_index=tab_visualize&amp;cancer_study_id=coadread_genentech&amp;genetic_profile_ids_PROFILE_MUTATION_EXTENDED=coadread_genentech_mutations&amp;genetic_profile_ids_PROFILE_COPY_NUMBER_ALTERATION=&amp;Z_SCORE_THRESHOLD=2.0&amp;case_set_id=coadread_genentech_sequenced&amp;case_ids=&amp;gene_list=MYOC%0A&amp;gene_set_choice=user-defined-list&amp;Action=Submit&amp;show_samples=false&amp;</t>
  </si>
  <si>
    <t>Glu112Lys</t>
  </si>
  <si>
    <t>Stomach Adenocarcinoma (TCGA, Provisional &amp; TCGA, Nature 2014)</t>
  </si>
  <si>
    <t>http://www.cbioportal.org/index.do?tab_index=tab_visualize&amp;cancer_study_id=stad_tcga&amp;genetic_profile_ids_PROFILE_MUTATION_EXTENDED=stad_tcga_mutations&amp;genetic_profile_ids_PROFILE_COPY_NUMBER_ALTERATION=stad_tcga_gistic&amp;Z_SCORE_THRESHOLD=2.0&amp;case_set_id=stad_tcga_cnaseq&amp;case_ids=&amp;gene_list=MYOC%0A&amp;gene_set_choice=user-defined-list&amp;Action=Submit&amp;show_samples=false&amp;</t>
  </si>
  <si>
    <t>Glu115Lys</t>
  </si>
  <si>
    <t>Desmoplastic Melanoma (Broad Institute, Nat Genet 2015)</t>
  </si>
  <si>
    <t>http://www.cbioportal.org/index.do?tab_index=tab_visualize&amp;cancer_study_id=desm_broad_2015&amp;genetic_profile_ids_PROFILE_MUTATION_EXTENDED=desm_broad_2015_mutations&amp;genetic_profile_ids_PROFILE_COPY_NUMBER_ALTERATION=&amp;Z_SCORE_THRESHOLD=2.0&amp;case_set_id=desm_broad_2015_sequenced&amp;case_ids=&amp;gene_list=MYOC%0A&amp;gene_set_choice=user-defined-list&amp;Action=Submit&amp;show_samples=false&amp;</t>
  </si>
  <si>
    <t>Gln118Leu</t>
  </si>
  <si>
    <t>353A&gt;T</t>
  </si>
  <si>
    <t>Glu120Lys</t>
  </si>
  <si>
    <t>Gly122Gly</t>
  </si>
  <si>
    <t>366C&gt;T</t>
  </si>
  <si>
    <t>366C&gt;A</t>
  </si>
  <si>
    <t>Gly122Arg</t>
  </si>
  <si>
    <t>Kidney Renal Papillary Cell Carcinoma (TCGA, Provisional)</t>
  </si>
  <si>
    <t>http://www.cbioportal.org/index.do?tab_index=tab_visualize&amp;cancer_study_id=kirp_tcga&amp;genetic_profile_ids_PROFILE_MUTATION_EXTENDED=kirp_tcga_mutations&amp;genetic_profile_ids_PROFILE_COPY_NUMBER_ALTERATION=kirp_tcga_gistic&amp;Z_SCORE_THRESHOLD=2.0&amp;case_set_id=kirp_tcga_cnaseq&amp;case_ids=&amp;gene_list=MYOC%0A&amp;gene_set_choice=user-defined-list&amp;Action=Submit&amp;show_samples=false&amp;</t>
  </si>
  <si>
    <t>Thr123Thr</t>
  </si>
  <si>
    <t>369C&gt;T</t>
  </si>
  <si>
    <t>Leu124Leu</t>
  </si>
  <si>
    <t>372G&gt;C</t>
  </si>
  <si>
    <t>375delG</t>
  </si>
  <si>
    <t>Arg126Trp</t>
  </si>
  <si>
    <t>376C&gt;T</t>
  </si>
  <si>
    <t>Arg126Gln</t>
  </si>
  <si>
    <t>377G&gt;A</t>
  </si>
  <si>
    <t>Glu127Gln</t>
  </si>
  <si>
    <t>Esophageal Adenocarcinoma (Broad, Nat Genet 2013)</t>
  </si>
  <si>
    <t>http://www.cbioportal.org/index.do?tab_index=tab_visualize&amp;cancer_study_id=esca_broad&amp;genetic_profile_ids_PROFILE_MUTATION_EXTENDED=esca_broad_mutations&amp;genetic_profile_ids_PROFILE_COPY_NUMBER_ALTERATION=&amp;Z_SCORE_THRESHOLD=2.0&amp;case_set_id=esca_broad_sequenced&amp;case_ids=&amp;gene_list=MYOC%0A&amp;gene_set_choice=user-defined-list&amp;Action=Submit&amp;show_samples=false&amp;</t>
  </si>
  <si>
    <t>Arg128Gln</t>
  </si>
  <si>
    <t>Liver Hepatocellular Carcinoma (TCGA, Provisional)</t>
  </si>
  <si>
    <t>Arg128Pro</t>
  </si>
  <si>
    <t>Arg128Trp</t>
  </si>
  <si>
    <t>382C&gt;T</t>
  </si>
  <si>
    <t>Arg128Arg</t>
  </si>
  <si>
    <t>384G&gt;C</t>
  </si>
  <si>
    <t>Gln134Gln</t>
  </si>
  <si>
    <t>402A&gt;G</t>
  </si>
  <si>
    <t>Thr135Ile</t>
  </si>
  <si>
    <t>404C&gt;T</t>
  </si>
  <si>
    <t>Thr140Ser</t>
  </si>
  <si>
    <t>419C&gt;G</t>
  </si>
  <si>
    <t>Ala141Ala</t>
  </si>
  <si>
    <t>425C&gt;T</t>
  </si>
  <si>
    <t>Asn144Lys</t>
  </si>
  <si>
    <t>Arg147Gln</t>
  </si>
  <si>
    <t>Val151Phe</t>
  </si>
  <si>
    <t>Arg158Gln</t>
  </si>
  <si>
    <t>473G&gt;A</t>
  </si>
  <si>
    <t>Leu159Leu</t>
  </si>
  <si>
    <t>477A&gt;G</t>
  </si>
  <si>
    <t>Gln161Arg</t>
  </si>
  <si>
    <t>482A&gt;G</t>
  </si>
  <si>
    <t>Glu162dup</t>
  </si>
  <si>
    <t>484_486dup</t>
  </si>
  <si>
    <t>Asn163His</t>
  </si>
  <si>
    <t>Leu166Leu</t>
  </si>
  <si>
    <t>498G&gt;C</t>
  </si>
  <si>
    <t>Ala167Asp</t>
  </si>
  <si>
    <t>Arg168Arg</t>
  </si>
  <si>
    <t>504G&gt;A</t>
  </si>
  <si>
    <t>Val177Leu</t>
  </si>
  <si>
    <t>Leu180Leu</t>
  </si>
  <si>
    <t>Gly183Ser</t>
  </si>
  <si>
    <t>547G&gt;A</t>
  </si>
  <si>
    <t>Pro186His</t>
  </si>
  <si>
    <t>Arg189Gln</t>
  </si>
  <si>
    <t>566G&gt;A</t>
  </si>
  <si>
    <t>Arg189Leu</t>
  </si>
  <si>
    <t>Lung Squamous Cell Carcinoma (TCGA, Provisional &amp; TCGA, Nature 2012); Pan-Lung Cancer (TCGA, Nat Genet 2016)</t>
  </si>
  <si>
    <t>27158780; 22960745</t>
  </si>
  <si>
    <t>http://www.cbioportal.org/index.do?tab_index=tab_visualize&amp;cancer_study_id=lusc_tcga&amp;genetic_profile_ids_PROFILE_MUTATION_EXTENDED=lusc_tcga_mutations&amp;genetic_profile_ids_PROFILE_COPY_NUMBER_ALTERATION=lusc_tcga_gistic&amp;Z_SCORE_THRESHOLD=2.0&amp;case_set_id=lusc_tcga_cnaseq&amp;case_ids=&amp;gene_list=MYOC%0A&amp;gene_set_choice=user-defined-list&amp;Action=Submit&amp;show_samples=false&amp;</t>
  </si>
  <si>
    <t>Ala192Thr</t>
  </si>
  <si>
    <t>Uterine Corpus Endometrial Carcinoma (TCGA, Nature 2013); Uterine Corpus Endometrial Carcinoma (TCGA, Provisional)</t>
  </si>
  <si>
    <t>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</t>
  </si>
  <si>
    <t>Arg193Trp</t>
  </si>
  <si>
    <t>Skin Cutaneous Melanoma (TCGA, Provisional &amp; Yale, Nat Genet 2012)</t>
  </si>
  <si>
    <t>Arg193Gln</t>
  </si>
  <si>
    <t>Intron 1</t>
  </si>
  <si>
    <t>N/A</t>
  </si>
  <si>
    <t>604+13a&gt;c</t>
  </si>
  <si>
    <t>604+14g&gt;a</t>
  </si>
  <si>
    <t>604+16g&gt;t</t>
  </si>
  <si>
    <t>604+19g&gt;c</t>
  </si>
  <si>
    <t>604+50g&gt;a</t>
  </si>
  <si>
    <t>604+228a&gt;t</t>
  </si>
  <si>
    <t>Exon 2</t>
  </si>
  <si>
    <t>Arg200STOP</t>
  </si>
  <si>
    <t>Ser203Phe</t>
  </si>
  <si>
    <t>608C&gt;T</t>
  </si>
  <si>
    <t>Skin Cutaneous Melanoma (Yale, Nat Genet 2012)</t>
  </si>
  <si>
    <t>http://www.cbioportal.org/index.do?tab_index=tab_visualize&amp;cancer_study_id=skcm_yale&amp;genetic_profile_ids_PROFILE_MUTATION_EXTENDED=skcm_yale_mutations&amp;genetic_profile_ids_PROFILE_COPY_NUMBER_ALTERATION=&amp;Z_SCORE_THRESHOLD=2.0&amp;case_set_id=skcm_yale_sequenced&amp;case_ids=&amp;gene_list=MYOC%0A&amp;gene_set_choice=user-defined-list&amp;Action=Submit&amp;show_samples=false&amp;</t>
  </si>
  <si>
    <t>Ser203Tyr</t>
  </si>
  <si>
    <t>Uterine Corpus Endometrial Carcinoma (TCGA, Nature 2013 &amp; Provisional)</t>
  </si>
  <si>
    <t>Thr204Met</t>
  </si>
  <si>
    <t>611C&gt;T</t>
  </si>
  <si>
    <t>Thr204Thr</t>
  </si>
  <si>
    <t>612G&gt;T</t>
  </si>
  <si>
    <t>Trp205STOP</t>
  </si>
  <si>
    <t>Asp208Glu</t>
  </si>
  <si>
    <t>624C&gt;G</t>
  </si>
  <si>
    <t>Thr209Asn</t>
  </si>
  <si>
    <t>626C&gt;A</t>
  </si>
  <si>
    <t>Glu214Lys</t>
  </si>
  <si>
    <t>Leu215Gln</t>
  </si>
  <si>
    <t>644T&gt;A</t>
  </si>
  <si>
    <t>Leu215Pro</t>
  </si>
  <si>
    <t>644T&gt;C</t>
  </si>
  <si>
    <t>Lys216Lys</t>
  </si>
  <si>
    <t>648G&gt;A</t>
  </si>
  <si>
    <t>Glu218Lys</t>
  </si>
  <si>
    <t>652G&gt;A</t>
  </si>
  <si>
    <t>Glu218Glu</t>
  </si>
  <si>
    <t>654G&gt;A</t>
  </si>
  <si>
    <t>Arg226Gln</t>
  </si>
  <si>
    <t>677G&gt;A</t>
  </si>
  <si>
    <t>Leu228Ser</t>
  </si>
  <si>
    <t>683T&gt;C</t>
  </si>
  <si>
    <t>Glu230Lys</t>
  </si>
  <si>
    <t>688G&gt;A</t>
  </si>
  <si>
    <t>Pro232Leu</t>
  </si>
  <si>
    <t>Ser238Asn</t>
  </si>
  <si>
    <t>Glu240Gly</t>
  </si>
  <si>
    <t>719A&gt;G</t>
  </si>
  <si>
    <t>Asp242Tyr</t>
  </si>
  <si>
    <t>Thr243Thr</t>
  </si>
  <si>
    <t>Intron 2</t>
  </si>
  <si>
    <t>730+3a&gt;g</t>
  </si>
  <si>
    <t>730+35g&gt;a</t>
  </si>
  <si>
    <t>730+172c&gt;a</t>
  </si>
  <si>
    <t>731-73c&gt;t</t>
  </si>
  <si>
    <t>731-23g&gt;a</t>
  </si>
  <si>
    <t>Exon 3</t>
  </si>
  <si>
    <t>Gly244Ser</t>
  </si>
  <si>
    <t>730G&gt;A</t>
  </si>
  <si>
    <t>Gly244Val</t>
  </si>
  <si>
    <t>731G&gt;T</t>
  </si>
  <si>
    <t>Gly244Glu</t>
  </si>
  <si>
    <t>Gly244STOP</t>
  </si>
  <si>
    <t>X244_splice</t>
  </si>
  <si>
    <t>NCI-60 Cell Lines (NCI, Cancer Res. 2012)</t>
  </si>
  <si>
    <t>http://www.cbioportal.org/index.do?tab_index=tab_visualize&amp;cancer_study_id=cellline_nci60&amp;genetic_profile_ids_PROFILE_MUTATION_EXTENDED=cellline_nci60_mutations&amp;genetic_profile_ids_PROFILE_COPY_NUMBER_ALTERATION=cellline_nci60_CNA&amp;Z_SCORE_THRESHOLD=2.0&amp;case_set_id=cellline_nci60_cnaseq&amp;case_ids=&amp;gene_list=MYOC%0A&amp;gene_set_choice=user-defined-list&amp;Action=Submit&amp;show_samples=false&amp;</t>
  </si>
  <si>
    <t>Cys245Tyr</t>
  </si>
  <si>
    <t>734G&gt;A</t>
  </si>
  <si>
    <t>Gly246Arg</t>
  </si>
  <si>
    <t>736G&gt;A</t>
  </si>
  <si>
    <t>Gly246STOP</t>
  </si>
  <si>
    <t>Esophageal Carcinoma (TCGA, Provisional); TCGA data for Esophagus-Stomach Cancers (TCGA, Nature 2017)</t>
  </si>
  <si>
    <t>http://www.cbioportal.org/index.do?tab_index=tab_visualize&amp;cancer_study_id=esca_tcga&amp;genetic_profile_ids_PROFILE_MUTATION_EXTENDED=esca_tcga_mutations&amp;genetic_profile_ids_PROFILE_COPY_NUMBER_ALTERATION=esca_tcga_gistic&amp;Z_SCORE_THRESHOLD=2.0&amp;case_set_id=esca_tcga_cnaseq&amp;case_ids=&amp;gene_list=MYOC%0A&amp;gene_set_choice=user-defined-list&amp;Action=Submit&amp;show_samples=false&amp;</t>
  </si>
  <si>
    <t>Glu247STOP</t>
  </si>
  <si>
    <t>739G&gt;T</t>
  </si>
  <si>
    <t>NCI-60 Cell Lines (NCI, Cancer Res. 2012); Uterine Carcinosarcoma (Johns Hopkins University, Nat Commun 2014)</t>
  </si>
  <si>
    <t>22802077; 25233892</t>
  </si>
  <si>
    <t>Val251Ala</t>
  </si>
  <si>
    <t>752T&gt;C</t>
  </si>
  <si>
    <t>Gly252Arg</t>
  </si>
  <si>
    <t>754G&gt;A</t>
  </si>
  <si>
    <t>Glu253Gln</t>
  </si>
  <si>
    <t>Pro254Arg</t>
  </si>
  <si>
    <t>761C&gt;G</t>
  </si>
  <si>
    <t>Pro254Leu</t>
  </si>
  <si>
    <t>761C&gt;T</t>
  </si>
  <si>
    <t>Leu255Pro</t>
  </si>
  <si>
    <t>764T&gt;C</t>
  </si>
  <si>
    <t>Thr256Met</t>
  </si>
  <si>
    <t>767C&gt;T</t>
  </si>
  <si>
    <t>Ala260Ala</t>
  </si>
  <si>
    <t>780A&gt;G</t>
  </si>
  <si>
    <t>Glu261Lys</t>
  </si>
  <si>
    <t>781G&gt;A</t>
  </si>
  <si>
    <t>Lys266Lys</t>
  </si>
  <si>
    <t>798G&gt;A</t>
  </si>
  <si>
    <t>Arg272Gly</t>
  </si>
  <si>
    <t>814C&gt;G</t>
  </si>
  <si>
    <t>Arg272STOP</t>
  </si>
  <si>
    <t>814C&gt;T</t>
  </si>
  <si>
    <t>Uterine Corpus Endometrial Carcinoma (TCGA, Nature 2013 &amp; Provisional); Pancreatic Adenocarcinoma (TCGA, Provisional); Colorectal Adenocarcinoma (DFCI, Cell Reports 2016)</t>
  </si>
  <si>
    <t>23636398; 27149842</t>
  </si>
  <si>
    <t>Arg272Arg</t>
  </si>
  <si>
    <t>816A&gt;T</t>
  </si>
  <si>
    <t>Pro274Arg</t>
  </si>
  <si>
    <t>821C&gt;G</t>
  </si>
  <si>
    <t>822delC</t>
  </si>
  <si>
    <t>Pro276Ser</t>
  </si>
  <si>
    <t>Pro279Ser</t>
  </si>
  <si>
    <t>Thr285Met</t>
  </si>
  <si>
    <t>854C&gt;T</t>
  </si>
  <si>
    <t>Thr285Lys</t>
  </si>
  <si>
    <t>Lung Adenocarcinoma (Broad, Cell 2012)</t>
  </si>
  <si>
    <t>http://www.cbioportal.org/index.do?tab_index=tab_visualize&amp;cancer_study_id=luad_broad&amp;genetic_profile_ids_PROFILE_MUTATION_EXTENDED=luad_broad_mutations&amp;genetic_profile_ids_PROFILE_COPY_NUMBER_ALTERATION=luad_broad_cna&amp;Z_SCORE_THRESHOLD=2.0&amp;case_set_id=luad_broad_cna_seq&amp;case_ids=&amp;gene_list=MYOC%0A&amp;gene_set_choice=user-defined-list&amp;Action=Submit&amp;show_samples=false&amp;</t>
  </si>
  <si>
    <t>Thr285Thr</t>
  </si>
  <si>
    <t>855G&gt;T</t>
  </si>
  <si>
    <t>Trp286Arg</t>
  </si>
  <si>
    <t>856T&gt;C</t>
  </si>
  <si>
    <t>Ile288Met</t>
  </si>
  <si>
    <t>864C&gt;G</t>
  </si>
  <si>
    <t>Ile288Ile</t>
  </si>
  <si>
    <t>864C&gt;T</t>
  </si>
  <si>
    <t>Asp289Glu</t>
  </si>
  <si>
    <t>Neuroendocrine Prostate Cancer (Trento/Cornell/Broad 2016); Uterine Corpus Endometrial Carcinoma (TCGA, Nature 2013)</t>
  </si>
  <si>
    <t>26855148; 23636398</t>
  </si>
  <si>
    <t>Asp289Asn</t>
  </si>
  <si>
    <t>Uterine Corpus Endometrial Carcinoma (TCGA, Provisional)</t>
  </si>
  <si>
    <t>http://www.cbioportal.org/index.do?tab_index=tab_visualize&amp;cancer_study_id=ucec_tcga&amp;genetic_profile_ids_PROFILE_MUTATION_EXTENDED=ucec_tcga_mutations&amp;genetic_profile_ids_PROFILE_COPY_NUMBER_ALTERATION=ucec_tcga_gistic&amp;Z_SCORE_THRESHOLD=2.0&amp;case_set_id=ucec_tcga_cnaseq&amp;case_ids=&amp;gene_list=MYOC%0A&amp;gene_set_choice=user-defined-list&amp;Action=Submit&amp;show_samples=false&amp;</t>
  </si>
  <si>
    <t>Thr290Ala</t>
  </si>
  <si>
    <t>868A&gt;G</t>
  </si>
  <si>
    <t>Thr293Lys</t>
  </si>
  <si>
    <t>878C&gt;A</t>
  </si>
  <si>
    <t>52.9 ± 0.6</t>
  </si>
  <si>
    <t>Thr293Thr</t>
  </si>
  <si>
    <t>879G&gt;A</t>
  </si>
  <si>
    <t>Asp294Asn</t>
  </si>
  <si>
    <t>Pan-Lung Cancer (TCGA, Nat Genet 2016); Lung Adenocarcinoma (Broad, Cell 2012)</t>
  </si>
  <si>
    <t>27158780; 22980975</t>
  </si>
  <si>
    <t>Arg296Cys</t>
  </si>
  <si>
    <t>886C&gt;T</t>
  </si>
  <si>
    <t>Kidney Renal Clear Cell Carcinoma (TCGA, Provisional &amp; TCGA, Nature 2013)</t>
  </si>
  <si>
    <t>http://www.cbioportal.org/index.do?tab_index=tab_visualize&amp;cancer_study_id=kirc_tcga&amp;genetic_profile_ids_PROFILE_MUTATION_EXTENDED=kirc_tcga_mutations&amp;genetic_profile_ids_PROFILE_COPY_NUMBER_ALTERATION=kirc_tcga_gistic&amp;Z_SCORE_THRESHOLD=2.0&amp;case_set_id=kirc_tcga_cnaseq&amp;case_ids=&amp;gene_list=MYOC%0A&amp;gene_set_choice=user-defined-list&amp;Action=Submit&amp;show_samples=false&amp;</t>
  </si>
  <si>
    <t>Arg296His</t>
  </si>
  <si>
    <t>887G&gt;A</t>
  </si>
  <si>
    <t>Gln297His</t>
  </si>
  <si>
    <t>893G&gt;C</t>
  </si>
  <si>
    <t>Glu300Lys</t>
  </si>
  <si>
    <t>898G&gt;A</t>
  </si>
  <si>
    <t>Asp302Asp</t>
  </si>
  <si>
    <t>906C&gt;T</t>
  </si>
  <si>
    <t>Asp302Asn</t>
  </si>
  <si>
    <t>Asp302Gly</t>
  </si>
  <si>
    <t>Leu303Ile</t>
  </si>
  <si>
    <t>907C&gt;A</t>
  </si>
  <si>
    <t>Ile304Ile</t>
  </si>
  <si>
    <t>Ser305Gly</t>
  </si>
  <si>
    <t>Colorectal Adenocarcinoma (TCGA, Nature 2012 &amp; TCGA, Provisional)</t>
  </si>
  <si>
    <t>http://www.cbioportal.org/index.do?tab_index=tab_visualize&amp;cancer_study_id=coadread_tcga_pub&amp;genetic_profile_ids_PROFILE_MUTATION_EXTENDED=coadread_tcga_pub_mutations&amp;genetic_profile_ids_PROFILE_COPY_NUMBER_ALTERATION=coadread_tcga_pub_gistic&amp;Z_SCORE_THRESHOLD=2.0&amp;case_set_id=coadread_tcga_pub_cna_seq&amp;case_ids=&amp;gene_list=MYOC%0A&amp;gene_set_choice=user-defined-list&amp;Action=Submit&amp;show_samples=false&amp;</t>
  </si>
  <si>
    <t>Met308Ile</t>
  </si>
  <si>
    <t>Gln309Gln</t>
  </si>
  <si>
    <t>927G&gt;A</t>
  </si>
  <si>
    <t>Tyr311STOP</t>
  </si>
  <si>
    <t>http://www.cbioportal.org/index.do?tab_index=tab_visualize&amp;cancer_study_id=lihc_tcga&amp;genetic_profile_ids_PROFILE_MUTATION_EXTENDED=lihc_tcga_mutations&amp;genetic_profile_ids_PROFILE_COPY_NUMBER_ALTERATION=lihc_tcga_gistic&amp;Z_SCORE_THRESHOLD=2.0&amp;case_set_id=lihc_tcga_cnaseq&amp;case_ids=&amp;gene_list=MYOC%0A&amp;gene_set_choice=user-defined-list&amp;Action=Submit&amp;show_samples=false&amp;</t>
  </si>
  <si>
    <t>Pro312Arg</t>
  </si>
  <si>
    <t>Ser313Phe</t>
  </si>
  <si>
    <t>938C&gt;T</t>
  </si>
  <si>
    <t>Lys314Asn</t>
  </si>
  <si>
    <t>His316Arg</t>
  </si>
  <si>
    <t>Leu318Leu</t>
  </si>
  <si>
    <t>952C&gt;T</t>
  </si>
  <si>
    <t>Glu323Lys</t>
  </si>
  <si>
    <t>967G&gt;A</t>
  </si>
  <si>
    <t>Thr325Met</t>
  </si>
  <si>
    <t>974C&gt;T</t>
  </si>
  <si>
    <t>Thr325Thr</t>
  </si>
  <si>
    <t>975G&gt;A</t>
  </si>
  <si>
    <t>Gly326Ser</t>
  </si>
  <si>
    <t>976G&gt;A</t>
  </si>
  <si>
    <t>Val329Met</t>
  </si>
  <si>
    <t>985G&gt;A</t>
  </si>
  <si>
    <t>49.6 ± 0.4</t>
  </si>
  <si>
    <t>Val329Val</t>
  </si>
  <si>
    <t>Tyr330STOP</t>
  </si>
  <si>
    <t>Ser331Thr</t>
  </si>
  <si>
    <t>991T&gt;A</t>
  </si>
  <si>
    <t>Ser331Ser</t>
  </si>
  <si>
    <t>Ser331Leu</t>
  </si>
  <si>
    <t>992C&gt;T</t>
  </si>
  <si>
    <t>Ser333Cys</t>
  </si>
  <si>
    <t>997A&gt;T</t>
  </si>
  <si>
    <t>Leu334Pro</t>
  </si>
  <si>
    <t>1001T&gt;C</t>
  </si>
  <si>
    <t>Phe336Phe</t>
  </si>
  <si>
    <t>1008C&gt;T</t>
  </si>
  <si>
    <t>Gln337Glu</t>
  </si>
  <si>
    <t>1009C&gt;G</t>
  </si>
  <si>
    <t>1009delC</t>
  </si>
  <si>
    <t>Gln337Arg</t>
  </si>
  <si>
    <t>1010A&gt;G</t>
  </si>
  <si>
    <t>Gln337His</t>
  </si>
  <si>
    <t>Gln337STOP</t>
  </si>
  <si>
    <t>Gln337Lys</t>
  </si>
  <si>
    <t>Asp338Asn</t>
  </si>
  <si>
    <t>1014G&gt;A</t>
  </si>
  <si>
    <t>Ala339Thr</t>
  </si>
  <si>
    <t>Mutational profiles of metastatic breast cancer (France, 2016)</t>
  </si>
  <si>
    <t>http://www.cbioportal.org/index.do?tab_index=tab_visualize&amp;cancer_study_id=brca_igr_2015&amp;genetic_profile_ids_PROFILE_MUTATION_EXTENDED=brca_igr_2015_mutations&amp;genetic_profile_ids_PROFILE_COPY_NUMBER_ALTERATION=brca_igr_2015_cna&amp;Z_SCORE_THRESHOLD=2.0&amp;case_set_id=brca_igr_2015_cnaseq&amp;case_ids=&amp;gene_list=MYOC%0A&amp;gene_set_choice=user-defined-list&amp;Action=Submit&amp;show_samples=false&amp;</t>
  </si>
  <si>
    <t>Ser341Pro</t>
  </si>
  <si>
    <t>1021T&gt;C</t>
  </si>
  <si>
    <t>Arg342Gly</t>
  </si>
  <si>
    <t>1024A&gt;G</t>
  </si>
  <si>
    <t>Arg342Lys</t>
  </si>
  <si>
    <t>1025G&gt;A</t>
  </si>
  <si>
    <t>Ile345Met</t>
  </si>
  <si>
    <t>1035A&gt;G</t>
  </si>
  <si>
    <t>Arg346Thr</t>
  </si>
  <si>
    <t>1037G&gt;C</t>
  </si>
  <si>
    <t>Arg346Lys</t>
  </si>
  <si>
    <t>1041T&gt;G</t>
  </si>
  <si>
    <t>Tyr347Tyr</t>
  </si>
  <si>
    <t>1041T&gt;C</t>
  </si>
  <si>
    <t>Thr351Thr</t>
  </si>
  <si>
    <t>1053C&gt;T</t>
  </si>
  <si>
    <t>Glu352Lys</t>
  </si>
  <si>
    <t>1054G&gt;A</t>
  </si>
  <si>
    <t>Thr353Ile</t>
  </si>
  <si>
    <t>1058C&gt;T</t>
  </si>
  <si>
    <t>53.1 ± 0.3</t>
  </si>
  <si>
    <t>Ala356Pro</t>
  </si>
  <si>
    <t>Lung Adenocarcinoma (MSKCC 2015)</t>
  </si>
  <si>
    <t>http://www.cbioportal.org/index.do?tab_index=tab_visualize&amp;cancer_study_id=luad_mskcc_2015&amp;genetic_profile_ids_PROFILE_MUTATION_EXTENDED=luad_mskcc_2015_mutations&amp;genetic_profile_ids_PROFILE_COPY_NUMBER_ALTERATION=&amp;Z_SCORE_THRESHOLD=2.0&amp;case_set_id=luad_mskcc_2015_sequenced&amp;case_ids=&amp;gene_list=MYOC%0A&amp;gene_set_choice=user-defined-list&amp;Action=Submit&amp;show_samples=false&amp;</t>
  </si>
  <si>
    <t>Ille360Asn</t>
  </si>
  <si>
    <t>1079T&gt;A</t>
  </si>
  <si>
    <t>Pro361Ser</t>
  </si>
  <si>
    <t>1081C&gt;T</t>
  </si>
  <si>
    <t>Gly362Glu</t>
  </si>
  <si>
    <t>1085delG</t>
  </si>
  <si>
    <t>Ala363Thr</t>
  </si>
  <si>
    <t>1087G&gt;A</t>
  </si>
  <si>
    <t>Gly364Val</t>
  </si>
  <si>
    <t>1091G&gt;T</t>
  </si>
  <si>
    <t>Tyr365STOP</t>
  </si>
  <si>
    <t>Acute Myeloid Leukemia (TCGA, Provisional &amp; TCGA, NEJM 2013)</t>
  </si>
  <si>
    <t>http://www.cbioportal.org/index.do?tab_index=tab_visualize&amp;cancer_study_id=laml_tcga&amp;genetic_profile_ids_PROFILE_MUTATION_EXTENDED=laml_tcga_mutations&amp;genetic_profile_ids_PROFILE_COPY_NUMBER_ALTERATION=laml_tcga_gistic&amp;Z_SCORE_THRESHOLD=2.0&amp;case_set_id=laml_tcga_cnaseq&amp;case_ids=&amp;gene_list=MYOC%0A&amp;gene_set_choice=user-defined-list&amp;Action=Submit&amp;show_samples=false&amp;</t>
  </si>
  <si>
    <t>Gly367Arg</t>
  </si>
  <si>
    <t>1099G&gt;A</t>
  </si>
  <si>
    <t>1100_1103delGACAinsT</t>
  </si>
  <si>
    <t>1102C&gt;T</t>
  </si>
  <si>
    <t>Phe369Leu</t>
  </si>
  <si>
    <t>1105T&gt;C</t>
  </si>
  <si>
    <t>Pro370Leu</t>
  </si>
  <si>
    <t>1109C&gt;T</t>
  </si>
  <si>
    <t>Stomach Adenocarcinoma (TCGA, Provisional)</t>
  </si>
  <si>
    <t>Pro370Gln</t>
  </si>
  <si>
    <t>Lung Squamous Cell Carcinoma (TCGA, Nature 2012)</t>
  </si>
  <si>
    <t>http://www.cbioportal.org/index.do?tab_index=tab_visualize&amp;cancer_study_id=lusc_tcga_pub&amp;genetic_profile_ids_PROFILE_MUTATION_EXTENDED=lusc_tcga_pub_mutations&amp;genetic_profile_ids_PROFILE_COPY_NUMBER_ALTERATION=lusc_tcga_pub_gistic&amp;Z_SCORE_THRESHOLD=2.0&amp;case_set_id=lusc_tcga_pub_cnaseq&amp;case_ids=&amp;gene_list=MYOC%0A&amp;gene_set_choice=user-defined-list&amp;Action=Submit&amp;show_samples=false&amp;</t>
  </si>
  <si>
    <t>Pro370Pro</t>
  </si>
  <si>
    <t>1110G&gt;A</t>
  </si>
  <si>
    <t>Tyr371Asp</t>
  </si>
  <si>
    <t>1111T&gt;G</t>
  </si>
  <si>
    <t>Trp373STOP</t>
  </si>
  <si>
    <t>1119G&gt;A</t>
  </si>
  <si>
    <t>Trp373Cys</t>
  </si>
  <si>
    <t>Pan-Lung Cancer (TCGA, Nat Genet 2016); Lung Adenocarcinoma (Broad, Cell 2012); Small Cell Lung Cancer (U Cologne, Nature 2015)</t>
  </si>
  <si>
    <t>27158780; 22980975; 26168399</t>
  </si>
  <si>
    <t>Trp373Leu</t>
  </si>
  <si>
    <t>Ovarian Serous Cystadenocarcinoma (TCGA, Provisional &amp; TCGA, Nature 2011)</t>
  </si>
  <si>
    <t>http://www.cbioportal.org/index.do?tab_index=tab_visualize&amp;cancer_study_id=ov_tcga&amp;genetic_profile_ids_PROFILE_MUTATION_EXTENDED=ov_tcga_mutations&amp;genetic_profile_ids_PROFILE_COPY_NUMBER_ALTERATION=ov_tcga_gistic&amp;Z_SCORE_THRESHOLD=2.0&amp;case_set_id=ov_tcga_cnaseq&amp;case_ids=&amp;gene_list=MYOC%0A&amp;gene_set_choice=user-defined-list&amp;Action=Submit&amp;show_samples=false&amp;</t>
  </si>
  <si>
    <t>Gly374Val</t>
  </si>
  <si>
    <t>1121G&gt;T</t>
  </si>
  <si>
    <t>Thr377Met</t>
  </si>
  <si>
    <t>1130C&gt;T</t>
  </si>
  <si>
    <t>Clear Cell Renal Cell Carcinoma (U Tokyo, Nat Genet 2013)</t>
  </si>
  <si>
    <t>http://www.cbioportal.org/index.do?tab_index=tab_visualize&amp;cancer_study_id=ccrcc_utokyo_2013&amp;genetic_profile_ids_PROFILE_MUTATION_EXTENDED=ccrcc_utokyo_2013_mutations&amp;genetic_profile_ids_PROFILE_COPY_NUMBER_ALTERATION=&amp;Z_SCORE_THRESHOLD=2.0&amp;case_set_id=ccrcc_utokyo_2013_sequenced&amp;case_ids=&amp;gene_list=MYOC%0A&amp;gene_set_choice=user-defined-list&amp;Action=Submit&amp;show_samples=false&amp;</t>
  </si>
  <si>
    <t>Thr377Arg</t>
  </si>
  <si>
    <t>1130C&gt;G</t>
  </si>
  <si>
    <t>Thr377Lys</t>
  </si>
  <si>
    <t>1130C&gt;A</t>
  </si>
  <si>
    <t>Thr377Thr</t>
  </si>
  <si>
    <t>Asp378Gly</t>
  </si>
  <si>
    <t>1133A&gt;G</t>
  </si>
  <si>
    <t>Asp380His</t>
  </si>
  <si>
    <t>1138G&gt;C</t>
  </si>
  <si>
    <t>Asp380Asn</t>
  </si>
  <si>
    <t>1138G&gt;A</t>
  </si>
  <si>
    <t>Asp380Gly</t>
  </si>
  <si>
    <t>1139A&gt;G</t>
  </si>
  <si>
    <t>Asp380Ala</t>
  </si>
  <si>
    <t>1139A&gt;C</t>
  </si>
  <si>
    <t>Asp384Asn</t>
  </si>
  <si>
    <t>1150G&gt;A</t>
  </si>
  <si>
    <t>Asp384Gly</t>
  </si>
  <si>
    <t>1151A&gt;G</t>
  </si>
  <si>
    <t>Gly387Asp</t>
  </si>
  <si>
    <t>1160G&gt;A</t>
  </si>
  <si>
    <t>Ser393Asn</t>
  </si>
  <si>
    <t>1178G&gt;A</t>
  </si>
  <si>
    <t>Ser393Arg</t>
  </si>
  <si>
    <t>1179C&gt;G</t>
  </si>
  <si>
    <t>Thr394Thr</t>
  </si>
  <si>
    <t>1182C&gt;T</t>
  </si>
  <si>
    <t>Asp395Asn</t>
  </si>
  <si>
    <t>1183G&gt;A</t>
  </si>
  <si>
    <t>Asp395Glu</t>
  </si>
  <si>
    <t>1185T&gt;G</t>
  </si>
  <si>
    <t>Glu396dup</t>
  </si>
  <si>
    <t>1186_1188dup</t>
  </si>
  <si>
    <t>Asp395_Glu396insAspPro</t>
  </si>
  <si>
    <t>1187_1188insCCCAGA</t>
  </si>
  <si>
    <t>Glu396Glu</t>
  </si>
  <si>
    <t>1188G&gt;A</t>
  </si>
  <si>
    <t>Lys398Arg</t>
  </si>
  <si>
    <t>1193A&gt;G</t>
  </si>
  <si>
    <t>53.8 ± 0.2</t>
  </si>
  <si>
    <t>Gly399Val</t>
  </si>
  <si>
    <t>1196G&gt;T</t>
  </si>
  <si>
    <t>Gly399Asp</t>
  </si>
  <si>
    <t>1196G&gt;A</t>
  </si>
  <si>
    <t>Ile401Thr</t>
  </si>
  <si>
    <t>Val402Ile</t>
  </si>
  <si>
    <t>1204G&gt;A</t>
  </si>
  <si>
    <t>Leu403Leu</t>
  </si>
  <si>
    <t>1209C&gt;T</t>
  </si>
  <si>
    <t>Asn407Lys</t>
  </si>
  <si>
    <t>Leu413Leu</t>
  </si>
  <si>
    <t>1239C&gt;T</t>
  </si>
  <si>
    <t>Glu414Lys</t>
  </si>
  <si>
    <t>1240G&gt;A</t>
  </si>
  <si>
    <t>Lung Squamous Cell Carcinoma (TCGA, Provisional); Pan-Lung Cancer (TCGA, Nat Genet 2016); Uterine Carcinosarcoma (Johns Hopkins University, Nat Commun 2014); Lung Squamous Cell Carcinoma (TCGA, Nature 2012); Brain Lower Grade Glioma (TCGA, Provisional); Merged Cohort of LGG and GBM (TCGA, Cell 2016)</t>
  </si>
  <si>
    <t>27158730; 25233892; 22960745; 26824661</t>
  </si>
  <si>
    <t>Trp417Arg</t>
  </si>
  <si>
    <t>Arg422Cys</t>
  </si>
  <si>
    <t>1264C&gt;T</t>
  </si>
  <si>
    <t>52.1 ± 0.1</t>
  </si>
  <si>
    <t>Arg422His</t>
  </si>
  <si>
    <t>1265G&gt;A</t>
  </si>
  <si>
    <t>Arg422Ser</t>
  </si>
  <si>
    <t>Lys423Glu</t>
  </si>
  <si>
    <t>1267A&gt;G</t>
  </si>
  <si>
    <t>1274C&gt;G</t>
  </si>
  <si>
    <t>Ser425Pro</t>
  </si>
  <si>
    <t>1273T&gt;C</t>
  </si>
  <si>
    <t>40.8 ± 0.3</t>
  </si>
  <si>
    <t>Val426Phe</t>
  </si>
  <si>
    <t>1276G&gt;T</t>
  </si>
  <si>
    <t>Val426Val</t>
  </si>
  <si>
    <t>1278C&gt;T</t>
  </si>
  <si>
    <t>Ala427Thr</t>
  </si>
  <si>
    <t>1279G&gt;A</t>
  </si>
  <si>
    <t>Colorectal Adenocarcinoma (Genentech, Nature 2012); Prostate Adenocarcinoma (TCGA, Provisional)</t>
  </si>
  <si>
    <t>48.3 ± 0.3</t>
  </si>
  <si>
    <t>Ala427Val</t>
  </si>
  <si>
    <t>Asn428Ser</t>
  </si>
  <si>
    <t>1283A&gt;G</t>
  </si>
  <si>
    <t>Phe430Leu</t>
  </si>
  <si>
    <t>1288T&gt;C</t>
  </si>
  <si>
    <t>Ile432Val</t>
  </si>
  <si>
    <t>Cys433Arg</t>
  </si>
  <si>
    <t>1297T&gt;C</t>
  </si>
  <si>
    <t>Gly434Ser</t>
  </si>
  <si>
    <t>1300G&gt;A</t>
  </si>
  <si>
    <t>Gly434Gly</t>
  </si>
  <si>
    <t>1303C&gt;T</t>
  </si>
  <si>
    <t>Tyr437His</t>
  </si>
  <si>
    <t>1309T&gt;C</t>
  </si>
  <si>
    <t>Tyr437Asn</t>
  </si>
  <si>
    <t>Thr438Ile</t>
  </si>
  <si>
    <t>1313C&gt;T</t>
  </si>
  <si>
    <t>Thr438Thr</t>
  </si>
  <si>
    <t>Val439Val</t>
  </si>
  <si>
    <t>1317C&gt;G</t>
  </si>
  <si>
    <t>1317C&gt;T</t>
  </si>
  <si>
    <t>Thr443Ala</t>
  </si>
  <si>
    <t>Ampullary Carcinoma (Baylor College of Medicine, Cell Reports 2016)</t>
  </si>
  <si>
    <t>http://www.cbioportal.org/index.do?tab_index=tab_visualize&amp;cancer_study_id=ampca_bcm_2016&amp;genetic_profile_ids_PROFILE_MUTATION_EXTENDED=ampca_bcm_2016_mutations&amp;genetic_profile_ids_PROFILE_COPY_NUMBER_ALTERATION=&amp;Z_SCORE_THRESHOLD=2.0&amp;case_set_id=ampca_bcm_2016_sequenced&amp;case_ids=&amp;gene_list=MYOC%0A&amp;gene_set_choice=user-defined-list&amp;Action=Submit&amp;show_samples=false&amp;</t>
  </si>
  <si>
    <t>Ala445Val</t>
  </si>
  <si>
    <t>1334C&gt;T</t>
  </si>
  <si>
    <t>54.2 ± 0.2</t>
  </si>
  <si>
    <t>Asp446Tyr</t>
  </si>
  <si>
    <t>1336G&gt;T</t>
  </si>
  <si>
    <t>Ala447Thr</t>
  </si>
  <si>
    <t>1339G&gt;A</t>
  </si>
  <si>
    <t>Ala447Val</t>
  </si>
  <si>
    <t>1340C&gt;T</t>
  </si>
  <si>
    <t>Thr448Pro</t>
  </si>
  <si>
    <t>1342A&gt;C</t>
  </si>
  <si>
    <t>Val449Ile</t>
  </si>
  <si>
    <t>Arg450Tyr</t>
  </si>
  <si>
    <t>1348A&gt;T</t>
  </si>
  <si>
    <t>Asn450Asp</t>
  </si>
  <si>
    <t>1348A&gt;G</t>
  </si>
  <si>
    <t>1357delT</t>
  </si>
  <si>
    <t>Thr455Lys</t>
  </si>
  <si>
    <t>1364C&gt;A</t>
  </si>
  <si>
    <t>Gly458Asp</t>
  </si>
  <si>
    <t>1373G&gt;A</t>
  </si>
  <si>
    <t>Ile465Met</t>
  </si>
  <si>
    <t>1395C&gt;G</t>
  </si>
  <si>
    <t>Pro466Ala</t>
  </si>
  <si>
    <t>Arg470Cys</t>
  </si>
  <si>
    <t>1408C&gt;T</t>
  </si>
  <si>
    <t>Arg470His</t>
  </si>
  <si>
    <t>1409G&gt;A</t>
  </si>
  <si>
    <t>Tyr471Cys</t>
  </si>
  <si>
    <t>1412A&gt;G</t>
  </si>
  <si>
    <t>Tyr473Cys</t>
  </si>
  <si>
    <t>1418A&gt;G</t>
  </si>
  <si>
    <t>54.2 ± 0.1</t>
  </si>
  <si>
    <t>Met476Arg</t>
  </si>
  <si>
    <t>1427T&gt;G</t>
  </si>
  <si>
    <t>Ile477Ser</t>
  </si>
  <si>
    <t>1430T&gt;G</t>
  </si>
  <si>
    <t>Ile477Asn</t>
  </si>
  <si>
    <t>1430T&gt;A</t>
  </si>
  <si>
    <t>Tyr479His</t>
  </si>
  <si>
    <t>1435T&gt;C</t>
  </si>
  <si>
    <t>Asn480Lys</t>
  </si>
  <si>
    <t>1440C&gt;G</t>
  </si>
  <si>
    <t>1440C&gt;A</t>
  </si>
  <si>
    <t>Pro481Ser</t>
  </si>
  <si>
    <t>1441C&gt;T</t>
  </si>
  <si>
    <t>Pro481Thr</t>
  </si>
  <si>
    <t>1441C&gt;A</t>
  </si>
  <si>
    <t>Pro481Leu</t>
  </si>
  <si>
    <t>1442C&gt;T</t>
  </si>
  <si>
    <t>Pro481Arg</t>
  </si>
  <si>
    <t>1442C&gt;G</t>
  </si>
  <si>
    <t>Pro481His</t>
  </si>
  <si>
    <t>1447G&gt;T</t>
  </si>
  <si>
    <t>Leu486Phe</t>
  </si>
  <si>
    <t>1456C&gt;T</t>
  </si>
  <si>
    <t>Ala488Ala</t>
  </si>
  <si>
    <t>1464C&gt;T</t>
  </si>
  <si>
    <t>Trp489fs</t>
  </si>
  <si>
    <t>1467insC</t>
  </si>
  <si>
    <t>Trp489Arg</t>
  </si>
  <si>
    <t>Asp490Tyr</t>
  </si>
  <si>
    <t>Val495Ile</t>
  </si>
  <si>
    <t>1483G&gt;A</t>
  </si>
  <si>
    <t>Ile499Phe</t>
  </si>
  <si>
    <t>1495A&gt;T</t>
  </si>
  <si>
    <t>Ile499Ser</t>
  </si>
  <si>
    <t>1496T&gt;G</t>
  </si>
  <si>
    <t>Lys500Arg</t>
  </si>
  <si>
    <t>1499A&gt;G</t>
  </si>
  <si>
    <t>Ser502Pro</t>
  </si>
  <si>
    <t>1504T&gt;C</t>
  </si>
  <si>
    <t>*4g&gt;c</t>
  </si>
  <si>
    <t>*20a&gt;g</t>
  </si>
  <si>
    <t>*52g&gt;t</t>
  </si>
  <si>
    <t>*73g&gt;c</t>
  </si>
  <si>
    <t>*291a&gt;g</t>
  </si>
  <si>
    <t>1q24.3_1q31.2del</t>
  </si>
  <si>
    <t>1q23_1q25del</t>
  </si>
  <si>
    <t>Glu396Asp</t>
  </si>
  <si>
    <t>53.1 ± 0.1</t>
  </si>
  <si>
    <t>Arg46STOP</t>
  </si>
  <si>
    <t>Arg91STOP</t>
  </si>
  <si>
    <t>Tyr347STOP</t>
  </si>
  <si>
    <t>Gly362GlufsSTOP45</t>
  </si>
  <si>
    <t>Gln368SerfsSTOP38</t>
  </si>
  <si>
    <t>Gln368TOP</t>
  </si>
  <si>
    <t>Ser425STOP</t>
  </si>
  <si>
    <t>Tyr453MetfsSTOP11</t>
  </si>
  <si>
    <t>Glu483STOP</t>
  </si>
  <si>
    <t>Gln337ArgfsSTOP13</t>
  </si>
  <si>
    <t>Lys275SerfsSTOP71</t>
  </si>
  <si>
    <t>Arg125SerfsSTOP35</t>
  </si>
  <si>
    <t>39.7 ± 0.2; 41.9 ± 0.5</t>
  </si>
  <si>
    <t>37.7 ± 0.8; 40.1 ± 0.8</t>
  </si>
  <si>
    <t>34.2 ± 0.4; 40.5 ± 0.1</t>
  </si>
  <si>
    <t>40.3 ± 0.4; 41.4 ± 0.1</t>
  </si>
  <si>
    <t>40.4 ± 0.4; 42.6 ± 0.4</t>
  </si>
  <si>
    <t>41.0 ± 0.3; 43.0 ± 0.1</t>
  </si>
  <si>
    <t>42.8 ± 0.1; 44.4 ± 0.3</t>
  </si>
  <si>
    <t>41.0 ± 0.3; 44.7 ± 0.2</t>
  </si>
  <si>
    <t>43.0 ± 0.2; 44.8 ± 0.7</t>
  </si>
  <si>
    <t>41.5 ± 0.1; 45.1 ± 0.4</t>
  </si>
  <si>
    <t>45.0 ± 0.4; 45.5 ± 0.2</t>
  </si>
  <si>
    <t>44.0 ± 0.5; 45.6 ± 0.4</t>
  </si>
  <si>
    <t>42.7 ± 0.1; 45.7 ± 0.1</t>
  </si>
  <si>
    <t>42.4 ± 0.2; 46.1 ± 0.3</t>
  </si>
  <si>
    <t>45.5 ± 0.4; 46.6 ± 0.1</t>
  </si>
  <si>
    <t>46.6 ± 0.3; 46.7 ± 0.5</t>
  </si>
  <si>
    <t>44.3 ± 0.3; 47.7 ± 0.2</t>
  </si>
  <si>
    <t>48.3 ± 0.3; 50.5 ± 0.2</t>
  </si>
  <si>
    <t>42.5 ± 0.2; 52.7 ± 0.5</t>
  </si>
  <si>
    <t>54.8 ± 0.5; 54.9 ± 0.5</t>
  </si>
  <si>
    <t>Tm (°C)</t>
  </si>
  <si>
    <t>21.1 ± 6.2</t>
  </si>
  <si>
    <t>Mean Age at Diagnosis (Years)</t>
  </si>
  <si>
    <t>35 ± 7.3</t>
  </si>
  <si>
    <t>33 ± 0</t>
  </si>
  <si>
    <t>31 ± 0</t>
  </si>
  <si>
    <t>19 ± 0</t>
  </si>
  <si>
    <t>54 ± 0</t>
  </si>
  <si>
    <t>34 ± 0</t>
  </si>
  <si>
    <t>26.7 ± 5</t>
  </si>
  <si>
    <t>21.4 ± 5</t>
  </si>
  <si>
    <t>11.9 ± 3.5</t>
  </si>
  <si>
    <t>31.7 ± 7.1</t>
  </si>
  <si>
    <t>28.8 ± 8.1</t>
  </si>
  <si>
    <t>18.6 ± 1.4</t>
  </si>
  <si>
    <t>22.8 ± 8.9</t>
  </si>
  <si>
    <t>19.9 ± 0</t>
  </si>
  <si>
    <t>73 ± 0</t>
  </si>
  <si>
    <t>38 ± 0</t>
  </si>
  <si>
    <t>20.7 ± 1.3</t>
  </si>
  <si>
    <t>25.4 ± 3.1</t>
  </si>
  <si>
    <t>30.9 ± 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</si>
</sst>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b/>
      <sz val="11"/>
      <color rgb="FF3D4E23"/>
      <name val="Times New Roman"/>
      <family val="1"/>
    </font>
    <font>
      <sz val="10"/>
      <name val="Arial"/>
      <family val="2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006100"/>
      <name val="Times New Roman"/>
      <family val="1"/>
    </font>
    <font>
      <sz val="12"/>
      <color rgb="FF9C5700"/>
      <name val="Times New Roman"/>
      <family val="1"/>
    </font>
    <font>
      <sz val="12"/>
      <color rgb="FF9C0006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</cellStyleXfs>
  <cellXfs count="18">
    <xf numFmtId="0" fontId="0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/>
    <xf numFmtId="0" fontId="6" fillId="2" borderId="1" xfId="1" applyFont="1" applyBorder="1" applyAlignment="1">
      <alignment horizontal="center" vertical="center" wrapText="1"/>
    </xf>
    <xf numFmtId="0" fontId="7" fillId="4" borderId="1" xfId="3" applyFont="1" applyBorder="1" applyAlignment="1">
      <alignment horizontal="center" vertical="center" wrapText="1"/>
    </xf>
    <xf numFmtId="0" fontId="7" fillId="4" borderId="2" xfId="3" applyFont="1" applyBorder="1" applyAlignment="1">
      <alignment horizontal="center" vertical="center" wrapText="1"/>
    </xf>
    <xf numFmtId="0" fontId="8" fillId="3" borderId="1" xfId="2" applyFont="1" applyBorder="1" applyAlignment="1">
      <alignment horizontal="center" vertical="center" wrapText="1"/>
    </xf>
    <xf numFmtId="0" fontId="8" fillId="3" borderId="3" xfId="2" applyFont="1" applyBorder="1" applyAlignment="1">
      <alignment horizontal="center" vertical="center" wrapText="1"/>
    </xf>
    <xf numFmtId="0" fontId="8" fillId="3" borderId="2" xfId="2" applyFont="1" applyBorder="1" applyAlignment="1">
      <alignment horizontal="center" vertical="center" wrapText="1"/>
    </xf>
    <xf numFmtId="0" fontId="8" fillId="3" borderId="0" xfId="2" applyFont="1" applyAlignment="1">
      <alignment horizontal="center" vertical="center" wrapText="1"/>
    </xf>
    <xf numFmtId="0" fontId="7" fillId="4" borderId="3" xfId="3" applyFont="1" applyBorder="1" applyAlignment="1">
      <alignment horizontal="center" vertical="center" wrapText="1"/>
    </xf>
    <xf numFmtId="0" fontId="6" fillId="2" borderId="1" xfId="1" applyFont="1" applyBorder="1" applyAlignment="1">
      <alignment horizontal="left" vertical="center"/>
    </xf>
    <xf numFmtId="0" fontId="7" fillId="4" borderId="2" xfId="3" applyFont="1" applyBorder="1" applyAlignment="1">
      <alignment horizontal="left" vertical="center"/>
    </xf>
    <xf numFmtId="0" fontId="8" fillId="3" borderId="1" xfId="2" applyFont="1" applyBorder="1" applyAlignment="1">
      <alignment horizontal="left" vertical="center"/>
    </xf>
    <xf numFmtId="0" fontId="8" fillId="3" borderId="2" xfId="2" applyFont="1" applyBorder="1" applyAlignment="1">
      <alignment horizontal="left" vertical="center"/>
    </xf>
    <xf numFmtId="0" fontId="7" fillId="4" borderId="1" xfId="3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center" textRotation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left" vertical="center" textRotation="0" wrapText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horizontal="center" vertical="center" textRotation="0" indent="0" justifyLastLine="0" shrinkToFit="0"/>
    </dxf>
    <dxf>
      <fill>
        <patternFill patternType="solid">
          <fgColor rgb="FFF3F3F3"/>
          <bgColor rgb="FFF3F3F3"/>
        </patternFill>
      </fill>
      <border>
        <left/>
        <right/>
        <top/>
        <bottom/>
      </border>
    </dxf>
    <dxf>
      <fill>
        <patternFill patternType="solid">
          <fgColor rgb="FFFFFFFF"/>
          <bgColor rgb="FFFFFFFF"/>
        </patternFill>
      </fill>
      <border>
        <left/>
        <right/>
        <top/>
        <bottom/>
      </border>
    </dxf>
    <dxf>
      <fill>
        <patternFill patternType="solid">
          <fgColor rgb="FFBDBDBD"/>
          <bgColor rgb="FFBDBDBD"/>
        </patternFill>
      </fill>
      <border>
        <left/>
        <right/>
        <top/>
        <bottom/>
      </border>
    </dxf>
  </dxfs>
  <tableStyles count="1" defaultPivotStyle="PivotStyleMedium7">
    <tableStyle name="Sheet1-style" pivot="0" count="3">
      <tableStyleElement type="header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_1" displayName="Table_1" ref="A1:K339" headerRowDxfId="1" dataDxfId="3">
  <tableColumns count="11">
    <tableColumn id="1" name="Amino Acid" dataDxfId="12"/>
    <tableColumn id="2" name="Location" dataDxfId="11"/>
    <tableColumn id="3" name="Amino Acid Change" dataDxfId="10"/>
    <tableColumn id="4" name="Nucleotide Change" dataDxfId="9"/>
    <tableColumn id="5" name="Glaucoma Causing" dataDxfId="8"/>
    <tableColumn id="6" name="Cancer Causing Mutation" dataDxfId="7"/>
    <tableColumn id="7" name="Type of Cancer" dataDxfId="6"/>
    <tableColumn id="8" name="Tm (°C)" dataDxfId="5"/>
    <tableColumn id="12" name="Mean Age at Diagnosis (Years)" dataDxfId="0" dataCellStyle="Good"/>
    <tableColumn id="9" name="PubMed ID (PMID)" dataDxfId="4"/>
    <tableColumn id="10" name="References" dataDxfId="2"/>
  </tableColumns>
  <tableStyleInfo name="Sheet1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01" Type="http://schemas.openxmlformats.org/officeDocument/2006/relationships/hyperlink" Target="http://www.cbioportal.org/index.do?tab_index=tab_visualize&amp;cancer_study_id=coadread_genentech&amp;genetic_profile_ids_PROFILE_MUTATION_EXTENDED=coadread_genentech_mutations&amp;genetic_profile_ids_PROFILE_COPY_NUMBER_ALTERATION=&amp;Z_SCORE_THRESHOLD=2.0&amp;case_set_id=coadread_genentech_sequenced&amp;case_ids=&amp;gene_list=MYOC%0A&amp;gene_set_choice=user-defined-list&amp;Action=Submit&amp;show_samples=false&amp;" TargetMode="External"/><Relationship Id="rId102" Type="http://schemas.openxmlformats.org/officeDocument/2006/relationships/hyperlink" Target="http://www.cbioportal.org/index.do?tab_index=tab_visualize&amp;cancer_study_id=desm_broad_2015&amp;genetic_profile_ids_PROFILE_MUTATION_EXTENDED=desm_broad_2015_mutations&amp;genetic_profile_ids_PROFILE_COPY_NUMBER_ALTERATION=&amp;Z_SCORE_THRESHOLD=2.0&amp;case_set_id=desm_broad_2015_sequenced&amp;case_ids=&amp;gene_list=MYOC%0A&amp;gene_set_choice=user-defined-list&amp;Action=Submit&amp;show_samples=false&amp;" TargetMode="External"/><Relationship Id="rId103" Type="http://schemas.openxmlformats.org/officeDocument/2006/relationships/hyperlink" Target="http://www.cbioportal.org/index.do?tab_index=tab_visualize&amp;cancer_study_id=coadread_genentech&amp;genetic_profile_ids_PROFILE_MUTATION_EXTENDED=coadread_genentech_mutations&amp;genetic_profile_ids_PROFILE_COPY_NUMBER_ALTERATION=&amp;Z_SCORE_THRESHOLD=2.0&amp;case_set_id=coadread_genentech_sequenced&amp;case_ids=&amp;gene_list=MYOC%0A&amp;gene_set_choice=user-defined-list&amp;Action=Submit&amp;show_samples=false&amp;" TargetMode="External"/><Relationship Id="rId104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05" Type="http://schemas.openxmlformats.org/officeDocument/2006/relationships/hyperlink" Target="http://www.cbioportal.org/index.do?tab_index=tab_visualize&amp;cancer_study_id=ampca_bcm_2016&amp;genetic_profile_ids_PROFILE_MUTATION_EXTENDED=ampca_bcm_2016_mutations&amp;genetic_profile_ids_PROFILE_COPY_NUMBER_ALTERATION=&amp;Z_SCORE_THRESHOLD=2.0&amp;case_set_id=ampca_bcm_2016_sequenced&amp;case_ids=&amp;gene_list=MYOC%0A&amp;gene_set_choice=user-defined-list&amp;Action=Submit&amp;show_samples=false&amp;" TargetMode="External"/><Relationship Id="rId106" Type="http://schemas.openxmlformats.org/officeDocument/2006/relationships/hyperlink" Target="http://www.cbioportal.org/index.do?tab_index=tab_visualize&amp;cancer_study_id=coadread_tcga_pub&amp;genetic_profile_ids_PROFILE_MUTATION_EXTENDED=coadread_tcga_pub_mutations&amp;genetic_profile_ids_PROFILE_COPY_NUMBER_ALTERATION=coadread_tcga_pub_gistic&amp;Z_SCORE_THRESHOLD=2.0&amp;case_set_id=coadread_tcga_pub_cna_seq&amp;case_ids=&amp;gene_list=MYOC%0A&amp;gene_set_choice=user-defined-list&amp;Action=Submit&amp;show_samples=false&amp;" TargetMode="External"/><Relationship Id="rId107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1" Type="http://schemas.openxmlformats.org/officeDocument/2006/relationships/hyperlink" Target="http://www.cbioportal.org/index.do?tab_index=tab_visualize&amp;cancer_study_id=hnsc_tcga&amp;genetic_profile_ids_PROFILE_MUTATION_EXTENDED=hnsc_tcga_mutations&amp;genetic_profile_ids_PROFILE_COPY_NUMBER_ALTERATION=hnsc_tcga_gistic&amp;Z_SCORE_THRESHOLD=2.0&amp;case_set_id=hnsc_tcga_cnaseq&amp;case_ids=&amp;gene_list=MYOC%0A&amp;gene_set_choice=user-defined-list&amp;Action=Submit&amp;show_samples=false&amp;" TargetMode="External"/><Relationship Id="rId2" Type="http://schemas.openxmlformats.org/officeDocument/2006/relationships/hyperlink" Target="http://www.cbioportal.org/index.do?tab_index=tab_visualize&amp;cancer_study_id=prad_su2c_2015&amp;genetic_profile_ids_PROFILE_MUTATION_EXTENDED=prad_su2c_2015_mutations&amp;genetic_profile_ids_PROFILE_COPY_NUMBER_ALTERATION=prad_su2c_2015_gistic&amp;Z_SCORE_THRESHOLD=2.0&amp;case_set_id=prad_su2c_2015_cnaseq&amp;case_ids=&amp;gene_list=MYOC%0A&amp;gene_set_choice=user-defined-list&amp;Action=Submit&amp;show_samples=false&amp;" TargetMode="External"/><Relationship Id="rId3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4" Type="http://schemas.openxmlformats.org/officeDocument/2006/relationships/hyperlink" Target="http://www.cbioportal.org/index.do?tab_index=tab_visualize&amp;cancer_study_id=lcll_broad_2013&amp;genetic_profile_ids_PROFILE_MUTATION_EXTENDED=lcll_broad_2013_mutations&amp;genetic_profile_ids_PROFILE_COPY_NUMBER_ALTERATION=&amp;Z_SCORE_THRESHOLD=2.0&amp;case_set_id=lcll_broad_2013_sequenced&amp;case_ids=&amp;gene_list=MYOC%0A&amp;gene_set_choice=user-defined-list&amp;Action=Submit&amp;show_samples=false&amp;" TargetMode="External"/><Relationship Id="rId5" Type="http://schemas.openxmlformats.org/officeDocument/2006/relationships/hyperlink" Target="http://www.cbioportal.org/index.do?tab_index=tab_visualize&amp;cancer_study_id=stes_tcga_pub&amp;genetic_profile_ids_PROFILE_MUTATION_EXTENDED=stes_tcga_pub_mutations&amp;genetic_profile_ids_PROFILE_COPY_NUMBER_ALTERATION=stes_tcga_pub_cna&amp;Z_SCORE_THRESHOLD=2.0&amp;case_set_id=stes_tcga_pub_cnaseq&amp;case_ids=&amp;gene_list=MYOC%0A&amp;gene_set_choice=user-defined-list&amp;Action=Submit&amp;show_samples=false&amp;" TargetMode="External"/><Relationship Id="rId6" Type="http://schemas.openxmlformats.org/officeDocument/2006/relationships/hyperlink" Target="http://www.cbioportal.org/index.do?tab_index=tab_visualize&amp;cancer_study_id=stad_uhongkong&amp;genetic_profile_ids_PROFILE_MUTATION_EXTENDED=stad_uhongkong_mutations&amp;genetic_profile_ids_PROFILE_COPY_NUMBER_ALTERATION=&amp;Z_SCORE_THRESHOLD=2.0&amp;case_set_id=stad_uhongkong_sequenced&amp;case_ids=&amp;gene_list=MYOC%0A&amp;gene_set_choice=user-defined-list&amp;Action=Submit&amp;show_samples=false&amp;" TargetMode="External"/><Relationship Id="rId7" Type="http://schemas.openxmlformats.org/officeDocument/2006/relationships/hyperlink" Target="http://www.cbioportal.org/index.do?tab_index=tab_visualize&amp;cancer_study_id=brca_bccrc&amp;genetic_profile_ids_PROFILE_MUTATION_EXTENDED=brca_bccrc_mutations&amp;genetic_profile_ids_PROFILE_COPY_NUMBER_ALTERATION=&amp;Z_SCORE_THRESHOLD=2.0&amp;case_set_id=brca_bccrc_sequenced&amp;case_ids=&amp;gene_list=MYOC%0A&amp;gene_set_choice=user-defined-list&amp;Action=Submit&amp;show_samples=false&amp;" TargetMode="External"/><Relationship Id="rId8" Type="http://schemas.openxmlformats.org/officeDocument/2006/relationships/hyperlink" Target="http://www.cbioportal.org/index.do?tab_index=tab_visualize&amp;cancer_study_id=hnsc_tcga&amp;genetic_profile_ids_PROFILE_MUTATION_EXTENDED=hnsc_tcga_mutations&amp;genetic_profile_ids_PROFILE_COPY_NUMBER_ALTERATION=hnsc_tcga_gistic&amp;Z_SCORE_THRESHOLD=2.0&amp;case_set_id=hnsc_tcga_cnaseq&amp;case_ids=&amp;gene_list=MYOC%0A&amp;gene_set_choice=user-defined-list&amp;Action=Submit&amp;show_samples=false&amp;" TargetMode="External"/><Relationship Id="rId9" Type="http://schemas.openxmlformats.org/officeDocument/2006/relationships/hyperlink" Target="http://www.cbioportal.org/index.do?tab_index=tab_visualize&amp;cancer_study_id=lgg_ucsf_2014&amp;genetic_profile_ids_PROFILE_MUTATION_EXTENDED=lgg_ucsf_2014_mutations&amp;genetic_profile_ids_PROFILE_COPY_NUMBER_ALTERATION=&amp;Z_SCORE_THRESHOLD=2.0&amp;case_set_id=lgg_ucsf_2014_sequenced&amp;case_ids=&amp;gene_list=MYOC%0A&amp;gene_set_choice=user-defined-list&amp;Action=Submit&amp;show_samples=false&amp;" TargetMode="External"/><Relationship Id="rId108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109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10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1" Type="http://schemas.openxmlformats.org/officeDocument/2006/relationships/hyperlink" Target="http://www.cbioportal.org/index.do?tab_index=tab_visualize&amp;cancer_study_id=cesc_tcga&amp;genetic_profile_ids_PROFILE_MUTATION_EXTENDED=cesc_tcga_mutations&amp;genetic_profile_ids_PROFILE_COPY_NUMBER_ALTERATION=cesc_tcga_gistic&amp;Z_SCORE_THRESHOLD=2.0&amp;case_set_id=cesc_tcga_cnaseq&amp;case_ids=&amp;gene_list=MYOC%0A&amp;gene_set_choice=user-defined-list&amp;Action=Submit&amp;show_samples=false&amp;" TargetMode="External"/><Relationship Id="rId12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3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14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5" Type="http://schemas.openxmlformats.org/officeDocument/2006/relationships/hyperlink" Target="http://www.cbioportal.org/index.do?tab_index=tab_visualize&amp;cancer_study_id=stad_pfizer_uhongkong&amp;genetic_profile_ids_PROFILE_MUTATION_EXTENDED=stad_pfizer_uhongkong_mutations&amp;genetic_profile_ids_PROFILE_COPY_NUMBER_ALTERATION=&amp;Z_SCORE_THRESHOLD=2.0&amp;case_set_id=stad_pfizer_uhongkong_sequenced&amp;case_ids=&amp;gene_list=MYOC%0A&amp;gene_set_choice=user-defined-list&amp;Action=Submit&amp;show_samples=false&amp;" TargetMode="External"/><Relationship Id="rId16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7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18" Type="http://schemas.openxmlformats.org/officeDocument/2006/relationships/hyperlink" Target="http://www.cbioportal.org/index.do?tab_index=tab_visualize&amp;cancer_study_id=paad_tcga&amp;genetic_profile_ids_PROFILE_MUTATION_EXTENDED=paad_tcga_mutations&amp;genetic_profile_ids_PROFILE_COPY_NUMBER_ALTERATION=paad_tcga_gistic&amp;Z_SCORE_THRESHOLD=2.0&amp;case_set_id=paad_tcga_cnaseq&amp;case_ids=&amp;gene_list=MYOC%0A&amp;gene_set_choice=user-defined-list&amp;Action=Submit&amp;show_samples=false&amp;" TargetMode="External"/><Relationship Id="rId19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30" Type="http://schemas.openxmlformats.org/officeDocument/2006/relationships/hyperlink" Target="http://www.cbioportal.org/index.do?tab_index=tab_visualize&amp;cancer_study_id=esca_broad&amp;genetic_profile_ids_PROFILE_MUTATION_EXTENDED=esca_broad_mutations&amp;genetic_profile_ids_PROFILE_COPY_NUMBER_ALTERATION=&amp;Z_SCORE_THRESHOLD=2.0&amp;case_set_id=esca_broad_sequenced&amp;case_ids=&amp;gene_list=MYOC%0A&amp;gene_set_choice=user-defined-list&amp;Action=Submit&amp;show_samples=false&amp;" TargetMode="External"/><Relationship Id="rId31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32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33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34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35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36" Type="http://schemas.openxmlformats.org/officeDocument/2006/relationships/hyperlink" Target="http://www.cbioportal.org/index.do?tab_index=tab_visualize&amp;cancer_study_id=sclc_ucologne_2015&amp;genetic_profile_ids_PROFILE_MUTATION_EXTENDED=sclc_ucologne_2015_mutations&amp;genetic_profile_ids_PROFILE_COPY_NUMBER_ALTERATION=&amp;Z_SCORE_THRESHOLD=2.0&amp;case_set_id=sclc_ucologne_2015_sequenced&amp;case_ids=&amp;gene_list=MYOC%0A&amp;gene_set_choice=user-defined-list&amp;Action=Submit&amp;show_samples=false&amp;" TargetMode="External"/><Relationship Id="rId37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38" Type="http://schemas.openxmlformats.org/officeDocument/2006/relationships/hyperlink" Target="http://www.cbioportal.org/index.do?tab_index=tab_visualize&amp;cancer_study_id=skcm_broad&amp;genetic_profile_ids_PROFILE_MUTATION_EXTENDED=skcm_broad_mutations&amp;genetic_profile_ids_PROFILE_COPY_NUMBER_ALTERATION=&amp;Z_SCORE_THRESHOLD=2.0&amp;case_set_id=skcm_broad_sequenced&amp;case_ids=&amp;gene_list=MYOC%0A&amp;gene_set_choice=user-defined-list&amp;Action=Submit&amp;show_samples=false&amp;" TargetMode="External"/><Relationship Id="rId39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50" Type="http://schemas.openxmlformats.org/officeDocument/2006/relationships/hyperlink" Target="http://www.cbioportal.org/index.do?tab_index=tab_visualize&amp;cancer_study_id=skcm_yale&amp;genetic_profile_ids_PROFILE_MUTATION_EXTENDED=skcm_yale_mutations&amp;genetic_profile_ids_PROFILE_COPY_NUMBER_ALTERATION=&amp;Z_SCORE_THRESHOLD=2.0&amp;case_set_id=skcm_yale_sequenced&amp;case_ids=&amp;gene_list=MYOC%0A&amp;gene_set_choice=user-defined-list&amp;Action=Submit&amp;show_samples=false&amp;" TargetMode="External"/><Relationship Id="rId51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52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53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54" Type="http://schemas.openxmlformats.org/officeDocument/2006/relationships/hyperlink" Target="http://www.cbioportal.org/index.do?tab_index=tab_visualize&amp;cancer_study_id=sclc_ucologne_2015&amp;genetic_profile_ids_PROFILE_MUTATION_EXTENDED=sclc_ucologne_2015_mutations&amp;genetic_profile_ids_PROFILE_COPY_NUMBER_ALTERATION=&amp;Z_SCORE_THRESHOLD=2.0&amp;case_set_id=sclc_ucologne_2015_sequenced&amp;case_ids=&amp;gene_list=MYOC%0A&amp;gene_set_choice=user-defined-list&amp;Action=Submit&amp;show_samples=false&amp;" TargetMode="External"/><Relationship Id="rId55" Type="http://schemas.openxmlformats.org/officeDocument/2006/relationships/hyperlink" Target="http://www.cbioportal.org/index.do?tab_index=tab_visualize&amp;cancer_study_id=cellline_nci60&amp;genetic_profile_ids_PROFILE_MUTATION_EXTENDED=cellline_nci60_mutations&amp;genetic_profile_ids_PROFILE_COPY_NUMBER_ALTERATION=cellline_nci60_CNA&amp;Z_SCORE_THRESHOLD=2.0&amp;case_set_id=cellline_nci60_cnaseq&amp;case_ids=&amp;gene_list=MYOC%0A&amp;gene_set_choice=user-defined-list&amp;Action=Submit&amp;show_samples=false&amp;" TargetMode="External"/><Relationship Id="rId56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57" Type="http://schemas.openxmlformats.org/officeDocument/2006/relationships/hyperlink" Target="http://www.cbioportal.org/index.do?tab_index=tab_visualize&amp;cancer_study_id=esca_tcga&amp;genetic_profile_ids_PROFILE_MUTATION_EXTENDED=esca_tcga_mutations&amp;genetic_profile_ids_PROFILE_COPY_NUMBER_ALTERATION=esca_tcga_gistic&amp;Z_SCORE_THRESHOLD=2.0&amp;case_set_id=esca_tcga_cnaseq&amp;case_ids=&amp;gene_list=MYOC%0A&amp;gene_set_choice=user-defined-list&amp;Action=Submit&amp;show_samples=false&amp;" TargetMode="External"/><Relationship Id="rId58" Type="http://schemas.openxmlformats.org/officeDocument/2006/relationships/hyperlink" Target="http://www.cbioportal.org/index.do?tab_index=tab_visualize&amp;cancer_study_id=cellline_nci60&amp;genetic_profile_ids_PROFILE_MUTATION_EXTENDED=cellline_nci60_mutations&amp;genetic_profile_ids_PROFILE_COPY_NUMBER_ALTERATION=cellline_nci60_CNA&amp;Z_SCORE_THRESHOLD=2.0&amp;case_set_id=cellline_nci60_cnaseq&amp;case_ids=&amp;gene_list=MYOC%0A&amp;gene_set_choice=user-defined-list&amp;Action=Submit&amp;show_samples=false&amp;" TargetMode="External"/><Relationship Id="rId59" Type="http://schemas.openxmlformats.org/officeDocument/2006/relationships/hyperlink" Target="http://www.cbioportal.org/index.do?tab_index=tab_visualize&amp;cancer_study_id=cesc_tcga&amp;genetic_profile_ids_PROFILE_MUTATION_EXTENDED=cesc_tcga_mutations&amp;genetic_profile_ids_PROFILE_COPY_NUMBER_ALTERATION=cesc_tcga_gistic&amp;Z_SCORE_THRESHOLD=2.0&amp;case_set_id=cesc_tcga_cnaseq&amp;case_ids=&amp;gene_list=MYOC%0A&amp;gene_set_choice=user-defined-list&amp;Action=Submit&amp;show_samples=false&amp;" TargetMode="External"/><Relationship Id="rId70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71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72" Type="http://schemas.openxmlformats.org/officeDocument/2006/relationships/hyperlink" Target="http://www.cbioportal.org/index.do?tab_index=tab_visualize&amp;cancer_study_id=coadread_tcga_pub&amp;genetic_profile_ids_PROFILE_MUTATION_EXTENDED=coadread_tcga_pub_mutations&amp;genetic_profile_ids_PROFILE_COPY_NUMBER_ALTERATION=coadread_tcga_pub_gistic&amp;Z_SCORE_THRESHOLD=2.0&amp;case_set_id=coadread_tcga_pub_cna_seq&amp;case_ids=&amp;gene_list=MYOC%0A&amp;gene_set_choice=user-defined-list&amp;Action=Submit&amp;show_samples=false&amp;" TargetMode="External"/><Relationship Id="rId73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74" Type="http://schemas.openxmlformats.org/officeDocument/2006/relationships/hyperlink" Target="http://www.cbioportal.org/index.do?tab_index=tab_visualize&amp;cancer_study_id=lihc_tcga&amp;genetic_profile_ids_PROFILE_MUTATION_EXTENDED=lihc_tcga_mutations&amp;genetic_profile_ids_PROFILE_COPY_NUMBER_ALTERATION=lihc_tcga_gistic&amp;Z_SCORE_THRESHOLD=2.0&amp;case_set_id=lihc_tcga_cnaseq&amp;case_ids=&amp;gene_list=MYOC%0A&amp;gene_set_choice=user-defined-list&amp;Action=Submit&amp;show_samples=false&amp;" TargetMode="External"/><Relationship Id="rId75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76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77" Type="http://schemas.openxmlformats.org/officeDocument/2006/relationships/hyperlink" Target="http://www.cbioportal.org/index.do?tab_index=tab_visualize&amp;cancer_study_id=esca_broad&amp;genetic_profile_ids_PROFILE_MUTATION_EXTENDED=esca_broad_mutations&amp;genetic_profile_ids_PROFILE_COPY_NUMBER_ALTERATION=&amp;Z_SCORE_THRESHOLD=2.0&amp;case_set_id=esca_broad_sequenced&amp;case_ids=&amp;gene_list=MYOC%0A&amp;gene_set_choice=user-defined-list&amp;Action=Submit&amp;show_samples=false&amp;" TargetMode="External"/><Relationship Id="rId78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79" Type="http://schemas.openxmlformats.org/officeDocument/2006/relationships/hyperlink" Target="http://www.cbioportal.org/index.do?tab_index=tab_visualize&amp;cancer_study_id=luad_broad&amp;genetic_profile_ids_PROFILE_MUTATION_EXTENDED=luad_broad_mutations&amp;genetic_profile_ids_PROFILE_COPY_NUMBER_ALTERATION=luad_broad_cna&amp;Z_SCORE_THRESHOLD=2.0&amp;case_set_id=luad_broad_cna_seq&amp;case_ids=&amp;gene_list=MYOC%0A&amp;gene_set_choice=user-defined-list&amp;Action=Submit&amp;show_samples=false&amp;" TargetMode="External"/><Relationship Id="rId110" Type="http://schemas.openxmlformats.org/officeDocument/2006/relationships/hyperlink" Target="http://www.cbioportal.org/index.do?tab_index=tab_visualize&amp;cancer_study_id=luad_tcga&amp;genetic_profile_ids_PROFILE_MUTATION_EXTENDED=luad_tcga_mutations&amp;genetic_profile_ids_PROFILE_COPY_NUMBER_ALTERATION=luad_tcga_gistic&amp;Z_SCORE_THRESHOLD=2.0&amp;case_set_id=luad_tcga_cnaseq&amp;case_ids=&amp;gene_list=MYOC%0A&amp;gene_set_choice=user-defined-list&amp;Action=Submit&amp;show_samples=false&amp;" TargetMode="External"/><Relationship Id="rId90" Type="http://schemas.openxmlformats.org/officeDocument/2006/relationships/hyperlink" Target="http://www.cbioportal.org/index.do?tab_index=tab_visualize&amp;cancer_study_id=stad_tcga&amp;genetic_profile_ids_PROFILE_MUTATION_EXTENDED=stad_tcga_mutations&amp;genetic_profile_ids_PROFILE_COPY_NUMBER_ALTERATION=stad_tcga_gistic&amp;Z_SCORE_THRESHOLD=2.0&amp;case_set_id=stad_tcga_cnaseq&amp;case_ids=&amp;gene_list=MYOC%0A&amp;gene_set_choice=user-defined-list&amp;Action=Submit&amp;show_samples=false&amp;" TargetMode="External"/><Relationship Id="rId91" Type="http://schemas.openxmlformats.org/officeDocument/2006/relationships/hyperlink" Target="http://www.cbioportal.org/index.do?tab_index=tab_visualize&amp;cancer_study_id=lusc_tcga_pub&amp;genetic_profile_ids_PROFILE_MUTATION_EXTENDED=lusc_tcga_pub_mutations&amp;genetic_profile_ids_PROFILE_COPY_NUMBER_ALTERATION=lusc_tcga_pub_gistic&amp;Z_SCORE_THRESHOLD=2.0&amp;case_set_id=lusc_tcga_pub_cnaseq&amp;case_ids=&amp;gene_list=MYOC%0A&amp;gene_set_choice=user-defined-list&amp;Action=Submit&amp;show_samples=false&amp;" TargetMode="External"/><Relationship Id="rId92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93" Type="http://schemas.openxmlformats.org/officeDocument/2006/relationships/hyperlink" Target="http://www.cbioportal.org/index.do?tab_index=tab_visualize&amp;cancer_study_id=ov_tcga&amp;genetic_profile_ids_PROFILE_MUTATION_EXTENDED=ov_tcga_mutations&amp;genetic_profile_ids_PROFILE_COPY_NUMBER_ALTERATION=ov_tcga_gistic&amp;Z_SCORE_THRESHOLD=2.0&amp;case_set_id=ov_tcga_cnaseq&amp;case_ids=&amp;gene_list=MYOC%0A&amp;gene_set_choice=user-defined-list&amp;Action=Submit&amp;show_samples=false&amp;" TargetMode="External"/><Relationship Id="rId94" Type="http://schemas.openxmlformats.org/officeDocument/2006/relationships/hyperlink" Target="http://www.cbioportal.org/index.do?tab_index=tab_visualize&amp;cancer_study_id=ccrcc_utokyo_2013&amp;genetic_profile_ids_PROFILE_MUTATION_EXTENDED=ccrcc_utokyo_2013_mutations&amp;genetic_profile_ids_PROFILE_COPY_NUMBER_ALTERATION=&amp;Z_SCORE_THRESHOLD=2.0&amp;case_set_id=ccrcc_utokyo_2013_sequenced&amp;case_ids=&amp;gene_list=MYOC%0A&amp;gene_set_choice=user-defined-list&amp;Action=Submit&amp;show_samples=false&amp;" TargetMode="External"/><Relationship Id="rId95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96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97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98" Type="http://schemas.openxmlformats.org/officeDocument/2006/relationships/hyperlink" Target="http://www.cbioportal.org/index.do?tab_index=tab_visualize&amp;cancer_study_id=lusc_tcga&amp;genetic_profile_ids_PROFILE_MUTATION_EXTENDED=lusc_tcga_mutations&amp;genetic_profile_ids_PROFILE_COPY_NUMBER_ALTERATION=lusc_tcga_gistic&amp;Z_SCORE_THRESHOLD=2.0&amp;case_set_id=lusc_tcga_cnaseq&amp;case_ids=&amp;gene_list=MYOC%0A&amp;gene_set_choice=user-defined-list&amp;Action=Submit&amp;show_samples=false&amp;" TargetMode="External"/><Relationship Id="rId99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111" Type="http://schemas.openxmlformats.org/officeDocument/2006/relationships/hyperlink" Target="http://www.cbioportal.org/index.do?tab_index=tab_visualize&amp;cancer_study_id=sclc_ucologne_2015&amp;genetic_profile_ids_PROFILE_MUTATION_EXTENDED=sclc_ucologne_2015_mutations&amp;genetic_profile_ids_PROFILE_COPY_NUMBER_ALTERATION=&amp;Z_SCORE_THRESHOLD=2.0&amp;case_set_id=sclc_ucologne_2015_sequenced&amp;case_ids=&amp;gene_list=MYOC%0A&amp;gene_set_choice=user-defined-list&amp;Action=Submit&amp;show_samples=false&amp;" TargetMode="External"/><Relationship Id="rId112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113" Type="http://schemas.openxmlformats.org/officeDocument/2006/relationships/hyperlink" Target="http://www.cbioportal.org/index.do?tab_index=tab_visualize&amp;cancer_study_id=luad_broad&amp;genetic_profile_ids_PROFILE_MUTATION_EXTENDED=luad_broad_mutations&amp;genetic_profile_ids_PROFILE_COPY_NUMBER_ALTERATION=luad_broad_cna&amp;Z_SCORE_THRESHOLD=2.0&amp;case_set_id=luad_broad_cna_seq&amp;case_ids=&amp;gene_list=MYOC%0A&amp;gene_set_choice=user-defined-list&amp;Action=Submit&amp;show_samples=false&amp;" TargetMode="External"/><Relationship Id="rId114" Type="http://schemas.openxmlformats.org/officeDocument/2006/relationships/table" Target="../tables/table1.xml"/><Relationship Id="rId20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21" Type="http://schemas.openxmlformats.org/officeDocument/2006/relationships/hyperlink" Target="http://www.cbioportal.org/index.do?tab_index=tab_visualize&amp;cancer_study_id=hnsc_tcga&amp;genetic_profile_ids_PROFILE_MUTATION_EXTENDED=hnsc_tcga_mutations&amp;genetic_profile_ids_PROFILE_COPY_NUMBER_ALTERATION=hnsc_tcga_gistic&amp;Z_SCORE_THRESHOLD=2.0&amp;case_set_id=hnsc_tcga_cnaseq&amp;case_ids=&amp;gene_list=MYOC%0A&amp;gene_set_choice=user-defined-list&amp;Action=Submit&amp;show_samples=false&amp;" TargetMode="External"/><Relationship Id="rId22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23" Type="http://schemas.openxmlformats.org/officeDocument/2006/relationships/hyperlink" Target="http://www.cbioportal.org/index.do?tab_index=tab_visualize&amp;cancer_study_id=skcm_broad&amp;genetic_profile_ids_PROFILE_MUTATION_EXTENDED=skcm_broad_mutations&amp;genetic_profile_ids_PROFILE_COPY_NUMBER_ALTERATION=&amp;Z_SCORE_THRESHOLD=2.0&amp;case_set_id=skcm_broad_sequenced&amp;case_ids=&amp;gene_list=MYOC%0A&amp;gene_set_choice=user-defined-list&amp;Action=Submit&amp;show_samples=false&amp;" TargetMode="External"/><Relationship Id="rId24" Type="http://schemas.openxmlformats.org/officeDocument/2006/relationships/hyperlink" Target="http://www.cbioportal.org/index.do?tab_index=tab_visualize&amp;cancer_study_id=sclc_ucologne_2015&amp;genetic_profile_ids_PROFILE_MUTATION_EXTENDED=sclc_ucologne_2015_mutations&amp;genetic_profile_ids_PROFILE_COPY_NUMBER_ALTERATION=&amp;Z_SCORE_THRESHOLD=2.0&amp;case_set_id=sclc_ucologne_2015_sequenced&amp;case_ids=&amp;gene_list=MYOC%0A&amp;gene_set_choice=user-defined-list&amp;Action=Submit&amp;show_samples=false&amp;" TargetMode="External"/><Relationship Id="rId25" Type="http://schemas.openxmlformats.org/officeDocument/2006/relationships/hyperlink" Target="http://www.cbioportal.org/index.do?tab_index=tab_visualize&amp;cancer_study_id=coadread_genentech&amp;genetic_profile_ids_PROFILE_MUTATION_EXTENDED=coadread_genentech_mutations&amp;genetic_profile_ids_PROFILE_COPY_NUMBER_ALTERATION=&amp;Z_SCORE_THRESHOLD=2.0&amp;case_set_id=coadread_genentech_sequenced&amp;case_ids=&amp;gene_list=MYOC%0A&amp;gene_set_choice=user-defined-list&amp;Action=Submit&amp;show_samples=false&amp;" TargetMode="External"/><Relationship Id="rId26" Type="http://schemas.openxmlformats.org/officeDocument/2006/relationships/hyperlink" Target="http://www.cbioportal.org/index.do?tab_index=tab_visualize&amp;cancer_study_id=stad_tcga&amp;genetic_profile_ids_PROFILE_MUTATION_EXTENDED=stad_tcga_mutations&amp;genetic_profile_ids_PROFILE_COPY_NUMBER_ALTERATION=stad_tcga_gistic&amp;Z_SCORE_THRESHOLD=2.0&amp;case_set_id=stad_tcga_cnaseq&amp;case_ids=&amp;gene_list=MYOC%0A&amp;gene_set_choice=user-defined-list&amp;Action=Submit&amp;show_samples=false&amp;" TargetMode="External"/><Relationship Id="rId27" Type="http://schemas.openxmlformats.org/officeDocument/2006/relationships/hyperlink" Target="http://www.cbioportal.org/index.do?tab_index=tab_visualize&amp;cancer_study_id=desm_broad_2015&amp;genetic_profile_ids_PROFILE_MUTATION_EXTENDED=desm_broad_2015_mutations&amp;genetic_profile_ids_PROFILE_COPY_NUMBER_ALTERATION=&amp;Z_SCORE_THRESHOLD=2.0&amp;case_set_id=desm_broad_2015_sequenced&amp;case_ids=&amp;gene_list=MYOC%0A&amp;gene_set_choice=user-defined-list&amp;Action=Submit&amp;show_samples=false&amp;" TargetMode="External"/><Relationship Id="rId28" Type="http://schemas.openxmlformats.org/officeDocument/2006/relationships/hyperlink" Target="http://www.cbioportal.org/index.do?tab_index=tab_visualize&amp;cancer_study_id=desm_broad_2015&amp;genetic_profile_ids_PROFILE_MUTATION_EXTENDED=desm_broad_2015_mutations&amp;genetic_profile_ids_PROFILE_COPY_NUMBER_ALTERATION=&amp;Z_SCORE_THRESHOLD=2.0&amp;case_set_id=desm_broad_2015_sequenced&amp;case_ids=&amp;gene_list=MYOC%0A&amp;gene_set_choice=user-defined-list&amp;Action=Submit&amp;show_samples=false&amp;" TargetMode="External"/><Relationship Id="rId29" Type="http://schemas.openxmlformats.org/officeDocument/2006/relationships/hyperlink" Target="http://www.cbioportal.org/index.do?tab_index=tab_visualize&amp;cancer_study_id=kirp_tcga&amp;genetic_profile_ids_PROFILE_MUTATION_EXTENDED=kirp_tcga_mutations&amp;genetic_profile_ids_PROFILE_COPY_NUMBER_ALTERATION=kirp_tcga_gistic&amp;Z_SCORE_THRESHOLD=2.0&amp;case_set_id=kirp_tcga_cnaseq&amp;case_ids=&amp;gene_list=MYOC%0A&amp;gene_set_choice=user-defined-list&amp;Action=Submit&amp;show_samples=false&amp;" TargetMode="External"/><Relationship Id="rId40" Type="http://schemas.openxmlformats.org/officeDocument/2006/relationships/hyperlink" Target="http://www.cbioportal.org/index.do?tab_index=tab_visualize&amp;cancer_study_id=lusc_tcga&amp;genetic_profile_ids_PROFILE_MUTATION_EXTENDED=lusc_tcga_mutations&amp;genetic_profile_ids_PROFILE_COPY_NUMBER_ALTERATION=lusc_tcga_gistic&amp;Z_SCORE_THRESHOLD=2.0&amp;case_set_id=lusc_tcga_cnaseq&amp;case_ids=&amp;gene_list=MYOC%0A&amp;gene_set_choice=user-defined-list&amp;Action=Submit&amp;show_samples=false&amp;" TargetMode="External"/><Relationship Id="rId41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42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43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44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45" Type="http://schemas.openxmlformats.org/officeDocument/2006/relationships/hyperlink" Target="http://www.cbioportal.org/index.do?tab_index=tab_visualize&amp;cancer_study_id=skcm_yale&amp;genetic_profile_ids_PROFILE_MUTATION_EXTENDED=skcm_yale_mutations&amp;genetic_profile_ids_PROFILE_COPY_NUMBER_ALTERATION=&amp;Z_SCORE_THRESHOLD=2.0&amp;case_set_id=skcm_yale_sequenced&amp;case_ids=&amp;gene_list=MYOC%0A&amp;gene_set_choice=user-defined-list&amp;Action=Submit&amp;show_samples=false&amp;" TargetMode="External"/><Relationship Id="rId46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47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48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49" Type="http://schemas.openxmlformats.org/officeDocument/2006/relationships/hyperlink" Target="http://www.cbioportal.org/index.do?tab_index=tab_visualize&amp;cancer_study_id=skcm_yale&amp;genetic_profile_ids_PROFILE_MUTATION_EXTENDED=skcm_yale_mutations&amp;genetic_profile_ids_PROFILE_COPY_NUMBER_ALTERATION=&amp;Z_SCORE_THRESHOLD=2.0&amp;case_set_id=skcm_yale_sequenced&amp;case_ids=&amp;gene_list=MYOC%0A&amp;gene_set_choice=user-defined-list&amp;Action=Submit&amp;show_samples=false&amp;" TargetMode="External"/><Relationship Id="rId60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61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62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63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64" Type="http://schemas.openxmlformats.org/officeDocument/2006/relationships/hyperlink" Target="http://www.cbioportal.org/index.do?tab_index=tab_visualize&amp;cancer_study_id=coadread_dfci_2016&amp;genetic_profile_ids_PROFILE_MUTATION_EXTENDED=coadread_dfci_2016_mutations&amp;genetic_profile_ids_PROFILE_COPY_NUMBER_ALTERATION=&amp;Z_SCORE_THRESHOLD=2.0&amp;case_set_id=coadread_dfci_2016_sequenced&amp;case_ids=&amp;gene_list=MYOC%0A&amp;gene_set_choice=user-defined-list&amp;Action=Submit&amp;show_samples=false&amp;" TargetMode="External"/><Relationship Id="rId65" Type="http://schemas.openxmlformats.org/officeDocument/2006/relationships/hyperlink" Target="http://www.cbioportal.org/index.do?tab_index=tab_visualize&amp;cancer_study_id=luad_broad&amp;genetic_profile_ids_PROFILE_MUTATION_EXTENDED=luad_broad_mutations&amp;genetic_profile_ids_PROFILE_COPY_NUMBER_ALTERATION=luad_broad_cna&amp;Z_SCORE_THRESHOLD=2.0&amp;case_set_id=luad_broad_cna_seq&amp;case_ids=&amp;gene_list=MYOC%0A&amp;gene_set_choice=user-defined-list&amp;Action=Submit&amp;show_samples=false&amp;" TargetMode="External"/><Relationship Id="rId66" Type="http://schemas.openxmlformats.org/officeDocument/2006/relationships/hyperlink" Target="http://www.cbioportal.org/index.do?tab_index=tab_visualize&amp;cancer_study_id=ucec_tcga_pub&amp;genetic_profile_ids_PROFILE_MUTATION_EXTENDED=ucec_tcga_pub_mutations&amp;genetic_profile_ids_PROFILE_COPY_NUMBER_ALTERATION=ucec_tcga_pub_gistic&amp;Z_SCORE_THRESHOLD=2.0&amp;case_set_id=ucec_tcga_pub_cnaseq&amp;case_ids=&amp;gene_list=MYOC%0A&amp;gene_set_choice=user-defined-list&amp;Action=Submit&amp;show_samples=false&amp;" TargetMode="External"/><Relationship Id="rId67" Type="http://schemas.openxmlformats.org/officeDocument/2006/relationships/hyperlink" Target="http://www.cbioportal.org/index.do?tab_index=tab_visualize&amp;cancer_study_id=ucec_tcga&amp;genetic_profile_ids_PROFILE_MUTATION_EXTENDED=ucec_tcga_mutations&amp;genetic_profile_ids_PROFILE_COPY_NUMBER_ALTERATION=ucec_tcga_gistic&amp;Z_SCORE_THRESHOLD=2.0&amp;case_set_id=ucec_tcga_cnaseq&amp;case_ids=&amp;gene_list=MYOC%0A&amp;gene_set_choice=user-defined-list&amp;Action=Submit&amp;show_samples=false&amp;" TargetMode="External"/><Relationship Id="rId68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69" Type="http://schemas.openxmlformats.org/officeDocument/2006/relationships/hyperlink" Target="http://www.cbioportal.org/index.do?tab_index=tab_visualize&amp;cancer_study_id=kirc_tcga&amp;genetic_profile_ids_PROFILE_MUTATION_EXTENDED=kirc_tcga_mutations&amp;genetic_profile_ids_PROFILE_COPY_NUMBER_ALTERATION=kirc_tcga_gistic&amp;Z_SCORE_THRESHOLD=2.0&amp;case_set_id=kirc_tcga_cnaseq&amp;case_ids=&amp;gene_list=MYOC%0A&amp;gene_set_choice=user-defined-list&amp;Action=Submit&amp;show_samples=false&amp;" TargetMode="External"/><Relationship Id="rId100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80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81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82" Type="http://schemas.openxmlformats.org/officeDocument/2006/relationships/hyperlink" Target="http://www.cbioportal.org/index.do?tab_index=tab_visualize&amp;cancer_study_id=esca_tcga&amp;genetic_profile_ids_PROFILE_MUTATION_EXTENDED=esca_tcga_mutations&amp;genetic_profile_ids_PROFILE_COPY_NUMBER_ALTERATION=esca_tcga_gistic&amp;Z_SCORE_THRESHOLD=2.0&amp;case_set_id=esca_tcga_cnaseq&amp;case_ids=&amp;gene_list=MYOC%0A&amp;gene_set_choice=user-defined-list&amp;Action=Submit&amp;show_samples=false&amp;" TargetMode="External"/><Relationship Id="rId83" Type="http://schemas.openxmlformats.org/officeDocument/2006/relationships/hyperlink" Target="http://www.cbioportal.org/index.do?tab_index=tab_visualize&amp;cancer_study_id=brca_igr_2015&amp;genetic_profile_ids_PROFILE_MUTATION_EXTENDED=brca_igr_2015_mutations&amp;genetic_profile_ids_PROFILE_COPY_NUMBER_ALTERATION=brca_igr_2015_cna&amp;Z_SCORE_THRESHOLD=2.0&amp;case_set_id=brca_igr_2015_cnaseq&amp;case_ids=&amp;gene_list=MYOC%0A&amp;gene_set_choice=user-defined-list&amp;Action=Submit&amp;show_samples=false&amp;" TargetMode="External"/><Relationship Id="rId84" Type="http://schemas.openxmlformats.org/officeDocument/2006/relationships/hyperlink" Target="http://www.cbioportal.org/index.do?tab_index=tab_visualize&amp;cancer_study_id=skcm_tcga&amp;genetic_profile_ids_PROFILE_MUTATION_EXTENDED=skcm_tcga_mutations&amp;genetic_profile_ids_PROFILE_COPY_NUMBER_ALTERATION=skcm_tcga_gistic&amp;Z_SCORE_THRESHOLD=2.0&amp;case_set_id=skcm_tcga_cnaseq&amp;case_ids=&amp;gene_list=MYOC%0A&amp;gene_set_choice=user-defined-list&amp;Action=Submit&amp;show_samples=false&amp;" TargetMode="External"/><Relationship Id="rId85" Type="http://schemas.openxmlformats.org/officeDocument/2006/relationships/hyperlink" Target="http://www.cbioportal.org/index.do?tab_index=tab_visualize&amp;cancer_study_id=luad_mskcc_2015&amp;genetic_profile_ids_PROFILE_MUTATION_EXTENDED=luad_mskcc_2015_mutations&amp;genetic_profile_ids_PROFILE_COPY_NUMBER_ALTERATION=&amp;Z_SCORE_THRESHOLD=2.0&amp;case_set_id=luad_mskcc_2015_sequenced&amp;case_ids=&amp;gene_list=MYOC%0A&amp;gene_set_choice=user-defined-list&amp;Action=Submit&amp;show_samples=false&amp;" TargetMode="External"/><Relationship Id="rId86" Type="http://schemas.openxmlformats.org/officeDocument/2006/relationships/hyperlink" Target="http://www.cbioportal.org/index.do?tab_index=tab_visualize&amp;cancer_study_id=skcm_yale&amp;genetic_profile_ids_PROFILE_MUTATION_EXTENDED=skcm_yale_mutations&amp;genetic_profile_ids_PROFILE_COPY_NUMBER_ALTERATION=&amp;Z_SCORE_THRESHOLD=2.0&amp;case_set_id=skcm_yale_sequenced&amp;case_ids=&amp;gene_list=MYOC%0A&amp;gene_set_choice=user-defined-list&amp;Action=Submit&amp;show_samples=false&amp;" TargetMode="External"/><Relationship Id="rId87" Type="http://schemas.openxmlformats.org/officeDocument/2006/relationships/hyperlink" Target="http://www.cbioportal.org/index.do?tab_index=tab_visualize&amp;cancer_study_id=nsclc_tcga_broad_2016&amp;genetic_profile_ids_PROFILE_MUTATION_EXTENDED=nsclc_tcga_broad_2016_mutations&amp;genetic_profile_ids_PROFILE_COPY_NUMBER_ALTERATION=nsclc_tcga_broad_2016_cna&amp;Z_SCORE_THRESHOLD=2.0&amp;case_set_id=nsclc_tcga_broad_2016_cnaseq&amp;case_ids=&amp;gene_list=MYOC%0A&amp;gene_set_choice=user-defined-list&amp;Action=Submit&amp;show_samples=false&amp;" TargetMode="External"/><Relationship Id="rId88" Type="http://schemas.openxmlformats.org/officeDocument/2006/relationships/hyperlink" Target="http://www.cbioportal.org/index.do?tab_index=tab_visualize&amp;cancer_study_id=laml_tcga&amp;genetic_profile_ids_PROFILE_MUTATION_EXTENDED=laml_tcga_mutations&amp;genetic_profile_ids_PROFILE_COPY_NUMBER_ALTERATION=laml_tcga_gistic&amp;Z_SCORE_THRESHOLD=2.0&amp;case_set_id=laml_tcga_cnaseq&amp;case_ids=&amp;gene_list=MYOC%0A&amp;gene_set_choice=user-defined-list&amp;Action=Submit&amp;show_samples=false&amp;" TargetMode="External"/><Relationship Id="rId89" Type="http://schemas.openxmlformats.org/officeDocument/2006/relationships/hyperlink" Target="http://www.cbioportal.org/index.do?tab_index=tab_visualize&amp;cancer_study_id=esca_tcga&amp;genetic_profile_ids_PROFILE_MUTATION_EXTENDED=esca_tcga_mutations&amp;genetic_profile_ids_PROFILE_COPY_NUMBER_ALTERATION=esca_tcga_gistic&amp;Z_SCORE_THRESHOLD=2.0&amp;case_set_id=esca_tcga_cnaseq&amp;case_ids=&amp;gene_list=MYOC%0A&amp;gene_set_choice=user-defined-list&amp;Action=Submit&amp;show_samples=false&amp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1"/>
  <sheetViews>
    <sheetView tabSelected="1" topLeftCell="A41" zoomScale="110" zoomScaleNormal="110" workbookViewId="0">
      <selection activeCell="I333" sqref="I333"/>
    </sheetView>
  </sheetViews>
  <sheetFormatPr baseColWidth="10" defaultColWidth="14.5" defaultRowHeight="15.75" customHeight="1" x14ac:dyDescent="0.15"/>
  <cols>
    <col min="2" max="2" width="9.6640625" customWidth="1"/>
    <col min="3" max="3" width="25.6640625" customWidth="1"/>
    <col min="4" max="4" width="24.5" customWidth="1"/>
    <col min="5" max="5" width="26.83203125" customWidth="1"/>
    <col min="6" max="6" width="26.5" customWidth="1"/>
    <col min="7" max="7" width="57.83203125" customWidth="1"/>
    <col min="9" max="9" width="25.33203125" bestFit="1" customWidth="1"/>
    <col min="10" max="10" width="18.5" customWidth="1"/>
  </cols>
  <sheetData>
    <row r="1" spans="1:11" ht="15.75" customHeight="1" x14ac:dyDescent="0.1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695</v>
      </c>
      <c r="I1" s="17" t="s">
        <v>697</v>
      </c>
      <c r="J1" s="17" t="s">
        <v>7</v>
      </c>
      <c r="K1" s="16" t="s">
        <v>8</v>
      </c>
    </row>
    <row r="2" spans="1:11" ht="15.75" customHeight="1" x14ac:dyDescent="0.15">
      <c r="A2" s="3">
        <v>4</v>
      </c>
      <c r="B2" s="3" t="s">
        <v>9</v>
      </c>
      <c r="C2" s="3" t="s">
        <v>10</v>
      </c>
      <c r="D2" s="3" t="s">
        <v>11</v>
      </c>
      <c r="E2" s="3" t="s">
        <v>12</v>
      </c>
      <c r="F2" s="3"/>
      <c r="G2" s="3"/>
      <c r="H2" s="3"/>
      <c r="I2" s="3"/>
      <c r="J2" s="3"/>
      <c r="K2" s="11"/>
    </row>
    <row r="3" spans="1:11" ht="15.75" customHeight="1" x14ac:dyDescent="0.15">
      <c r="A3" s="3">
        <v>8</v>
      </c>
      <c r="B3" s="3" t="s">
        <v>9</v>
      </c>
      <c r="C3" s="3" t="s">
        <v>13</v>
      </c>
      <c r="D3" s="3" t="s">
        <v>14</v>
      </c>
      <c r="E3" s="3" t="s">
        <v>15</v>
      </c>
      <c r="F3" s="3"/>
      <c r="G3" s="3"/>
      <c r="H3" s="3"/>
      <c r="I3" s="3"/>
      <c r="J3" s="3"/>
      <c r="K3" s="11"/>
    </row>
    <row r="4" spans="1:11" ht="15.75" customHeight="1" x14ac:dyDescent="0.15">
      <c r="A4" s="3">
        <v>9</v>
      </c>
      <c r="B4" s="3" t="s">
        <v>9</v>
      </c>
      <c r="C4" s="3" t="s">
        <v>16</v>
      </c>
      <c r="D4" s="3" t="s">
        <v>17</v>
      </c>
      <c r="E4" s="3" t="s">
        <v>12</v>
      </c>
      <c r="F4" s="3"/>
      <c r="G4" s="3"/>
      <c r="H4" s="3"/>
      <c r="I4" s="3"/>
      <c r="J4" s="3"/>
      <c r="K4" s="11"/>
    </row>
    <row r="5" spans="1:11" ht="15.75" customHeight="1" x14ac:dyDescent="0.15">
      <c r="A5" s="3">
        <v>12</v>
      </c>
      <c r="B5" s="3" t="s">
        <v>9</v>
      </c>
      <c r="C5" s="3" t="s">
        <v>18</v>
      </c>
      <c r="D5" s="3" t="s">
        <v>19</v>
      </c>
      <c r="E5" s="3" t="s">
        <v>12</v>
      </c>
      <c r="F5" s="3"/>
      <c r="G5" s="3"/>
      <c r="H5" s="3"/>
      <c r="I5" s="3"/>
      <c r="J5" s="3"/>
      <c r="K5" s="11"/>
    </row>
    <row r="6" spans="1:11" ht="15.75" customHeight="1" x14ac:dyDescent="0.15">
      <c r="A6" s="3">
        <v>13</v>
      </c>
      <c r="B6" s="3" t="s">
        <v>9</v>
      </c>
      <c r="C6" s="3" t="s">
        <v>20</v>
      </c>
      <c r="D6" s="3" t="s">
        <v>21</v>
      </c>
      <c r="E6" s="3" t="s">
        <v>12</v>
      </c>
      <c r="F6" s="3"/>
      <c r="G6" s="3"/>
      <c r="H6" s="3"/>
      <c r="I6" s="3"/>
      <c r="J6" s="3"/>
      <c r="K6" s="11"/>
    </row>
    <row r="7" spans="1:11" ht="15.75" customHeight="1" x14ac:dyDescent="0.15">
      <c r="A7" s="3">
        <v>13</v>
      </c>
      <c r="B7" s="3" t="s">
        <v>9</v>
      </c>
      <c r="C7" s="3" t="s">
        <v>22</v>
      </c>
      <c r="D7" s="3" t="s">
        <v>23</v>
      </c>
      <c r="E7" s="3" t="s">
        <v>12</v>
      </c>
      <c r="F7" s="3"/>
      <c r="G7" s="3"/>
      <c r="H7" s="3"/>
      <c r="I7" s="3"/>
      <c r="J7" s="3"/>
      <c r="K7" s="11"/>
    </row>
    <row r="8" spans="1:11" ht="15.75" customHeight="1" x14ac:dyDescent="0.15">
      <c r="A8" s="3">
        <v>16</v>
      </c>
      <c r="B8" s="3" t="s">
        <v>9</v>
      </c>
      <c r="C8" s="3" t="s">
        <v>24</v>
      </c>
      <c r="D8" s="3" t="s">
        <v>25</v>
      </c>
      <c r="E8" s="3" t="s">
        <v>12</v>
      </c>
      <c r="F8" s="3"/>
      <c r="G8" s="3"/>
      <c r="H8" s="3"/>
      <c r="I8" s="3"/>
      <c r="J8" s="3"/>
      <c r="K8" s="11"/>
    </row>
    <row r="9" spans="1:11" ht="15.75" customHeight="1" x14ac:dyDescent="0.15">
      <c r="A9" s="3">
        <v>17</v>
      </c>
      <c r="B9" s="3" t="s">
        <v>9</v>
      </c>
      <c r="C9" s="3" t="s">
        <v>26</v>
      </c>
      <c r="D9" s="3" t="s">
        <v>27</v>
      </c>
      <c r="E9" s="3" t="s">
        <v>12</v>
      </c>
      <c r="F9" s="3"/>
      <c r="G9" s="3"/>
      <c r="H9" s="3"/>
      <c r="I9" s="3"/>
      <c r="J9" s="3"/>
      <c r="K9" s="11"/>
    </row>
    <row r="10" spans="1:11" ht="15.75" customHeight="1" x14ac:dyDescent="0.15">
      <c r="A10" s="3">
        <v>18</v>
      </c>
      <c r="B10" s="3" t="s">
        <v>9</v>
      </c>
      <c r="C10" s="3" t="s">
        <v>28</v>
      </c>
      <c r="D10" s="3" t="s">
        <v>29</v>
      </c>
      <c r="E10" s="3" t="s">
        <v>12</v>
      </c>
      <c r="F10" s="3"/>
      <c r="G10" s="3"/>
      <c r="H10" s="3"/>
      <c r="I10" s="3"/>
      <c r="J10" s="3"/>
      <c r="K10" s="11"/>
    </row>
    <row r="11" spans="1:11" ht="15.75" customHeight="1" x14ac:dyDescent="0.15">
      <c r="A11" s="3"/>
      <c r="B11" s="3" t="s">
        <v>9</v>
      </c>
      <c r="C11" s="3" t="s">
        <v>30</v>
      </c>
      <c r="D11" s="3" t="s">
        <v>31</v>
      </c>
      <c r="E11" s="3" t="s">
        <v>15</v>
      </c>
      <c r="F11" s="3"/>
      <c r="G11" s="3"/>
      <c r="H11" s="3"/>
      <c r="I11" s="3"/>
      <c r="J11" s="3"/>
      <c r="K11" s="11"/>
    </row>
    <row r="12" spans="1:11" ht="15.75" customHeight="1" x14ac:dyDescent="0.15">
      <c r="A12" s="4">
        <v>19</v>
      </c>
      <c r="B12" s="4" t="s">
        <v>9</v>
      </c>
      <c r="C12" s="4" t="s">
        <v>32</v>
      </c>
      <c r="D12" s="4" t="s">
        <v>33</v>
      </c>
      <c r="E12" s="4" t="s">
        <v>12</v>
      </c>
      <c r="F12" s="4" t="s">
        <v>32</v>
      </c>
      <c r="G12" s="4" t="s">
        <v>34</v>
      </c>
      <c r="H12" s="5"/>
      <c r="I12" s="5"/>
      <c r="J12" s="5"/>
      <c r="K12" s="12" t="s">
        <v>35</v>
      </c>
    </row>
    <row r="13" spans="1:11" ht="15.75" customHeight="1" x14ac:dyDescent="0.15">
      <c r="A13" s="6">
        <v>19</v>
      </c>
      <c r="B13" s="6" t="s">
        <v>9</v>
      </c>
      <c r="C13" s="6"/>
      <c r="D13" s="6"/>
      <c r="E13" s="6"/>
      <c r="F13" s="6" t="s">
        <v>36</v>
      </c>
      <c r="G13" s="6" t="s">
        <v>37</v>
      </c>
      <c r="H13" s="6"/>
      <c r="I13" s="6"/>
      <c r="J13" s="6"/>
      <c r="K13" s="13" t="s">
        <v>38</v>
      </c>
    </row>
    <row r="14" spans="1:11" ht="15.75" customHeight="1" x14ac:dyDescent="0.15">
      <c r="A14" s="6">
        <v>22</v>
      </c>
      <c r="B14" s="6" t="s">
        <v>9</v>
      </c>
      <c r="C14" s="6"/>
      <c r="D14" s="6"/>
      <c r="E14" s="6"/>
      <c r="F14" s="6" t="s">
        <v>39</v>
      </c>
      <c r="G14" s="7" t="s">
        <v>40</v>
      </c>
      <c r="H14" s="8"/>
      <c r="I14" s="8"/>
      <c r="J14" s="8" t="str">
        <f>HYPERLINK("https://www.ncbi.nlm.nih.gov/pubmed/27149842","27149842")</f>
        <v>27149842</v>
      </c>
      <c r="K14" s="14" t="s">
        <v>41</v>
      </c>
    </row>
    <row r="15" spans="1:11" ht="15.75" customHeight="1" x14ac:dyDescent="0.15">
      <c r="A15" s="3">
        <v>25</v>
      </c>
      <c r="B15" s="3" t="s">
        <v>9</v>
      </c>
      <c r="C15" s="3" t="s">
        <v>42</v>
      </c>
      <c r="D15" s="3" t="s">
        <v>43</v>
      </c>
      <c r="E15" s="3" t="s">
        <v>15</v>
      </c>
      <c r="F15" s="3"/>
      <c r="G15" s="3"/>
      <c r="H15" s="3"/>
      <c r="I15" s="3"/>
      <c r="J15" s="3"/>
      <c r="K15" s="11"/>
    </row>
    <row r="16" spans="1:11" ht="15.75" customHeight="1" x14ac:dyDescent="0.15">
      <c r="A16" s="6">
        <v>28</v>
      </c>
      <c r="B16" s="6" t="s">
        <v>9</v>
      </c>
      <c r="C16" s="6"/>
      <c r="D16" s="6"/>
      <c r="E16" s="6"/>
      <c r="F16" s="6" t="s">
        <v>44</v>
      </c>
      <c r="G16" s="6" t="s">
        <v>45</v>
      </c>
      <c r="H16" s="6"/>
      <c r="I16" s="6"/>
      <c r="J16" s="6" t="str">
        <f>HYPERLINK("https://www.ncbi.nlm.nih.gov/pubmed/23415222","23415222")</f>
        <v>23415222</v>
      </c>
      <c r="K16" s="13" t="s">
        <v>46</v>
      </c>
    </row>
    <row r="17" spans="1:11" ht="15.75" customHeight="1" x14ac:dyDescent="0.15">
      <c r="A17" s="3">
        <v>33</v>
      </c>
      <c r="B17" s="3" t="s">
        <v>9</v>
      </c>
      <c r="C17" s="3" t="s">
        <v>47</v>
      </c>
      <c r="D17" s="3" t="s">
        <v>48</v>
      </c>
      <c r="E17" s="3" t="s">
        <v>12</v>
      </c>
      <c r="F17" s="3"/>
      <c r="G17" s="3"/>
      <c r="H17" s="3"/>
      <c r="I17" s="3"/>
      <c r="J17" s="3"/>
      <c r="K17" s="11"/>
    </row>
    <row r="18" spans="1:11" ht="15.75" customHeight="1" x14ac:dyDescent="0.15">
      <c r="A18" s="6">
        <v>38</v>
      </c>
      <c r="B18" s="6" t="s">
        <v>9</v>
      </c>
      <c r="C18" s="6"/>
      <c r="D18" s="6"/>
      <c r="E18" s="6"/>
      <c r="F18" s="6" t="s">
        <v>49</v>
      </c>
      <c r="G18" s="9" t="s">
        <v>50</v>
      </c>
      <c r="H18" s="6"/>
      <c r="I18" s="6"/>
      <c r="J18" s="6" t="str">
        <f>HYPERLINK("https://www.ncbi.nlm.nih.gov/pubmed/28052061","28052061")</f>
        <v>28052061</v>
      </c>
      <c r="K18" s="13" t="s">
        <v>51</v>
      </c>
    </row>
    <row r="19" spans="1:11" ht="15.75" customHeight="1" x14ac:dyDescent="0.15">
      <c r="A19" s="3">
        <v>39</v>
      </c>
      <c r="B19" s="3" t="s">
        <v>9</v>
      </c>
      <c r="C19" s="3" t="s">
        <v>52</v>
      </c>
      <c r="D19" s="3" t="s">
        <v>53</v>
      </c>
      <c r="E19" s="3" t="s">
        <v>12</v>
      </c>
      <c r="F19" s="3"/>
      <c r="G19" s="3"/>
      <c r="H19" s="3"/>
      <c r="I19" s="3"/>
      <c r="J19" s="3"/>
      <c r="K19" s="11"/>
    </row>
    <row r="20" spans="1:11" ht="15.75" customHeight="1" x14ac:dyDescent="0.15">
      <c r="A20" s="6">
        <v>40</v>
      </c>
      <c r="B20" s="6" t="s">
        <v>9</v>
      </c>
      <c r="C20" s="6"/>
      <c r="D20" s="6"/>
      <c r="E20" s="6"/>
      <c r="F20" s="6" t="s">
        <v>54</v>
      </c>
      <c r="G20" s="6" t="s">
        <v>55</v>
      </c>
      <c r="H20" s="6"/>
      <c r="I20" s="6"/>
      <c r="J20" s="6" t="str">
        <f>HYPERLINK("https://www.ncbi.nlm.nih.gov/pubmed/22037554","22037554")</f>
        <v>22037554</v>
      </c>
      <c r="K20" s="13" t="s">
        <v>56</v>
      </c>
    </row>
    <row r="21" spans="1:11" ht="15.75" customHeight="1" x14ac:dyDescent="0.15">
      <c r="A21" s="3">
        <v>46</v>
      </c>
      <c r="B21" s="3" t="s">
        <v>9</v>
      </c>
      <c r="C21" s="3" t="s">
        <v>663</v>
      </c>
      <c r="D21" s="3" t="s">
        <v>57</v>
      </c>
      <c r="E21" s="3" t="s">
        <v>12</v>
      </c>
      <c r="F21" s="3"/>
      <c r="G21" s="3"/>
      <c r="H21" s="3"/>
      <c r="I21" s="3"/>
      <c r="J21" s="3"/>
      <c r="K21" s="11"/>
    </row>
    <row r="22" spans="1:11" ht="15.75" customHeight="1" x14ac:dyDescent="0.15">
      <c r="A22" s="3">
        <v>48</v>
      </c>
      <c r="B22" s="3" t="s">
        <v>9</v>
      </c>
      <c r="C22" s="3" t="s">
        <v>58</v>
      </c>
      <c r="D22" s="3" t="s">
        <v>59</v>
      </c>
      <c r="E22" s="3" t="s">
        <v>60</v>
      </c>
      <c r="F22" s="3"/>
      <c r="G22" s="3"/>
      <c r="H22" s="3"/>
      <c r="I22" s="3"/>
      <c r="J22" s="3"/>
      <c r="K22" s="11"/>
    </row>
    <row r="23" spans="1:11" ht="15.75" customHeight="1" x14ac:dyDescent="0.15">
      <c r="A23" s="3">
        <v>53</v>
      </c>
      <c r="B23" s="3" t="s">
        <v>9</v>
      </c>
      <c r="C23" s="3" t="s">
        <v>61</v>
      </c>
      <c r="D23" s="3" t="s">
        <v>62</v>
      </c>
      <c r="E23" s="3" t="s">
        <v>15</v>
      </c>
      <c r="F23" s="3"/>
      <c r="G23" s="3"/>
      <c r="H23" s="3"/>
      <c r="I23" s="3"/>
      <c r="J23" s="3"/>
      <c r="K23" s="11"/>
    </row>
    <row r="24" spans="1:11" ht="15.75" customHeight="1" x14ac:dyDescent="0.15">
      <c r="A24" s="3">
        <v>55</v>
      </c>
      <c r="B24" s="3" t="s">
        <v>9</v>
      </c>
      <c r="C24" s="3" t="s">
        <v>63</v>
      </c>
      <c r="D24" s="3" t="s">
        <v>64</v>
      </c>
      <c r="E24" s="3" t="s">
        <v>12</v>
      </c>
      <c r="F24" s="3"/>
      <c r="G24" s="3"/>
      <c r="H24" s="3"/>
      <c r="I24" s="3"/>
      <c r="J24" s="3"/>
      <c r="K24" s="11"/>
    </row>
    <row r="25" spans="1:11" ht="15.75" customHeight="1" x14ac:dyDescent="0.15">
      <c r="A25" s="6">
        <v>55</v>
      </c>
      <c r="B25" s="6" t="s">
        <v>9</v>
      </c>
      <c r="C25" s="6"/>
      <c r="D25" s="6"/>
      <c r="E25" s="6"/>
      <c r="F25" s="6" t="s">
        <v>65</v>
      </c>
      <c r="G25" s="6" t="s">
        <v>66</v>
      </c>
      <c r="H25" s="6"/>
      <c r="I25" s="6"/>
      <c r="J25" s="6" t="str">
        <f>HYPERLINK("https://www.ncbi.nlm.nih.gov/pubmed/22495314","22495314")</f>
        <v>22495314</v>
      </c>
      <c r="K25" s="13" t="s">
        <v>67</v>
      </c>
    </row>
    <row r="26" spans="1:11" ht="15.75" customHeight="1" x14ac:dyDescent="0.15">
      <c r="A26" s="3">
        <v>57</v>
      </c>
      <c r="B26" s="3" t="s">
        <v>9</v>
      </c>
      <c r="C26" s="3" t="s">
        <v>68</v>
      </c>
      <c r="D26" s="3" t="s">
        <v>69</v>
      </c>
      <c r="E26" s="3" t="s">
        <v>12</v>
      </c>
      <c r="F26" s="3"/>
      <c r="G26" s="3"/>
      <c r="H26" s="3"/>
      <c r="I26" s="3"/>
      <c r="J26" s="3"/>
      <c r="K26" s="11"/>
    </row>
    <row r="27" spans="1:11" ht="15.75" customHeight="1" x14ac:dyDescent="0.15">
      <c r="A27" s="6">
        <v>61</v>
      </c>
      <c r="B27" s="6" t="s">
        <v>9</v>
      </c>
      <c r="C27" s="6"/>
      <c r="D27" s="6"/>
      <c r="E27" s="6"/>
      <c r="F27" s="6" t="s">
        <v>70</v>
      </c>
      <c r="G27" s="6" t="s">
        <v>34</v>
      </c>
      <c r="H27" s="8"/>
      <c r="I27" s="8"/>
      <c r="J27" s="8"/>
      <c r="K27" s="14" t="s">
        <v>35</v>
      </c>
    </row>
    <row r="28" spans="1:11" ht="15.75" customHeight="1" x14ac:dyDescent="0.15">
      <c r="A28" s="6">
        <v>61</v>
      </c>
      <c r="B28" s="6" t="s">
        <v>9</v>
      </c>
      <c r="C28" s="6"/>
      <c r="D28" s="6"/>
      <c r="E28" s="6"/>
      <c r="F28" s="6" t="s">
        <v>71</v>
      </c>
      <c r="G28" s="6" t="s">
        <v>72</v>
      </c>
      <c r="H28" s="8"/>
      <c r="I28" s="8"/>
      <c r="J28" s="8" t="str">
        <f>HYPERLINK("https://www.ncbi.nlm.nih.gov/pubmed/24336570","24336570")</f>
        <v>24336570</v>
      </c>
      <c r="K28" s="14" t="s">
        <v>73</v>
      </c>
    </row>
    <row r="29" spans="1:11" ht="15.75" customHeight="1" x14ac:dyDescent="0.15">
      <c r="A29" s="6">
        <v>62</v>
      </c>
      <c r="B29" s="6" t="s">
        <v>9</v>
      </c>
      <c r="C29" s="6"/>
      <c r="D29" s="6"/>
      <c r="E29" s="6"/>
      <c r="F29" s="6" t="s">
        <v>74</v>
      </c>
      <c r="G29" s="6" t="s">
        <v>75</v>
      </c>
      <c r="H29" s="6"/>
      <c r="I29" s="6"/>
      <c r="J29" s="6" t="str">
        <f>HYPERLINK("https://www.ncbi.nlm.nih.gov/pubmed/27158780","27158780")</f>
        <v>27158780</v>
      </c>
      <c r="K29" s="13" t="s">
        <v>76</v>
      </c>
    </row>
    <row r="30" spans="1:11" ht="15.75" customHeight="1" x14ac:dyDescent="0.15">
      <c r="A30" s="6">
        <v>64</v>
      </c>
      <c r="B30" s="6" t="s">
        <v>9</v>
      </c>
      <c r="C30" s="6"/>
      <c r="D30" s="6"/>
      <c r="E30" s="6"/>
      <c r="F30" s="6" t="s">
        <v>77</v>
      </c>
      <c r="G30" s="6" t="s">
        <v>78</v>
      </c>
      <c r="H30" s="6"/>
      <c r="I30" s="6"/>
      <c r="J30" s="6"/>
      <c r="K30" s="13" t="s">
        <v>79</v>
      </c>
    </row>
    <row r="31" spans="1:11" ht="15.75" customHeight="1" x14ac:dyDescent="0.15">
      <c r="A31" s="6">
        <v>64</v>
      </c>
      <c r="B31" s="6" t="s">
        <v>9</v>
      </c>
      <c r="C31" s="6"/>
      <c r="D31" s="6"/>
      <c r="E31" s="6"/>
      <c r="F31" s="6" t="s">
        <v>80</v>
      </c>
      <c r="G31" s="6" t="s">
        <v>75</v>
      </c>
      <c r="H31" s="6"/>
      <c r="I31" s="6"/>
      <c r="J31" s="6" t="str">
        <f t="shared" ref="J31:J32" si="0">HYPERLINK("https://www.ncbi.nlm.nih.gov/pubmed/27158780","27158780")</f>
        <v>27158780</v>
      </c>
      <c r="K31" s="13" t="s">
        <v>76</v>
      </c>
    </row>
    <row r="32" spans="1:11" ht="15.75" customHeight="1" x14ac:dyDescent="0.15">
      <c r="A32" s="6">
        <v>66</v>
      </c>
      <c r="B32" s="6" t="s">
        <v>9</v>
      </c>
      <c r="C32" s="6"/>
      <c r="D32" s="6"/>
      <c r="E32" s="6"/>
      <c r="F32" s="6" t="s">
        <v>81</v>
      </c>
      <c r="G32" s="6" t="s">
        <v>82</v>
      </c>
      <c r="H32" s="6"/>
      <c r="I32" s="6"/>
      <c r="J32" s="6" t="str">
        <f t="shared" si="0"/>
        <v>27158780</v>
      </c>
      <c r="K32" s="13" t="s">
        <v>83</v>
      </c>
    </row>
    <row r="33" spans="1:11" ht="15.75" customHeight="1" x14ac:dyDescent="0.15">
      <c r="A33" s="3">
        <v>69</v>
      </c>
      <c r="B33" s="3" t="s">
        <v>9</v>
      </c>
      <c r="C33" s="3" t="s">
        <v>84</v>
      </c>
      <c r="D33" s="3" t="s">
        <v>85</v>
      </c>
      <c r="E33" s="3" t="s">
        <v>12</v>
      </c>
      <c r="F33" s="3"/>
      <c r="G33" s="3"/>
      <c r="H33" s="3"/>
      <c r="I33" s="3"/>
      <c r="J33" s="3"/>
      <c r="K33" s="11"/>
    </row>
    <row r="34" spans="1:11" ht="15.75" customHeight="1" x14ac:dyDescent="0.15">
      <c r="A34" s="3">
        <v>70</v>
      </c>
      <c r="B34" s="3" t="s">
        <v>9</v>
      </c>
      <c r="C34" s="3" t="s">
        <v>86</v>
      </c>
      <c r="D34" s="3" t="s">
        <v>87</v>
      </c>
      <c r="E34" s="3" t="s">
        <v>12</v>
      </c>
      <c r="F34" s="3"/>
      <c r="G34" s="3"/>
      <c r="H34" s="3"/>
      <c r="I34" s="3"/>
      <c r="J34" s="3"/>
      <c r="K34" s="11"/>
    </row>
    <row r="35" spans="1:11" ht="15.75" customHeight="1" x14ac:dyDescent="0.15">
      <c r="A35" s="6">
        <v>72</v>
      </c>
      <c r="B35" s="6" t="s">
        <v>9</v>
      </c>
      <c r="C35" s="6"/>
      <c r="D35" s="6"/>
      <c r="E35" s="6"/>
      <c r="F35" s="6" t="s">
        <v>88</v>
      </c>
      <c r="G35" s="6" t="s">
        <v>75</v>
      </c>
      <c r="H35" s="6"/>
      <c r="I35" s="6"/>
      <c r="J35" s="6" t="str">
        <f>HYPERLINK("https://www.ncbi.nlm.nih.gov/pubmed/27158780","27158780")</f>
        <v>27158780</v>
      </c>
      <c r="K35" s="13" t="s">
        <v>76</v>
      </c>
    </row>
    <row r="36" spans="1:11" ht="15.75" customHeight="1" x14ac:dyDescent="0.15">
      <c r="A36" s="3">
        <v>73</v>
      </c>
      <c r="B36" s="3" t="s">
        <v>9</v>
      </c>
      <c r="C36" s="3" t="s">
        <v>89</v>
      </c>
      <c r="D36" s="3" t="s">
        <v>90</v>
      </c>
      <c r="E36" s="3" t="s">
        <v>12</v>
      </c>
      <c r="F36" s="3"/>
      <c r="G36" s="3"/>
      <c r="H36" s="3"/>
      <c r="I36" s="3"/>
      <c r="J36" s="3"/>
      <c r="K36" s="11"/>
    </row>
    <row r="37" spans="1:11" ht="15.75" customHeight="1" x14ac:dyDescent="0.15">
      <c r="A37" s="3">
        <v>76</v>
      </c>
      <c r="B37" s="3" t="s">
        <v>9</v>
      </c>
      <c r="C37" s="3" t="s">
        <v>91</v>
      </c>
      <c r="D37" s="3" t="s">
        <v>92</v>
      </c>
      <c r="E37" s="3" t="s">
        <v>12</v>
      </c>
      <c r="F37" s="3"/>
      <c r="G37" s="3"/>
      <c r="H37" s="3"/>
      <c r="I37" s="3"/>
      <c r="J37" s="3"/>
      <c r="K37" s="11"/>
    </row>
    <row r="38" spans="1:11" ht="15.75" customHeight="1" x14ac:dyDescent="0.15">
      <c r="A38" s="3">
        <v>77</v>
      </c>
      <c r="B38" s="3" t="s">
        <v>9</v>
      </c>
      <c r="C38" s="3" t="s">
        <v>93</v>
      </c>
      <c r="D38" s="3" t="s">
        <v>85</v>
      </c>
      <c r="E38" s="3" t="s">
        <v>12</v>
      </c>
      <c r="F38" s="3"/>
      <c r="G38" s="3"/>
      <c r="H38" s="3"/>
      <c r="I38" s="3"/>
      <c r="J38" s="3"/>
      <c r="K38" s="11"/>
    </row>
    <row r="39" spans="1:11" ht="15.75" customHeight="1" x14ac:dyDescent="0.15">
      <c r="A39" s="6">
        <v>78</v>
      </c>
      <c r="B39" s="6" t="s">
        <v>9</v>
      </c>
      <c r="C39" s="6"/>
      <c r="D39" s="6"/>
      <c r="E39" s="6"/>
      <c r="F39" s="6" t="s">
        <v>94</v>
      </c>
      <c r="G39" s="6" t="s">
        <v>95</v>
      </c>
      <c r="H39" s="6"/>
      <c r="I39" s="6"/>
      <c r="J39" s="6" t="str">
        <f>HYPERLINK("https://www.ncbi.nlm.nih.gov/pubmed/24816253","24816253")</f>
        <v>24816253</v>
      </c>
      <c r="K39" s="13" t="s">
        <v>96</v>
      </c>
    </row>
    <row r="40" spans="1:11" ht="15.75" customHeight="1" x14ac:dyDescent="0.15">
      <c r="A40" s="6">
        <v>79</v>
      </c>
      <c r="B40" s="6" t="s">
        <v>9</v>
      </c>
      <c r="C40" s="6"/>
      <c r="D40" s="6"/>
      <c r="E40" s="6"/>
      <c r="F40" s="6" t="s">
        <v>97</v>
      </c>
      <c r="G40" s="6" t="s">
        <v>75</v>
      </c>
      <c r="H40" s="6"/>
      <c r="I40" s="6"/>
      <c r="J40" s="6" t="str">
        <f t="shared" ref="J40:J41" si="1">HYPERLINK("https://www.ncbi.nlm.nih.gov/pubmed/27158780","27158780")</f>
        <v>27158780</v>
      </c>
      <c r="K40" s="13" t="s">
        <v>76</v>
      </c>
    </row>
    <row r="41" spans="1:11" ht="16" x14ac:dyDescent="0.15">
      <c r="A41" s="6">
        <v>80</v>
      </c>
      <c r="B41" s="6" t="s">
        <v>9</v>
      </c>
      <c r="C41" s="6"/>
      <c r="D41" s="6"/>
      <c r="E41" s="6"/>
      <c r="F41" s="6" t="s">
        <v>98</v>
      </c>
      <c r="G41" s="6" t="s">
        <v>75</v>
      </c>
      <c r="H41" s="6"/>
      <c r="I41" s="6"/>
      <c r="J41" s="6" t="str">
        <f t="shared" si="1"/>
        <v>27158780</v>
      </c>
      <c r="K41" s="13" t="s">
        <v>76</v>
      </c>
    </row>
    <row r="42" spans="1:11" ht="16" x14ac:dyDescent="0.15">
      <c r="A42" s="3">
        <v>82</v>
      </c>
      <c r="B42" s="3" t="s">
        <v>9</v>
      </c>
      <c r="C42" s="3" t="s">
        <v>99</v>
      </c>
      <c r="D42" s="3" t="s">
        <v>100</v>
      </c>
      <c r="E42" s="3" t="s">
        <v>15</v>
      </c>
      <c r="F42" s="3"/>
      <c r="G42" s="3"/>
      <c r="H42" s="3"/>
      <c r="I42" s="3"/>
      <c r="J42" s="3"/>
      <c r="K42" s="11"/>
    </row>
    <row r="43" spans="1:11" ht="16" x14ac:dyDescent="0.15">
      <c r="A43" s="4">
        <v>82</v>
      </c>
      <c r="B43" s="4" t="s">
        <v>9</v>
      </c>
      <c r="C43" s="4" t="s">
        <v>101</v>
      </c>
      <c r="D43" s="4" t="s">
        <v>102</v>
      </c>
      <c r="E43" s="4" t="s">
        <v>12</v>
      </c>
      <c r="F43" s="4" t="s">
        <v>101</v>
      </c>
      <c r="G43" s="4" t="s">
        <v>103</v>
      </c>
      <c r="H43" s="4"/>
      <c r="I43" s="4"/>
      <c r="J43" s="4"/>
      <c r="K43" s="15" t="s">
        <v>104</v>
      </c>
    </row>
    <row r="44" spans="1:11" ht="16" x14ac:dyDescent="0.15">
      <c r="A44" s="6">
        <v>85</v>
      </c>
      <c r="B44" s="6" t="s">
        <v>9</v>
      </c>
      <c r="C44" s="6"/>
      <c r="D44" s="6"/>
      <c r="E44" s="6"/>
      <c r="F44" s="6" t="s">
        <v>105</v>
      </c>
      <c r="G44" s="6" t="s">
        <v>75</v>
      </c>
      <c r="H44" s="6"/>
      <c r="I44" s="6"/>
      <c r="J44" s="6" t="str">
        <f>HYPERLINK("https://www.ncbi.nlm.nih.gov/pubmed/27158780","27158780")</f>
        <v>27158780</v>
      </c>
      <c r="K44" s="13" t="s">
        <v>76</v>
      </c>
    </row>
    <row r="45" spans="1:11" ht="16" x14ac:dyDescent="0.15">
      <c r="A45" s="3">
        <v>88</v>
      </c>
      <c r="B45" s="3" t="s">
        <v>9</v>
      </c>
      <c r="C45" s="3" t="s">
        <v>106</v>
      </c>
      <c r="D45" s="3" t="s">
        <v>85</v>
      </c>
      <c r="E45" s="3" t="s">
        <v>12</v>
      </c>
      <c r="F45" s="3"/>
      <c r="G45" s="3"/>
      <c r="H45" s="3"/>
      <c r="I45" s="3"/>
      <c r="J45" s="3"/>
      <c r="K45" s="11"/>
    </row>
    <row r="46" spans="1:11" ht="16" x14ac:dyDescent="0.15">
      <c r="A46" s="3">
        <v>91</v>
      </c>
      <c r="B46" s="3" t="s">
        <v>9</v>
      </c>
      <c r="C46" s="3" t="s">
        <v>664</v>
      </c>
      <c r="D46" s="3" t="s">
        <v>107</v>
      </c>
      <c r="E46" s="3" t="s">
        <v>15</v>
      </c>
      <c r="F46" s="3"/>
      <c r="G46" s="3"/>
      <c r="H46" s="3"/>
      <c r="I46" s="3"/>
      <c r="J46" s="3"/>
      <c r="K46" s="11"/>
    </row>
    <row r="47" spans="1:11" ht="16" x14ac:dyDescent="0.15">
      <c r="A47" s="6">
        <v>94</v>
      </c>
      <c r="B47" s="6" t="s">
        <v>9</v>
      </c>
      <c r="C47" s="6"/>
      <c r="D47" s="6"/>
      <c r="E47" s="6"/>
      <c r="F47" s="6" t="s">
        <v>108</v>
      </c>
      <c r="G47" s="6" t="s">
        <v>109</v>
      </c>
      <c r="H47" s="6"/>
      <c r="I47" s="6"/>
      <c r="J47" s="6"/>
      <c r="K47" s="13" t="s">
        <v>110</v>
      </c>
    </row>
    <row r="48" spans="1:11" ht="16" x14ac:dyDescent="0.15">
      <c r="A48" s="3">
        <v>95</v>
      </c>
      <c r="B48" s="3" t="s">
        <v>9</v>
      </c>
      <c r="C48" s="3" t="s">
        <v>111</v>
      </c>
      <c r="D48" s="3" t="s">
        <v>112</v>
      </c>
      <c r="E48" s="3" t="s">
        <v>12</v>
      </c>
      <c r="F48" s="3"/>
      <c r="G48" s="3"/>
      <c r="H48" s="3"/>
      <c r="I48" s="3"/>
      <c r="J48" s="3"/>
      <c r="K48" s="11"/>
    </row>
    <row r="49" spans="1:11" ht="16" x14ac:dyDescent="0.15">
      <c r="A49" s="3">
        <v>96</v>
      </c>
      <c r="B49" s="3" t="s">
        <v>9</v>
      </c>
      <c r="C49" s="3" t="s">
        <v>113</v>
      </c>
      <c r="D49" s="3" t="s">
        <v>114</v>
      </c>
      <c r="E49" s="3" t="s">
        <v>12</v>
      </c>
      <c r="F49" s="3"/>
      <c r="G49" s="3"/>
      <c r="H49" s="3"/>
      <c r="I49" s="3"/>
      <c r="J49" s="3"/>
      <c r="K49" s="11"/>
    </row>
    <row r="50" spans="1:11" ht="16" x14ac:dyDescent="0.15">
      <c r="A50" s="6">
        <v>96</v>
      </c>
      <c r="B50" s="6" t="s">
        <v>9</v>
      </c>
      <c r="C50" s="6"/>
      <c r="D50" s="6"/>
      <c r="E50" s="6"/>
      <c r="F50" s="6" t="s">
        <v>115</v>
      </c>
      <c r="G50" s="6" t="s">
        <v>34</v>
      </c>
      <c r="H50" s="6"/>
      <c r="I50" s="6"/>
      <c r="J50" s="6"/>
      <c r="K50" s="13" t="s">
        <v>35</v>
      </c>
    </row>
    <row r="51" spans="1:11" ht="16" x14ac:dyDescent="0.15">
      <c r="A51" s="3">
        <v>101</v>
      </c>
      <c r="B51" s="3" t="s">
        <v>9</v>
      </c>
      <c r="C51" s="3" t="s">
        <v>116</v>
      </c>
      <c r="D51" s="3" t="s">
        <v>117</v>
      </c>
      <c r="E51" s="3" t="s">
        <v>12</v>
      </c>
      <c r="F51" s="3"/>
      <c r="G51" s="3"/>
      <c r="H51" s="3"/>
      <c r="I51" s="3"/>
      <c r="J51" s="3"/>
      <c r="K51" s="11"/>
    </row>
    <row r="52" spans="1:11" ht="16" x14ac:dyDescent="0.15">
      <c r="A52" s="6">
        <v>101</v>
      </c>
      <c r="B52" s="6" t="s">
        <v>118</v>
      </c>
      <c r="C52" s="6"/>
      <c r="D52" s="6"/>
      <c r="E52" s="6"/>
      <c r="F52" s="6" t="s">
        <v>119</v>
      </c>
      <c r="G52" s="6" t="s">
        <v>75</v>
      </c>
      <c r="H52" s="6"/>
      <c r="I52" s="6"/>
      <c r="J52" s="6" t="str">
        <f>HYPERLINK("https://www.ncbi.nlm.nih.gov/pubmed/27158780","27158780")</f>
        <v>27158780</v>
      </c>
      <c r="K52" s="13" t="s">
        <v>76</v>
      </c>
    </row>
    <row r="53" spans="1:11" ht="16" x14ac:dyDescent="0.15">
      <c r="A53" s="6">
        <v>101</v>
      </c>
      <c r="B53" s="6" t="s">
        <v>9</v>
      </c>
      <c r="C53" s="6"/>
      <c r="D53" s="6"/>
      <c r="E53" s="6"/>
      <c r="F53" s="6" t="s">
        <v>120</v>
      </c>
      <c r="G53" s="6" t="s">
        <v>121</v>
      </c>
      <c r="H53" s="8"/>
      <c r="I53" s="8"/>
      <c r="J53" s="8" t="str">
        <f>HYPERLINK("https://www.ncbi.nlm.nih.gov/pubmed/22817889","22817889")</f>
        <v>22817889</v>
      </c>
      <c r="K53" s="14" t="s">
        <v>122</v>
      </c>
    </row>
    <row r="54" spans="1:11" ht="16" x14ac:dyDescent="0.15">
      <c r="A54" s="6">
        <v>102</v>
      </c>
      <c r="B54" s="6" t="s">
        <v>9</v>
      </c>
      <c r="C54" s="6"/>
      <c r="D54" s="6"/>
      <c r="E54" s="6"/>
      <c r="F54" s="6" t="s">
        <v>123</v>
      </c>
      <c r="G54" s="6" t="s">
        <v>124</v>
      </c>
      <c r="H54" s="8"/>
      <c r="I54" s="8"/>
      <c r="J54" s="8" t="str">
        <f>HYPERLINK("https://www.ncbi.nlm.nih.gov/pubmed/26168399","26168399")</f>
        <v>26168399</v>
      </c>
      <c r="K54" s="14" t="s">
        <v>125</v>
      </c>
    </row>
    <row r="55" spans="1:11" ht="16" x14ac:dyDescent="0.15">
      <c r="A55" s="3">
        <v>103</v>
      </c>
      <c r="B55" s="3" t="s">
        <v>9</v>
      </c>
      <c r="C55" s="3" t="s">
        <v>126</v>
      </c>
      <c r="D55" s="3" t="s">
        <v>127</v>
      </c>
      <c r="E55" s="3" t="s">
        <v>12</v>
      </c>
      <c r="F55" s="3"/>
      <c r="G55" s="3"/>
      <c r="H55" s="3"/>
      <c r="I55" s="3"/>
      <c r="J55" s="3"/>
      <c r="K55" s="11"/>
    </row>
    <row r="56" spans="1:11" ht="16" x14ac:dyDescent="0.15">
      <c r="A56" s="3">
        <v>108</v>
      </c>
      <c r="B56" s="3" t="s">
        <v>9</v>
      </c>
      <c r="C56" s="3" t="s">
        <v>128</v>
      </c>
      <c r="D56" s="3" t="s">
        <v>129</v>
      </c>
      <c r="E56" s="3" t="s">
        <v>12</v>
      </c>
      <c r="F56" s="3"/>
      <c r="G56" s="3"/>
      <c r="H56" s="3"/>
      <c r="I56" s="3"/>
      <c r="J56" s="3"/>
      <c r="K56" s="11"/>
    </row>
    <row r="57" spans="1:11" ht="16" x14ac:dyDescent="0.15">
      <c r="A57" s="6">
        <v>108</v>
      </c>
      <c r="B57" s="6" t="s">
        <v>9</v>
      </c>
      <c r="C57" s="6"/>
      <c r="D57" s="6"/>
      <c r="E57" s="6"/>
      <c r="F57" s="6" t="s">
        <v>130</v>
      </c>
      <c r="G57" s="6" t="s">
        <v>131</v>
      </c>
      <c r="H57" s="8"/>
      <c r="I57" s="8"/>
      <c r="J57" s="8" t="str">
        <f>HYPERLINK("https://www.ncbi.nlm.nih.gov/pubmed/22895193","22895193")</f>
        <v>22895193</v>
      </c>
      <c r="K57" s="14" t="s">
        <v>132</v>
      </c>
    </row>
    <row r="58" spans="1:11" ht="32" x14ac:dyDescent="0.15">
      <c r="A58" s="6">
        <v>112</v>
      </c>
      <c r="B58" s="6" t="s">
        <v>9</v>
      </c>
      <c r="C58" s="6"/>
      <c r="D58" s="6"/>
      <c r="E58" s="6"/>
      <c r="F58" s="6" t="s">
        <v>133</v>
      </c>
      <c r="G58" s="6" t="s">
        <v>134</v>
      </c>
      <c r="H58" s="8"/>
      <c r="I58" s="8"/>
      <c r="J58" s="8" t="str">
        <f>HYPERLINK("https://www.ncbi.nlm.nih.gov/pubmed/25079317","25079317")</f>
        <v>25079317</v>
      </c>
      <c r="K58" s="14" t="s">
        <v>135</v>
      </c>
    </row>
    <row r="59" spans="1:11" ht="16" x14ac:dyDescent="0.15">
      <c r="A59" s="6">
        <v>115</v>
      </c>
      <c r="B59" s="6" t="s">
        <v>9</v>
      </c>
      <c r="C59" s="6"/>
      <c r="D59" s="6"/>
      <c r="E59" s="6"/>
      <c r="F59" s="6" t="s">
        <v>136</v>
      </c>
      <c r="G59" s="6" t="s">
        <v>137</v>
      </c>
      <c r="H59" s="6"/>
      <c r="I59" s="6"/>
      <c r="J59" s="6" t="str">
        <f>HYPERLINK("https://www.ncbi.nlm.nih.gov/pubmed/26343386","26343386")</f>
        <v>26343386</v>
      </c>
      <c r="K59" s="13" t="s">
        <v>138</v>
      </c>
    </row>
    <row r="60" spans="1:11" ht="16" x14ac:dyDescent="0.15">
      <c r="A60" s="3">
        <v>118</v>
      </c>
      <c r="B60" s="3" t="s">
        <v>9</v>
      </c>
      <c r="C60" s="3" t="s">
        <v>139</v>
      </c>
      <c r="D60" s="3" t="s">
        <v>140</v>
      </c>
      <c r="E60" s="3" t="s">
        <v>12</v>
      </c>
      <c r="F60" s="3"/>
      <c r="G60" s="3"/>
      <c r="H60" s="3"/>
      <c r="I60" s="3"/>
      <c r="J60" s="3"/>
      <c r="K60" s="11"/>
    </row>
    <row r="61" spans="1:11" ht="16" x14ac:dyDescent="0.15">
      <c r="A61" s="6">
        <v>120</v>
      </c>
      <c r="B61" s="6" t="s">
        <v>9</v>
      </c>
      <c r="C61" s="6"/>
      <c r="D61" s="6"/>
      <c r="E61" s="6"/>
      <c r="F61" s="6" t="s">
        <v>141</v>
      </c>
      <c r="G61" s="6" t="s">
        <v>137</v>
      </c>
      <c r="H61" s="6"/>
      <c r="I61" s="6"/>
      <c r="J61" s="6" t="str">
        <f>HYPERLINK("https://www.ncbi.nlm.nih.gov/pubmed/26343386","26343386")</f>
        <v>26343386</v>
      </c>
      <c r="K61" s="13" t="s">
        <v>138</v>
      </c>
    </row>
    <row r="62" spans="1:11" ht="16" x14ac:dyDescent="0.15">
      <c r="A62" s="3">
        <v>122</v>
      </c>
      <c r="B62" s="3" t="s">
        <v>9</v>
      </c>
      <c r="C62" s="3" t="s">
        <v>142</v>
      </c>
      <c r="D62" s="3" t="s">
        <v>143</v>
      </c>
      <c r="E62" s="3" t="s">
        <v>12</v>
      </c>
      <c r="F62" s="3"/>
      <c r="G62" s="3"/>
      <c r="H62" s="3"/>
      <c r="I62" s="3"/>
      <c r="J62" s="3"/>
      <c r="K62" s="11"/>
    </row>
    <row r="63" spans="1:11" ht="16" x14ac:dyDescent="0.15">
      <c r="A63" s="3">
        <v>122</v>
      </c>
      <c r="B63" s="3" t="s">
        <v>9</v>
      </c>
      <c r="C63" s="3" t="s">
        <v>142</v>
      </c>
      <c r="D63" s="3" t="s">
        <v>144</v>
      </c>
      <c r="E63" s="3" t="s">
        <v>12</v>
      </c>
      <c r="F63" s="3"/>
      <c r="G63" s="3"/>
      <c r="H63" s="3"/>
      <c r="I63" s="3"/>
      <c r="J63" s="3"/>
      <c r="K63" s="11"/>
    </row>
    <row r="64" spans="1:11" ht="16" x14ac:dyDescent="0.15">
      <c r="A64" s="6">
        <v>122</v>
      </c>
      <c r="B64" s="6" t="s">
        <v>9</v>
      </c>
      <c r="C64" s="6"/>
      <c r="D64" s="6"/>
      <c r="E64" s="6"/>
      <c r="F64" s="6" t="s">
        <v>145</v>
      </c>
      <c r="G64" s="6" t="s">
        <v>146</v>
      </c>
      <c r="H64" s="6"/>
      <c r="I64" s="6"/>
      <c r="J64" s="6"/>
      <c r="K64" s="13" t="s">
        <v>147</v>
      </c>
    </row>
    <row r="65" spans="1:11" ht="16" x14ac:dyDescent="0.15">
      <c r="A65" s="3">
        <v>123</v>
      </c>
      <c r="B65" s="3" t="s">
        <v>9</v>
      </c>
      <c r="C65" s="3" t="s">
        <v>148</v>
      </c>
      <c r="D65" s="3" t="s">
        <v>149</v>
      </c>
      <c r="E65" s="3" t="s">
        <v>12</v>
      </c>
      <c r="F65" s="3"/>
      <c r="G65" s="3"/>
      <c r="H65" s="3"/>
      <c r="I65" s="3"/>
      <c r="J65" s="3"/>
      <c r="K65" s="11"/>
    </row>
    <row r="66" spans="1:11" ht="16" x14ac:dyDescent="0.15">
      <c r="A66" s="3">
        <v>124</v>
      </c>
      <c r="B66" s="3" t="s">
        <v>9</v>
      </c>
      <c r="C66" s="3" t="s">
        <v>150</v>
      </c>
      <c r="D66" s="3" t="s">
        <v>151</v>
      </c>
      <c r="E66" s="3" t="s">
        <v>12</v>
      </c>
      <c r="F66" s="3"/>
      <c r="G66" s="3"/>
      <c r="H66" s="3"/>
      <c r="I66" s="3"/>
      <c r="J66" s="3"/>
      <c r="K66" s="11"/>
    </row>
    <row r="67" spans="1:11" ht="16" x14ac:dyDescent="0.15">
      <c r="A67" s="3">
        <v>125</v>
      </c>
      <c r="B67" s="3" t="s">
        <v>9</v>
      </c>
      <c r="C67" s="3" t="s">
        <v>674</v>
      </c>
      <c r="D67" s="3" t="s">
        <v>152</v>
      </c>
      <c r="E67" s="3" t="s">
        <v>15</v>
      </c>
      <c r="F67" s="3"/>
      <c r="G67" s="3"/>
      <c r="H67" s="3"/>
      <c r="I67" s="3"/>
      <c r="J67" s="3"/>
      <c r="K67" s="11"/>
    </row>
    <row r="68" spans="1:11" ht="16" x14ac:dyDescent="0.15">
      <c r="A68" s="3">
        <v>126</v>
      </c>
      <c r="B68" s="3" t="s">
        <v>9</v>
      </c>
      <c r="C68" s="3" t="s">
        <v>153</v>
      </c>
      <c r="D68" s="3" t="s">
        <v>154</v>
      </c>
      <c r="E68" s="3" t="s">
        <v>15</v>
      </c>
      <c r="F68" s="3"/>
      <c r="G68" s="3"/>
      <c r="H68" s="3"/>
      <c r="I68" s="3"/>
      <c r="J68" s="3"/>
      <c r="K68" s="11"/>
    </row>
    <row r="69" spans="1:11" ht="16" x14ac:dyDescent="0.15">
      <c r="A69" s="3">
        <v>126</v>
      </c>
      <c r="B69" s="3" t="s">
        <v>9</v>
      </c>
      <c r="C69" s="3" t="s">
        <v>155</v>
      </c>
      <c r="D69" s="3" t="s">
        <v>156</v>
      </c>
      <c r="E69" s="3" t="s">
        <v>12</v>
      </c>
      <c r="F69" s="3"/>
      <c r="G69" s="3"/>
      <c r="H69" s="3"/>
      <c r="I69" s="3"/>
      <c r="J69" s="3"/>
      <c r="K69" s="11"/>
    </row>
    <row r="70" spans="1:11" ht="16" x14ac:dyDescent="0.15">
      <c r="A70" s="6">
        <v>127</v>
      </c>
      <c r="B70" s="6" t="s">
        <v>9</v>
      </c>
      <c r="C70" s="6"/>
      <c r="D70" s="6"/>
      <c r="E70" s="6"/>
      <c r="F70" s="6" t="s">
        <v>157</v>
      </c>
      <c r="G70" s="7" t="s">
        <v>158</v>
      </c>
      <c r="H70" s="8"/>
      <c r="I70" s="8"/>
      <c r="J70" s="8" t="str">
        <f>HYPERLINK("https://www.ncbi.nlm.nih.gov/pubmed/23525077","23525077")</f>
        <v>23525077</v>
      </c>
      <c r="K70" s="14" t="s">
        <v>159</v>
      </c>
    </row>
    <row r="71" spans="1:11" ht="16" x14ac:dyDescent="0.15">
      <c r="A71" s="6">
        <v>128</v>
      </c>
      <c r="B71" s="6" t="s">
        <v>9</v>
      </c>
      <c r="C71" s="6"/>
      <c r="D71" s="6"/>
      <c r="E71" s="6"/>
      <c r="F71" s="6" t="s">
        <v>160</v>
      </c>
      <c r="G71" s="6" t="s">
        <v>161</v>
      </c>
      <c r="H71" s="6"/>
      <c r="I71" s="6"/>
      <c r="J71" s="6"/>
      <c r="K71" s="13"/>
    </row>
    <row r="72" spans="1:11" ht="16" x14ac:dyDescent="0.15">
      <c r="A72" s="6">
        <v>128</v>
      </c>
      <c r="B72" s="6" t="s">
        <v>9</v>
      </c>
      <c r="C72" s="6"/>
      <c r="D72" s="6"/>
      <c r="E72" s="6"/>
      <c r="F72" s="6" t="s">
        <v>162</v>
      </c>
      <c r="G72" s="6" t="s">
        <v>109</v>
      </c>
      <c r="H72" s="6"/>
      <c r="I72" s="6"/>
      <c r="J72" s="6"/>
      <c r="K72" s="13" t="s">
        <v>110</v>
      </c>
    </row>
    <row r="73" spans="1:11" ht="16" x14ac:dyDescent="0.15">
      <c r="A73" s="3">
        <v>128</v>
      </c>
      <c r="B73" s="3" t="s">
        <v>9</v>
      </c>
      <c r="C73" s="3" t="s">
        <v>163</v>
      </c>
      <c r="D73" s="3" t="s">
        <v>164</v>
      </c>
      <c r="E73" s="3" t="s">
        <v>12</v>
      </c>
      <c r="F73" s="3"/>
      <c r="G73" s="3"/>
      <c r="H73" s="3"/>
      <c r="I73" s="3"/>
      <c r="J73" s="3"/>
      <c r="K73" s="11"/>
    </row>
    <row r="74" spans="1:11" ht="16" x14ac:dyDescent="0.15">
      <c r="A74" s="3">
        <v>128</v>
      </c>
      <c r="B74" s="3" t="s">
        <v>9</v>
      </c>
      <c r="C74" s="3" t="s">
        <v>165</v>
      </c>
      <c r="D74" s="3" t="s">
        <v>166</v>
      </c>
      <c r="E74" s="3" t="s">
        <v>12</v>
      </c>
      <c r="F74" s="3"/>
      <c r="G74" s="3"/>
      <c r="H74" s="3"/>
      <c r="I74" s="3"/>
      <c r="J74" s="3"/>
      <c r="K74" s="11"/>
    </row>
    <row r="75" spans="1:11" ht="16" x14ac:dyDescent="0.15">
      <c r="A75" s="3">
        <v>134</v>
      </c>
      <c r="B75" s="3" t="s">
        <v>9</v>
      </c>
      <c r="C75" s="3" t="s">
        <v>167</v>
      </c>
      <c r="D75" s="3" t="s">
        <v>168</v>
      </c>
      <c r="E75" s="3" t="s">
        <v>12</v>
      </c>
      <c r="F75" s="3"/>
      <c r="G75" s="3"/>
      <c r="H75" s="3"/>
      <c r="I75" s="3"/>
      <c r="J75" s="3"/>
      <c r="K75" s="11"/>
    </row>
    <row r="76" spans="1:11" ht="16" x14ac:dyDescent="0.15">
      <c r="A76" s="3">
        <v>135</v>
      </c>
      <c r="B76" s="3" t="s">
        <v>9</v>
      </c>
      <c r="C76" s="3" t="s">
        <v>169</v>
      </c>
      <c r="D76" s="3" t="s">
        <v>170</v>
      </c>
      <c r="E76" s="3" t="s">
        <v>12</v>
      </c>
      <c r="F76" s="3"/>
      <c r="G76" s="3"/>
      <c r="H76" s="3"/>
      <c r="I76" s="3"/>
      <c r="J76" s="3"/>
      <c r="K76" s="11"/>
    </row>
    <row r="77" spans="1:11" ht="16" x14ac:dyDescent="0.15">
      <c r="A77" s="3">
        <v>140</v>
      </c>
      <c r="B77" s="3" t="s">
        <v>9</v>
      </c>
      <c r="C77" s="3" t="s">
        <v>171</v>
      </c>
      <c r="D77" s="3" t="s">
        <v>172</v>
      </c>
      <c r="E77" s="3" t="s">
        <v>60</v>
      </c>
      <c r="F77" s="3"/>
      <c r="G77" s="3"/>
      <c r="H77" s="3"/>
      <c r="I77" s="3"/>
      <c r="J77" s="3"/>
      <c r="K77" s="11"/>
    </row>
    <row r="78" spans="1:11" ht="16" x14ac:dyDescent="0.15">
      <c r="A78" s="3">
        <v>141</v>
      </c>
      <c r="B78" s="3" t="s">
        <v>9</v>
      </c>
      <c r="C78" s="3" t="s">
        <v>173</v>
      </c>
      <c r="D78" s="3" t="s">
        <v>174</v>
      </c>
      <c r="E78" s="3" t="s">
        <v>12</v>
      </c>
      <c r="F78" s="3"/>
      <c r="G78" s="3"/>
      <c r="H78" s="3"/>
      <c r="I78" s="3"/>
      <c r="J78" s="3"/>
      <c r="K78" s="11"/>
    </row>
    <row r="79" spans="1:11" ht="32" x14ac:dyDescent="0.15">
      <c r="A79" s="6">
        <v>144</v>
      </c>
      <c r="B79" s="6" t="s">
        <v>9</v>
      </c>
      <c r="C79" s="6"/>
      <c r="D79" s="6"/>
      <c r="E79" s="6"/>
      <c r="F79" s="6" t="s">
        <v>175</v>
      </c>
      <c r="G79" s="6" t="s">
        <v>82</v>
      </c>
      <c r="H79" s="6"/>
      <c r="I79" s="6"/>
      <c r="J79" s="6" t="str">
        <f>HYPERLINK("https://www.ncbi.nlm.nih.gov/pubmed/27158780","27158780")</f>
        <v>27158780</v>
      </c>
      <c r="K79" s="13" t="s">
        <v>83</v>
      </c>
    </row>
    <row r="80" spans="1:11" ht="16" x14ac:dyDescent="0.15">
      <c r="A80" s="6">
        <v>147</v>
      </c>
      <c r="B80" s="6" t="s">
        <v>9</v>
      </c>
      <c r="C80" s="6"/>
      <c r="D80" s="6"/>
      <c r="E80" s="6"/>
      <c r="F80" s="6" t="s">
        <v>176</v>
      </c>
      <c r="G80" s="6" t="s">
        <v>109</v>
      </c>
      <c r="H80" s="6"/>
      <c r="I80" s="6"/>
      <c r="J80" s="6"/>
      <c r="K80" s="13" t="s">
        <v>110</v>
      </c>
    </row>
    <row r="81" spans="1:11" ht="32" x14ac:dyDescent="0.15">
      <c r="A81" s="6">
        <v>151</v>
      </c>
      <c r="B81" s="6" t="s">
        <v>9</v>
      </c>
      <c r="C81" s="6"/>
      <c r="D81" s="6"/>
      <c r="E81" s="6"/>
      <c r="F81" s="6" t="s">
        <v>177</v>
      </c>
      <c r="G81" s="6" t="s">
        <v>82</v>
      </c>
      <c r="H81" s="6"/>
      <c r="I81" s="6"/>
      <c r="J81" s="6" t="str">
        <f>HYPERLINK("https://www.ncbi.nlm.nih.gov/pubmed/27158780","27158780")</f>
        <v>27158780</v>
      </c>
      <c r="K81" s="13" t="s">
        <v>83</v>
      </c>
    </row>
    <row r="82" spans="1:11" ht="16" x14ac:dyDescent="0.15">
      <c r="A82" s="3">
        <v>158</v>
      </c>
      <c r="B82" s="3" t="s">
        <v>9</v>
      </c>
      <c r="C82" s="3" t="s">
        <v>178</v>
      </c>
      <c r="D82" s="3" t="s">
        <v>179</v>
      </c>
      <c r="E82" s="3" t="s">
        <v>60</v>
      </c>
      <c r="F82" s="3"/>
      <c r="G82" s="3"/>
      <c r="H82" s="3"/>
      <c r="I82" s="3"/>
      <c r="J82" s="3"/>
      <c r="K82" s="11"/>
    </row>
    <row r="83" spans="1:11" ht="16" x14ac:dyDescent="0.15">
      <c r="A83" s="3">
        <v>159</v>
      </c>
      <c r="B83" s="3" t="s">
        <v>9</v>
      </c>
      <c r="C83" s="3" t="s">
        <v>180</v>
      </c>
      <c r="D83" s="3" t="s">
        <v>181</v>
      </c>
      <c r="E83" s="3" t="s">
        <v>12</v>
      </c>
      <c r="F83" s="3"/>
      <c r="G83" s="3"/>
      <c r="H83" s="3"/>
      <c r="I83" s="3"/>
      <c r="J83" s="3"/>
      <c r="K83" s="11"/>
    </row>
    <row r="84" spans="1:11" ht="16" x14ac:dyDescent="0.15">
      <c r="A84" s="3">
        <v>161</v>
      </c>
      <c r="B84" s="3" t="s">
        <v>9</v>
      </c>
      <c r="C84" s="3" t="s">
        <v>182</v>
      </c>
      <c r="D84" s="3" t="s">
        <v>183</v>
      </c>
      <c r="E84" s="3" t="s">
        <v>12</v>
      </c>
      <c r="F84" s="3"/>
      <c r="G84" s="3"/>
      <c r="H84" s="3"/>
      <c r="I84" s="3"/>
      <c r="J84" s="3"/>
      <c r="K84" s="11"/>
    </row>
    <row r="85" spans="1:11" ht="16" x14ac:dyDescent="0.15">
      <c r="A85" s="3">
        <v>162</v>
      </c>
      <c r="B85" s="3" t="s">
        <v>9</v>
      </c>
      <c r="C85" s="3" t="s">
        <v>184</v>
      </c>
      <c r="D85" s="3" t="s">
        <v>185</v>
      </c>
      <c r="E85" s="3" t="s">
        <v>15</v>
      </c>
      <c r="F85" s="3"/>
      <c r="G85" s="3"/>
      <c r="H85" s="3"/>
      <c r="I85" s="3"/>
      <c r="J85" s="3"/>
      <c r="K85" s="11"/>
    </row>
    <row r="86" spans="1:11" ht="16" x14ac:dyDescent="0.15">
      <c r="A86" s="6">
        <v>163</v>
      </c>
      <c r="B86" s="6" t="s">
        <v>9</v>
      </c>
      <c r="C86" s="6"/>
      <c r="D86" s="6"/>
      <c r="E86" s="6"/>
      <c r="F86" s="6" t="s">
        <v>186</v>
      </c>
      <c r="G86" s="9" t="s">
        <v>40</v>
      </c>
      <c r="H86" s="6"/>
      <c r="I86" s="6"/>
      <c r="J86" s="6" t="str">
        <f>HYPERLINK("https://www.ncbi.nlm.nih.gov/pubmed/27149842","27149842")</f>
        <v>27149842</v>
      </c>
      <c r="K86" s="13" t="s">
        <v>41</v>
      </c>
    </row>
    <row r="87" spans="1:11" ht="16" x14ac:dyDescent="0.15">
      <c r="A87" s="3">
        <v>166</v>
      </c>
      <c r="B87" s="3" t="s">
        <v>9</v>
      </c>
      <c r="C87" s="3" t="s">
        <v>187</v>
      </c>
      <c r="D87" s="3" t="s">
        <v>188</v>
      </c>
      <c r="E87" s="3" t="s">
        <v>12</v>
      </c>
      <c r="F87" s="3"/>
      <c r="G87" s="3"/>
      <c r="H87" s="3"/>
      <c r="I87" s="3"/>
      <c r="J87" s="3"/>
      <c r="K87" s="11"/>
    </row>
    <row r="88" spans="1:11" ht="16" x14ac:dyDescent="0.15">
      <c r="A88" s="6">
        <v>167</v>
      </c>
      <c r="B88" s="6" t="s">
        <v>9</v>
      </c>
      <c r="C88" s="6"/>
      <c r="D88" s="6"/>
      <c r="E88" s="6"/>
      <c r="F88" s="6" t="s">
        <v>189</v>
      </c>
      <c r="G88" s="6" t="s">
        <v>124</v>
      </c>
      <c r="H88" s="6"/>
      <c r="I88" s="6"/>
      <c r="J88" s="6" t="str">
        <f>HYPERLINK("https://www.ncbi.nlm.nih.gov/pubmed/26168399","26168399")</f>
        <v>26168399</v>
      </c>
      <c r="K88" s="13" t="s">
        <v>125</v>
      </c>
    </row>
    <row r="89" spans="1:11" ht="16" x14ac:dyDescent="0.15">
      <c r="A89" s="3">
        <v>168</v>
      </c>
      <c r="B89" s="3" t="s">
        <v>9</v>
      </c>
      <c r="C89" s="3" t="s">
        <v>190</v>
      </c>
      <c r="D89" s="3" t="s">
        <v>191</v>
      </c>
      <c r="E89" s="3" t="s">
        <v>12</v>
      </c>
      <c r="F89" s="3"/>
      <c r="G89" s="3"/>
      <c r="H89" s="3"/>
      <c r="I89" s="3"/>
      <c r="J89" s="3"/>
      <c r="K89" s="11"/>
    </row>
    <row r="90" spans="1:11" ht="32" x14ac:dyDescent="0.15">
      <c r="A90" s="6">
        <v>177</v>
      </c>
      <c r="B90" s="6" t="s">
        <v>9</v>
      </c>
      <c r="C90" s="6"/>
      <c r="D90" s="6"/>
      <c r="E90" s="6"/>
      <c r="F90" s="6" t="s">
        <v>192</v>
      </c>
      <c r="G90" s="6" t="s">
        <v>82</v>
      </c>
      <c r="H90" s="6"/>
      <c r="I90" s="6"/>
      <c r="J90" s="6" t="str">
        <f>HYPERLINK("https://www.ncbi.nlm.nih.gov/pubmed/27158780","27158780")</f>
        <v>27158780</v>
      </c>
      <c r="K90" s="13" t="s">
        <v>83</v>
      </c>
    </row>
    <row r="91" spans="1:11" ht="16" x14ac:dyDescent="0.15">
      <c r="A91" s="3">
        <v>180</v>
      </c>
      <c r="B91" s="3" t="s">
        <v>9</v>
      </c>
      <c r="C91" s="3" t="s">
        <v>193</v>
      </c>
      <c r="D91" s="3" t="s">
        <v>85</v>
      </c>
      <c r="E91" s="3" t="s">
        <v>12</v>
      </c>
      <c r="F91" s="3"/>
      <c r="G91" s="3"/>
      <c r="H91" s="3"/>
      <c r="I91" s="3"/>
      <c r="J91" s="3"/>
      <c r="K91" s="11"/>
    </row>
    <row r="92" spans="1:11" ht="16" x14ac:dyDescent="0.15">
      <c r="A92" s="3">
        <v>183</v>
      </c>
      <c r="B92" s="3" t="s">
        <v>9</v>
      </c>
      <c r="C92" s="3" t="s">
        <v>194</v>
      </c>
      <c r="D92" s="3" t="s">
        <v>195</v>
      </c>
      <c r="E92" s="3" t="s">
        <v>12</v>
      </c>
      <c r="F92" s="3"/>
      <c r="G92" s="3"/>
      <c r="H92" s="3"/>
      <c r="I92" s="3"/>
      <c r="J92" s="3"/>
      <c r="K92" s="11"/>
    </row>
    <row r="93" spans="1:11" ht="16" x14ac:dyDescent="0.15">
      <c r="A93" s="6">
        <v>186</v>
      </c>
      <c r="B93" s="6" t="s">
        <v>9</v>
      </c>
      <c r="C93" s="6"/>
      <c r="D93" s="6"/>
      <c r="E93" s="6"/>
      <c r="F93" s="6" t="s">
        <v>196</v>
      </c>
      <c r="G93" s="6" t="s">
        <v>121</v>
      </c>
      <c r="H93" s="8"/>
      <c r="I93" s="8"/>
      <c r="J93" s="8" t="str">
        <f>HYPERLINK("https://www.ncbi.nlm.nih.gov/pubmed/22817889","22817889")</f>
        <v>22817889</v>
      </c>
      <c r="K93" s="14" t="s">
        <v>122</v>
      </c>
    </row>
    <row r="94" spans="1:11" ht="16" x14ac:dyDescent="0.15">
      <c r="A94" s="4">
        <v>189</v>
      </c>
      <c r="B94" s="4" t="s">
        <v>9</v>
      </c>
      <c r="C94" s="4" t="s">
        <v>197</v>
      </c>
      <c r="D94" s="4" t="s">
        <v>198</v>
      </c>
      <c r="E94" s="4" t="s">
        <v>12</v>
      </c>
      <c r="F94" s="4" t="s">
        <v>197</v>
      </c>
      <c r="G94" s="4" t="s">
        <v>109</v>
      </c>
      <c r="H94" s="4"/>
      <c r="I94" s="4"/>
      <c r="J94" s="4"/>
      <c r="K94" s="15" t="s">
        <v>110</v>
      </c>
    </row>
    <row r="95" spans="1:11" ht="32" x14ac:dyDescent="0.15">
      <c r="A95" s="6">
        <v>189</v>
      </c>
      <c r="B95" s="6" t="s">
        <v>9</v>
      </c>
      <c r="C95" s="6"/>
      <c r="D95" s="6"/>
      <c r="E95" s="6"/>
      <c r="F95" s="6" t="s">
        <v>199</v>
      </c>
      <c r="G95" s="6" t="s">
        <v>200</v>
      </c>
      <c r="H95" s="6"/>
      <c r="I95" s="6"/>
      <c r="J95" s="6" t="s">
        <v>201</v>
      </c>
      <c r="K95" s="13" t="s">
        <v>202</v>
      </c>
    </row>
    <row r="96" spans="1:11" ht="32" x14ac:dyDescent="0.15">
      <c r="A96" s="6">
        <v>192</v>
      </c>
      <c r="B96" s="6" t="s">
        <v>9</v>
      </c>
      <c r="C96" s="6"/>
      <c r="D96" s="6"/>
      <c r="E96" s="6"/>
      <c r="F96" s="6" t="s">
        <v>203</v>
      </c>
      <c r="G96" s="6" t="s">
        <v>204</v>
      </c>
      <c r="H96" s="6"/>
      <c r="I96" s="6"/>
      <c r="J96" s="6" t="str">
        <f>HYPERLINK("https://www.ncbi.nlm.nih.gov/pubmed/23636398","23636398")</f>
        <v>23636398</v>
      </c>
      <c r="K96" s="13" t="s">
        <v>205</v>
      </c>
    </row>
    <row r="97" spans="1:11" ht="32" x14ac:dyDescent="0.15">
      <c r="A97" s="6">
        <v>193</v>
      </c>
      <c r="B97" s="6" t="s">
        <v>9</v>
      </c>
      <c r="C97" s="6"/>
      <c r="D97" s="6"/>
      <c r="E97" s="6"/>
      <c r="F97" s="6" t="s">
        <v>206</v>
      </c>
      <c r="G97" s="6" t="s">
        <v>207</v>
      </c>
      <c r="H97" s="6"/>
      <c r="I97" s="6"/>
      <c r="J97" s="6" t="str">
        <f>HYPERLINK("https://www.ncbi.nlm.nih.gov/pubmed/22842228","22842228")</f>
        <v>22842228</v>
      </c>
      <c r="K97" s="13" t="s">
        <v>110</v>
      </c>
    </row>
    <row r="98" spans="1:11" ht="16" x14ac:dyDescent="0.15">
      <c r="A98" s="6">
        <v>193</v>
      </c>
      <c r="B98" s="6" t="s">
        <v>9</v>
      </c>
      <c r="C98" s="6"/>
      <c r="D98" s="6"/>
      <c r="E98" s="6"/>
      <c r="F98" s="6" t="s">
        <v>208</v>
      </c>
      <c r="G98" s="7" t="s">
        <v>40</v>
      </c>
      <c r="H98" s="8"/>
      <c r="I98" s="8"/>
      <c r="J98" s="8" t="str">
        <f>HYPERLINK("https://www.ncbi.nlm.nih.gov/pubmed/27149842","27149842")</f>
        <v>27149842</v>
      </c>
      <c r="K98" s="14" t="s">
        <v>41</v>
      </c>
    </row>
    <row r="99" spans="1:11" ht="16" x14ac:dyDescent="0.15">
      <c r="A99" s="3"/>
      <c r="B99" s="3" t="s">
        <v>209</v>
      </c>
      <c r="C99" s="3" t="s">
        <v>210</v>
      </c>
      <c r="D99" s="3" t="s">
        <v>211</v>
      </c>
      <c r="E99" s="3" t="s">
        <v>12</v>
      </c>
      <c r="F99" s="3"/>
      <c r="G99" s="3"/>
      <c r="H99" s="3"/>
      <c r="I99" s="3"/>
      <c r="J99" s="3"/>
      <c r="K99" s="11"/>
    </row>
    <row r="100" spans="1:11" ht="16" x14ac:dyDescent="0.15">
      <c r="A100" s="3"/>
      <c r="B100" s="3" t="s">
        <v>209</v>
      </c>
      <c r="C100" s="3" t="s">
        <v>210</v>
      </c>
      <c r="D100" s="3" t="s">
        <v>212</v>
      </c>
      <c r="E100" s="3" t="s">
        <v>12</v>
      </c>
      <c r="F100" s="3"/>
      <c r="G100" s="3"/>
      <c r="H100" s="3"/>
      <c r="I100" s="3"/>
      <c r="J100" s="3"/>
      <c r="K100" s="11"/>
    </row>
    <row r="101" spans="1:11" ht="16" x14ac:dyDescent="0.15">
      <c r="A101" s="3"/>
      <c r="B101" s="3" t="s">
        <v>209</v>
      </c>
      <c r="C101" s="3" t="s">
        <v>210</v>
      </c>
      <c r="D101" s="3" t="s">
        <v>213</v>
      </c>
      <c r="E101" s="3" t="s">
        <v>12</v>
      </c>
      <c r="F101" s="3"/>
      <c r="G101" s="3"/>
      <c r="H101" s="3"/>
      <c r="I101" s="3"/>
      <c r="J101" s="3"/>
      <c r="K101" s="11"/>
    </row>
    <row r="102" spans="1:11" ht="16" x14ac:dyDescent="0.15">
      <c r="A102" s="3"/>
      <c r="B102" s="3" t="s">
        <v>209</v>
      </c>
      <c r="C102" s="3" t="s">
        <v>210</v>
      </c>
      <c r="D102" s="3" t="s">
        <v>214</v>
      </c>
      <c r="E102" s="3" t="s">
        <v>12</v>
      </c>
      <c r="F102" s="3"/>
      <c r="G102" s="3"/>
      <c r="H102" s="3"/>
      <c r="I102" s="3"/>
      <c r="J102" s="3"/>
      <c r="K102" s="11"/>
    </row>
    <row r="103" spans="1:11" ht="16" x14ac:dyDescent="0.15">
      <c r="A103" s="3"/>
      <c r="B103" s="3" t="s">
        <v>209</v>
      </c>
      <c r="C103" s="3" t="s">
        <v>210</v>
      </c>
      <c r="D103" s="3" t="s">
        <v>215</v>
      </c>
      <c r="E103" s="3" t="s">
        <v>12</v>
      </c>
      <c r="F103" s="3"/>
      <c r="G103" s="3"/>
      <c r="H103" s="3"/>
      <c r="I103" s="3"/>
      <c r="J103" s="3"/>
      <c r="K103" s="11"/>
    </row>
    <row r="104" spans="1:11" ht="16" x14ac:dyDescent="0.15">
      <c r="A104" s="3"/>
      <c r="B104" s="3" t="s">
        <v>209</v>
      </c>
      <c r="C104" s="3" t="s">
        <v>210</v>
      </c>
      <c r="D104" s="3" t="s">
        <v>216</v>
      </c>
      <c r="E104" s="3" t="s">
        <v>12</v>
      </c>
      <c r="F104" s="3"/>
      <c r="G104" s="3"/>
      <c r="H104" s="3"/>
      <c r="I104" s="3"/>
      <c r="J104" s="3"/>
      <c r="K104" s="11"/>
    </row>
    <row r="105" spans="1:11" ht="16" x14ac:dyDescent="0.15">
      <c r="A105" s="6">
        <v>200</v>
      </c>
      <c r="B105" s="6" t="s">
        <v>217</v>
      </c>
      <c r="C105" s="6"/>
      <c r="D105" s="6"/>
      <c r="E105" s="6"/>
      <c r="F105" s="6" t="s">
        <v>218</v>
      </c>
      <c r="G105" s="7" t="s">
        <v>40</v>
      </c>
      <c r="H105" s="8"/>
      <c r="I105" s="8"/>
      <c r="J105" s="8" t="str">
        <f>HYPERLINK("https://www.ncbi.nlm.nih.gov/pubmed/27149842","27149842")</f>
        <v>27149842</v>
      </c>
      <c r="K105" s="14" t="s">
        <v>41</v>
      </c>
    </row>
    <row r="106" spans="1:11" ht="16" x14ac:dyDescent="0.15">
      <c r="A106" s="4">
        <v>203</v>
      </c>
      <c r="B106" s="4" t="s">
        <v>217</v>
      </c>
      <c r="C106" s="4" t="s">
        <v>219</v>
      </c>
      <c r="D106" s="4" t="s">
        <v>220</v>
      </c>
      <c r="E106" s="4" t="s">
        <v>12</v>
      </c>
      <c r="F106" s="4" t="s">
        <v>219</v>
      </c>
      <c r="G106" s="4" t="s">
        <v>221</v>
      </c>
      <c r="H106" s="4"/>
      <c r="I106" s="4"/>
      <c r="J106" s="4" t="str">
        <f>HYPERLINK("https://www.ncbi.nlm.nih.gov/pubmed/22842228","22842228")</f>
        <v>22842228</v>
      </c>
      <c r="K106" s="15" t="s">
        <v>222</v>
      </c>
    </row>
    <row r="107" spans="1:11" ht="32" x14ac:dyDescent="0.15">
      <c r="A107" s="6">
        <v>203</v>
      </c>
      <c r="B107" s="6" t="s">
        <v>217</v>
      </c>
      <c r="C107" s="6"/>
      <c r="D107" s="6"/>
      <c r="E107" s="6"/>
      <c r="F107" s="6" t="s">
        <v>223</v>
      </c>
      <c r="G107" s="6" t="s">
        <v>224</v>
      </c>
      <c r="H107" s="6"/>
      <c r="I107" s="6"/>
      <c r="J107" s="6" t="str">
        <f>HYPERLINK("https://www.ncbi.nlm.nih.gov/pubmed/23636398","23636398")</f>
        <v>23636398</v>
      </c>
      <c r="K107" s="13" t="s">
        <v>205</v>
      </c>
    </row>
    <row r="108" spans="1:11" ht="16" x14ac:dyDescent="0.15">
      <c r="A108" s="3">
        <v>204</v>
      </c>
      <c r="B108" s="3" t="s">
        <v>217</v>
      </c>
      <c r="C108" s="3" t="s">
        <v>225</v>
      </c>
      <c r="D108" s="3" t="s">
        <v>226</v>
      </c>
      <c r="E108" s="3" t="s">
        <v>12</v>
      </c>
      <c r="F108" s="3"/>
      <c r="G108" s="3"/>
      <c r="H108" s="3"/>
      <c r="I108" s="3"/>
      <c r="J108" s="3"/>
      <c r="K108" s="11"/>
    </row>
    <row r="109" spans="1:11" ht="16" x14ac:dyDescent="0.15">
      <c r="A109" s="3">
        <v>204</v>
      </c>
      <c r="B109" s="3" t="s">
        <v>217</v>
      </c>
      <c r="C109" s="3" t="s">
        <v>227</v>
      </c>
      <c r="D109" s="3" t="s">
        <v>228</v>
      </c>
      <c r="E109" s="3" t="s">
        <v>12</v>
      </c>
      <c r="F109" s="3"/>
      <c r="G109" s="3"/>
      <c r="H109" s="3"/>
      <c r="I109" s="3"/>
      <c r="J109" s="3"/>
      <c r="K109" s="11"/>
    </row>
    <row r="110" spans="1:11" ht="16" x14ac:dyDescent="0.15">
      <c r="A110" s="6">
        <v>205</v>
      </c>
      <c r="B110" s="6" t="s">
        <v>217</v>
      </c>
      <c r="C110" s="6"/>
      <c r="D110" s="6"/>
      <c r="E110" s="6"/>
      <c r="F110" s="6" t="s">
        <v>229</v>
      </c>
      <c r="G110" s="6" t="s">
        <v>109</v>
      </c>
      <c r="H110" s="6"/>
      <c r="I110" s="6"/>
      <c r="J110" s="6"/>
      <c r="K110" s="13" t="s">
        <v>110</v>
      </c>
    </row>
    <row r="111" spans="1:11" ht="16" x14ac:dyDescent="0.15">
      <c r="A111" s="3">
        <v>208</v>
      </c>
      <c r="B111" s="3" t="s">
        <v>217</v>
      </c>
      <c r="C111" s="3" t="s">
        <v>230</v>
      </c>
      <c r="D111" s="3" t="s">
        <v>231</v>
      </c>
      <c r="E111" s="3" t="s">
        <v>12</v>
      </c>
      <c r="F111" s="3"/>
      <c r="G111" s="3"/>
      <c r="H111" s="3"/>
      <c r="I111" s="3"/>
      <c r="J111" s="3"/>
      <c r="K111" s="11"/>
    </row>
    <row r="112" spans="1:11" ht="16" x14ac:dyDescent="0.15">
      <c r="A112" s="3">
        <v>209</v>
      </c>
      <c r="B112" s="3" t="s">
        <v>217</v>
      </c>
      <c r="C112" s="3" t="s">
        <v>232</v>
      </c>
      <c r="D112" s="3" t="s">
        <v>233</v>
      </c>
      <c r="E112" s="3" t="s">
        <v>60</v>
      </c>
      <c r="F112" s="3"/>
      <c r="G112" s="3"/>
      <c r="H112" s="3"/>
      <c r="I112" s="3"/>
      <c r="J112" s="3"/>
      <c r="K112" s="11"/>
    </row>
    <row r="113" spans="1:11" ht="16" x14ac:dyDescent="0.15">
      <c r="A113" s="6">
        <v>214</v>
      </c>
      <c r="B113" s="6" t="s">
        <v>217</v>
      </c>
      <c r="C113" s="6"/>
      <c r="D113" s="6"/>
      <c r="E113" s="6"/>
      <c r="F113" s="6" t="s">
        <v>234</v>
      </c>
      <c r="G113" s="6" t="s">
        <v>109</v>
      </c>
      <c r="H113" s="6"/>
      <c r="I113" s="6"/>
      <c r="J113" s="6"/>
      <c r="K113" s="13" t="s">
        <v>110</v>
      </c>
    </row>
    <row r="114" spans="1:11" ht="16" x14ac:dyDescent="0.15">
      <c r="A114" s="3">
        <v>215</v>
      </c>
      <c r="B114" s="3" t="s">
        <v>217</v>
      </c>
      <c r="C114" s="3" t="s">
        <v>235</v>
      </c>
      <c r="D114" s="3" t="s">
        <v>236</v>
      </c>
      <c r="E114" s="3" t="s">
        <v>15</v>
      </c>
      <c r="F114" s="3"/>
      <c r="G114" s="3"/>
      <c r="H114" s="3"/>
      <c r="I114" s="3"/>
      <c r="J114" s="3"/>
      <c r="K114" s="11"/>
    </row>
    <row r="115" spans="1:11" ht="16" x14ac:dyDescent="0.15">
      <c r="A115" s="3">
        <v>215</v>
      </c>
      <c r="B115" s="3" t="s">
        <v>217</v>
      </c>
      <c r="C115" s="3" t="s">
        <v>237</v>
      </c>
      <c r="D115" s="3" t="s">
        <v>238</v>
      </c>
      <c r="E115" s="3" t="s">
        <v>12</v>
      </c>
      <c r="F115" s="3"/>
      <c r="G115" s="3"/>
      <c r="H115" s="3"/>
      <c r="I115" s="3"/>
      <c r="J115" s="3"/>
      <c r="K115" s="11"/>
    </row>
    <row r="116" spans="1:11" ht="16" x14ac:dyDescent="0.15">
      <c r="A116" s="3">
        <v>216</v>
      </c>
      <c r="B116" s="3" t="s">
        <v>217</v>
      </c>
      <c r="C116" s="3" t="s">
        <v>239</v>
      </c>
      <c r="D116" s="3" t="s">
        <v>240</v>
      </c>
      <c r="E116" s="3" t="s">
        <v>12</v>
      </c>
      <c r="F116" s="3"/>
      <c r="G116" s="3"/>
      <c r="H116" s="3"/>
      <c r="I116" s="3"/>
      <c r="J116" s="3"/>
      <c r="K116" s="11"/>
    </row>
    <row r="117" spans="1:11" ht="16" x14ac:dyDescent="0.15">
      <c r="A117" s="3">
        <v>218</v>
      </c>
      <c r="B117" s="3" t="s">
        <v>217</v>
      </c>
      <c r="C117" s="3" t="s">
        <v>241</v>
      </c>
      <c r="D117" s="3" t="s">
        <v>242</v>
      </c>
      <c r="E117" s="3" t="s">
        <v>60</v>
      </c>
      <c r="F117" s="3"/>
      <c r="G117" s="3"/>
      <c r="H117" s="3"/>
      <c r="I117" s="3"/>
      <c r="J117" s="3"/>
      <c r="K117" s="11"/>
    </row>
    <row r="118" spans="1:11" ht="16" x14ac:dyDescent="0.15">
      <c r="A118" s="3">
        <v>218</v>
      </c>
      <c r="B118" s="3" t="s">
        <v>217</v>
      </c>
      <c r="C118" s="3" t="s">
        <v>243</v>
      </c>
      <c r="D118" s="3" t="s">
        <v>244</v>
      </c>
      <c r="E118" s="3" t="s">
        <v>12</v>
      </c>
      <c r="F118" s="3"/>
      <c r="G118" s="3"/>
      <c r="H118" s="3"/>
      <c r="I118" s="3"/>
      <c r="J118" s="3"/>
      <c r="K118" s="11"/>
    </row>
    <row r="119" spans="1:11" ht="16" x14ac:dyDescent="0.15">
      <c r="A119" s="4">
        <v>226</v>
      </c>
      <c r="B119" s="4" t="s">
        <v>217</v>
      </c>
      <c r="C119" s="4" t="s">
        <v>245</v>
      </c>
      <c r="D119" s="4" t="s">
        <v>246</v>
      </c>
      <c r="E119" s="4" t="s">
        <v>12</v>
      </c>
      <c r="F119" s="4" t="s">
        <v>245</v>
      </c>
      <c r="G119" s="4" t="s">
        <v>221</v>
      </c>
      <c r="H119" s="4"/>
      <c r="I119" s="4"/>
      <c r="J119" s="4" t="str">
        <f>HYPERLINK("https://www.ncbi.nlm.nih.gov/pubmed/22842228","22842228")</f>
        <v>22842228</v>
      </c>
      <c r="K119" s="15" t="s">
        <v>222</v>
      </c>
    </row>
    <row r="120" spans="1:11" ht="16" x14ac:dyDescent="0.15">
      <c r="A120" s="3">
        <v>228</v>
      </c>
      <c r="B120" s="3" t="s">
        <v>217</v>
      </c>
      <c r="C120" s="3" t="s">
        <v>247</v>
      </c>
      <c r="D120" s="3" t="s">
        <v>248</v>
      </c>
      <c r="E120" s="3" t="s">
        <v>60</v>
      </c>
      <c r="F120" s="3"/>
      <c r="G120" s="3"/>
      <c r="H120" s="3"/>
      <c r="I120" s="3"/>
      <c r="J120" s="3"/>
      <c r="K120" s="11"/>
    </row>
    <row r="121" spans="1:11" ht="16" x14ac:dyDescent="0.15">
      <c r="A121" s="3">
        <v>230</v>
      </c>
      <c r="B121" s="3" t="s">
        <v>217</v>
      </c>
      <c r="C121" s="3" t="s">
        <v>249</v>
      </c>
      <c r="D121" s="3" t="s">
        <v>250</v>
      </c>
      <c r="E121" s="3" t="s">
        <v>60</v>
      </c>
      <c r="F121" s="3"/>
      <c r="G121" s="3"/>
      <c r="H121" s="3"/>
      <c r="I121" s="3"/>
      <c r="J121" s="3"/>
      <c r="K121" s="11"/>
    </row>
    <row r="122" spans="1:11" ht="16" x14ac:dyDescent="0.15">
      <c r="A122" s="6">
        <v>232</v>
      </c>
      <c r="B122" s="6" t="s">
        <v>217</v>
      </c>
      <c r="C122" s="6"/>
      <c r="D122" s="6"/>
      <c r="E122" s="6"/>
      <c r="F122" s="6" t="s">
        <v>251</v>
      </c>
      <c r="G122" s="6" t="s">
        <v>221</v>
      </c>
      <c r="H122" s="6"/>
      <c r="I122" s="6"/>
      <c r="J122" s="6" t="str">
        <f>HYPERLINK("https://www.ncbi.nlm.nih.gov/pubmed/22842228","22842228")</f>
        <v>22842228</v>
      </c>
      <c r="K122" s="13" t="s">
        <v>222</v>
      </c>
    </row>
    <row r="123" spans="1:11" ht="16" x14ac:dyDescent="0.15">
      <c r="A123" s="6">
        <v>238</v>
      </c>
      <c r="B123" s="6" t="s">
        <v>217</v>
      </c>
      <c r="C123" s="6"/>
      <c r="D123" s="6"/>
      <c r="E123" s="6"/>
      <c r="F123" s="6" t="s">
        <v>252</v>
      </c>
      <c r="G123" s="6" t="s">
        <v>75</v>
      </c>
      <c r="H123" s="6"/>
      <c r="I123" s="6"/>
      <c r="J123" s="6" t="str">
        <f>HYPERLINK("https://www.ncbi.nlm.nih.gov/pubmed/27158780","27158780")</f>
        <v>27158780</v>
      </c>
      <c r="K123" s="13" t="s">
        <v>76</v>
      </c>
    </row>
    <row r="124" spans="1:11" ht="16" x14ac:dyDescent="0.15">
      <c r="A124" s="3">
        <v>240</v>
      </c>
      <c r="B124" s="3" t="s">
        <v>217</v>
      </c>
      <c r="C124" s="3" t="s">
        <v>253</v>
      </c>
      <c r="D124" s="3" t="s">
        <v>254</v>
      </c>
      <c r="E124" s="3" t="s">
        <v>60</v>
      </c>
      <c r="F124" s="3"/>
      <c r="G124" s="3"/>
      <c r="H124" s="3"/>
      <c r="I124" s="3"/>
      <c r="J124" s="3"/>
      <c r="K124" s="11"/>
    </row>
    <row r="125" spans="1:11" ht="16" x14ac:dyDescent="0.15">
      <c r="A125" s="6">
        <v>242</v>
      </c>
      <c r="B125" s="6" t="s">
        <v>217</v>
      </c>
      <c r="C125" s="6"/>
      <c r="D125" s="6"/>
      <c r="E125" s="6"/>
      <c r="F125" s="6" t="s">
        <v>255</v>
      </c>
      <c r="G125" s="6" t="s">
        <v>75</v>
      </c>
      <c r="H125" s="6"/>
      <c r="I125" s="6"/>
      <c r="J125" s="6" t="str">
        <f>HYPERLINK("https://www.ncbi.nlm.nih.gov/pubmed/27158780","27158780")</f>
        <v>27158780</v>
      </c>
      <c r="K125" s="13" t="s">
        <v>76</v>
      </c>
    </row>
    <row r="126" spans="1:11" ht="16" x14ac:dyDescent="0.15">
      <c r="A126" s="3">
        <v>243</v>
      </c>
      <c r="B126" s="3" t="s">
        <v>217</v>
      </c>
      <c r="C126" s="3" t="s">
        <v>256</v>
      </c>
      <c r="D126" s="3" t="s">
        <v>85</v>
      </c>
      <c r="E126" s="3" t="s">
        <v>12</v>
      </c>
      <c r="F126" s="3"/>
      <c r="G126" s="3"/>
      <c r="H126" s="3"/>
      <c r="I126" s="3"/>
      <c r="J126" s="3"/>
      <c r="K126" s="11"/>
    </row>
    <row r="127" spans="1:11" ht="16" x14ac:dyDescent="0.15">
      <c r="A127" s="3"/>
      <c r="B127" s="3" t="s">
        <v>257</v>
      </c>
      <c r="C127" s="3" t="s">
        <v>210</v>
      </c>
      <c r="D127" s="3" t="s">
        <v>258</v>
      </c>
      <c r="E127" s="3" t="s">
        <v>12</v>
      </c>
      <c r="F127" s="3"/>
      <c r="G127" s="3"/>
      <c r="H127" s="3"/>
      <c r="I127" s="3"/>
      <c r="J127" s="3"/>
      <c r="K127" s="11"/>
    </row>
    <row r="128" spans="1:11" ht="16" x14ac:dyDescent="0.15">
      <c r="A128" s="3"/>
      <c r="B128" s="3" t="s">
        <v>257</v>
      </c>
      <c r="C128" s="3" t="s">
        <v>210</v>
      </c>
      <c r="D128" s="3" t="s">
        <v>259</v>
      </c>
      <c r="E128" s="3" t="s">
        <v>12</v>
      </c>
      <c r="F128" s="3"/>
      <c r="G128" s="3"/>
      <c r="H128" s="3"/>
      <c r="I128" s="3"/>
      <c r="J128" s="3"/>
      <c r="K128" s="11"/>
    </row>
    <row r="129" spans="1:11" ht="16" x14ac:dyDescent="0.15">
      <c r="A129" s="3"/>
      <c r="B129" s="3" t="s">
        <v>257</v>
      </c>
      <c r="C129" s="3" t="s">
        <v>210</v>
      </c>
      <c r="D129" s="3" t="s">
        <v>260</v>
      </c>
      <c r="E129" s="3" t="s">
        <v>12</v>
      </c>
      <c r="F129" s="3"/>
      <c r="G129" s="3"/>
      <c r="H129" s="3"/>
      <c r="I129" s="3"/>
      <c r="J129" s="3"/>
      <c r="K129" s="11"/>
    </row>
    <row r="130" spans="1:11" ht="16" x14ac:dyDescent="0.15">
      <c r="A130" s="3"/>
      <c r="B130" s="3" t="s">
        <v>257</v>
      </c>
      <c r="C130" s="3" t="s">
        <v>210</v>
      </c>
      <c r="D130" s="3" t="s">
        <v>261</v>
      </c>
      <c r="E130" s="3" t="s">
        <v>12</v>
      </c>
      <c r="F130" s="3"/>
      <c r="G130" s="3"/>
      <c r="H130" s="3"/>
      <c r="I130" s="3"/>
      <c r="J130" s="3"/>
      <c r="K130" s="11"/>
    </row>
    <row r="131" spans="1:11" ht="16" x14ac:dyDescent="0.15">
      <c r="A131" s="3"/>
      <c r="B131" s="3" t="s">
        <v>257</v>
      </c>
      <c r="C131" s="3" t="s">
        <v>210</v>
      </c>
      <c r="D131" s="3" t="s">
        <v>262</v>
      </c>
      <c r="E131" s="3" t="s">
        <v>12</v>
      </c>
      <c r="F131" s="3"/>
      <c r="G131" s="3"/>
      <c r="H131" s="3"/>
      <c r="I131" s="3"/>
      <c r="J131" s="3"/>
      <c r="K131" s="11"/>
    </row>
    <row r="132" spans="1:11" ht="16" x14ac:dyDescent="0.15">
      <c r="A132" s="3">
        <v>244</v>
      </c>
      <c r="B132" s="3" t="s">
        <v>263</v>
      </c>
      <c r="C132" s="3" t="s">
        <v>264</v>
      </c>
      <c r="D132" s="3" t="s">
        <v>265</v>
      </c>
      <c r="E132" s="3" t="s">
        <v>12</v>
      </c>
      <c r="F132" s="3"/>
      <c r="G132" s="3"/>
      <c r="H132" s="3"/>
      <c r="I132" s="3"/>
      <c r="J132" s="3"/>
      <c r="K132" s="11"/>
    </row>
    <row r="133" spans="1:11" ht="16" x14ac:dyDescent="0.15">
      <c r="A133" s="3">
        <v>244</v>
      </c>
      <c r="B133" s="3" t="s">
        <v>263</v>
      </c>
      <c r="C133" s="3" t="s">
        <v>266</v>
      </c>
      <c r="D133" s="3" t="s">
        <v>267</v>
      </c>
      <c r="E133" s="3" t="s">
        <v>12</v>
      </c>
      <c r="F133" s="3"/>
      <c r="G133" s="3"/>
      <c r="H133" s="3"/>
      <c r="I133" s="3"/>
      <c r="J133" s="3"/>
      <c r="K133" s="11"/>
    </row>
    <row r="134" spans="1:11" ht="16" x14ac:dyDescent="0.15">
      <c r="A134" s="6">
        <v>244</v>
      </c>
      <c r="B134" s="6" t="s">
        <v>263</v>
      </c>
      <c r="C134" s="6"/>
      <c r="D134" s="6"/>
      <c r="E134" s="6"/>
      <c r="F134" s="6" t="s">
        <v>268</v>
      </c>
      <c r="G134" s="6" t="s">
        <v>75</v>
      </c>
      <c r="H134" s="6"/>
      <c r="I134" s="6"/>
      <c r="J134" s="6" t="str">
        <f>HYPERLINK("https://www.ncbi.nlm.nih.gov/pubmed/27158780","27158780")</f>
        <v>27158780</v>
      </c>
      <c r="K134" s="13" t="s">
        <v>76</v>
      </c>
    </row>
    <row r="135" spans="1:11" ht="16" x14ac:dyDescent="0.15">
      <c r="A135" s="6">
        <v>244</v>
      </c>
      <c r="B135" s="6" t="s">
        <v>263</v>
      </c>
      <c r="C135" s="6"/>
      <c r="D135" s="6"/>
      <c r="E135" s="6"/>
      <c r="F135" s="6" t="s">
        <v>269</v>
      </c>
      <c r="G135" s="6" t="s">
        <v>124</v>
      </c>
      <c r="H135" s="8"/>
      <c r="I135" s="8"/>
      <c r="J135" s="8" t="str">
        <f>HYPERLINK("https://www.ncbi.nlm.nih.gov/pubmed/26168399","26168399")</f>
        <v>26168399</v>
      </c>
      <c r="K135" s="14" t="s">
        <v>125</v>
      </c>
    </row>
    <row r="136" spans="1:11" ht="16" x14ac:dyDescent="0.15">
      <c r="A136" s="6">
        <v>244</v>
      </c>
      <c r="B136" s="6" t="s">
        <v>217</v>
      </c>
      <c r="C136" s="6"/>
      <c r="D136" s="6"/>
      <c r="E136" s="6"/>
      <c r="F136" s="6" t="s">
        <v>270</v>
      </c>
      <c r="G136" s="6" t="s">
        <v>271</v>
      </c>
      <c r="H136" s="6"/>
      <c r="I136" s="6"/>
      <c r="J136" s="6" t="str">
        <f>HYPERLINK("https://www.ncbi.nlm.nih.gov/pubmed/22802077","22802077")</f>
        <v>22802077</v>
      </c>
      <c r="K136" s="13" t="s">
        <v>272</v>
      </c>
    </row>
    <row r="137" spans="1:11" ht="16" x14ac:dyDescent="0.15">
      <c r="A137" s="3">
        <v>245</v>
      </c>
      <c r="B137" s="3" t="s">
        <v>263</v>
      </c>
      <c r="C137" s="3" t="s">
        <v>273</v>
      </c>
      <c r="D137" s="3" t="s">
        <v>274</v>
      </c>
      <c r="E137" s="3" t="s">
        <v>15</v>
      </c>
      <c r="F137" s="3"/>
      <c r="G137" s="3"/>
      <c r="H137" s="3"/>
      <c r="I137" s="3"/>
      <c r="J137" s="3"/>
      <c r="K137" s="11"/>
    </row>
    <row r="138" spans="1:11" ht="32" x14ac:dyDescent="0.15">
      <c r="A138" s="4">
        <v>246</v>
      </c>
      <c r="B138" s="4" t="s">
        <v>263</v>
      </c>
      <c r="C138" s="4" t="s">
        <v>275</v>
      </c>
      <c r="D138" s="4" t="s">
        <v>276</v>
      </c>
      <c r="E138" s="4" t="s">
        <v>15</v>
      </c>
      <c r="F138" s="4" t="s">
        <v>275</v>
      </c>
      <c r="G138" s="4" t="s">
        <v>109</v>
      </c>
      <c r="H138" s="4" t="s">
        <v>693</v>
      </c>
      <c r="I138" s="4" t="s">
        <v>696</v>
      </c>
      <c r="J138" s="4"/>
      <c r="K138" s="15" t="s">
        <v>110</v>
      </c>
    </row>
    <row r="139" spans="1:11" ht="32" x14ac:dyDescent="0.15">
      <c r="A139" s="6">
        <v>246</v>
      </c>
      <c r="B139" s="6" t="s">
        <v>263</v>
      </c>
      <c r="C139" s="6"/>
      <c r="D139" s="6"/>
      <c r="E139" s="6"/>
      <c r="F139" s="6" t="s">
        <v>277</v>
      </c>
      <c r="G139" s="6" t="s">
        <v>278</v>
      </c>
      <c r="H139" s="6"/>
      <c r="I139" s="6"/>
      <c r="J139" s="6" t="str">
        <f>HYPERLINK("https://www.ncbi.nlm.nih.gov/pubmed/28052061","28052061")</f>
        <v>28052061</v>
      </c>
      <c r="K139" s="13" t="s">
        <v>279</v>
      </c>
    </row>
    <row r="140" spans="1:11" ht="32" x14ac:dyDescent="0.15">
      <c r="A140" s="4">
        <v>247</v>
      </c>
      <c r="B140" s="4" t="s">
        <v>263</v>
      </c>
      <c r="C140" s="4" t="s">
        <v>280</v>
      </c>
      <c r="D140" s="4" t="s">
        <v>281</v>
      </c>
      <c r="E140" s="4" t="s">
        <v>60</v>
      </c>
      <c r="F140" s="4" t="s">
        <v>280</v>
      </c>
      <c r="G140" s="4" t="s">
        <v>282</v>
      </c>
      <c r="H140" s="4"/>
      <c r="I140" s="4"/>
      <c r="J140" s="4" t="s">
        <v>283</v>
      </c>
      <c r="K140" s="15" t="s">
        <v>272</v>
      </c>
    </row>
    <row r="141" spans="1:11" ht="16" x14ac:dyDescent="0.15">
      <c r="A141" s="3">
        <v>251</v>
      </c>
      <c r="B141" s="3" t="s">
        <v>263</v>
      </c>
      <c r="C141" s="3" t="s">
        <v>284</v>
      </c>
      <c r="D141" s="3" t="s">
        <v>285</v>
      </c>
      <c r="E141" s="3" t="s">
        <v>15</v>
      </c>
      <c r="F141" s="3"/>
      <c r="G141" s="3"/>
      <c r="H141" s="3"/>
      <c r="I141" s="3"/>
      <c r="J141" s="3"/>
      <c r="K141" s="11"/>
    </row>
    <row r="142" spans="1:11" ht="32" x14ac:dyDescent="0.15">
      <c r="A142" s="4">
        <v>252</v>
      </c>
      <c r="B142" s="4" t="s">
        <v>263</v>
      </c>
      <c r="C142" s="4" t="s">
        <v>286</v>
      </c>
      <c r="D142" s="4" t="s">
        <v>287</v>
      </c>
      <c r="E142" s="4" t="s">
        <v>15</v>
      </c>
      <c r="F142" s="4" t="s">
        <v>286</v>
      </c>
      <c r="G142" s="4"/>
      <c r="H142" s="4" t="s">
        <v>683</v>
      </c>
      <c r="I142" s="4" t="s">
        <v>698</v>
      </c>
      <c r="J142" s="4"/>
      <c r="K142" s="15"/>
    </row>
    <row r="143" spans="1:11" ht="32" x14ac:dyDescent="0.15">
      <c r="A143" s="6">
        <v>253</v>
      </c>
      <c r="B143" s="6" t="s">
        <v>263</v>
      </c>
      <c r="C143" s="6"/>
      <c r="D143" s="6"/>
      <c r="E143" s="6"/>
      <c r="F143" s="6" t="s">
        <v>288</v>
      </c>
      <c r="G143" s="6" t="s">
        <v>78</v>
      </c>
      <c r="H143" s="6"/>
      <c r="I143" s="6"/>
      <c r="J143" s="6"/>
      <c r="K143" s="13" t="s">
        <v>79</v>
      </c>
    </row>
    <row r="144" spans="1:11" ht="16" x14ac:dyDescent="0.15">
      <c r="A144" s="3">
        <v>254</v>
      </c>
      <c r="B144" s="3" t="s">
        <v>263</v>
      </c>
      <c r="C144" s="3" t="s">
        <v>289</v>
      </c>
      <c r="D144" s="3" t="s">
        <v>290</v>
      </c>
      <c r="E144" s="3" t="s">
        <v>15</v>
      </c>
      <c r="F144" s="3"/>
      <c r="G144" s="3"/>
      <c r="H144" s="3"/>
      <c r="I144" s="3"/>
      <c r="J144" s="3"/>
      <c r="K144" s="11"/>
    </row>
    <row r="145" spans="1:11" ht="16" x14ac:dyDescent="0.15">
      <c r="A145" s="3">
        <v>254</v>
      </c>
      <c r="B145" s="3" t="s">
        <v>263</v>
      </c>
      <c r="C145" s="3" t="s">
        <v>291</v>
      </c>
      <c r="D145" s="3" t="s">
        <v>292</v>
      </c>
      <c r="E145" s="3" t="s">
        <v>15</v>
      </c>
      <c r="F145" s="3"/>
      <c r="G145" s="3"/>
      <c r="H145" s="3"/>
      <c r="I145" s="3"/>
      <c r="J145" s="3"/>
      <c r="K145" s="11"/>
    </row>
    <row r="146" spans="1:11" ht="16" x14ac:dyDescent="0.15">
      <c r="A146" s="4">
        <v>255</v>
      </c>
      <c r="B146" s="4" t="s">
        <v>263</v>
      </c>
      <c r="C146" s="4" t="s">
        <v>293</v>
      </c>
      <c r="D146" s="4" t="s">
        <v>294</v>
      </c>
      <c r="E146" s="4" t="s">
        <v>15</v>
      </c>
      <c r="F146" s="4" t="s">
        <v>293</v>
      </c>
      <c r="G146" s="10" t="s">
        <v>40</v>
      </c>
      <c r="H146" s="5"/>
      <c r="I146" s="5"/>
      <c r="J146" s="5" t="str">
        <f>HYPERLINK("https://www.ncbi.nlm.nih.gov/pubmed/27149842","27149842")</f>
        <v>27149842</v>
      </c>
      <c r="K146" s="12" t="s">
        <v>41</v>
      </c>
    </row>
    <row r="147" spans="1:11" ht="16" x14ac:dyDescent="0.15">
      <c r="A147" s="3">
        <v>256</v>
      </c>
      <c r="B147" s="3" t="s">
        <v>263</v>
      </c>
      <c r="C147" s="3" t="s">
        <v>295</v>
      </c>
      <c r="D147" s="3" t="s">
        <v>296</v>
      </c>
      <c r="E147" s="3" t="s">
        <v>12</v>
      </c>
      <c r="F147" s="3"/>
      <c r="G147" s="3"/>
      <c r="H147" s="3"/>
      <c r="I147" s="3"/>
      <c r="J147" s="3"/>
      <c r="K147" s="11"/>
    </row>
    <row r="148" spans="1:11" ht="16" x14ac:dyDescent="0.15">
      <c r="A148" s="3">
        <v>260</v>
      </c>
      <c r="B148" s="3" t="s">
        <v>263</v>
      </c>
      <c r="C148" s="3" t="s">
        <v>297</v>
      </c>
      <c r="D148" s="3" t="s">
        <v>298</v>
      </c>
      <c r="E148" s="3" t="s">
        <v>12</v>
      </c>
      <c r="F148" s="3"/>
      <c r="G148" s="3"/>
      <c r="H148" s="3"/>
      <c r="I148" s="3"/>
      <c r="J148" s="3"/>
      <c r="K148" s="11"/>
    </row>
    <row r="149" spans="1:11" ht="16" x14ac:dyDescent="0.15">
      <c r="A149" s="3">
        <v>261</v>
      </c>
      <c r="B149" s="3" t="s">
        <v>263</v>
      </c>
      <c r="C149" s="3" t="s">
        <v>299</v>
      </c>
      <c r="D149" s="3" t="s">
        <v>300</v>
      </c>
      <c r="E149" s="3" t="s">
        <v>15</v>
      </c>
      <c r="F149" s="3"/>
      <c r="G149" s="3"/>
      <c r="H149" s="3"/>
      <c r="I149" s="3"/>
      <c r="J149" s="3"/>
      <c r="K149" s="11"/>
    </row>
    <row r="150" spans="1:11" ht="16" x14ac:dyDescent="0.15">
      <c r="A150" s="3">
        <v>266</v>
      </c>
      <c r="B150" s="3" t="s">
        <v>263</v>
      </c>
      <c r="C150" s="3" t="s">
        <v>301</v>
      </c>
      <c r="D150" s="3" t="s">
        <v>302</v>
      </c>
      <c r="E150" s="3" t="s">
        <v>12</v>
      </c>
      <c r="F150" s="3"/>
      <c r="G150" s="3"/>
      <c r="H150" s="3"/>
      <c r="I150" s="3"/>
      <c r="J150" s="3"/>
      <c r="K150" s="11"/>
    </row>
    <row r="151" spans="1:11" ht="32" x14ac:dyDescent="0.15">
      <c r="A151" s="4">
        <v>272</v>
      </c>
      <c r="B151" s="4" t="s">
        <v>263</v>
      </c>
      <c r="C151" s="4" t="s">
        <v>303</v>
      </c>
      <c r="D151" s="4" t="s">
        <v>304</v>
      </c>
      <c r="E151" s="4" t="s">
        <v>15</v>
      </c>
      <c r="F151" s="4" t="s">
        <v>303</v>
      </c>
      <c r="G151" s="4"/>
      <c r="H151" s="4" t="s">
        <v>682</v>
      </c>
      <c r="I151" s="4" t="s">
        <v>699</v>
      </c>
      <c r="J151" s="4"/>
      <c r="K151" s="15"/>
    </row>
    <row r="152" spans="1:11" ht="48" x14ac:dyDescent="0.15">
      <c r="A152" s="4">
        <v>272</v>
      </c>
      <c r="B152" s="4" t="s">
        <v>263</v>
      </c>
      <c r="C152" s="4" t="s">
        <v>305</v>
      </c>
      <c r="D152" s="4" t="s">
        <v>306</v>
      </c>
      <c r="E152" s="4" t="s">
        <v>60</v>
      </c>
      <c r="F152" s="4" t="s">
        <v>305</v>
      </c>
      <c r="G152" s="4" t="s">
        <v>307</v>
      </c>
      <c r="H152" s="4"/>
      <c r="I152" s="4"/>
      <c r="J152" s="4" t="s">
        <v>308</v>
      </c>
      <c r="K152" s="15" t="s">
        <v>205</v>
      </c>
    </row>
    <row r="153" spans="1:11" ht="16" x14ac:dyDescent="0.15">
      <c r="A153" s="3">
        <v>272</v>
      </c>
      <c r="B153" s="3" t="s">
        <v>263</v>
      </c>
      <c r="C153" s="3" t="s">
        <v>309</v>
      </c>
      <c r="D153" s="3" t="s">
        <v>310</v>
      </c>
      <c r="E153" s="3" t="s">
        <v>12</v>
      </c>
      <c r="F153" s="3"/>
      <c r="G153" s="3"/>
      <c r="H153" s="3"/>
      <c r="I153" s="3"/>
      <c r="J153" s="3"/>
      <c r="K153" s="11"/>
    </row>
    <row r="154" spans="1:11" ht="16" x14ac:dyDescent="0.15">
      <c r="A154" s="3">
        <v>274</v>
      </c>
      <c r="B154" s="3" t="s">
        <v>263</v>
      </c>
      <c r="C154" s="3" t="s">
        <v>311</v>
      </c>
      <c r="D154" s="3" t="s">
        <v>312</v>
      </c>
      <c r="E154" s="3" t="s">
        <v>15</v>
      </c>
      <c r="F154" s="3"/>
      <c r="G154" s="3"/>
      <c r="H154" s="3"/>
      <c r="I154" s="3"/>
      <c r="J154" s="3"/>
      <c r="K154" s="11"/>
    </row>
    <row r="155" spans="1:11" ht="16" x14ac:dyDescent="0.15">
      <c r="A155" s="3">
        <v>275</v>
      </c>
      <c r="B155" s="3" t="s">
        <v>263</v>
      </c>
      <c r="C155" s="3" t="s">
        <v>673</v>
      </c>
      <c r="D155" s="3" t="s">
        <v>313</v>
      </c>
      <c r="E155" s="3" t="s">
        <v>15</v>
      </c>
      <c r="F155" s="3"/>
      <c r="G155" s="3"/>
      <c r="H155" s="3"/>
      <c r="I155" s="3"/>
      <c r="J155" s="3"/>
      <c r="K155" s="11"/>
    </row>
    <row r="156" spans="1:11" ht="16" x14ac:dyDescent="0.15">
      <c r="A156" s="6">
        <v>276</v>
      </c>
      <c r="B156" s="6" t="s">
        <v>263</v>
      </c>
      <c r="C156" s="6"/>
      <c r="D156" s="6"/>
      <c r="E156" s="6"/>
      <c r="F156" s="6" t="s">
        <v>314</v>
      </c>
      <c r="G156" s="6" t="s">
        <v>109</v>
      </c>
      <c r="H156" s="6"/>
      <c r="I156" s="6"/>
      <c r="J156" s="6"/>
      <c r="K156" s="13" t="s">
        <v>110</v>
      </c>
    </row>
    <row r="157" spans="1:11" ht="16" x14ac:dyDescent="0.15">
      <c r="A157" s="6">
        <v>279</v>
      </c>
      <c r="B157" s="6" t="s">
        <v>263</v>
      </c>
      <c r="C157" s="6"/>
      <c r="D157" s="6"/>
      <c r="E157" s="6"/>
      <c r="F157" s="6" t="s">
        <v>315</v>
      </c>
      <c r="G157" s="6" t="s">
        <v>109</v>
      </c>
      <c r="H157" s="6"/>
      <c r="I157" s="6"/>
      <c r="J157" s="6"/>
      <c r="K157" s="13" t="s">
        <v>110</v>
      </c>
    </row>
    <row r="158" spans="1:11" ht="16" x14ac:dyDescent="0.15">
      <c r="A158" s="4">
        <v>285</v>
      </c>
      <c r="B158" s="4" t="s">
        <v>263</v>
      </c>
      <c r="C158" s="4" t="s">
        <v>316</v>
      </c>
      <c r="D158" s="4" t="s">
        <v>317</v>
      </c>
      <c r="E158" s="4" t="s">
        <v>15</v>
      </c>
      <c r="F158" s="4" t="s">
        <v>316</v>
      </c>
      <c r="G158" s="10" t="s">
        <v>40</v>
      </c>
      <c r="H158" s="5"/>
      <c r="I158" s="5"/>
      <c r="J158" s="5" t="str">
        <f>HYPERLINK("https://www.ncbi.nlm.nih.gov/pubmed/27149842","27149842")</f>
        <v>27149842</v>
      </c>
      <c r="K158" s="12" t="s">
        <v>41</v>
      </c>
    </row>
    <row r="159" spans="1:11" ht="16" x14ac:dyDescent="0.15">
      <c r="A159" s="6">
        <v>285</v>
      </c>
      <c r="B159" s="6" t="s">
        <v>263</v>
      </c>
      <c r="C159" s="6"/>
      <c r="D159" s="6"/>
      <c r="E159" s="6"/>
      <c r="F159" s="6" t="s">
        <v>318</v>
      </c>
      <c r="G159" s="6" t="s">
        <v>319</v>
      </c>
      <c r="H159" s="6"/>
      <c r="I159" s="6"/>
      <c r="J159" s="6" t="str">
        <f>HYPERLINK("https://www.ncbi.nlm.nih.gov/pubmed/22980975","22980975")</f>
        <v>22980975</v>
      </c>
      <c r="K159" s="13" t="s">
        <v>320</v>
      </c>
    </row>
    <row r="160" spans="1:11" ht="16" x14ac:dyDescent="0.15">
      <c r="A160" s="3">
        <v>285</v>
      </c>
      <c r="B160" s="3" t="s">
        <v>263</v>
      </c>
      <c r="C160" s="3" t="s">
        <v>321</v>
      </c>
      <c r="D160" s="3" t="s">
        <v>322</v>
      </c>
      <c r="E160" s="3" t="s">
        <v>12</v>
      </c>
      <c r="F160" s="3"/>
      <c r="G160" s="3"/>
      <c r="H160" s="3"/>
      <c r="I160" s="3"/>
      <c r="J160" s="3"/>
      <c r="K160" s="11"/>
    </row>
    <row r="161" spans="1:11" ht="16" x14ac:dyDescent="0.15">
      <c r="A161" s="3">
        <v>286</v>
      </c>
      <c r="B161" s="3" t="s">
        <v>263</v>
      </c>
      <c r="C161" s="3" t="s">
        <v>323</v>
      </c>
      <c r="D161" s="3" t="s">
        <v>324</v>
      </c>
      <c r="E161" s="3" t="s">
        <v>15</v>
      </c>
      <c r="F161" s="3"/>
      <c r="G161" s="3"/>
      <c r="H161" s="3"/>
      <c r="I161" s="3"/>
      <c r="J161" s="3"/>
      <c r="K161" s="11"/>
    </row>
    <row r="162" spans="1:11" ht="16" x14ac:dyDescent="0.15">
      <c r="A162" s="3">
        <v>288</v>
      </c>
      <c r="B162" s="3" t="s">
        <v>263</v>
      </c>
      <c r="C162" s="3" t="s">
        <v>325</v>
      </c>
      <c r="D162" s="3" t="s">
        <v>326</v>
      </c>
      <c r="E162" s="3" t="s">
        <v>12</v>
      </c>
      <c r="F162" s="3"/>
      <c r="G162" s="3"/>
      <c r="H162" s="3"/>
      <c r="I162" s="3"/>
      <c r="J162" s="3"/>
      <c r="K162" s="11"/>
    </row>
    <row r="163" spans="1:11" ht="16" x14ac:dyDescent="0.15">
      <c r="A163" s="3">
        <v>288</v>
      </c>
      <c r="B163" s="3" t="s">
        <v>263</v>
      </c>
      <c r="C163" s="3" t="s">
        <v>327</v>
      </c>
      <c r="D163" s="3" t="s">
        <v>328</v>
      </c>
      <c r="E163" s="3" t="s">
        <v>12</v>
      </c>
      <c r="F163" s="3"/>
      <c r="G163" s="3"/>
      <c r="H163" s="3"/>
      <c r="I163" s="3"/>
      <c r="J163" s="3"/>
      <c r="K163" s="11"/>
    </row>
    <row r="164" spans="1:11" ht="32" x14ac:dyDescent="0.15">
      <c r="A164" s="6">
        <v>289</v>
      </c>
      <c r="B164" s="6" t="s">
        <v>263</v>
      </c>
      <c r="C164" s="6"/>
      <c r="D164" s="6"/>
      <c r="E164" s="6"/>
      <c r="F164" s="6" t="s">
        <v>329</v>
      </c>
      <c r="G164" s="6" t="s">
        <v>330</v>
      </c>
      <c r="H164" s="6"/>
      <c r="I164" s="6"/>
      <c r="J164" s="6" t="s">
        <v>331</v>
      </c>
      <c r="K164" s="13" t="s">
        <v>205</v>
      </c>
    </row>
    <row r="165" spans="1:11" ht="16" x14ac:dyDescent="0.15">
      <c r="A165" s="6">
        <v>289</v>
      </c>
      <c r="B165" s="6" t="s">
        <v>263</v>
      </c>
      <c r="C165" s="6"/>
      <c r="D165" s="6"/>
      <c r="E165" s="6"/>
      <c r="F165" s="6" t="s">
        <v>332</v>
      </c>
      <c r="G165" s="6" t="s">
        <v>333</v>
      </c>
      <c r="H165" s="6"/>
      <c r="I165" s="6"/>
      <c r="J165" s="6"/>
      <c r="K165" s="13" t="s">
        <v>334</v>
      </c>
    </row>
    <row r="166" spans="1:11" ht="16" x14ac:dyDescent="0.15">
      <c r="A166" s="3">
        <v>290</v>
      </c>
      <c r="B166" s="3" t="s">
        <v>263</v>
      </c>
      <c r="C166" s="3" t="s">
        <v>335</v>
      </c>
      <c r="D166" s="3" t="s">
        <v>336</v>
      </c>
      <c r="E166" s="3" t="s">
        <v>12</v>
      </c>
      <c r="F166" s="3"/>
      <c r="G166" s="3"/>
      <c r="H166" s="3"/>
      <c r="I166" s="3"/>
      <c r="J166" s="3"/>
      <c r="K166" s="11"/>
    </row>
    <row r="167" spans="1:11" ht="16" x14ac:dyDescent="0.15">
      <c r="A167" s="3">
        <v>293</v>
      </c>
      <c r="B167" s="3" t="s">
        <v>263</v>
      </c>
      <c r="C167" s="3" t="s">
        <v>337</v>
      </c>
      <c r="D167" s="3" t="s">
        <v>338</v>
      </c>
      <c r="E167" s="3" t="s">
        <v>12</v>
      </c>
      <c r="F167" s="3"/>
      <c r="G167" s="3"/>
      <c r="H167" s="3" t="s">
        <v>339</v>
      </c>
      <c r="I167" s="3" t="s">
        <v>700</v>
      </c>
      <c r="J167" s="3"/>
      <c r="K167" s="11"/>
    </row>
    <row r="168" spans="1:11" ht="16" x14ac:dyDescent="0.15">
      <c r="A168" s="3">
        <v>293</v>
      </c>
      <c r="B168" s="3" t="s">
        <v>263</v>
      </c>
      <c r="C168" s="3" t="s">
        <v>340</v>
      </c>
      <c r="D168" s="3" t="s">
        <v>341</v>
      </c>
      <c r="E168" s="3" t="s">
        <v>12</v>
      </c>
      <c r="F168" s="3"/>
      <c r="G168" s="3"/>
      <c r="H168" s="3"/>
      <c r="I168" s="3"/>
      <c r="J168" s="3"/>
      <c r="K168" s="11"/>
    </row>
    <row r="169" spans="1:11" ht="32" x14ac:dyDescent="0.15">
      <c r="A169" s="6">
        <v>294</v>
      </c>
      <c r="B169" s="6" t="s">
        <v>263</v>
      </c>
      <c r="C169" s="6"/>
      <c r="D169" s="6"/>
      <c r="E169" s="6"/>
      <c r="F169" s="6" t="s">
        <v>342</v>
      </c>
      <c r="G169" s="6" t="s">
        <v>343</v>
      </c>
      <c r="H169" s="6"/>
      <c r="I169" s="6"/>
      <c r="J169" s="6" t="s">
        <v>344</v>
      </c>
      <c r="K169" s="13" t="s">
        <v>76</v>
      </c>
    </row>
    <row r="170" spans="1:11" ht="32" x14ac:dyDescent="0.15">
      <c r="A170" s="4">
        <v>296</v>
      </c>
      <c r="B170" s="4" t="s">
        <v>263</v>
      </c>
      <c r="C170" s="4" t="s">
        <v>345</v>
      </c>
      <c r="D170" s="4" t="s">
        <v>346</v>
      </c>
      <c r="E170" s="4" t="s">
        <v>15</v>
      </c>
      <c r="F170" s="4" t="s">
        <v>345</v>
      </c>
      <c r="G170" s="4" t="s">
        <v>347</v>
      </c>
      <c r="H170" s="4"/>
      <c r="I170" s="4"/>
      <c r="J170" s="4" t="str">
        <f>HYPERLINK("https://www.ncbi.nlm.nih.gov/pubmed/23792563","23792563")</f>
        <v>23792563</v>
      </c>
      <c r="K170" s="15" t="s">
        <v>348</v>
      </c>
    </row>
    <row r="171" spans="1:11" ht="16" x14ac:dyDescent="0.15">
      <c r="A171" s="3">
        <v>296</v>
      </c>
      <c r="B171" s="3" t="s">
        <v>263</v>
      </c>
      <c r="C171" s="3" t="s">
        <v>349</v>
      </c>
      <c r="D171" s="3" t="s">
        <v>350</v>
      </c>
      <c r="E171" s="3" t="s">
        <v>60</v>
      </c>
      <c r="F171" s="3"/>
      <c r="G171" s="3"/>
      <c r="H171" s="3"/>
      <c r="I171" s="3"/>
      <c r="J171" s="3"/>
      <c r="K171" s="11"/>
    </row>
    <row r="172" spans="1:11" ht="16" x14ac:dyDescent="0.15">
      <c r="A172" s="3">
        <v>297</v>
      </c>
      <c r="B172" s="3" t="s">
        <v>263</v>
      </c>
      <c r="C172" s="3" t="s">
        <v>351</v>
      </c>
      <c r="D172" s="3" t="s">
        <v>352</v>
      </c>
      <c r="E172" s="3" t="s">
        <v>15</v>
      </c>
      <c r="F172" s="3"/>
      <c r="G172" s="3"/>
      <c r="H172" s="3"/>
      <c r="I172" s="3"/>
      <c r="J172" s="3"/>
      <c r="K172" s="11"/>
    </row>
    <row r="173" spans="1:11" ht="16" x14ac:dyDescent="0.15">
      <c r="A173" s="3">
        <v>300</v>
      </c>
      <c r="B173" s="3" t="s">
        <v>263</v>
      </c>
      <c r="C173" s="3" t="s">
        <v>353</v>
      </c>
      <c r="D173" s="3" t="s">
        <v>354</v>
      </c>
      <c r="E173" s="3" t="s">
        <v>15</v>
      </c>
      <c r="F173" s="3"/>
      <c r="G173" s="3"/>
      <c r="H173" s="3"/>
      <c r="I173" s="3"/>
      <c r="J173" s="3"/>
      <c r="K173" s="11"/>
    </row>
    <row r="174" spans="1:11" ht="16" x14ac:dyDescent="0.15">
      <c r="A174" s="3">
        <v>302</v>
      </c>
      <c r="B174" s="3" t="s">
        <v>263</v>
      </c>
      <c r="C174" s="3" t="s">
        <v>355</v>
      </c>
      <c r="D174" s="3" t="s">
        <v>356</v>
      </c>
      <c r="E174" s="3" t="s">
        <v>12</v>
      </c>
      <c r="F174" s="3"/>
      <c r="G174" s="3"/>
      <c r="H174" s="3"/>
      <c r="I174" s="3"/>
      <c r="J174" s="3"/>
      <c r="K174" s="11"/>
    </row>
    <row r="175" spans="1:11" ht="16" x14ac:dyDescent="0.15">
      <c r="A175" s="6">
        <v>302</v>
      </c>
      <c r="B175" s="6" t="s">
        <v>263</v>
      </c>
      <c r="C175" s="6"/>
      <c r="D175" s="6"/>
      <c r="E175" s="6"/>
      <c r="F175" s="6" t="s">
        <v>357</v>
      </c>
      <c r="G175" s="6" t="s">
        <v>75</v>
      </c>
      <c r="H175" s="6"/>
      <c r="I175" s="6"/>
      <c r="J175" s="6" t="str">
        <f>HYPERLINK("https://www.ncbi.nlm.nih.gov/pubmed/27158780","27158780")</f>
        <v>27158780</v>
      </c>
      <c r="K175" s="13" t="s">
        <v>76</v>
      </c>
    </row>
    <row r="176" spans="1:11" ht="16" x14ac:dyDescent="0.15">
      <c r="A176" s="6">
        <v>302</v>
      </c>
      <c r="B176" s="6" t="s">
        <v>263</v>
      </c>
      <c r="C176" s="6"/>
      <c r="D176" s="6"/>
      <c r="E176" s="6"/>
      <c r="F176" s="6" t="s">
        <v>358</v>
      </c>
      <c r="G176" s="7" t="s">
        <v>40</v>
      </c>
      <c r="H176" s="8"/>
      <c r="I176" s="8"/>
      <c r="J176" s="8" t="str">
        <f>HYPERLINK("https://www.ncbi.nlm.nih.gov/pubmed/27149842","27149842")</f>
        <v>27149842</v>
      </c>
      <c r="K176" s="14" t="s">
        <v>41</v>
      </c>
    </row>
    <row r="177" spans="1:11" ht="16" x14ac:dyDescent="0.15">
      <c r="A177" s="3">
        <v>303</v>
      </c>
      <c r="B177" s="3" t="s">
        <v>263</v>
      </c>
      <c r="C177" s="3" t="s">
        <v>359</v>
      </c>
      <c r="D177" s="3" t="s">
        <v>360</v>
      </c>
      <c r="E177" s="3" t="s">
        <v>12</v>
      </c>
      <c r="F177" s="3"/>
      <c r="G177" s="3"/>
      <c r="H177" s="3"/>
      <c r="I177" s="3"/>
      <c r="J177" s="3"/>
      <c r="K177" s="11"/>
    </row>
    <row r="178" spans="1:11" ht="16" x14ac:dyDescent="0.15">
      <c r="A178" s="3">
        <v>304</v>
      </c>
      <c r="B178" s="3" t="s">
        <v>263</v>
      </c>
      <c r="C178" s="3" t="s">
        <v>361</v>
      </c>
      <c r="D178" s="3" t="s">
        <v>85</v>
      </c>
      <c r="E178" s="3" t="s">
        <v>12</v>
      </c>
      <c r="F178" s="3"/>
      <c r="G178" s="3"/>
      <c r="H178" s="3"/>
      <c r="I178" s="3"/>
      <c r="J178" s="3"/>
      <c r="K178" s="11"/>
    </row>
    <row r="179" spans="1:11" ht="32" x14ac:dyDescent="0.15">
      <c r="A179" s="6">
        <v>305</v>
      </c>
      <c r="B179" s="6" t="s">
        <v>263</v>
      </c>
      <c r="C179" s="6"/>
      <c r="D179" s="6"/>
      <c r="E179" s="6"/>
      <c r="F179" s="6" t="s">
        <v>362</v>
      </c>
      <c r="G179" s="6" t="s">
        <v>363</v>
      </c>
      <c r="H179" s="8"/>
      <c r="I179" s="8"/>
      <c r="J179" s="8" t="str">
        <f>HYPERLINK("https://www.ncbi.nlm.nih.gov/pubmed/22810696","22810696")</f>
        <v>22810696</v>
      </c>
      <c r="K179" s="14" t="s">
        <v>364</v>
      </c>
    </row>
    <row r="180" spans="1:11" ht="32" x14ac:dyDescent="0.15">
      <c r="A180" s="6">
        <v>308</v>
      </c>
      <c r="B180" s="6" t="s">
        <v>263</v>
      </c>
      <c r="C180" s="6"/>
      <c r="D180" s="6"/>
      <c r="E180" s="6"/>
      <c r="F180" s="6" t="s">
        <v>365</v>
      </c>
      <c r="G180" s="6" t="s">
        <v>204</v>
      </c>
      <c r="H180" s="6"/>
      <c r="I180" s="6"/>
      <c r="J180" s="6" t="str">
        <f>HYPERLINK("https://www.ncbi.nlm.nih.gov/pubmed/23636398","23636398")</f>
        <v>23636398</v>
      </c>
      <c r="K180" s="13" t="s">
        <v>205</v>
      </c>
    </row>
    <row r="181" spans="1:11" ht="16" x14ac:dyDescent="0.15">
      <c r="A181" s="3">
        <v>309</v>
      </c>
      <c r="B181" s="3" t="s">
        <v>263</v>
      </c>
      <c r="C181" s="3" t="s">
        <v>366</v>
      </c>
      <c r="D181" s="3" t="s">
        <v>367</v>
      </c>
      <c r="E181" s="3" t="s">
        <v>12</v>
      </c>
      <c r="F181" s="3"/>
      <c r="G181" s="3"/>
      <c r="H181" s="3"/>
      <c r="I181" s="3"/>
      <c r="J181" s="3"/>
      <c r="K181" s="11"/>
    </row>
    <row r="182" spans="1:11" ht="16" x14ac:dyDescent="0.15">
      <c r="A182" s="6">
        <v>311</v>
      </c>
      <c r="B182" s="6" t="s">
        <v>263</v>
      </c>
      <c r="C182" s="6"/>
      <c r="D182" s="6"/>
      <c r="E182" s="6"/>
      <c r="F182" s="6" t="s">
        <v>368</v>
      </c>
      <c r="G182" s="6" t="s">
        <v>161</v>
      </c>
      <c r="H182" s="6"/>
      <c r="I182" s="6"/>
      <c r="J182" s="6"/>
      <c r="K182" s="13" t="s">
        <v>369</v>
      </c>
    </row>
    <row r="183" spans="1:11" ht="16" x14ac:dyDescent="0.15">
      <c r="A183" s="6">
        <v>312</v>
      </c>
      <c r="B183" s="6" t="s">
        <v>263</v>
      </c>
      <c r="C183" s="6"/>
      <c r="D183" s="6"/>
      <c r="E183" s="6"/>
      <c r="F183" s="6" t="s">
        <v>370</v>
      </c>
      <c r="G183" s="6" t="s">
        <v>75</v>
      </c>
      <c r="H183" s="6"/>
      <c r="I183" s="6"/>
      <c r="J183" s="6" t="str">
        <f>HYPERLINK("https://www.ncbi.nlm.nih.gov/pubmed/27158780","27158780")</f>
        <v>27158780</v>
      </c>
      <c r="K183" s="13" t="s">
        <v>76</v>
      </c>
    </row>
    <row r="184" spans="1:11" ht="16" x14ac:dyDescent="0.15">
      <c r="A184" s="3">
        <v>313</v>
      </c>
      <c r="B184" s="3" t="s">
        <v>263</v>
      </c>
      <c r="C184" s="3" t="s">
        <v>371</v>
      </c>
      <c r="D184" s="3" t="s">
        <v>372</v>
      </c>
      <c r="E184" s="3" t="s">
        <v>15</v>
      </c>
      <c r="F184" s="3"/>
      <c r="G184" s="3"/>
      <c r="H184" s="3"/>
      <c r="I184" s="3"/>
      <c r="J184" s="3"/>
      <c r="K184" s="11"/>
    </row>
    <row r="185" spans="1:11" ht="16" x14ac:dyDescent="0.15">
      <c r="A185" s="6">
        <v>314</v>
      </c>
      <c r="B185" s="6" t="s">
        <v>263</v>
      </c>
      <c r="C185" s="6"/>
      <c r="D185" s="6"/>
      <c r="E185" s="6"/>
      <c r="F185" s="6" t="s">
        <v>373</v>
      </c>
      <c r="G185" s="7" t="s">
        <v>40</v>
      </c>
      <c r="H185" s="8"/>
      <c r="I185" s="8"/>
      <c r="J185" s="8" t="str">
        <f>HYPERLINK("https://www.ncbi.nlm.nih.gov/pubmed/27149842","27149842")</f>
        <v>27149842</v>
      </c>
      <c r="K185" s="14" t="s">
        <v>41</v>
      </c>
    </row>
    <row r="186" spans="1:11" ht="16" x14ac:dyDescent="0.15">
      <c r="A186" s="6">
        <v>316</v>
      </c>
      <c r="B186" s="6" t="s">
        <v>263</v>
      </c>
      <c r="C186" s="6"/>
      <c r="D186" s="6"/>
      <c r="E186" s="6"/>
      <c r="F186" s="6" t="s">
        <v>374</v>
      </c>
      <c r="G186" s="7" t="s">
        <v>158</v>
      </c>
      <c r="H186" s="8"/>
      <c r="I186" s="8"/>
      <c r="J186" s="8" t="str">
        <f>HYPERLINK("https://www.ncbi.nlm.nih.gov/pubmed/23525077","23525077")</f>
        <v>23525077</v>
      </c>
      <c r="K186" s="14" t="s">
        <v>159</v>
      </c>
    </row>
    <row r="187" spans="1:11" ht="16" x14ac:dyDescent="0.15">
      <c r="A187" s="3">
        <v>318</v>
      </c>
      <c r="B187" s="3" t="s">
        <v>263</v>
      </c>
      <c r="C187" s="3" t="s">
        <v>375</v>
      </c>
      <c r="D187" s="3" t="s">
        <v>376</v>
      </c>
      <c r="E187" s="3" t="s">
        <v>12</v>
      </c>
      <c r="F187" s="3"/>
      <c r="G187" s="3"/>
      <c r="H187" s="3"/>
      <c r="I187" s="3"/>
      <c r="J187" s="3"/>
      <c r="K187" s="11"/>
    </row>
    <row r="188" spans="1:11" ht="32" x14ac:dyDescent="0.15">
      <c r="A188" s="3">
        <v>323</v>
      </c>
      <c r="B188" s="3" t="s">
        <v>263</v>
      </c>
      <c r="C188" s="3" t="s">
        <v>377</v>
      </c>
      <c r="D188" s="3" t="s">
        <v>378</v>
      </c>
      <c r="E188" s="3" t="s">
        <v>15</v>
      </c>
      <c r="F188" s="3"/>
      <c r="G188" s="3"/>
      <c r="H188" s="3" t="s">
        <v>686</v>
      </c>
      <c r="I188" s="3" t="s">
        <v>701</v>
      </c>
      <c r="J188" s="3"/>
      <c r="K188" s="11"/>
    </row>
    <row r="189" spans="1:11" ht="16" x14ac:dyDescent="0.15">
      <c r="A189" s="4">
        <v>325</v>
      </c>
      <c r="B189" s="4" t="s">
        <v>263</v>
      </c>
      <c r="C189" s="4" t="s">
        <v>379</v>
      </c>
      <c r="D189" s="4" t="s">
        <v>380</v>
      </c>
      <c r="E189" s="4" t="s">
        <v>12</v>
      </c>
      <c r="F189" s="4" t="s">
        <v>379</v>
      </c>
      <c r="G189" s="10" t="s">
        <v>40</v>
      </c>
      <c r="H189" s="5"/>
      <c r="I189" s="5"/>
      <c r="J189" s="5" t="str">
        <f>HYPERLINK("https://www.ncbi.nlm.nih.gov/pubmed/27149842","27149842")</f>
        <v>27149842</v>
      </c>
      <c r="K189" s="12" t="s">
        <v>41</v>
      </c>
    </row>
    <row r="190" spans="1:11" ht="16" x14ac:dyDescent="0.15">
      <c r="A190" s="3">
        <v>325</v>
      </c>
      <c r="B190" s="3" t="s">
        <v>263</v>
      </c>
      <c r="C190" s="3" t="s">
        <v>381</v>
      </c>
      <c r="D190" s="3" t="s">
        <v>382</v>
      </c>
      <c r="E190" s="3" t="s">
        <v>12</v>
      </c>
      <c r="F190" s="3"/>
      <c r="G190" s="3"/>
      <c r="H190" s="3"/>
      <c r="I190" s="3"/>
      <c r="J190" s="3"/>
      <c r="K190" s="11"/>
    </row>
    <row r="191" spans="1:11" ht="16" x14ac:dyDescent="0.15">
      <c r="A191" s="3">
        <v>326</v>
      </c>
      <c r="B191" s="3" t="s">
        <v>263</v>
      </c>
      <c r="C191" s="3" t="s">
        <v>383</v>
      </c>
      <c r="D191" s="3" t="s">
        <v>384</v>
      </c>
      <c r="E191" s="3" t="s">
        <v>15</v>
      </c>
      <c r="F191" s="3"/>
      <c r="G191" s="3"/>
      <c r="H191" s="3"/>
      <c r="I191" s="3"/>
      <c r="J191" s="3"/>
      <c r="K191" s="11"/>
    </row>
    <row r="192" spans="1:11" ht="16" x14ac:dyDescent="0.15">
      <c r="A192" s="3">
        <v>329</v>
      </c>
      <c r="B192" s="3" t="s">
        <v>263</v>
      </c>
      <c r="C192" s="3" t="s">
        <v>385</v>
      </c>
      <c r="D192" s="3" t="s">
        <v>386</v>
      </c>
      <c r="E192" s="3" t="s">
        <v>15</v>
      </c>
      <c r="F192" s="3"/>
      <c r="G192" s="3"/>
      <c r="H192" s="3" t="s">
        <v>387</v>
      </c>
      <c r="I192" s="3" t="s">
        <v>702</v>
      </c>
      <c r="J192" s="3"/>
      <c r="K192" s="11"/>
    </row>
    <row r="193" spans="1:11" ht="16" x14ac:dyDescent="0.15">
      <c r="A193" s="3">
        <v>329</v>
      </c>
      <c r="B193" s="3" t="s">
        <v>263</v>
      </c>
      <c r="C193" s="3" t="s">
        <v>388</v>
      </c>
      <c r="D193" s="3" t="s">
        <v>85</v>
      </c>
      <c r="E193" s="3" t="s">
        <v>12</v>
      </c>
      <c r="F193" s="3"/>
      <c r="G193" s="3"/>
      <c r="H193" s="3"/>
      <c r="I193" s="3"/>
      <c r="J193" s="3"/>
      <c r="K193" s="11"/>
    </row>
    <row r="194" spans="1:11" ht="16" x14ac:dyDescent="0.15">
      <c r="A194" s="6">
        <v>330</v>
      </c>
      <c r="B194" s="6" t="s">
        <v>263</v>
      </c>
      <c r="C194" s="6"/>
      <c r="D194" s="6"/>
      <c r="E194" s="6"/>
      <c r="F194" s="6" t="s">
        <v>389</v>
      </c>
      <c r="G194" s="6" t="s">
        <v>319</v>
      </c>
      <c r="H194" s="6"/>
      <c r="I194" s="6"/>
      <c r="J194" s="6" t="str">
        <f>HYPERLINK("https://www.ncbi.nlm.nih.gov/pubmed/22980975","22980975")</f>
        <v>22980975</v>
      </c>
      <c r="K194" s="13" t="s">
        <v>320</v>
      </c>
    </row>
    <row r="195" spans="1:11" ht="16" x14ac:dyDescent="0.15">
      <c r="A195" s="3">
        <v>331</v>
      </c>
      <c r="B195" s="3" t="s">
        <v>263</v>
      </c>
      <c r="C195" s="3" t="s">
        <v>390</v>
      </c>
      <c r="D195" s="3" t="s">
        <v>391</v>
      </c>
      <c r="E195" s="3" t="s">
        <v>60</v>
      </c>
      <c r="F195" s="3"/>
      <c r="G195" s="3"/>
      <c r="H195" s="3"/>
      <c r="I195" s="3"/>
      <c r="J195" s="3"/>
      <c r="K195" s="11"/>
    </row>
    <row r="196" spans="1:11" ht="16" x14ac:dyDescent="0.15">
      <c r="A196" s="3">
        <v>331</v>
      </c>
      <c r="B196" s="3" t="s">
        <v>263</v>
      </c>
      <c r="C196" s="3" t="s">
        <v>392</v>
      </c>
      <c r="D196" s="3" t="s">
        <v>85</v>
      </c>
      <c r="E196" s="3" t="s">
        <v>12</v>
      </c>
      <c r="F196" s="3"/>
      <c r="G196" s="3"/>
      <c r="H196" s="3"/>
      <c r="I196" s="3"/>
      <c r="J196" s="3"/>
      <c r="K196" s="11"/>
    </row>
    <row r="197" spans="1:11" ht="16" x14ac:dyDescent="0.15">
      <c r="A197" s="3">
        <v>331</v>
      </c>
      <c r="B197" s="3" t="s">
        <v>263</v>
      </c>
      <c r="C197" s="3" t="s">
        <v>393</v>
      </c>
      <c r="D197" s="3" t="s">
        <v>394</v>
      </c>
      <c r="E197" s="3" t="s">
        <v>60</v>
      </c>
      <c r="F197" s="3"/>
      <c r="G197" s="3"/>
      <c r="H197" s="3"/>
      <c r="I197" s="3"/>
      <c r="J197" s="3"/>
      <c r="K197" s="11"/>
    </row>
    <row r="198" spans="1:11" ht="16" x14ac:dyDescent="0.15">
      <c r="A198" s="3">
        <v>333</v>
      </c>
      <c r="B198" s="3" t="s">
        <v>263</v>
      </c>
      <c r="C198" s="3" t="s">
        <v>395</v>
      </c>
      <c r="D198" s="3" t="s">
        <v>396</v>
      </c>
      <c r="E198" s="3" t="s">
        <v>12</v>
      </c>
      <c r="F198" s="3"/>
      <c r="G198" s="3"/>
      <c r="H198" s="3"/>
      <c r="I198" s="3"/>
      <c r="J198" s="3"/>
      <c r="K198" s="11"/>
    </row>
    <row r="199" spans="1:11" ht="16" x14ac:dyDescent="0.15">
      <c r="A199" s="3">
        <v>334</v>
      </c>
      <c r="B199" s="3" t="s">
        <v>263</v>
      </c>
      <c r="C199" s="3" t="s">
        <v>397</v>
      </c>
      <c r="D199" s="3" t="s">
        <v>398</v>
      </c>
      <c r="E199" s="3" t="s">
        <v>15</v>
      </c>
      <c r="F199" s="3"/>
      <c r="G199" s="3"/>
      <c r="H199" s="3"/>
      <c r="I199" s="3"/>
      <c r="J199" s="3"/>
      <c r="K199" s="11"/>
    </row>
    <row r="200" spans="1:11" ht="16" x14ac:dyDescent="0.15">
      <c r="A200" s="3">
        <v>336</v>
      </c>
      <c r="B200" s="3" t="s">
        <v>263</v>
      </c>
      <c r="C200" s="3" t="s">
        <v>399</v>
      </c>
      <c r="D200" s="3" t="s">
        <v>400</v>
      </c>
      <c r="E200" s="3" t="s">
        <v>12</v>
      </c>
      <c r="F200" s="3"/>
      <c r="G200" s="3"/>
      <c r="H200" s="3"/>
      <c r="I200" s="3"/>
      <c r="J200" s="3"/>
      <c r="K200" s="11"/>
    </row>
    <row r="201" spans="1:11" ht="16" x14ac:dyDescent="0.15">
      <c r="A201" s="3">
        <v>337</v>
      </c>
      <c r="B201" s="3" t="s">
        <v>263</v>
      </c>
      <c r="C201" s="3" t="s">
        <v>401</v>
      </c>
      <c r="D201" s="3" t="s">
        <v>402</v>
      </c>
      <c r="E201" s="3" t="s">
        <v>15</v>
      </c>
      <c r="F201" s="3"/>
      <c r="G201" s="3"/>
      <c r="H201" s="3"/>
      <c r="I201" s="3"/>
      <c r="J201" s="3"/>
      <c r="K201" s="11"/>
    </row>
    <row r="202" spans="1:11" ht="16" x14ac:dyDescent="0.15">
      <c r="A202" s="3">
        <v>337</v>
      </c>
      <c r="B202" s="3" t="s">
        <v>263</v>
      </c>
      <c r="C202" s="3" t="s">
        <v>672</v>
      </c>
      <c r="D202" s="3" t="s">
        <v>403</v>
      </c>
      <c r="E202" s="3" t="s">
        <v>15</v>
      </c>
      <c r="F202" s="3"/>
      <c r="G202" s="3"/>
      <c r="H202" s="3"/>
      <c r="I202" s="3"/>
      <c r="J202" s="3"/>
      <c r="K202" s="11"/>
    </row>
    <row r="203" spans="1:11" ht="16" x14ac:dyDescent="0.15">
      <c r="A203" s="3">
        <v>337</v>
      </c>
      <c r="B203" s="3" t="s">
        <v>263</v>
      </c>
      <c r="C203" s="3" t="s">
        <v>404</v>
      </c>
      <c r="D203" s="3" t="s">
        <v>405</v>
      </c>
      <c r="E203" s="3" t="s">
        <v>15</v>
      </c>
      <c r="F203" s="3"/>
      <c r="G203" s="3"/>
      <c r="H203" s="3"/>
      <c r="I203" s="3"/>
      <c r="J203" s="3"/>
      <c r="K203" s="11"/>
    </row>
    <row r="204" spans="1:11" ht="16" x14ac:dyDescent="0.15">
      <c r="A204" s="6">
        <v>337</v>
      </c>
      <c r="B204" s="6" t="s">
        <v>263</v>
      </c>
      <c r="C204" s="6"/>
      <c r="D204" s="6"/>
      <c r="E204" s="6"/>
      <c r="F204" s="6" t="s">
        <v>406</v>
      </c>
      <c r="G204" s="6" t="s">
        <v>109</v>
      </c>
      <c r="H204" s="6"/>
      <c r="I204" s="6"/>
      <c r="J204" s="6"/>
      <c r="K204" s="13" t="s">
        <v>110</v>
      </c>
    </row>
    <row r="205" spans="1:11" ht="16" x14ac:dyDescent="0.15">
      <c r="A205" s="6">
        <v>337</v>
      </c>
      <c r="B205" s="6" t="s">
        <v>263</v>
      </c>
      <c r="C205" s="6"/>
      <c r="D205" s="6"/>
      <c r="E205" s="6"/>
      <c r="F205" s="6" t="s">
        <v>407</v>
      </c>
      <c r="G205" s="6" t="s">
        <v>109</v>
      </c>
      <c r="H205" s="6"/>
      <c r="I205" s="6"/>
      <c r="J205" s="6"/>
      <c r="K205" s="13" t="s">
        <v>110</v>
      </c>
    </row>
    <row r="206" spans="1:11" ht="32" x14ac:dyDescent="0.15">
      <c r="A206" s="6">
        <v>337</v>
      </c>
      <c r="B206" s="6" t="s">
        <v>263</v>
      </c>
      <c r="C206" s="6"/>
      <c r="D206" s="6"/>
      <c r="E206" s="6"/>
      <c r="F206" s="6" t="s">
        <v>408</v>
      </c>
      <c r="G206" s="6" t="s">
        <v>278</v>
      </c>
      <c r="H206" s="6"/>
      <c r="I206" s="6"/>
      <c r="J206" s="6" t="str">
        <f>HYPERLINK("https://www.ncbi.nlm.nih.gov/pubmed/28052061","28052061")</f>
        <v>28052061</v>
      </c>
      <c r="K206" s="13" t="s">
        <v>279</v>
      </c>
    </row>
    <row r="207" spans="1:11" ht="16" x14ac:dyDescent="0.15">
      <c r="A207" s="3">
        <v>338</v>
      </c>
      <c r="B207" s="3" t="s">
        <v>263</v>
      </c>
      <c r="C207" s="3" t="s">
        <v>409</v>
      </c>
      <c r="D207" s="3" t="s">
        <v>410</v>
      </c>
      <c r="E207" s="3" t="s">
        <v>15</v>
      </c>
      <c r="F207" s="3"/>
      <c r="G207" s="3"/>
      <c r="H207" s="3"/>
      <c r="I207" s="3"/>
      <c r="J207" s="3"/>
      <c r="K207" s="11"/>
    </row>
    <row r="208" spans="1:11" ht="16" x14ac:dyDescent="0.15">
      <c r="A208" s="6">
        <v>339</v>
      </c>
      <c r="B208" s="6" t="s">
        <v>263</v>
      </c>
      <c r="C208" s="6"/>
      <c r="D208" s="6"/>
      <c r="E208" s="6"/>
      <c r="F208" s="6" t="s">
        <v>411</v>
      </c>
      <c r="G208" s="6" t="s">
        <v>412</v>
      </c>
      <c r="H208" s="6"/>
      <c r="I208" s="6"/>
      <c r="J208" s="6" t="str">
        <f>HYPERLINK("https://www.ncbi.nlm.nih.gov/pubmed/28027327","28027327")</f>
        <v>28027327</v>
      </c>
      <c r="K208" s="13" t="s">
        <v>413</v>
      </c>
    </row>
    <row r="209" spans="1:11" ht="16" x14ac:dyDescent="0.15">
      <c r="A209" s="3">
        <v>341</v>
      </c>
      <c r="B209" s="3" t="s">
        <v>263</v>
      </c>
      <c r="C209" s="3" t="s">
        <v>414</v>
      </c>
      <c r="D209" s="3" t="s">
        <v>415</v>
      </c>
      <c r="E209" s="3" t="s">
        <v>15</v>
      </c>
      <c r="F209" s="3"/>
      <c r="G209" s="3"/>
      <c r="H209" s="3"/>
      <c r="I209" s="3"/>
      <c r="J209" s="3"/>
      <c r="K209" s="11"/>
    </row>
    <row r="210" spans="1:11" ht="16" x14ac:dyDescent="0.15">
      <c r="A210" s="3">
        <v>342</v>
      </c>
      <c r="B210" s="3" t="s">
        <v>263</v>
      </c>
      <c r="C210" s="3" t="s">
        <v>416</v>
      </c>
      <c r="D210" s="3" t="s">
        <v>417</v>
      </c>
      <c r="E210" s="3" t="s">
        <v>12</v>
      </c>
      <c r="F210" s="3"/>
      <c r="G210" s="3"/>
      <c r="H210" s="3"/>
      <c r="I210" s="3"/>
      <c r="J210" s="3"/>
      <c r="K210" s="11"/>
    </row>
    <row r="211" spans="1:11" ht="16" x14ac:dyDescent="0.15">
      <c r="A211" s="3">
        <v>342</v>
      </c>
      <c r="B211" s="3" t="s">
        <v>263</v>
      </c>
      <c r="C211" s="3" t="s">
        <v>418</v>
      </c>
      <c r="D211" s="3" t="s">
        <v>419</v>
      </c>
      <c r="E211" s="3" t="s">
        <v>15</v>
      </c>
      <c r="F211" s="3"/>
      <c r="G211" s="3"/>
      <c r="H211" s="3"/>
      <c r="I211" s="3"/>
      <c r="J211" s="3"/>
      <c r="K211" s="11"/>
    </row>
    <row r="212" spans="1:11" ht="16" x14ac:dyDescent="0.15">
      <c r="A212" s="3">
        <v>345</v>
      </c>
      <c r="B212" s="3" t="s">
        <v>263</v>
      </c>
      <c r="C212" s="3" t="s">
        <v>420</v>
      </c>
      <c r="D212" s="3" t="s">
        <v>421</v>
      </c>
      <c r="E212" s="3" t="s">
        <v>15</v>
      </c>
      <c r="F212" s="3"/>
      <c r="G212" s="3"/>
      <c r="H212" s="3"/>
      <c r="I212" s="3"/>
      <c r="J212" s="3"/>
      <c r="K212" s="11"/>
    </row>
    <row r="213" spans="1:11" ht="16" x14ac:dyDescent="0.15">
      <c r="A213" s="3">
        <v>346</v>
      </c>
      <c r="B213" s="3" t="s">
        <v>263</v>
      </c>
      <c r="C213" s="3" t="s">
        <v>422</v>
      </c>
      <c r="D213" s="3" t="s">
        <v>423</v>
      </c>
      <c r="E213" s="3" t="s">
        <v>15</v>
      </c>
      <c r="F213" s="3"/>
      <c r="G213" s="3"/>
      <c r="H213" s="3"/>
      <c r="I213" s="3"/>
      <c r="J213" s="3"/>
      <c r="K213" s="11"/>
    </row>
    <row r="214" spans="1:11" ht="16" x14ac:dyDescent="0.15">
      <c r="A214" s="6">
        <v>346</v>
      </c>
      <c r="B214" s="6" t="s">
        <v>263</v>
      </c>
      <c r="C214" s="6"/>
      <c r="D214" s="6"/>
      <c r="E214" s="6"/>
      <c r="F214" s="6" t="s">
        <v>424</v>
      </c>
      <c r="G214" s="6" t="s">
        <v>109</v>
      </c>
      <c r="H214" s="6"/>
      <c r="I214" s="6"/>
      <c r="J214" s="6"/>
      <c r="K214" s="13" t="s">
        <v>110</v>
      </c>
    </row>
    <row r="215" spans="1:11" ht="16" x14ac:dyDescent="0.15">
      <c r="A215" s="3">
        <v>347</v>
      </c>
      <c r="B215" s="3" t="s">
        <v>263</v>
      </c>
      <c r="C215" s="3" t="s">
        <v>665</v>
      </c>
      <c r="D215" s="3" t="s">
        <v>425</v>
      </c>
      <c r="E215" s="3" t="s">
        <v>15</v>
      </c>
      <c r="F215" s="3"/>
      <c r="G215" s="3"/>
      <c r="H215" s="3"/>
      <c r="I215" s="3"/>
      <c r="J215" s="3"/>
      <c r="K215" s="11"/>
    </row>
    <row r="216" spans="1:11" ht="16" x14ac:dyDescent="0.15">
      <c r="A216" s="3">
        <v>347</v>
      </c>
      <c r="B216" s="3" t="s">
        <v>263</v>
      </c>
      <c r="C216" s="3" t="s">
        <v>426</v>
      </c>
      <c r="D216" s="3" t="s">
        <v>427</v>
      </c>
      <c r="E216" s="3" t="s">
        <v>12</v>
      </c>
      <c r="F216" s="3"/>
      <c r="G216" s="3"/>
      <c r="H216" s="3"/>
      <c r="I216" s="3"/>
      <c r="J216" s="3"/>
      <c r="K216" s="11"/>
    </row>
    <row r="217" spans="1:11" ht="16" x14ac:dyDescent="0.15">
      <c r="A217" s="3">
        <v>351</v>
      </c>
      <c r="B217" s="3" t="s">
        <v>263</v>
      </c>
      <c r="C217" s="3" t="s">
        <v>428</v>
      </c>
      <c r="D217" s="3" t="s">
        <v>429</v>
      </c>
      <c r="E217" s="3" t="s">
        <v>12</v>
      </c>
      <c r="F217" s="3"/>
      <c r="G217" s="3"/>
      <c r="H217" s="3"/>
      <c r="I217" s="3"/>
      <c r="J217" s="3"/>
      <c r="K217" s="11"/>
    </row>
    <row r="218" spans="1:11" ht="32" x14ac:dyDescent="0.15">
      <c r="A218" s="3">
        <v>352</v>
      </c>
      <c r="B218" s="3" t="s">
        <v>263</v>
      </c>
      <c r="C218" s="3" t="s">
        <v>430</v>
      </c>
      <c r="D218" s="3" t="s">
        <v>431</v>
      </c>
      <c r="E218" s="3" t="s">
        <v>12</v>
      </c>
      <c r="F218" s="3"/>
      <c r="G218" s="3"/>
      <c r="H218" s="3" t="s">
        <v>694</v>
      </c>
      <c r="I218" s="3"/>
      <c r="J218" s="3"/>
      <c r="K218" s="11"/>
    </row>
    <row r="219" spans="1:11" ht="16" x14ac:dyDescent="0.15">
      <c r="A219" s="3">
        <v>353</v>
      </c>
      <c r="B219" s="3" t="s">
        <v>263</v>
      </c>
      <c r="C219" s="3" t="s">
        <v>432</v>
      </c>
      <c r="D219" s="3" t="s">
        <v>433</v>
      </c>
      <c r="E219" s="3" t="s">
        <v>12</v>
      </c>
      <c r="F219" s="3"/>
      <c r="G219" s="3"/>
      <c r="H219" s="3" t="s">
        <v>434</v>
      </c>
      <c r="I219" s="3"/>
      <c r="J219" s="3"/>
      <c r="K219" s="11"/>
    </row>
    <row r="220" spans="1:11" ht="16" x14ac:dyDescent="0.15">
      <c r="A220" s="6">
        <v>356</v>
      </c>
      <c r="B220" s="6" t="s">
        <v>263</v>
      </c>
      <c r="C220" s="6"/>
      <c r="D220" s="6"/>
      <c r="E220" s="6"/>
      <c r="F220" s="6" t="s">
        <v>435</v>
      </c>
      <c r="G220" s="6" t="s">
        <v>436</v>
      </c>
      <c r="H220" s="6"/>
      <c r="I220" s="6"/>
      <c r="J220" s="6" t="str">
        <f>HYPERLINK("https://www.ncbi.nlm.nih.gov/pubmed/25765070","25765070")</f>
        <v>25765070</v>
      </c>
      <c r="K220" s="13" t="s">
        <v>437</v>
      </c>
    </row>
    <row r="221" spans="1:11" ht="16" x14ac:dyDescent="0.15">
      <c r="A221" s="3">
        <v>360</v>
      </c>
      <c r="B221" s="3" t="s">
        <v>263</v>
      </c>
      <c r="C221" s="3" t="s">
        <v>438</v>
      </c>
      <c r="D221" s="3" t="s">
        <v>439</v>
      </c>
      <c r="E221" s="3" t="s">
        <v>15</v>
      </c>
      <c r="F221" s="3"/>
      <c r="G221" s="3"/>
      <c r="H221" s="3"/>
      <c r="I221" s="3"/>
      <c r="J221" s="3"/>
      <c r="K221" s="11"/>
    </row>
    <row r="222" spans="1:11" ht="16" x14ac:dyDescent="0.15">
      <c r="A222" s="3">
        <v>361</v>
      </c>
      <c r="B222" s="3" t="s">
        <v>263</v>
      </c>
      <c r="C222" s="3" t="s">
        <v>440</v>
      </c>
      <c r="D222" s="3" t="s">
        <v>441</v>
      </c>
      <c r="E222" s="3" t="s">
        <v>15</v>
      </c>
      <c r="F222" s="3"/>
      <c r="G222" s="3"/>
      <c r="H222" s="3"/>
      <c r="I222" s="3"/>
      <c r="J222" s="3"/>
      <c r="K222" s="11"/>
    </row>
    <row r="223" spans="1:11" ht="16" x14ac:dyDescent="0.15">
      <c r="A223" s="6">
        <v>362</v>
      </c>
      <c r="B223" s="6" t="s">
        <v>263</v>
      </c>
      <c r="C223" s="6"/>
      <c r="D223" s="6"/>
      <c r="E223" s="6"/>
      <c r="F223" s="6" t="s">
        <v>442</v>
      </c>
      <c r="G223" s="6" t="s">
        <v>221</v>
      </c>
      <c r="H223" s="8"/>
      <c r="I223" s="8"/>
      <c r="J223" s="8" t="str">
        <f>HYPERLINK("https://www.ncbi.nlm.nih.gov/pubmed/22842228","22842228")</f>
        <v>22842228</v>
      </c>
      <c r="K223" s="14" t="s">
        <v>222</v>
      </c>
    </row>
    <row r="224" spans="1:11" ht="16" x14ac:dyDescent="0.15">
      <c r="A224" s="3">
        <v>362</v>
      </c>
      <c r="B224" s="3" t="s">
        <v>263</v>
      </c>
      <c r="C224" s="3" t="s">
        <v>666</v>
      </c>
      <c r="D224" s="3" t="s">
        <v>443</v>
      </c>
      <c r="E224" s="3" t="s">
        <v>15</v>
      </c>
      <c r="F224" s="3"/>
      <c r="G224" s="3"/>
      <c r="H224" s="3"/>
      <c r="I224" s="3"/>
      <c r="J224" s="3"/>
      <c r="K224" s="11"/>
    </row>
    <row r="225" spans="1:11" ht="32" x14ac:dyDescent="0.15">
      <c r="A225" s="4">
        <v>363</v>
      </c>
      <c r="B225" s="4" t="s">
        <v>263</v>
      </c>
      <c r="C225" s="4" t="s">
        <v>444</v>
      </c>
      <c r="D225" s="4" t="s">
        <v>445</v>
      </c>
      <c r="E225" s="4" t="s">
        <v>15</v>
      </c>
      <c r="F225" s="4" t="s">
        <v>444</v>
      </c>
      <c r="G225" s="4" t="s">
        <v>343</v>
      </c>
      <c r="H225" s="4"/>
      <c r="I225" s="4"/>
      <c r="J225" s="4" t="s">
        <v>344</v>
      </c>
      <c r="K225" s="15" t="s">
        <v>76</v>
      </c>
    </row>
    <row r="226" spans="1:11" ht="32" x14ac:dyDescent="0.15">
      <c r="A226" s="3">
        <v>364</v>
      </c>
      <c r="B226" s="3" t="s">
        <v>263</v>
      </c>
      <c r="C226" s="3" t="s">
        <v>446</v>
      </c>
      <c r="D226" s="3" t="s">
        <v>447</v>
      </c>
      <c r="E226" s="3" t="s">
        <v>15</v>
      </c>
      <c r="F226" s="3"/>
      <c r="G226" s="3"/>
      <c r="H226" s="3" t="s">
        <v>685</v>
      </c>
      <c r="I226" s="3" t="s">
        <v>703</v>
      </c>
      <c r="J226" s="3"/>
      <c r="K226" s="11"/>
    </row>
    <row r="227" spans="1:11" ht="16" x14ac:dyDescent="0.15">
      <c r="A227" s="6">
        <v>365</v>
      </c>
      <c r="B227" s="6" t="s">
        <v>263</v>
      </c>
      <c r="C227" s="6"/>
      <c r="D227" s="6"/>
      <c r="E227" s="6"/>
      <c r="F227" s="6" t="s">
        <v>448</v>
      </c>
      <c r="G227" s="6" t="s">
        <v>449</v>
      </c>
      <c r="H227" s="6"/>
      <c r="I227" s="6"/>
      <c r="J227" s="6" t="str">
        <f>HYPERLINK("https://www.ncbi.nlm.nih.gov/pubmed/23634996","23634996")</f>
        <v>23634996</v>
      </c>
      <c r="K227" s="13" t="s">
        <v>450</v>
      </c>
    </row>
    <row r="228" spans="1:11" ht="32" x14ac:dyDescent="0.15">
      <c r="A228" s="4">
        <v>367</v>
      </c>
      <c r="B228" s="4" t="s">
        <v>263</v>
      </c>
      <c r="C228" s="4" t="s">
        <v>451</v>
      </c>
      <c r="D228" s="4" t="s">
        <v>452</v>
      </c>
      <c r="E228" s="4" t="s">
        <v>15</v>
      </c>
      <c r="F228" s="4" t="s">
        <v>451</v>
      </c>
      <c r="G228" s="4" t="s">
        <v>278</v>
      </c>
      <c r="H228" s="4" t="s">
        <v>687</v>
      </c>
      <c r="I228" s="4" t="s">
        <v>704</v>
      </c>
      <c r="J228" s="4" t="str">
        <f>HYPERLINK("https://www.ncbi.nlm.nih.gov/pubmed/28052061","28052061")</f>
        <v>28052061</v>
      </c>
      <c r="K228" s="15" t="s">
        <v>279</v>
      </c>
    </row>
    <row r="229" spans="1:11" ht="16" x14ac:dyDescent="0.15">
      <c r="A229" s="3">
        <v>368</v>
      </c>
      <c r="B229" s="3" t="s">
        <v>263</v>
      </c>
      <c r="C229" s="3" t="s">
        <v>667</v>
      </c>
      <c r="D229" s="3" t="s">
        <v>453</v>
      </c>
      <c r="E229" s="3" t="s">
        <v>15</v>
      </c>
      <c r="F229" s="3"/>
      <c r="G229" s="3"/>
      <c r="H229" s="3"/>
      <c r="I229" s="3"/>
      <c r="J229" s="3"/>
      <c r="K229" s="11"/>
    </row>
    <row r="230" spans="1:11" ht="16" x14ac:dyDescent="0.15">
      <c r="A230" s="3">
        <v>368</v>
      </c>
      <c r="B230" s="3" t="s">
        <v>263</v>
      </c>
      <c r="C230" s="3" t="s">
        <v>668</v>
      </c>
      <c r="D230" s="3" t="s">
        <v>454</v>
      </c>
      <c r="E230" s="3" t="s">
        <v>15</v>
      </c>
      <c r="F230" s="3"/>
      <c r="G230" s="3"/>
      <c r="H230" s="3"/>
      <c r="I230" s="3"/>
      <c r="J230" s="3"/>
      <c r="K230" s="11"/>
    </row>
    <row r="231" spans="1:11" ht="16" x14ac:dyDescent="0.15">
      <c r="A231" s="3">
        <v>369</v>
      </c>
      <c r="B231" s="3" t="s">
        <v>263</v>
      </c>
      <c r="C231" s="3" t="s">
        <v>455</v>
      </c>
      <c r="D231" s="3" t="s">
        <v>456</v>
      </c>
      <c r="E231" s="3" t="s">
        <v>15</v>
      </c>
      <c r="F231" s="3"/>
      <c r="G231" s="3"/>
      <c r="H231" s="3"/>
      <c r="I231" s="3"/>
      <c r="J231" s="3"/>
      <c r="K231" s="11"/>
    </row>
    <row r="232" spans="1:11" ht="16" x14ac:dyDescent="0.15">
      <c r="A232" s="4">
        <v>370</v>
      </c>
      <c r="B232" s="4" t="s">
        <v>263</v>
      </c>
      <c r="C232" s="4" t="s">
        <v>457</v>
      </c>
      <c r="D232" s="4" t="s">
        <v>458</v>
      </c>
      <c r="E232" s="4" t="s">
        <v>15</v>
      </c>
      <c r="F232" s="4" t="s">
        <v>457</v>
      </c>
      <c r="G232" s="4" t="s">
        <v>459</v>
      </c>
      <c r="H232" s="4"/>
      <c r="I232" s="4"/>
      <c r="J232" s="4"/>
      <c r="K232" s="15" t="s">
        <v>135</v>
      </c>
    </row>
    <row r="233" spans="1:11" ht="16" x14ac:dyDescent="0.15">
      <c r="A233" s="6">
        <v>370</v>
      </c>
      <c r="B233" s="6" t="s">
        <v>263</v>
      </c>
      <c r="C233" s="6"/>
      <c r="D233" s="6"/>
      <c r="E233" s="6"/>
      <c r="F233" s="6" t="s">
        <v>460</v>
      </c>
      <c r="G233" s="6" t="s">
        <v>461</v>
      </c>
      <c r="H233" s="6"/>
      <c r="I233" s="6"/>
      <c r="J233" s="6" t="str">
        <f>HYPERLINK("https://www.ncbi.nlm.nih.gov/pubmed/22960745","22960745")</f>
        <v>22960745</v>
      </c>
      <c r="K233" s="13" t="s">
        <v>462</v>
      </c>
    </row>
    <row r="234" spans="1:11" ht="16" x14ac:dyDescent="0.15">
      <c r="A234" s="3">
        <v>370</v>
      </c>
      <c r="B234" s="3" t="s">
        <v>263</v>
      </c>
      <c r="C234" s="3" t="s">
        <v>463</v>
      </c>
      <c r="D234" s="3" t="s">
        <v>464</v>
      </c>
      <c r="E234" s="3" t="s">
        <v>12</v>
      </c>
      <c r="F234" s="3"/>
      <c r="G234" s="3"/>
      <c r="H234" s="3"/>
      <c r="I234" s="3"/>
      <c r="J234" s="3"/>
      <c r="K234" s="11"/>
    </row>
    <row r="235" spans="1:11" ht="16" x14ac:dyDescent="0.15">
      <c r="A235" s="3">
        <v>371</v>
      </c>
      <c r="B235" s="3" t="s">
        <v>263</v>
      </c>
      <c r="C235" s="3" t="s">
        <v>465</v>
      </c>
      <c r="D235" s="3" t="s">
        <v>466</v>
      </c>
      <c r="E235" s="3" t="s">
        <v>15</v>
      </c>
      <c r="F235" s="3"/>
      <c r="G235" s="3"/>
      <c r="H235" s="3"/>
      <c r="I235" s="3"/>
      <c r="J235" s="3"/>
      <c r="K235" s="11"/>
    </row>
    <row r="236" spans="1:11" ht="16" x14ac:dyDescent="0.15">
      <c r="A236" s="3">
        <v>373</v>
      </c>
      <c r="B236" s="3" t="s">
        <v>263</v>
      </c>
      <c r="C236" s="3" t="s">
        <v>467</v>
      </c>
      <c r="D236" s="3" t="s">
        <v>468</v>
      </c>
      <c r="E236" s="3" t="s">
        <v>15</v>
      </c>
      <c r="F236" s="3"/>
      <c r="G236" s="3"/>
      <c r="H236" s="3"/>
      <c r="I236" s="3"/>
      <c r="J236" s="3"/>
      <c r="K236" s="11"/>
    </row>
    <row r="237" spans="1:11" ht="48" x14ac:dyDescent="0.15">
      <c r="A237" s="6">
        <v>373</v>
      </c>
      <c r="B237" s="6" t="s">
        <v>263</v>
      </c>
      <c r="C237" s="6"/>
      <c r="D237" s="6"/>
      <c r="E237" s="6"/>
      <c r="F237" s="6" t="s">
        <v>469</v>
      </c>
      <c r="G237" s="6" t="s">
        <v>470</v>
      </c>
      <c r="H237" s="6"/>
      <c r="I237" s="6"/>
      <c r="J237" s="6" t="s">
        <v>471</v>
      </c>
      <c r="K237" s="13" t="s">
        <v>76</v>
      </c>
    </row>
    <row r="238" spans="1:11" ht="32" x14ac:dyDescent="0.15">
      <c r="A238" s="6">
        <v>373</v>
      </c>
      <c r="B238" s="6" t="s">
        <v>263</v>
      </c>
      <c r="C238" s="6"/>
      <c r="D238" s="6"/>
      <c r="E238" s="6"/>
      <c r="F238" s="6" t="s">
        <v>472</v>
      </c>
      <c r="G238" s="6" t="s">
        <v>473</v>
      </c>
      <c r="H238" s="6"/>
      <c r="I238" s="6"/>
      <c r="J238" s="6" t="str">
        <f>HYPERLINK("https://www.ncbi.nlm.nih.gov/pubmed/21720365","21720365")</f>
        <v>21720365</v>
      </c>
      <c r="K238" s="13" t="s">
        <v>474</v>
      </c>
    </row>
    <row r="239" spans="1:11" ht="16" x14ac:dyDescent="0.15">
      <c r="A239" s="3">
        <v>374</v>
      </c>
      <c r="B239" s="3" t="s">
        <v>263</v>
      </c>
      <c r="C239" s="3" t="s">
        <v>475</v>
      </c>
      <c r="D239" s="3" t="s">
        <v>476</v>
      </c>
      <c r="E239" s="3" t="s">
        <v>15</v>
      </c>
      <c r="F239" s="3"/>
      <c r="G239" s="3"/>
      <c r="H239" s="3"/>
      <c r="I239" s="3"/>
      <c r="J239" s="3"/>
      <c r="K239" s="11"/>
    </row>
    <row r="240" spans="1:11" ht="32" x14ac:dyDescent="0.15">
      <c r="A240" s="4">
        <v>377</v>
      </c>
      <c r="B240" s="4" t="s">
        <v>263</v>
      </c>
      <c r="C240" s="4" t="s">
        <v>477</v>
      </c>
      <c r="D240" s="4" t="s">
        <v>478</v>
      </c>
      <c r="E240" s="4" t="s">
        <v>15</v>
      </c>
      <c r="F240" s="4" t="s">
        <v>477</v>
      </c>
      <c r="G240" s="4" t="s">
        <v>479</v>
      </c>
      <c r="H240" s="4" t="s">
        <v>691</v>
      </c>
      <c r="I240" s="4" t="s">
        <v>705</v>
      </c>
      <c r="J240" s="4" t="str">
        <f>HYPERLINK("https://www.ncbi.nlm.nih.gov/pubmed/23797736","23797736")</f>
        <v>23797736</v>
      </c>
      <c r="K240" s="15" t="s">
        <v>480</v>
      </c>
    </row>
    <row r="241" spans="1:11" ht="16" x14ac:dyDescent="0.15">
      <c r="A241" s="3">
        <v>377</v>
      </c>
      <c r="B241" s="3" t="s">
        <v>263</v>
      </c>
      <c r="C241" s="3" t="s">
        <v>481</v>
      </c>
      <c r="D241" s="3" t="s">
        <v>482</v>
      </c>
      <c r="E241" s="3" t="s">
        <v>15</v>
      </c>
      <c r="F241" s="3"/>
      <c r="G241" s="3"/>
      <c r="H241" s="3"/>
      <c r="I241" s="3"/>
      <c r="J241" s="3"/>
      <c r="K241" s="11"/>
    </row>
    <row r="242" spans="1:11" ht="16" x14ac:dyDescent="0.15">
      <c r="A242" s="3">
        <v>377</v>
      </c>
      <c r="B242" s="3" t="s">
        <v>263</v>
      </c>
      <c r="C242" s="3" t="s">
        <v>483</v>
      </c>
      <c r="D242" s="3" t="s">
        <v>484</v>
      </c>
      <c r="E242" s="3" t="s">
        <v>15</v>
      </c>
      <c r="F242" s="3"/>
      <c r="G242" s="3"/>
      <c r="H242" s="3"/>
      <c r="I242" s="3"/>
      <c r="J242" s="3"/>
      <c r="K242" s="11"/>
    </row>
    <row r="243" spans="1:11" ht="16" x14ac:dyDescent="0.15">
      <c r="A243" s="3">
        <v>377</v>
      </c>
      <c r="B243" s="3" t="s">
        <v>263</v>
      </c>
      <c r="C243" s="3" t="s">
        <v>485</v>
      </c>
      <c r="D243" s="3" t="s">
        <v>85</v>
      </c>
      <c r="E243" s="3" t="s">
        <v>12</v>
      </c>
      <c r="F243" s="3"/>
      <c r="G243" s="3"/>
      <c r="H243" s="3"/>
      <c r="I243" s="3"/>
      <c r="J243" s="3"/>
      <c r="K243" s="11"/>
    </row>
    <row r="244" spans="1:11" ht="16" x14ac:dyDescent="0.15">
      <c r="A244" s="3">
        <v>378</v>
      </c>
      <c r="B244" s="3" t="s">
        <v>263</v>
      </c>
      <c r="C244" s="3" t="s">
        <v>486</v>
      </c>
      <c r="D244" s="3" t="s">
        <v>487</v>
      </c>
      <c r="E244" s="3" t="s">
        <v>15</v>
      </c>
      <c r="F244" s="3"/>
      <c r="G244" s="3"/>
      <c r="H244" s="3"/>
      <c r="I244" s="3"/>
      <c r="J244" s="3"/>
      <c r="K244" s="11"/>
    </row>
    <row r="245" spans="1:11" ht="16" x14ac:dyDescent="0.15">
      <c r="A245" s="3">
        <v>380</v>
      </c>
      <c r="B245" s="3" t="s">
        <v>263</v>
      </c>
      <c r="C245" s="3" t="s">
        <v>488</v>
      </c>
      <c r="D245" s="3" t="s">
        <v>489</v>
      </c>
      <c r="E245" s="3" t="s">
        <v>15</v>
      </c>
      <c r="F245" s="3"/>
      <c r="G245" s="3"/>
      <c r="H245" s="3"/>
      <c r="I245" s="3"/>
      <c r="J245" s="3"/>
      <c r="K245" s="11"/>
    </row>
    <row r="246" spans="1:11" ht="16" x14ac:dyDescent="0.15">
      <c r="A246" s="3">
        <v>380</v>
      </c>
      <c r="B246" s="3" t="s">
        <v>263</v>
      </c>
      <c r="C246" s="3" t="s">
        <v>490</v>
      </c>
      <c r="D246" s="3" t="s">
        <v>491</v>
      </c>
      <c r="E246" s="3" t="s">
        <v>15</v>
      </c>
      <c r="F246" s="3"/>
      <c r="G246" s="3"/>
      <c r="H246" s="3"/>
      <c r="I246" s="3"/>
      <c r="J246" s="3"/>
      <c r="K246" s="11"/>
    </row>
    <row r="247" spans="1:11" ht="16" x14ac:dyDescent="0.15">
      <c r="A247" s="3">
        <v>380</v>
      </c>
      <c r="B247" s="3" t="s">
        <v>263</v>
      </c>
      <c r="C247" s="3" t="s">
        <v>492</v>
      </c>
      <c r="D247" s="3" t="s">
        <v>493</v>
      </c>
      <c r="E247" s="3" t="s">
        <v>15</v>
      </c>
      <c r="F247" s="3"/>
      <c r="G247" s="3"/>
      <c r="H247" s="3"/>
      <c r="I247" s="3"/>
      <c r="J247" s="3"/>
      <c r="K247" s="11"/>
    </row>
    <row r="248" spans="1:11" ht="32" x14ac:dyDescent="0.15">
      <c r="A248" s="3">
        <v>380</v>
      </c>
      <c r="B248" s="3" t="s">
        <v>263</v>
      </c>
      <c r="C248" s="3" t="s">
        <v>494</v>
      </c>
      <c r="D248" s="3" t="s">
        <v>495</v>
      </c>
      <c r="E248" s="3" t="s">
        <v>15</v>
      </c>
      <c r="F248" s="3"/>
      <c r="G248" s="3"/>
      <c r="H248" s="3" t="s">
        <v>690</v>
      </c>
      <c r="I248" s="3" t="s">
        <v>706</v>
      </c>
      <c r="J248" s="3"/>
      <c r="K248" s="11"/>
    </row>
    <row r="249" spans="1:11" ht="16" x14ac:dyDescent="0.15">
      <c r="A249" s="4">
        <v>384</v>
      </c>
      <c r="B249" s="4" t="s">
        <v>263</v>
      </c>
      <c r="C249" s="4" t="s">
        <v>496</v>
      </c>
      <c r="D249" s="4" t="s">
        <v>497</v>
      </c>
      <c r="E249" s="4" t="s">
        <v>15</v>
      </c>
      <c r="F249" s="4" t="s">
        <v>496</v>
      </c>
      <c r="G249" s="4" t="s">
        <v>109</v>
      </c>
      <c r="H249" s="4"/>
      <c r="I249" s="4"/>
      <c r="J249" s="4"/>
      <c r="K249" s="15" t="s">
        <v>110</v>
      </c>
    </row>
    <row r="250" spans="1:11" ht="16" x14ac:dyDescent="0.15">
      <c r="A250" s="3">
        <v>384</v>
      </c>
      <c r="B250" s="3" t="s">
        <v>263</v>
      </c>
      <c r="C250" s="3" t="s">
        <v>498</v>
      </c>
      <c r="D250" s="3" t="s">
        <v>499</v>
      </c>
      <c r="E250" s="3" t="s">
        <v>15</v>
      </c>
      <c r="F250" s="3"/>
      <c r="G250" s="3"/>
      <c r="H250" s="3"/>
      <c r="I250" s="3"/>
      <c r="J250" s="3"/>
      <c r="K250" s="11"/>
    </row>
    <row r="251" spans="1:11" ht="16" x14ac:dyDescent="0.15">
      <c r="A251" s="3">
        <v>387</v>
      </c>
      <c r="B251" s="3" t="s">
        <v>263</v>
      </c>
      <c r="C251" s="3" t="s">
        <v>500</v>
      </c>
      <c r="D251" s="3" t="s">
        <v>501</v>
      </c>
      <c r="E251" s="3" t="s">
        <v>15</v>
      </c>
      <c r="F251" s="3"/>
      <c r="G251" s="3"/>
      <c r="H251" s="3"/>
      <c r="I251" s="3"/>
      <c r="J251" s="3"/>
      <c r="K251" s="11"/>
    </row>
    <row r="252" spans="1:11" ht="16" x14ac:dyDescent="0.15">
      <c r="A252" s="3">
        <v>393</v>
      </c>
      <c r="B252" s="3" t="s">
        <v>263</v>
      </c>
      <c r="C252" s="3" t="s">
        <v>502</v>
      </c>
      <c r="D252" s="3" t="s">
        <v>503</v>
      </c>
      <c r="E252" s="3" t="s">
        <v>15</v>
      </c>
      <c r="F252" s="3"/>
      <c r="G252" s="3"/>
      <c r="H252" s="3"/>
      <c r="I252" s="3"/>
      <c r="J252" s="3"/>
      <c r="K252" s="11"/>
    </row>
    <row r="253" spans="1:11" ht="16" x14ac:dyDescent="0.15">
      <c r="A253" s="3">
        <v>393</v>
      </c>
      <c r="B253" s="3" t="s">
        <v>263</v>
      </c>
      <c r="C253" s="3" t="s">
        <v>504</v>
      </c>
      <c r="D253" s="3" t="s">
        <v>505</v>
      </c>
      <c r="E253" s="3" t="s">
        <v>15</v>
      </c>
      <c r="F253" s="3"/>
      <c r="G253" s="3"/>
      <c r="H253" s="3"/>
      <c r="I253" s="3"/>
      <c r="J253" s="3"/>
      <c r="K253" s="11"/>
    </row>
    <row r="254" spans="1:11" ht="16" x14ac:dyDescent="0.15">
      <c r="A254" s="3">
        <v>394</v>
      </c>
      <c r="B254" s="3" t="s">
        <v>263</v>
      </c>
      <c r="C254" s="3" t="s">
        <v>506</v>
      </c>
      <c r="D254" s="3" t="s">
        <v>507</v>
      </c>
      <c r="E254" s="3" t="s">
        <v>12</v>
      </c>
      <c r="F254" s="3"/>
      <c r="G254" s="3"/>
      <c r="H254" s="3"/>
      <c r="I254" s="3"/>
      <c r="J254" s="3"/>
      <c r="K254" s="11"/>
    </row>
    <row r="255" spans="1:11" ht="16" x14ac:dyDescent="0.15">
      <c r="A255" s="3">
        <v>395</v>
      </c>
      <c r="B255" s="3" t="s">
        <v>263</v>
      </c>
      <c r="C255" s="3" t="s">
        <v>508</v>
      </c>
      <c r="D255" s="3" t="s">
        <v>509</v>
      </c>
      <c r="E255" s="3" t="s">
        <v>12</v>
      </c>
      <c r="F255" s="3"/>
      <c r="G255" s="3"/>
      <c r="H255" s="3"/>
      <c r="I255" s="3"/>
      <c r="J255" s="3"/>
      <c r="K255" s="11"/>
    </row>
    <row r="256" spans="1:11" ht="16" x14ac:dyDescent="0.15">
      <c r="A256" s="3">
        <v>395</v>
      </c>
      <c r="B256" s="3" t="s">
        <v>263</v>
      </c>
      <c r="C256" s="3" t="s">
        <v>510</v>
      </c>
      <c r="D256" s="3" t="s">
        <v>511</v>
      </c>
      <c r="E256" s="3" t="s">
        <v>12</v>
      </c>
      <c r="F256" s="3"/>
      <c r="G256" s="3"/>
      <c r="H256" s="3"/>
      <c r="I256" s="3"/>
      <c r="J256" s="3"/>
      <c r="K256" s="11"/>
    </row>
    <row r="257" spans="1:11" ht="16" x14ac:dyDescent="0.15">
      <c r="A257" s="3">
        <v>396</v>
      </c>
      <c r="B257" s="3" t="s">
        <v>263</v>
      </c>
      <c r="C257" s="3" t="s">
        <v>512</v>
      </c>
      <c r="D257" s="3" t="s">
        <v>513</v>
      </c>
      <c r="E257" s="3" t="s">
        <v>15</v>
      </c>
      <c r="F257" s="3"/>
      <c r="G257" s="3"/>
      <c r="H257" s="3"/>
      <c r="I257" s="3"/>
      <c r="J257" s="3"/>
      <c r="K257" s="11"/>
    </row>
    <row r="258" spans="1:11" ht="16" x14ac:dyDescent="0.15">
      <c r="A258" s="3">
        <v>395</v>
      </c>
      <c r="B258" s="3" t="s">
        <v>263</v>
      </c>
      <c r="C258" s="3" t="s">
        <v>514</v>
      </c>
      <c r="D258" s="3" t="s">
        <v>515</v>
      </c>
      <c r="E258" s="3" t="s">
        <v>15</v>
      </c>
      <c r="F258" s="3"/>
      <c r="G258" s="3"/>
      <c r="H258" s="3"/>
      <c r="I258" s="3"/>
      <c r="J258" s="3"/>
      <c r="K258" s="11"/>
    </row>
    <row r="259" spans="1:11" ht="16" x14ac:dyDescent="0.15">
      <c r="A259" s="3">
        <v>396</v>
      </c>
      <c r="B259" s="3" t="s">
        <v>263</v>
      </c>
      <c r="C259" s="3" t="s">
        <v>516</v>
      </c>
      <c r="D259" s="3" t="s">
        <v>517</v>
      </c>
      <c r="E259" s="3" t="s">
        <v>12</v>
      </c>
      <c r="F259" s="3"/>
      <c r="G259" s="3"/>
      <c r="H259" s="3"/>
      <c r="I259" s="3"/>
      <c r="J259" s="3"/>
      <c r="K259" s="11"/>
    </row>
    <row r="260" spans="1:11" ht="16" x14ac:dyDescent="0.15">
      <c r="A260" s="3">
        <v>396</v>
      </c>
      <c r="B260" s="3" t="s">
        <v>263</v>
      </c>
      <c r="C260" s="3" t="s">
        <v>661</v>
      </c>
      <c r="D260" s="3"/>
      <c r="E260" s="3" t="s">
        <v>12</v>
      </c>
      <c r="F260" s="3"/>
      <c r="G260" s="3"/>
      <c r="H260" s="3" t="s">
        <v>662</v>
      </c>
      <c r="I260" s="3"/>
      <c r="J260" s="3"/>
      <c r="K260" s="11"/>
    </row>
    <row r="261" spans="1:11" ht="16" x14ac:dyDescent="0.15">
      <c r="A261" s="3">
        <v>398</v>
      </c>
      <c r="B261" s="3" t="s">
        <v>263</v>
      </c>
      <c r="C261" s="3" t="s">
        <v>518</v>
      </c>
      <c r="D261" s="3" t="s">
        <v>519</v>
      </c>
      <c r="E261" s="3" t="s">
        <v>12</v>
      </c>
      <c r="F261" s="3"/>
      <c r="G261" s="3"/>
      <c r="H261" s="3" t="s">
        <v>520</v>
      </c>
      <c r="I261" s="3" t="s">
        <v>707</v>
      </c>
      <c r="J261" s="3"/>
      <c r="K261" s="11"/>
    </row>
    <row r="262" spans="1:11" ht="16" x14ac:dyDescent="0.15">
      <c r="A262" s="3">
        <v>399</v>
      </c>
      <c r="B262" s="3" t="s">
        <v>263</v>
      </c>
      <c r="C262" s="3" t="s">
        <v>521</v>
      </c>
      <c r="D262" s="3" t="s">
        <v>522</v>
      </c>
      <c r="E262" s="3" t="s">
        <v>15</v>
      </c>
      <c r="F262" s="3"/>
      <c r="G262" s="3"/>
      <c r="H262" s="3"/>
      <c r="I262" s="3"/>
      <c r="J262" s="3"/>
      <c r="K262" s="11"/>
    </row>
    <row r="263" spans="1:11" ht="16" x14ac:dyDescent="0.15">
      <c r="A263" s="3">
        <v>399</v>
      </c>
      <c r="B263" s="3" t="s">
        <v>263</v>
      </c>
      <c r="C263" s="3" t="s">
        <v>523</v>
      </c>
      <c r="D263" s="3" t="s">
        <v>524</v>
      </c>
      <c r="E263" s="3" t="s">
        <v>15</v>
      </c>
      <c r="F263" s="3"/>
      <c r="G263" s="3"/>
      <c r="H263" s="3"/>
      <c r="I263" s="3"/>
      <c r="J263" s="3"/>
      <c r="K263" s="11"/>
    </row>
    <row r="264" spans="1:11" ht="32" x14ac:dyDescent="0.15">
      <c r="A264" s="6">
        <v>401</v>
      </c>
      <c r="B264" s="6" t="s">
        <v>263</v>
      </c>
      <c r="C264" s="6"/>
      <c r="D264" s="6"/>
      <c r="E264" s="6"/>
      <c r="F264" s="6" t="s">
        <v>525</v>
      </c>
      <c r="G264" s="6" t="s">
        <v>224</v>
      </c>
      <c r="H264" s="6"/>
      <c r="I264" s="6"/>
      <c r="J264" s="6" t="str">
        <f>HYPERLINK("https://www.ncbi.nlm.nih.gov/pubmed/23636398","23636398")</f>
        <v>23636398</v>
      </c>
      <c r="K264" s="13" t="s">
        <v>205</v>
      </c>
    </row>
    <row r="265" spans="1:11" ht="16" x14ac:dyDescent="0.15">
      <c r="A265" s="3">
        <v>402</v>
      </c>
      <c r="B265" s="3" t="s">
        <v>263</v>
      </c>
      <c r="C265" s="3" t="s">
        <v>526</v>
      </c>
      <c r="D265" s="3" t="s">
        <v>527</v>
      </c>
      <c r="E265" s="3" t="s">
        <v>12</v>
      </c>
      <c r="F265" s="3"/>
      <c r="G265" s="3"/>
      <c r="H265" s="3"/>
      <c r="I265" s="3"/>
      <c r="J265" s="3"/>
      <c r="K265" s="11"/>
    </row>
    <row r="266" spans="1:11" ht="16" x14ac:dyDescent="0.15">
      <c r="A266" s="3">
        <v>403</v>
      </c>
      <c r="B266" s="3" t="s">
        <v>263</v>
      </c>
      <c r="C266" s="3" t="s">
        <v>528</v>
      </c>
      <c r="D266" s="3" t="s">
        <v>529</v>
      </c>
      <c r="E266" s="3" t="s">
        <v>12</v>
      </c>
      <c r="F266" s="3"/>
      <c r="G266" s="3"/>
      <c r="H266" s="3"/>
      <c r="I266" s="3"/>
      <c r="J266" s="3"/>
      <c r="K266" s="11"/>
    </row>
    <row r="267" spans="1:11" ht="16" x14ac:dyDescent="0.15">
      <c r="A267" s="6">
        <v>407</v>
      </c>
      <c r="B267" s="6" t="s">
        <v>263</v>
      </c>
      <c r="C267" s="6"/>
      <c r="D267" s="6"/>
      <c r="E267" s="6"/>
      <c r="F267" s="6" t="s">
        <v>530</v>
      </c>
      <c r="G267" s="7" t="s">
        <v>40</v>
      </c>
      <c r="H267" s="8"/>
      <c r="I267" s="8"/>
      <c r="J267" s="8" t="str">
        <f>HYPERLINK("https://www.ncbi.nlm.nih.gov/pubmed/27149842","27149842")</f>
        <v>27149842</v>
      </c>
      <c r="K267" s="14" t="s">
        <v>41</v>
      </c>
    </row>
    <row r="268" spans="1:11" ht="16" x14ac:dyDescent="0.15">
      <c r="A268" s="3">
        <v>413</v>
      </c>
      <c r="B268" s="3" t="s">
        <v>263</v>
      </c>
      <c r="C268" s="3" t="s">
        <v>531</v>
      </c>
      <c r="D268" s="3" t="s">
        <v>532</v>
      </c>
      <c r="E268" s="3" t="s">
        <v>12</v>
      </c>
      <c r="F268" s="3"/>
      <c r="G268" s="3"/>
      <c r="H268" s="3"/>
      <c r="I268" s="3"/>
      <c r="J268" s="3"/>
      <c r="K268" s="11"/>
    </row>
    <row r="269" spans="1:11" ht="96" x14ac:dyDescent="0.15">
      <c r="A269" s="4">
        <v>414</v>
      </c>
      <c r="B269" s="4" t="s">
        <v>263</v>
      </c>
      <c r="C269" s="4" t="s">
        <v>533</v>
      </c>
      <c r="D269" s="4" t="s">
        <v>534</v>
      </c>
      <c r="E269" s="4" t="s">
        <v>12</v>
      </c>
      <c r="F269" s="4" t="s">
        <v>533</v>
      </c>
      <c r="G269" s="4" t="s">
        <v>535</v>
      </c>
      <c r="H269" s="4"/>
      <c r="I269" s="4"/>
      <c r="J269" s="4" t="s">
        <v>536</v>
      </c>
      <c r="K269" s="15" t="s">
        <v>202</v>
      </c>
    </row>
    <row r="270" spans="1:11" ht="32" x14ac:dyDescent="0.15">
      <c r="A270" s="6">
        <v>417</v>
      </c>
      <c r="B270" s="6" t="s">
        <v>263</v>
      </c>
      <c r="C270" s="6"/>
      <c r="D270" s="6"/>
      <c r="E270" s="6"/>
      <c r="F270" s="6" t="s">
        <v>537</v>
      </c>
      <c r="G270" s="6" t="s">
        <v>224</v>
      </c>
      <c r="H270" s="6"/>
      <c r="I270" s="6"/>
      <c r="J270" s="6" t="str">
        <f>HYPERLINK("https://www.ncbi.nlm.nih.gov/pubmed/23636398","23636398")</f>
        <v>23636398</v>
      </c>
      <c r="K270" s="13" t="s">
        <v>205</v>
      </c>
    </row>
    <row r="271" spans="1:11" ht="16" x14ac:dyDescent="0.15">
      <c r="A271" s="3">
        <v>422</v>
      </c>
      <c r="B271" s="3" t="s">
        <v>263</v>
      </c>
      <c r="C271" s="3" t="s">
        <v>538</v>
      </c>
      <c r="D271" s="3" t="s">
        <v>539</v>
      </c>
      <c r="E271" s="3" t="s">
        <v>12</v>
      </c>
      <c r="F271" s="3"/>
      <c r="G271" s="3"/>
      <c r="H271" s="3" t="s">
        <v>540</v>
      </c>
      <c r="I271" s="3"/>
      <c r="J271" s="3"/>
      <c r="K271" s="11"/>
    </row>
    <row r="272" spans="1:11" ht="16" x14ac:dyDescent="0.15">
      <c r="A272" s="3">
        <v>422</v>
      </c>
      <c r="B272" s="3" t="s">
        <v>263</v>
      </c>
      <c r="C272" s="3" t="s">
        <v>541</v>
      </c>
      <c r="D272" s="3" t="s">
        <v>542</v>
      </c>
      <c r="E272" s="3" t="s">
        <v>15</v>
      </c>
      <c r="F272" s="3"/>
      <c r="G272" s="3"/>
      <c r="H272" s="3"/>
      <c r="I272" s="3"/>
      <c r="J272" s="3"/>
      <c r="K272" s="11"/>
    </row>
    <row r="273" spans="1:11" ht="16" x14ac:dyDescent="0.15">
      <c r="A273" s="6">
        <v>422</v>
      </c>
      <c r="B273" s="6" t="s">
        <v>263</v>
      </c>
      <c r="C273" s="6"/>
      <c r="D273" s="6"/>
      <c r="E273" s="6"/>
      <c r="F273" s="6" t="s">
        <v>543</v>
      </c>
      <c r="G273" s="6" t="s">
        <v>75</v>
      </c>
      <c r="H273" s="6"/>
      <c r="I273" s="6"/>
      <c r="J273" s="6" t="str">
        <f>HYPERLINK("https://www.ncbi.nlm.nih.gov/pubmed/27158780","27158780")</f>
        <v>27158780</v>
      </c>
      <c r="K273" s="13" t="s">
        <v>76</v>
      </c>
    </row>
    <row r="274" spans="1:11" ht="32" x14ac:dyDescent="0.15">
      <c r="A274" s="3">
        <v>423</v>
      </c>
      <c r="B274" s="3" t="s">
        <v>263</v>
      </c>
      <c r="C274" s="3" t="s">
        <v>544</v>
      </c>
      <c r="D274" s="3" t="s">
        <v>545</v>
      </c>
      <c r="E274" s="3" t="s">
        <v>15</v>
      </c>
      <c r="F274" s="3"/>
      <c r="G274" s="3"/>
      <c r="H274" s="3" t="s">
        <v>677</v>
      </c>
      <c r="I274" s="3" t="s">
        <v>708</v>
      </c>
      <c r="J274" s="3"/>
      <c r="K274" s="11"/>
    </row>
    <row r="275" spans="1:11" ht="16" x14ac:dyDescent="0.15">
      <c r="A275" s="3">
        <v>425</v>
      </c>
      <c r="B275" s="3" t="s">
        <v>263</v>
      </c>
      <c r="C275" s="3" t="s">
        <v>669</v>
      </c>
      <c r="D275" s="3" t="s">
        <v>546</v>
      </c>
      <c r="E275" s="3" t="s">
        <v>60</v>
      </c>
      <c r="F275" s="3"/>
      <c r="G275" s="3"/>
      <c r="H275" s="3"/>
      <c r="I275" s="3"/>
      <c r="J275" s="3"/>
      <c r="K275" s="11"/>
    </row>
    <row r="276" spans="1:11" ht="16" x14ac:dyDescent="0.15">
      <c r="A276" s="3">
        <v>425</v>
      </c>
      <c r="B276" s="3" t="s">
        <v>263</v>
      </c>
      <c r="C276" s="3" t="s">
        <v>547</v>
      </c>
      <c r="D276" s="3" t="s">
        <v>548</v>
      </c>
      <c r="E276" s="3" t="s">
        <v>15</v>
      </c>
      <c r="F276" s="3"/>
      <c r="G276" s="3"/>
      <c r="H276" s="3" t="s">
        <v>549</v>
      </c>
      <c r="I276" s="3"/>
      <c r="J276" s="3"/>
      <c r="K276" s="11"/>
    </row>
    <row r="277" spans="1:11" ht="32" x14ac:dyDescent="0.15">
      <c r="A277" s="3">
        <v>426</v>
      </c>
      <c r="B277" s="3" t="s">
        <v>263</v>
      </c>
      <c r="C277" s="3" t="s">
        <v>550</v>
      </c>
      <c r="D277" s="3" t="s">
        <v>551</v>
      </c>
      <c r="E277" s="3" t="s">
        <v>15</v>
      </c>
      <c r="F277" s="3"/>
      <c r="G277" s="3"/>
      <c r="H277" s="3" t="s">
        <v>684</v>
      </c>
      <c r="I277" s="3" t="s">
        <v>709</v>
      </c>
      <c r="J277" s="3"/>
      <c r="K277" s="11"/>
    </row>
    <row r="278" spans="1:11" ht="16" x14ac:dyDescent="0.15">
      <c r="A278" s="3">
        <v>426</v>
      </c>
      <c r="B278" s="3" t="s">
        <v>263</v>
      </c>
      <c r="C278" s="3" t="s">
        <v>552</v>
      </c>
      <c r="D278" s="3" t="s">
        <v>553</v>
      </c>
      <c r="E278" s="3" t="s">
        <v>12</v>
      </c>
      <c r="F278" s="3"/>
      <c r="G278" s="3"/>
      <c r="H278" s="3"/>
      <c r="I278" s="3"/>
      <c r="J278" s="3"/>
      <c r="K278" s="11"/>
    </row>
    <row r="279" spans="1:11" ht="32" x14ac:dyDescent="0.15">
      <c r="A279" s="4">
        <v>427</v>
      </c>
      <c r="B279" s="4" t="s">
        <v>263</v>
      </c>
      <c r="C279" s="4" t="s">
        <v>554</v>
      </c>
      <c r="D279" s="4" t="s">
        <v>555</v>
      </c>
      <c r="E279" s="4" t="s">
        <v>15</v>
      </c>
      <c r="F279" s="4" t="s">
        <v>554</v>
      </c>
      <c r="G279" s="4" t="s">
        <v>556</v>
      </c>
      <c r="H279" s="4" t="s">
        <v>692</v>
      </c>
      <c r="I279" s="4" t="s">
        <v>712</v>
      </c>
      <c r="J279" s="4" t="str">
        <f>HYPERLINK("https://www.ncbi.nlm.nih.gov/pubmed/22895193","22895193")</f>
        <v>22895193</v>
      </c>
      <c r="K279" s="15" t="s">
        <v>132</v>
      </c>
    </row>
    <row r="280" spans="1:11" ht="16" x14ac:dyDescent="0.15">
      <c r="A280" s="6">
        <v>427</v>
      </c>
      <c r="B280" s="6" t="s">
        <v>263</v>
      </c>
      <c r="C280" s="6"/>
      <c r="D280" s="6"/>
      <c r="E280" s="6"/>
      <c r="F280" s="6" t="s">
        <v>558</v>
      </c>
      <c r="G280" s="6" t="s">
        <v>137</v>
      </c>
      <c r="H280" s="6"/>
      <c r="I280" s="6"/>
      <c r="J280" s="6" t="str">
        <f>HYPERLINK("https://www.ncbi.nlm.nih.gov/pubmed/26343386","26343386")</f>
        <v>26343386</v>
      </c>
      <c r="K280" s="13" t="s">
        <v>138</v>
      </c>
    </row>
    <row r="281" spans="1:11" ht="16" x14ac:dyDescent="0.15">
      <c r="A281" s="3">
        <v>428</v>
      </c>
      <c r="B281" s="3" t="s">
        <v>263</v>
      </c>
      <c r="C281" s="3" t="s">
        <v>559</v>
      </c>
      <c r="D281" s="3" t="s">
        <v>560</v>
      </c>
      <c r="E281" s="3" t="s">
        <v>12</v>
      </c>
      <c r="F281" s="3"/>
      <c r="G281" s="3"/>
      <c r="H281" s="3"/>
      <c r="I281" s="3"/>
      <c r="J281" s="3"/>
      <c r="K281" s="11"/>
    </row>
    <row r="282" spans="1:11" ht="16" x14ac:dyDescent="0.15">
      <c r="A282" s="3">
        <v>430</v>
      </c>
      <c r="B282" s="3" t="s">
        <v>263</v>
      </c>
      <c r="C282" s="3" t="s">
        <v>561</v>
      </c>
      <c r="D282" s="3" t="s">
        <v>562</v>
      </c>
      <c r="E282" s="3" t="s">
        <v>15</v>
      </c>
      <c r="F282" s="3"/>
      <c r="G282" s="3"/>
      <c r="H282" s="3"/>
      <c r="I282" s="3"/>
      <c r="J282" s="3"/>
      <c r="K282" s="11"/>
    </row>
    <row r="283" spans="1:11" ht="16" x14ac:dyDescent="0.15">
      <c r="A283" s="6">
        <v>432</v>
      </c>
      <c r="B283" s="6" t="s">
        <v>263</v>
      </c>
      <c r="C283" s="6"/>
      <c r="D283" s="6"/>
      <c r="E283" s="6"/>
      <c r="F283" s="6" t="s">
        <v>563</v>
      </c>
      <c r="G283" s="6" t="s">
        <v>131</v>
      </c>
      <c r="H283" s="8" t="s">
        <v>557</v>
      </c>
      <c r="I283" s="8"/>
      <c r="J283" s="8" t="str">
        <f>HYPERLINK("https://www.ncbi.nlm.nih.gov/pubmed/22895193","22895193")</f>
        <v>22895193</v>
      </c>
      <c r="K283" s="14" t="s">
        <v>132</v>
      </c>
    </row>
    <row r="284" spans="1:11" ht="32" x14ac:dyDescent="0.15">
      <c r="A284" s="3">
        <v>433</v>
      </c>
      <c r="B284" s="3" t="s">
        <v>263</v>
      </c>
      <c r="C284" s="3" t="s">
        <v>564</v>
      </c>
      <c r="D284" s="3" t="s">
        <v>565</v>
      </c>
      <c r="E284" s="3" t="s">
        <v>15</v>
      </c>
      <c r="F284" s="3"/>
      <c r="G284" s="3"/>
      <c r="H284" s="3" t="s">
        <v>679</v>
      </c>
      <c r="I284" s="3" t="s">
        <v>710</v>
      </c>
      <c r="J284" s="3"/>
      <c r="K284" s="11"/>
    </row>
    <row r="285" spans="1:11" ht="16" x14ac:dyDescent="0.15">
      <c r="A285" s="3">
        <v>434</v>
      </c>
      <c r="B285" s="3" t="s">
        <v>263</v>
      </c>
      <c r="C285" s="3" t="s">
        <v>566</v>
      </c>
      <c r="D285" s="3" t="s">
        <v>567</v>
      </c>
      <c r="E285" s="3" t="s">
        <v>15</v>
      </c>
      <c r="F285" s="3"/>
      <c r="G285" s="3"/>
      <c r="H285" s="3"/>
      <c r="I285" s="3"/>
      <c r="J285" s="3"/>
      <c r="K285" s="11"/>
    </row>
    <row r="286" spans="1:11" ht="16" x14ac:dyDescent="0.15">
      <c r="A286" s="3">
        <v>434</v>
      </c>
      <c r="B286" s="3" t="s">
        <v>263</v>
      </c>
      <c r="C286" s="3" t="s">
        <v>568</v>
      </c>
      <c r="D286" s="3" t="s">
        <v>569</v>
      </c>
      <c r="E286" s="3" t="s">
        <v>12</v>
      </c>
      <c r="F286" s="3"/>
      <c r="G286" s="3"/>
      <c r="H286" s="3"/>
      <c r="I286" s="3"/>
      <c r="J286" s="3"/>
      <c r="K286" s="11"/>
    </row>
    <row r="287" spans="1:11" ht="32" x14ac:dyDescent="0.15">
      <c r="A287" s="3">
        <v>437</v>
      </c>
      <c r="B287" s="3" t="s">
        <v>263</v>
      </c>
      <c r="C287" s="3" t="s">
        <v>570</v>
      </c>
      <c r="D287" s="3" t="s">
        <v>571</v>
      </c>
      <c r="E287" s="3" t="s">
        <v>15</v>
      </c>
      <c r="F287" s="3"/>
      <c r="G287" s="3"/>
      <c r="H287" s="3" t="s">
        <v>678</v>
      </c>
      <c r="I287" s="3" t="s">
        <v>711</v>
      </c>
      <c r="J287" s="3"/>
      <c r="K287" s="11"/>
    </row>
    <row r="288" spans="1:11" ht="16" x14ac:dyDescent="0.15">
      <c r="A288" s="6">
        <v>437</v>
      </c>
      <c r="B288" s="6" t="s">
        <v>263</v>
      </c>
      <c r="C288" s="6"/>
      <c r="D288" s="6"/>
      <c r="E288" s="6"/>
      <c r="F288" s="6" t="s">
        <v>572</v>
      </c>
      <c r="G288" s="6" t="s">
        <v>75</v>
      </c>
      <c r="H288" s="6"/>
      <c r="I288" s="6"/>
      <c r="J288" s="6" t="str">
        <f>HYPERLINK("https://www.ncbi.nlm.nih.gov/pubmed/27158780","27158780")</f>
        <v>27158780</v>
      </c>
      <c r="K288" s="13" t="s">
        <v>76</v>
      </c>
    </row>
    <row r="289" spans="1:11" ht="16" x14ac:dyDescent="0.15">
      <c r="A289" s="3">
        <v>438</v>
      </c>
      <c r="B289" s="3" t="s">
        <v>263</v>
      </c>
      <c r="C289" s="3" t="s">
        <v>573</v>
      </c>
      <c r="D289" s="3" t="s">
        <v>574</v>
      </c>
      <c r="E289" s="3" t="s">
        <v>15</v>
      </c>
      <c r="F289" s="3"/>
      <c r="G289" s="3"/>
      <c r="H289" s="3"/>
      <c r="I289" s="3"/>
      <c r="J289" s="3"/>
      <c r="K289" s="11"/>
    </row>
    <row r="290" spans="1:11" ht="16" x14ac:dyDescent="0.15">
      <c r="A290" s="3">
        <v>438</v>
      </c>
      <c r="B290" s="3" t="s">
        <v>263</v>
      </c>
      <c r="C290" s="3" t="s">
        <v>575</v>
      </c>
      <c r="D290" s="3" t="s">
        <v>85</v>
      </c>
      <c r="E290" s="3" t="s">
        <v>12</v>
      </c>
      <c r="F290" s="3"/>
      <c r="G290" s="3"/>
      <c r="H290" s="3"/>
      <c r="I290" s="3"/>
      <c r="J290" s="3"/>
      <c r="K290" s="11"/>
    </row>
    <row r="291" spans="1:11" ht="16" x14ac:dyDescent="0.15">
      <c r="A291" s="3">
        <v>439</v>
      </c>
      <c r="B291" s="3" t="s">
        <v>263</v>
      </c>
      <c r="C291" s="3" t="s">
        <v>576</v>
      </c>
      <c r="D291" s="3" t="s">
        <v>577</v>
      </c>
      <c r="E291" s="3" t="s">
        <v>12</v>
      </c>
      <c r="F291" s="3"/>
      <c r="G291" s="3"/>
      <c r="H291" s="3"/>
      <c r="I291" s="3"/>
      <c r="J291" s="3"/>
      <c r="K291" s="11"/>
    </row>
    <row r="292" spans="1:11" ht="16" x14ac:dyDescent="0.15">
      <c r="A292" s="3">
        <v>439</v>
      </c>
      <c r="B292" s="3" t="s">
        <v>263</v>
      </c>
      <c r="C292" s="3" t="s">
        <v>576</v>
      </c>
      <c r="D292" s="3" t="s">
        <v>578</v>
      </c>
      <c r="E292" s="3" t="s">
        <v>12</v>
      </c>
      <c r="F292" s="3"/>
      <c r="G292" s="3"/>
      <c r="H292" s="3"/>
      <c r="I292" s="3"/>
      <c r="J292" s="3"/>
      <c r="K292" s="11"/>
    </row>
    <row r="293" spans="1:11" ht="32" x14ac:dyDescent="0.15">
      <c r="A293" s="6">
        <v>443</v>
      </c>
      <c r="B293" s="6" t="s">
        <v>263</v>
      </c>
      <c r="C293" s="6"/>
      <c r="D293" s="6"/>
      <c r="E293" s="6"/>
      <c r="F293" s="6" t="s">
        <v>579</v>
      </c>
      <c r="G293" s="6" t="s">
        <v>580</v>
      </c>
      <c r="H293" s="6"/>
      <c r="I293" s="6"/>
      <c r="J293" s="6" t="str">
        <f>HYPERLINK("https://www.ncbi.nlm.nih.gov/pubmed/26804919","26804919")</f>
        <v>26804919</v>
      </c>
      <c r="K293" s="13" t="s">
        <v>581</v>
      </c>
    </row>
    <row r="294" spans="1:11" ht="16" x14ac:dyDescent="0.15">
      <c r="A294" s="3">
        <v>445</v>
      </c>
      <c r="B294" s="3" t="s">
        <v>263</v>
      </c>
      <c r="C294" s="3" t="s">
        <v>582</v>
      </c>
      <c r="D294" s="3" t="s">
        <v>583</v>
      </c>
      <c r="E294" s="3" t="s">
        <v>12</v>
      </c>
      <c r="F294" s="3"/>
      <c r="G294" s="3"/>
      <c r="H294" s="3" t="s">
        <v>584</v>
      </c>
      <c r="I294" s="3" t="s">
        <v>713</v>
      </c>
      <c r="J294" s="3"/>
      <c r="K294" s="11"/>
    </row>
    <row r="295" spans="1:11" ht="16" x14ac:dyDescent="0.15">
      <c r="A295" s="3">
        <v>446</v>
      </c>
      <c r="B295" s="3" t="s">
        <v>263</v>
      </c>
      <c r="C295" s="3" t="s">
        <v>585</v>
      </c>
      <c r="D295" s="3" t="s">
        <v>586</v>
      </c>
      <c r="E295" s="3" t="s">
        <v>12</v>
      </c>
      <c r="F295" s="3"/>
      <c r="G295" s="3"/>
      <c r="H295" s="3"/>
      <c r="I295" s="3"/>
      <c r="J295" s="3"/>
      <c r="K295" s="11"/>
    </row>
    <row r="296" spans="1:11" ht="16" x14ac:dyDescent="0.15">
      <c r="A296" s="3">
        <v>447</v>
      </c>
      <c r="B296" s="3" t="s">
        <v>263</v>
      </c>
      <c r="C296" s="3" t="s">
        <v>587</v>
      </c>
      <c r="D296" s="3" t="s">
        <v>588</v>
      </c>
      <c r="E296" s="3" t="s">
        <v>60</v>
      </c>
      <c r="F296" s="3"/>
      <c r="G296" s="3"/>
      <c r="H296" s="3"/>
      <c r="I296" s="3"/>
      <c r="J296" s="3"/>
      <c r="K296" s="11"/>
    </row>
    <row r="297" spans="1:11" ht="32" x14ac:dyDescent="0.15">
      <c r="A297" s="4">
        <v>447</v>
      </c>
      <c r="B297" s="4" t="s">
        <v>263</v>
      </c>
      <c r="C297" s="4" t="s">
        <v>589</v>
      </c>
      <c r="D297" s="4" t="s">
        <v>590</v>
      </c>
      <c r="E297" s="4" t="s">
        <v>60</v>
      </c>
      <c r="F297" s="4" t="s">
        <v>589</v>
      </c>
      <c r="G297" s="4" t="s">
        <v>363</v>
      </c>
      <c r="H297" s="4"/>
      <c r="I297" s="4"/>
      <c r="J297" s="4" t="str">
        <f>HYPERLINK("https://www.ncbi.nlm.nih.gov/pubmed/22810696","22810696")</f>
        <v>22810696</v>
      </c>
      <c r="K297" s="15" t="s">
        <v>364</v>
      </c>
    </row>
    <row r="298" spans="1:11" ht="16" x14ac:dyDescent="0.15">
      <c r="A298" s="3">
        <v>448</v>
      </c>
      <c r="B298" s="3" t="s">
        <v>263</v>
      </c>
      <c r="C298" s="3" t="s">
        <v>591</v>
      </c>
      <c r="D298" s="3" t="s">
        <v>592</v>
      </c>
      <c r="E298" s="3" t="s">
        <v>15</v>
      </c>
      <c r="F298" s="3"/>
      <c r="G298" s="3"/>
      <c r="H298" s="3"/>
      <c r="I298" s="3"/>
      <c r="J298" s="3"/>
      <c r="K298" s="11"/>
    </row>
    <row r="299" spans="1:11" ht="32" x14ac:dyDescent="0.15">
      <c r="A299" s="6">
        <v>449</v>
      </c>
      <c r="B299" s="6" t="s">
        <v>263</v>
      </c>
      <c r="C299" s="6"/>
      <c r="D299" s="6"/>
      <c r="E299" s="6"/>
      <c r="F299" s="6" t="s">
        <v>593</v>
      </c>
      <c r="G299" s="6" t="s">
        <v>204</v>
      </c>
      <c r="H299" s="6"/>
      <c r="I299" s="6"/>
      <c r="J299" s="6" t="str">
        <f>HYPERLINK("https://www.ncbi.nlm.nih.gov/pubmed/23636398","23636398")</f>
        <v>23636398</v>
      </c>
      <c r="K299" s="13" t="s">
        <v>205</v>
      </c>
    </row>
    <row r="300" spans="1:11" ht="16" x14ac:dyDescent="0.15">
      <c r="A300" s="3">
        <v>450</v>
      </c>
      <c r="B300" s="3" t="s">
        <v>263</v>
      </c>
      <c r="C300" s="3" t="s">
        <v>594</v>
      </c>
      <c r="D300" s="3" t="s">
        <v>595</v>
      </c>
      <c r="E300" s="3" t="s">
        <v>15</v>
      </c>
      <c r="F300" s="3"/>
      <c r="G300" s="3"/>
      <c r="H300" s="3"/>
      <c r="I300" s="3"/>
      <c r="J300" s="3"/>
      <c r="K300" s="11"/>
    </row>
    <row r="301" spans="1:11" ht="16" x14ac:dyDescent="0.15">
      <c r="A301" s="3">
        <v>450</v>
      </c>
      <c r="B301" s="3" t="s">
        <v>263</v>
      </c>
      <c r="C301" s="3" t="s">
        <v>596</v>
      </c>
      <c r="D301" s="3" t="s">
        <v>597</v>
      </c>
      <c r="E301" s="3" t="s">
        <v>15</v>
      </c>
      <c r="F301" s="3"/>
      <c r="G301" s="3"/>
      <c r="H301" s="3"/>
      <c r="I301" s="3"/>
      <c r="J301" s="3"/>
      <c r="K301" s="11"/>
    </row>
    <row r="302" spans="1:11" ht="16" x14ac:dyDescent="0.15">
      <c r="A302" s="3">
        <v>453</v>
      </c>
      <c r="B302" s="3" t="s">
        <v>263</v>
      </c>
      <c r="C302" s="3" t="s">
        <v>670</v>
      </c>
      <c r="D302" s="3" t="s">
        <v>598</v>
      </c>
      <c r="E302" s="3" t="s">
        <v>15</v>
      </c>
      <c r="F302" s="3"/>
      <c r="G302" s="3"/>
      <c r="H302" s="3"/>
      <c r="I302" s="3"/>
      <c r="J302" s="3"/>
      <c r="K302" s="11"/>
    </row>
    <row r="303" spans="1:11" ht="16" x14ac:dyDescent="0.15">
      <c r="A303" s="3">
        <v>455</v>
      </c>
      <c r="B303" s="3" t="s">
        <v>263</v>
      </c>
      <c r="C303" s="3" t="s">
        <v>599</v>
      </c>
      <c r="D303" s="3" t="s">
        <v>600</v>
      </c>
      <c r="E303" s="3" t="s">
        <v>15</v>
      </c>
      <c r="F303" s="3"/>
      <c r="G303" s="3"/>
      <c r="H303" s="3"/>
      <c r="I303" s="3"/>
      <c r="J303" s="3"/>
      <c r="K303" s="11"/>
    </row>
    <row r="304" spans="1:11" ht="16" x14ac:dyDescent="0.15">
      <c r="A304" s="3">
        <v>458</v>
      </c>
      <c r="B304" s="3" t="s">
        <v>263</v>
      </c>
      <c r="C304" s="3" t="s">
        <v>601</v>
      </c>
      <c r="D304" s="3" t="s">
        <v>602</v>
      </c>
      <c r="E304" s="3" t="s">
        <v>15</v>
      </c>
      <c r="F304" s="3"/>
      <c r="G304" s="3"/>
      <c r="H304" s="3"/>
      <c r="I304" s="3"/>
      <c r="J304" s="3"/>
      <c r="K304" s="11"/>
    </row>
    <row r="305" spans="1:11" ht="16" x14ac:dyDescent="0.15">
      <c r="A305" s="3">
        <v>465</v>
      </c>
      <c r="B305" s="3" t="s">
        <v>263</v>
      </c>
      <c r="C305" s="3" t="s">
        <v>603</v>
      </c>
      <c r="D305" s="3" t="s">
        <v>604</v>
      </c>
      <c r="E305" s="3" t="s">
        <v>15</v>
      </c>
      <c r="F305" s="3"/>
      <c r="G305" s="3"/>
      <c r="H305" s="3"/>
      <c r="I305" s="3"/>
      <c r="J305" s="3"/>
      <c r="K305" s="11"/>
    </row>
    <row r="306" spans="1:11" ht="16" x14ac:dyDescent="0.15">
      <c r="A306" s="6">
        <v>466</v>
      </c>
      <c r="B306" s="6" t="s">
        <v>263</v>
      </c>
      <c r="C306" s="6"/>
      <c r="D306" s="6"/>
      <c r="E306" s="6"/>
      <c r="F306" s="6" t="s">
        <v>605</v>
      </c>
      <c r="G306" s="6" t="s">
        <v>109</v>
      </c>
      <c r="H306" s="6"/>
      <c r="I306" s="6"/>
      <c r="J306" s="6"/>
      <c r="K306" s="13" t="s">
        <v>110</v>
      </c>
    </row>
    <row r="307" spans="1:11" ht="32" x14ac:dyDescent="0.15">
      <c r="A307" s="4">
        <v>470</v>
      </c>
      <c r="B307" s="4" t="s">
        <v>263</v>
      </c>
      <c r="C307" s="4" t="s">
        <v>606</v>
      </c>
      <c r="D307" s="4" t="s">
        <v>607</v>
      </c>
      <c r="E307" s="4" t="s">
        <v>15</v>
      </c>
      <c r="F307" s="4" t="s">
        <v>606</v>
      </c>
      <c r="G307" s="4" t="s">
        <v>82</v>
      </c>
      <c r="H307" s="4"/>
      <c r="I307" s="4"/>
      <c r="J307" s="4" t="str">
        <f t="shared" ref="J307:J308" si="2">HYPERLINK("https://www.ncbi.nlm.nih.gov/pubmed/27158780","27158780")</f>
        <v>27158780</v>
      </c>
      <c r="K307" s="15" t="s">
        <v>83</v>
      </c>
    </row>
    <row r="308" spans="1:11" ht="32" x14ac:dyDescent="0.15">
      <c r="A308" s="4">
        <v>470</v>
      </c>
      <c r="B308" s="4" t="s">
        <v>263</v>
      </c>
      <c r="C308" s="4" t="s">
        <v>608</v>
      </c>
      <c r="D308" s="4" t="s">
        <v>609</v>
      </c>
      <c r="E308" s="4" t="s">
        <v>12</v>
      </c>
      <c r="F308" s="4" t="s">
        <v>608</v>
      </c>
      <c r="G308" s="4" t="s">
        <v>82</v>
      </c>
      <c r="H308" s="4"/>
      <c r="I308" s="4"/>
      <c r="J308" s="4" t="str">
        <f t="shared" si="2"/>
        <v>27158780</v>
      </c>
      <c r="K308" s="15" t="s">
        <v>83</v>
      </c>
    </row>
    <row r="309" spans="1:11" ht="16" x14ac:dyDescent="0.15">
      <c r="A309" s="3">
        <v>471</v>
      </c>
      <c r="B309" s="3" t="s">
        <v>263</v>
      </c>
      <c r="C309" s="3" t="s">
        <v>610</v>
      </c>
      <c r="D309" s="3" t="s">
        <v>611</v>
      </c>
      <c r="E309" s="3" t="s">
        <v>15</v>
      </c>
      <c r="F309" s="3"/>
      <c r="G309" s="3"/>
      <c r="H309" s="3"/>
      <c r="I309" s="3"/>
      <c r="J309" s="3"/>
      <c r="K309" s="11"/>
    </row>
    <row r="310" spans="1:11" ht="16" x14ac:dyDescent="0.15">
      <c r="A310" s="3">
        <v>473</v>
      </c>
      <c r="B310" s="3" t="s">
        <v>263</v>
      </c>
      <c r="C310" s="3" t="s">
        <v>612</v>
      </c>
      <c r="D310" s="3" t="s">
        <v>613</v>
      </c>
      <c r="E310" s="3" t="s">
        <v>12</v>
      </c>
      <c r="F310" s="3"/>
      <c r="G310" s="3"/>
      <c r="H310" s="3" t="s">
        <v>614</v>
      </c>
      <c r="I310" s="3"/>
      <c r="J310" s="3"/>
      <c r="K310" s="11"/>
    </row>
    <row r="311" spans="1:11" ht="16" x14ac:dyDescent="0.15">
      <c r="A311" s="3">
        <v>476</v>
      </c>
      <c r="B311" s="3" t="s">
        <v>263</v>
      </c>
      <c r="C311" s="3" t="s">
        <v>615</v>
      </c>
      <c r="D311" s="3" t="s">
        <v>616</v>
      </c>
      <c r="E311" s="3" t="s">
        <v>12</v>
      </c>
      <c r="F311" s="3"/>
      <c r="G311" s="3"/>
      <c r="H311" s="3"/>
      <c r="I311" s="3"/>
      <c r="J311" s="3"/>
      <c r="K311" s="11"/>
    </row>
    <row r="312" spans="1:11" ht="32" x14ac:dyDescent="0.15">
      <c r="A312" s="3">
        <v>477</v>
      </c>
      <c r="B312" s="3" t="s">
        <v>263</v>
      </c>
      <c r="C312" s="3" t="s">
        <v>617</v>
      </c>
      <c r="D312" s="3" t="s">
        <v>618</v>
      </c>
      <c r="E312" s="3" t="s">
        <v>15</v>
      </c>
      <c r="F312" s="3"/>
      <c r="G312" s="3"/>
      <c r="H312" s="3" t="s">
        <v>675</v>
      </c>
      <c r="I312" s="3" t="s">
        <v>699</v>
      </c>
      <c r="J312" s="3"/>
      <c r="K312" s="11"/>
    </row>
    <row r="313" spans="1:11" ht="32" x14ac:dyDescent="0.15">
      <c r="A313" s="3">
        <v>477</v>
      </c>
      <c r="B313" s="3" t="s">
        <v>263</v>
      </c>
      <c r="C313" s="3" t="s">
        <v>619</v>
      </c>
      <c r="D313" s="3" t="s">
        <v>620</v>
      </c>
      <c r="E313" s="3" t="s">
        <v>15</v>
      </c>
      <c r="F313" s="3"/>
      <c r="G313" s="3"/>
      <c r="H313" s="3" t="s">
        <v>676</v>
      </c>
      <c r="I313" s="3" t="s">
        <v>714</v>
      </c>
      <c r="J313" s="3"/>
      <c r="K313" s="11"/>
    </row>
    <row r="314" spans="1:11" ht="16" x14ac:dyDescent="0.15">
      <c r="A314" s="3">
        <v>479</v>
      </c>
      <c r="B314" s="3" t="s">
        <v>263</v>
      </c>
      <c r="C314" s="3" t="s">
        <v>621</v>
      </c>
      <c r="D314" s="3" t="s">
        <v>622</v>
      </c>
      <c r="E314" s="3" t="s">
        <v>15</v>
      </c>
      <c r="F314" s="3"/>
      <c r="G314" s="3"/>
      <c r="H314" s="3"/>
      <c r="I314" s="3"/>
      <c r="J314" s="3"/>
      <c r="K314" s="11"/>
    </row>
    <row r="315" spans="1:11" ht="32" x14ac:dyDescent="0.15">
      <c r="A315" s="3">
        <v>480</v>
      </c>
      <c r="B315" s="3" t="s">
        <v>263</v>
      </c>
      <c r="C315" s="3" t="s">
        <v>623</v>
      </c>
      <c r="D315" s="3" t="s">
        <v>624</v>
      </c>
      <c r="E315" s="3" t="s">
        <v>15</v>
      </c>
      <c r="F315" s="3"/>
      <c r="G315" s="3"/>
      <c r="H315" s="3" t="s">
        <v>688</v>
      </c>
      <c r="I315" s="3" t="s">
        <v>715</v>
      </c>
      <c r="J315" s="3"/>
      <c r="K315" s="11"/>
    </row>
    <row r="316" spans="1:11" ht="16" x14ac:dyDescent="0.15">
      <c r="A316" s="3">
        <v>480</v>
      </c>
      <c r="B316" s="3" t="s">
        <v>263</v>
      </c>
      <c r="C316" s="3" t="s">
        <v>623</v>
      </c>
      <c r="D316" s="3" t="s">
        <v>625</v>
      </c>
      <c r="E316" s="3" t="s">
        <v>15</v>
      </c>
      <c r="F316" s="3"/>
      <c r="G316" s="3"/>
      <c r="H316" s="3"/>
      <c r="I316" s="3"/>
      <c r="J316" s="3"/>
      <c r="K316" s="11"/>
    </row>
    <row r="317" spans="1:11" ht="16" x14ac:dyDescent="0.15">
      <c r="A317" s="3">
        <v>481</v>
      </c>
      <c r="B317" s="3" t="s">
        <v>263</v>
      </c>
      <c r="C317" s="3" t="s">
        <v>626</v>
      </c>
      <c r="D317" s="3" t="s">
        <v>627</v>
      </c>
      <c r="E317" s="3" t="s">
        <v>15</v>
      </c>
      <c r="F317" s="3"/>
      <c r="G317" s="3"/>
      <c r="H317" s="3"/>
      <c r="I317" s="3"/>
      <c r="J317" s="3"/>
      <c r="K317" s="11"/>
    </row>
    <row r="318" spans="1:11" ht="16" x14ac:dyDescent="0.15">
      <c r="A318" s="3">
        <v>481</v>
      </c>
      <c r="B318" s="3" t="s">
        <v>263</v>
      </c>
      <c r="C318" s="3" t="s">
        <v>628</v>
      </c>
      <c r="D318" s="3" t="s">
        <v>629</v>
      </c>
      <c r="E318" s="3" t="s">
        <v>15</v>
      </c>
      <c r="F318" s="3"/>
      <c r="G318" s="3"/>
      <c r="H318" s="3"/>
      <c r="I318" s="3"/>
      <c r="J318" s="3"/>
      <c r="K318" s="11"/>
    </row>
    <row r="319" spans="1:11" ht="32" x14ac:dyDescent="0.15">
      <c r="A319" s="3">
        <v>481</v>
      </c>
      <c r="B319" s="3" t="s">
        <v>263</v>
      </c>
      <c r="C319" s="3" t="s">
        <v>630</v>
      </c>
      <c r="D319" s="3" t="s">
        <v>631</v>
      </c>
      <c r="E319" s="3" t="s">
        <v>15</v>
      </c>
      <c r="F319" s="3"/>
      <c r="G319" s="3"/>
      <c r="H319" s="3" t="s">
        <v>689</v>
      </c>
      <c r="I319" s="3"/>
      <c r="J319" s="3"/>
      <c r="K319" s="11"/>
    </row>
    <row r="320" spans="1:11" ht="16" x14ac:dyDescent="0.15">
      <c r="A320" s="3">
        <v>481</v>
      </c>
      <c r="B320" s="3" t="s">
        <v>263</v>
      </c>
      <c r="C320" s="3" t="s">
        <v>632</v>
      </c>
      <c r="D320" s="3" t="s">
        <v>633</v>
      </c>
      <c r="E320" s="3" t="s">
        <v>15</v>
      </c>
      <c r="F320" s="3"/>
      <c r="G320" s="3"/>
      <c r="H320" s="3"/>
      <c r="I320" s="3"/>
      <c r="J320" s="3"/>
      <c r="K320" s="11"/>
    </row>
    <row r="321" spans="1:11" ht="16" x14ac:dyDescent="0.15">
      <c r="A321" s="6">
        <v>481</v>
      </c>
      <c r="B321" s="6" t="s">
        <v>263</v>
      </c>
      <c r="C321" s="6"/>
      <c r="D321" s="6"/>
      <c r="E321" s="6"/>
      <c r="F321" s="6" t="s">
        <v>634</v>
      </c>
      <c r="G321" s="6" t="s">
        <v>124</v>
      </c>
      <c r="H321" s="6"/>
      <c r="I321" s="6"/>
      <c r="J321" s="6" t="str">
        <f>HYPERLINK("https://www.ncbi.nlm.nih.gov/pubmed/26168399","26168399")</f>
        <v>26168399</v>
      </c>
      <c r="K321" s="13" t="s">
        <v>125</v>
      </c>
    </row>
    <row r="322" spans="1:11" ht="16" x14ac:dyDescent="0.15">
      <c r="A322" s="3">
        <v>483</v>
      </c>
      <c r="B322" s="3" t="s">
        <v>263</v>
      </c>
      <c r="C322" s="3" t="s">
        <v>671</v>
      </c>
      <c r="D322" s="3" t="s">
        <v>635</v>
      </c>
      <c r="E322" s="3" t="s">
        <v>15</v>
      </c>
      <c r="F322" s="3"/>
      <c r="G322" s="3"/>
      <c r="H322" s="3"/>
      <c r="I322" s="3"/>
      <c r="J322" s="3"/>
      <c r="K322" s="11"/>
    </row>
    <row r="323" spans="1:11" ht="16" x14ac:dyDescent="0.15">
      <c r="A323" s="3">
        <v>486</v>
      </c>
      <c r="B323" s="3" t="s">
        <v>263</v>
      </c>
      <c r="C323" s="3" t="s">
        <v>636</v>
      </c>
      <c r="D323" s="3" t="s">
        <v>637</v>
      </c>
      <c r="E323" s="3" t="s">
        <v>15</v>
      </c>
      <c r="F323" s="3"/>
      <c r="G323" s="3"/>
      <c r="H323" s="3"/>
      <c r="I323" s="3"/>
      <c r="J323" s="3"/>
      <c r="K323" s="11"/>
    </row>
    <row r="324" spans="1:11" ht="16" x14ac:dyDescent="0.15">
      <c r="A324" s="3">
        <v>488</v>
      </c>
      <c r="B324" s="3" t="s">
        <v>263</v>
      </c>
      <c r="C324" s="3" t="s">
        <v>638</v>
      </c>
      <c r="D324" s="3" t="s">
        <v>639</v>
      </c>
      <c r="E324" s="3" t="s">
        <v>12</v>
      </c>
      <c r="F324" s="3"/>
      <c r="G324" s="3"/>
      <c r="H324" s="3"/>
      <c r="I324" s="3"/>
      <c r="J324" s="3"/>
      <c r="K324" s="11"/>
    </row>
    <row r="325" spans="1:11" ht="16" x14ac:dyDescent="0.15">
      <c r="A325" s="3">
        <v>489</v>
      </c>
      <c r="B325" s="3" t="s">
        <v>263</v>
      </c>
      <c r="C325" s="3" t="s">
        <v>640</v>
      </c>
      <c r="D325" s="3" t="s">
        <v>641</v>
      </c>
      <c r="E325" s="3" t="s">
        <v>15</v>
      </c>
      <c r="F325" s="3"/>
      <c r="G325" s="3"/>
      <c r="H325" s="3"/>
      <c r="I325" s="3"/>
      <c r="J325" s="3"/>
      <c r="K325" s="11"/>
    </row>
    <row r="326" spans="1:11" ht="16" x14ac:dyDescent="0.15">
      <c r="A326" s="6">
        <v>489</v>
      </c>
      <c r="B326" s="6" t="s">
        <v>263</v>
      </c>
      <c r="C326" s="6"/>
      <c r="D326" s="6"/>
      <c r="E326" s="6"/>
      <c r="F326" s="6" t="s">
        <v>642</v>
      </c>
      <c r="G326" s="7" t="s">
        <v>40</v>
      </c>
      <c r="H326" s="8"/>
      <c r="I326" s="8"/>
      <c r="J326" s="8" t="str">
        <f>HYPERLINK("https://www.ncbi.nlm.nih.gov/pubmed/27149842","27149842")</f>
        <v>27149842</v>
      </c>
      <c r="K326" s="14" t="s">
        <v>41</v>
      </c>
    </row>
    <row r="327" spans="1:11" ht="16" x14ac:dyDescent="0.15">
      <c r="A327" s="6">
        <v>490</v>
      </c>
      <c r="B327" s="6" t="s">
        <v>263</v>
      </c>
      <c r="C327" s="6"/>
      <c r="D327" s="6"/>
      <c r="E327" s="6"/>
      <c r="F327" s="6" t="s">
        <v>643</v>
      </c>
      <c r="G327" s="6" t="s">
        <v>319</v>
      </c>
      <c r="H327" s="6"/>
      <c r="I327" s="6"/>
      <c r="J327" s="6" t="str">
        <f>HYPERLINK("https://www.ncbi.nlm.nih.gov/pubmed/22980975","22980975")</f>
        <v>22980975</v>
      </c>
      <c r="K327" s="13" t="s">
        <v>320</v>
      </c>
    </row>
    <row r="328" spans="1:11" ht="16" x14ac:dyDescent="0.15">
      <c r="A328" s="3">
        <v>495</v>
      </c>
      <c r="B328" s="3" t="s">
        <v>263</v>
      </c>
      <c r="C328" s="3" t="s">
        <v>644</v>
      </c>
      <c r="D328" s="3" t="s">
        <v>645</v>
      </c>
      <c r="E328" s="3" t="s">
        <v>12</v>
      </c>
      <c r="F328" s="3"/>
      <c r="G328" s="3"/>
      <c r="H328" s="3"/>
      <c r="I328" s="3"/>
      <c r="J328" s="3"/>
      <c r="K328" s="11"/>
    </row>
    <row r="329" spans="1:11" ht="32" x14ac:dyDescent="0.15">
      <c r="A329" s="3">
        <v>499</v>
      </c>
      <c r="B329" s="3" t="s">
        <v>263</v>
      </c>
      <c r="C329" s="3" t="s">
        <v>646</v>
      </c>
      <c r="D329" s="3" t="s">
        <v>647</v>
      </c>
      <c r="E329" s="3" t="s">
        <v>15</v>
      </c>
      <c r="F329" s="3"/>
      <c r="G329" s="3"/>
      <c r="H329" s="3" t="s">
        <v>681</v>
      </c>
      <c r="I329" s="3" t="s">
        <v>716</v>
      </c>
      <c r="J329" s="3"/>
      <c r="K329" s="11"/>
    </row>
    <row r="330" spans="1:11" ht="16" x14ac:dyDescent="0.15">
      <c r="A330" s="3">
        <v>499</v>
      </c>
      <c r="B330" s="3" t="s">
        <v>263</v>
      </c>
      <c r="C330" s="3" t="s">
        <v>648</v>
      </c>
      <c r="D330" s="3" t="s">
        <v>649</v>
      </c>
      <c r="E330" s="3" t="s">
        <v>15</v>
      </c>
      <c r="F330" s="3"/>
      <c r="G330" s="3"/>
      <c r="H330" s="3"/>
      <c r="I330" s="3"/>
      <c r="J330" s="3"/>
      <c r="K330" s="11"/>
    </row>
    <row r="331" spans="1:11" ht="16" x14ac:dyDescent="0.15">
      <c r="A331" s="3">
        <v>500</v>
      </c>
      <c r="B331" s="3" t="s">
        <v>263</v>
      </c>
      <c r="C331" s="3" t="s">
        <v>650</v>
      </c>
      <c r="D331" s="3" t="s">
        <v>651</v>
      </c>
      <c r="E331" s="3" t="s">
        <v>60</v>
      </c>
      <c r="F331" s="3"/>
      <c r="G331" s="3"/>
      <c r="H331" s="3"/>
      <c r="I331" s="3"/>
      <c r="J331" s="3"/>
      <c r="K331" s="11"/>
    </row>
    <row r="332" spans="1:11" ht="32" x14ac:dyDescent="0.15">
      <c r="A332" s="3">
        <v>502</v>
      </c>
      <c r="B332" s="3" t="s">
        <v>263</v>
      </c>
      <c r="C332" s="3" t="s">
        <v>652</v>
      </c>
      <c r="D332" s="3" t="s">
        <v>653</v>
      </c>
      <c r="E332" s="3" t="s">
        <v>15</v>
      </c>
      <c r="F332" s="3"/>
      <c r="G332" s="3"/>
      <c r="H332" s="3" t="s">
        <v>680</v>
      </c>
      <c r="I332" s="3" t="s">
        <v>701</v>
      </c>
      <c r="J332" s="3"/>
      <c r="K332" s="11"/>
    </row>
    <row r="333" spans="1:11" ht="16" x14ac:dyDescent="0.15">
      <c r="A333" s="3"/>
      <c r="B333" s="3"/>
      <c r="C333" s="3" t="s">
        <v>210</v>
      </c>
      <c r="D333" s="3" t="s">
        <v>654</v>
      </c>
      <c r="E333" s="3" t="s">
        <v>12</v>
      </c>
      <c r="F333" s="3"/>
      <c r="G333" s="3"/>
      <c r="H333" s="3"/>
      <c r="I333" s="3"/>
      <c r="J333" s="3"/>
      <c r="K333" s="11"/>
    </row>
    <row r="334" spans="1:11" ht="16" x14ac:dyDescent="0.15">
      <c r="A334" s="3"/>
      <c r="B334" s="3"/>
      <c r="C334" s="3" t="s">
        <v>210</v>
      </c>
      <c r="D334" s="3" t="s">
        <v>655</v>
      </c>
      <c r="E334" s="3" t="s">
        <v>12</v>
      </c>
      <c r="F334" s="3"/>
      <c r="G334" s="3"/>
      <c r="H334" s="3"/>
      <c r="I334" s="3"/>
      <c r="J334" s="3"/>
      <c r="K334" s="11"/>
    </row>
    <row r="335" spans="1:11" ht="16" x14ac:dyDescent="0.15">
      <c r="A335" s="3"/>
      <c r="B335" s="3"/>
      <c r="C335" s="3" t="s">
        <v>210</v>
      </c>
      <c r="D335" s="3" t="s">
        <v>656</v>
      </c>
      <c r="E335" s="3" t="s">
        <v>12</v>
      </c>
      <c r="F335" s="3"/>
      <c r="G335" s="3"/>
      <c r="H335" s="3"/>
      <c r="I335" s="3"/>
      <c r="J335" s="3"/>
      <c r="K335" s="11"/>
    </row>
    <row r="336" spans="1:11" ht="16" x14ac:dyDescent="0.15">
      <c r="A336" s="3"/>
      <c r="B336" s="3"/>
      <c r="C336" s="3" t="s">
        <v>210</v>
      </c>
      <c r="D336" s="3" t="s">
        <v>657</v>
      </c>
      <c r="E336" s="3" t="s">
        <v>12</v>
      </c>
      <c r="F336" s="3"/>
      <c r="G336" s="3"/>
      <c r="H336" s="3"/>
      <c r="I336" s="3"/>
      <c r="J336" s="3"/>
      <c r="K336" s="11"/>
    </row>
    <row r="337" spans="1:11" ht="16" x14ac:dyDescent="0.15">
      <c r="A337" s="3"/>
      <c r="B337" s="3"/>
      <c r="C337" s="3" t="s">
        <v>210</v>
      </c>
      <c r="D337" s="3" t="s">
        <v>658</v>
      </c>
      <c r="E337" s="3" t="s">
        <v>12</v>
      </c>
      <c r="F337" s="3"/>
      <c r="G337" s="3"/>
      <c r="H337" s="3"/>
      <c r="I337" s="3"/>
      <c r="J337" s="3"/>
      <c r="K337" s="11"/>
    </row>
    <row r="338" spans="1:11" ht="16" x14ac:dyDescent="0.15">
      <c r="A338" s="3"/>
      <c r="B338" s="3"/>
      <c r="C338" s="3" t="s">
        <v>659</v>
      </c>
      <c r="D338" s="3" t="s">
        <v>210</v>
      </c>
      <c r="E338" s="3" t="s">
        <v>60</v>
      </c>
      <c r="F338" s="3"/>
      <c r="G338" s="3"/>
      <c r="H338" s="3"/>
      <c r="I338" s="3"/>
      <c r="J338" s="3"/>
      <c r="K338" s="11"/>
    </row>
    <row r="339" spans="1:11" ht="16" x14ac:dyDescent="0.15">
      <c r="A339" s="3"/>
      <c r="B339" s="3"/>
      <c r="C339" s="3" t="s">
        <v>660</v>
      </c>
      <c r="D339" s="3" t="s">
        <v>210</v>
      </c>
      <c r="E339" s="3" t="s">
        <v>12</v>
      </c>
      <c r="F339" s="3"/>
      <c r="G339" s="3"/>
      <c r="H339" s="3"/>
      <c r="I339" s="3"/>
      <c r="J339" s="3"/>
      <c r="K339" s="11"/>
    </row>
    <row r="340" spans="1:11" ht="13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2"/>
    </row>
    <row r="341" spans="1:11" ht="13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2"/>
    </row>
    <row r="342" spans="1:11" ht="13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2"/>
    </row>
    <row r="343" spans="1:11" ht="13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2"/>
    </row>
    <row r="344" spans="1:11" ht="13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2"/>
    </row>
    <row r="345" spans="1:11" ht="13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2"/>
    </row>
    <row r="346" spans="1:11" ht="13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2"/>
    </row>
    <row r="347" spans="1:11" ht="13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2"/>
    </row>
    <row r="348" spans="1:11" ht="13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2"/>
    </row>
    <row r="349" spans="1:11" ht="13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2"/>
    </row>
    <row r="350" spans="1:11" ht="13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2"/>
    </row>
    <row r="351" spans="1:11" ht="13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2"/>
    </row>
    <row r="352" spans="1:11" ht="13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2"/>
    </row>
    <row r="353" spans="1:11" ht="13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2"/>
    </row>
    <row r="354" spans="1:11" ht="13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2"/>
    </row>
    <row r="355" spans="1:11" ht="13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2"/>
    </row>
    <row r="356" spans="1:11" ht="13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2"/>
    </row>
    <row r="357" spans="1:11" ht="13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2"/>
    </row>
    <row r="358" spans="1:11" ht="13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2"/>
    </row>
    <row r="359" spans="1:11" ht="13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2"/>
    </row>
    <row r="360" spans="1:11" ht="13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2"/>
    </row>
    <row r="361" spans="1:11" ht="13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2"/>
    </row>
    <row r="362" spans="1:11" ht="13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2"/>
    </row>
    <row r="363" spans="1:11" ht="13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2"/>
    </row>
    <row r="364" spans="1:11" ht="13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2"/>
    </row>
    <row r="365" spans="1:11" ht="13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2"/>
    </row>
    <row r="366" spans="1:11" ht="13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2"/>
    </row>
    <row r="367" spans="1:11" ht="13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2"/>
    </row>
    <row r="368" spans="1:11" ht="13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2"/>
    </row>
    <row r="369" spans="1:11" ht="13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2"/>
    </row>
    <row r="370" spans="1:11" ht="13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2"/>
    </row>
    <row r="371" spans="1:11" ht="13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2"/>
    </row>
    <row r="372" spans="1:11" ht="13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2"/>
    </row>
    <row r="373" spans="1:11" ht="13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2"/>
    </row>
    <row r="374" spans="1:11" ht="13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2"/>
    </row>
    <row r="375" spans="1:11" ht="13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2"/>
    </row>
    <row r="376" spans="1:11" ht="13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2"/>
    </row>
    <row r="377" spans="1:11" ht="13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2"/>
    </row>
    <row r="378" spans="1:11" ht="13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2"/>
    </row>
    <row r="379" spans="1:11" ht="13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2"/>
    </row>
    <row r="380" spans="1:11" ht="13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2"/>
    </row>
    <row r="381" spans="1:11" ht="13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2"/>
    </row>
    <row r="382" spans="1:11" ht="13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2"/>
    </row>
    <row r="383" spans="1:11" ht="13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2"/>
    </row>
    <row r="384" spans="1:11" ht="13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2"/>
    </row>
    <row r="385" spans="1:11" ht="13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2"/>
    </row>
    <row r="386" spans="1:11" ht="13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2"/>
    </row>
    <row r="387" spans="1:11" ht="13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2"/>
    </row>
    <row r="388" spans="1:11" ht="13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2"/>
    </row>
    <row r="389" spans="1:11" ht="13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2"/>
    </row>
    <row r="390" spans="1:11" ht="13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2"/>
    </row>
    <row r="391" spans="1:11" ht="13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2"/>
    </row>
    <row r="392" spans="1:11" ht="13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2"/>
    </row>
    <row r="393" spans="1:11" ht="13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2"/>
    </row>
    <row r="394" spans="1:11" ht="13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2"/>
    </row>
    <row r="395" spans="1:11" ht="13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2"/>
    </row>
    <row r="396" spans="1:11" ht="13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2"/>
    </row>
    <row r="397" spans="1:11" ht="13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2"/>
    </row>
    <row r="398" spans="1:11" ht="13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2"/>
    </row>
    <row r="399" spans="1:11" ht="13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2"/>
    </row>
    <row r="400" spans="1:11" ht="13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2"/>
    </row>
    <row r="401" spans="1:11" ht="13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2"/>
    </row>
    <row r="402" spans="1:11" ht="13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2"/>
    </row>
    <row r="403" spans="1:11" ht="13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2"/>
    </row>
    <row r="404" spans="1:11" ht="13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2"/>
    </row>
    <row r="405" spans="1:11" ht="13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2"/>
    </row>
    <row r="406" spans="1:11" ht="13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2"/>
    </row>
    <row r="407" spans="1:11" ht="13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2"/>
    </row>
    <row r="408" spans="1:11" ht="13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2"/>
    </row>
    <row r="409" spans="1:11" ht="13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2"/>
    </row>
    <row r="410" spans="1:11" ht="13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2"/>
    </row>
    <row r="411" spans="1:11" ht="13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2"/>
    </row>
    <row r="412" spans="1:11" ht="13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2"/>
    </row>
    <row r="413" spans="1:11" ht="13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2"/>
    </row>
    <row r="414" spans="1:11" ht="13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2"/>
    </row>
    <row r="415" spans="1:11" ht="13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2"/>
    </row>
    <row r="416" spans="1:11" ht="13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2"/>
    </row>
    <row r="417" spans="1:11" ht="13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2"/>
    </row>
    <row r="418" spans="1:11" ht="13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2"/>
    </row>
    <row r="419" spans="1:11" ht="13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2"/>
    </row>
    <row r="420" spans="1:11" ht="13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2"/>
    </row>
    <row r="421" spans="1:11" ht="13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2"/>
    </row>
    <row r="422" spans="1:11" ht="13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2"/>
    </row>
    <row r="423" spans="1:11" ht="13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2"/>
    </row>
    <row r="424" spans="1:11" ht="13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2"/>
    </row>
    <row r="425" spans="1:11" ht="13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2"/>
    </row>
    <row r="426" spans="1:11" ht="13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2"/>
    </row>
    <row r="427" spans="1:11" ht="13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2"/>
    </row>
    <row r="428" spans="1:11" ht="13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2"/>
    </row>
    <row r="429" spans="1:11" ht="13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2"/>
    </row>
    <row r="430" spans="1:11" ht="13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2"/>
    </row>
    <row r="431" spans="1:11" ht="13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2"/>
    </row>
    <row r="432" spans="1:11" ht="13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2"/>
    </row>
    <row r="433" spans="1:11" ht="13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2"/>
    </row>
    <row r="434" spans="1:11" ht="13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2"/>
    </row>
    <row r="435" spans="1:11" ht="13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2"/>
    </row>
    <row r="436" spans="1:11" ht="13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2"/>
    </row>
    <row r="437" spans="1:11" ht="13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2"/>
    </row>
    <row r="438" spans="1:11" ht="13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2"/>
    </row>
    <row r="439" spans="1:11" ht="13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2"/>
    </row>
    <row r="440" spans="1:11" ht="13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2"/>
    </row>
    <row r="441" spans="1:11" ht="13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2"/>
    </row>
    <row r="442" spans="1:11" ht="13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2"/>
    </row>
    <row r="443" spans="1:11" ht="13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2"/>
    </row>
    <row r="444" spans="1:11" ht="13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2"/>
    </row>
    <row r="445" spans="1:11" ht="13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2"/>
    </row>
    <row r="446" spans="1:11" ht="13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2"/>
    </row>
    <row r="447" spans="1:11" ht="13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2"/>
    </row>
    <row r="448" spans="1:11" ht="13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2"/>
    </row>
    <row r="449" spans="1:11" ht="13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2"/>
    </row>
    <row r="450" spans="1:11" ht="13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2"/>
    </row>
    <row r="451" spans="1:11" ht="13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2"/>
    </row>
    <row r="452" spans="1:11" ht="13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2"/>
    </row>
    <row r="453" spans="1:11" ht="13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2"/>
    </row>
    <row r="454" spans="1:11" ht="13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2"/>
    </row>
    <row r="455" spans="1:11" ht="13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2"/>
    </row>
    <row r="456" spans="1:11" ht="13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2"/>
    </row>
    <row r="457" spans="1:11" ht="13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2"/>
    </row>
    <row r="458" spans="1:11" ht="13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2"/>
    </row>
    <row r="459" spans="1:11" ht="13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2"/>
    </row>
    <row r="460" spans="1:11" ht="13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2"/>
    </row>
    <row r="461" spans="1:11" ht="13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2"/>
    </row>
    <row r="462" spans="1:11" ht="13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2"/>
    </row>
    <row r="463" spans="1:11" ht="13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2"/>
    </row>
    <row r="464" spans="1:11" ht="13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2"/>
    </row>
    <row r="465" spans="1:11" ht="13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2"/>
    </row>
    <row r="466" spans="1:11" ht="13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2"/>
    </row>
    <row r="467" spans="1:11" ht="13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2"/>
    </row>
    <row r="468" spans="1:11" ht="13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2"/>
    </row>
    <row r="469" spans="1:11" ht="13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2"/>
    </row>
    <row r="470" spans="1:11" ht="13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2"/>
    </row>
    <row r="471" spans="1:11" ht="13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2"/>
    </row>
    <row r="472" spans="1:11" ht="13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2"/>
    </row>
    <row r="473" spans="1:11" ht="13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2"/>
    </row>
    <row r="474" spans="1:11" ht="13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2"/>
    </row>
    <row r="475" spans="1:11" ht="13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2"/>
    </row>
    <row r="476" spans="1:11" ht="13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2"/>
    </row>
    <row r="477" spans="1:11" ht="13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2"/>
    </row>
    <row r="478" spans="1:11" ht="13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2"/>
    </row>
    <row r="479" spans="1:11" ht="13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2"/>
    </row>
    <row r="480" spans="1:11" ht="13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2"/>
    </row>
    <row r="481" spans="1:11" ht="13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2"/>
    </row>
    <row r="482" spans="1:11" ht="13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2"/>
    </row>
    <row r="483" spans="1:11" ht="13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2"/>
    </row>
    <row r="484" spans="1:11" ht="13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2"/>
    </row>
    <row r="485" spans="1:11" ht="13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2"/>
    </row>
    <row r="486" spans="1:11" ht="13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2"/>
    </row>
    <row r="487" spans="1:11" ht="13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2"/>
    </row>
    <row r="488" spans="1:11" ht="13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2"/>
    </row>
    <row r="489" spans="1:11" ht="13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2"/>
    </row>
    <row r="490" spans="1:11" ht="13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2"/>
    </row>
    <row r="491" spans="1:11" ht="13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2"/>
    </row>
    <row r="492" spans="1:11" ht="13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2"/>
    </row>
    <row r="493" spans="1:11" ht="13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2"/>
    </row>
    <row r="494" spans="1:11" ht="13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2"/>
    </row>
    <row r="495" spans="1:11" ht="13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2"/>
    </row>
    <row r="496" spans="1:11" ht="13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2"/>
    </row>
    <row r="497" spans="1:11" ht="13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2"/>
    </row>
    <row r="498" spans="1:11" ht="13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2"/>
    </row>
    <row r="499" spans="1:11" ht="13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2"/>
    </row>
    <row r="500" spans="1:11" ht="13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2"/>
    </row>
    <row r="501" spans="1:11" ht="13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2"/>
    </row>
    <row r="502" spans="1:11" ht="13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2"/>
    </row>
    <row r="503" spans="1:11" ht="13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2"/>
    </row>
    <row r="504" spans="1:11" ht="13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2"/>
    </row>
    <row r="505" spans="1:11" ht="13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2"/>
    </row>
    <row r="506" spans="1:11" ht="13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2"/>
    </row>
    <row r="507" spans="1:11" ht="13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2"/>
    </row>
    <row r="508" spans="1:11" ht="13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2"/>
    </row>
    <row r="509" spans="1:11" ht="13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2"/>
    </row>
    <row r="510" spans="1:11" ht="13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2"/>
    </row>
    <row r="511" spans="1:11" ht="13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2"/>
    </row>
    <row r="512" spans="1:11" ht="13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2"/>
    </row>
    <row r="513" spans="1:11" ht="13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2"/>
    </row>
    <row r="514" spans="1:11" ht="13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2"/>
    </row>
    <row r="515" spans="1:11" ht="13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2"/>
    </row>
    <row r="516" spans="1:11" ht="13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2"/>
    </row>
    <row r="517" spans="1:11" ht="13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2"/>
    </row>
    <row r="518" spans="1:11" ht="13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2"/>
    </row>
    <row r="519" spans="1:11" ht="13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2"/>
    </row>
    <row r="520" spans="1:11" ht="13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2"/>
    </row>
    <row r="521" spans="1:11" ht="13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2"/>
    </row>
    <row r="522" spans="1:11" ht="13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2"/>
    </row>
    <row r="523" spans="1:11" ht="13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2"/>
    </row>
    <row r="524" spans="1:11" ht="13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2"/>
    </row>
    <row r="525" spans="1:11" ht="13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2"/>
    </row>
    <row r="526" spans="1:11" ht="13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2"/>
    </row>
    <row r="527" spans="1:11" ht="13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2"/>
    </row>
    <row r="528" spans="1:11" ht="13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2"/>
    </row>
    <row r="529" spans="1:11" ht="13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2"/>
    </row>
    <row r="530" spans="1:11" ht="13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2"/>
    </row>
    <row r="531" spans="1:11" ht="13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2"/>
    </row>
    <row r="532" spans="1:11" ht="13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2"/>
    </row>
    <row r="533" spans="1:11" ht="13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2"/>
    </row>
    <row r="534" spans="1:11" ht="13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2"/>
    </row>
    <row r="535" spans="1:11" ht="13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2"/>
    </row>
    <row r="536" spans="1:11" ht="13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2"/>
    </row>
    <row r="537" spans="1:11" ht="13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2"/>
    </row>
    <row r="538" spans="1:11" ht="13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2"/>
    </row>
    <row r="539" spans="1:11" ht="13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2"/>
    </row>
    <row r="540" spans="1:11" ht="13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2"/>
    </row>
    <row r="541" spans="1:11" ht="13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2"/>
    </row>
    <row r="542" spans="1:11" ht="13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2"/>
    </row>
    <row r="543" spans="1:11" ht="13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2"/>
    </row>
    <row r="544" spans="1:11" ht="13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2"/>
    </row>
    <row r="545" spans="1:11" ht="13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2"/>
    </row>
    <row r="546" spans="1:11" ht="13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2"/>
    </row>
    <row r="547" spans="1:11" ht="13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2"/>
    </row>
    <row r="548" spans="1:11" ht="13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2"/>
    </row>
    <row r="549" spans="1:11" ht="13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2"/>
    </row>
    <row r="550" spans="1:11" ht="13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2"/>
    </row>
    <row r="551" spans="1:11" ht="13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2"/>
    </row>
    <row r="552" spans="1:11" ht="13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2"/>
    </row>
    <row r="553" spans="1:11" ht="13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2"/>
    </row>
    <row r="554" spans="1:11" ht="13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2"/>
    </row>
    <row r="555" spans="1:11" ht="13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2"/>
    </row>
    <row r="556" spans="1:11" ht="13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2"/>
    </row>
    <row r="557" spans="1:11" ht="13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2"/>
    </row>
    <row r="558" spans="1:11" ht="13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2"/>
    </row>
    <row r="559" spans="1:11" ht="13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2"/>
    </row>
    <row r="560" spans="1:11" ht="13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2"/>
    </row>
    <row r="561" spans="1:11" ht="13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2"/>
    </row>
    <row r="562" spans="1:11" ht="13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2"/>
    </row>
    <row r="563" spans="1:11" ht="13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2"/>
    </row>
    <row r="564" spans="1:11" ht="13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2"/>
    </row>
    <row r="565" spans="1:11" ht="13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2"/>
    </row>
    <row r="566" spans="1:11" ht="13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2"/>
    </row>
    <row r="567" spans="1:11" ht="13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2"/>
    </row>
    <row r="568" spans="1:11" ht="13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2"/>
    </row>
    <row r="569" spans="1:11" ht="13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2"/>
    </row>
    <row r="570" spans="1:11" ht="13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2"/>
    </row>
    <row r="571" spans="1:11" ht="13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2"/>
    </row>
    <row r="572" spans="1:11" ht="13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2"/>
    </row>
    <row r="573" spans="1:11" ht="13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2"/>
    </row>
    <row r="574" spans="1:11" ht="13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2"/>
    </row>
    <row r="575" spans="1:11" ht="13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2"/>
    </row>
    <row r="576" spans="1:11" ht="13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2"/>
    </row>
    <row r="577" spans="1:11" ht="13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2"/>
    </row>
    <row r="578" spans="1:11" ht="13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2"/>
    </row>
    <row r="579" spans="1:11" ht="13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2"/>
    </row>
    <row r="580" spans="1:11" ht="13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2"/>
    </row>
    <row r="581" spans="1:11" ht="13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2"/>
    </row>
    <row r="582" spans="1:11" ht="13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2"/>
    </row>
    <row r="583" spans="1:11" ht="13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2"/>
    </row>
    <row r="584" spans="1:11" ht="13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2"/>
    </row>
    <row r="585" spans="1:11" ht="13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2"/>
    </row>
    <row r="586" spans="1:11" ht="13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2"/>
    </row>
    <row r="587" spans="1:11" ht="13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2"/>
    </row>
    <row r="588" spans="1:11" ht="13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2"/>
    </row>
    <row r="589" spans="1:11" ht="13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2"/>
    </row>
    <row r="590" spans="1:11" ht="13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2"/>
    </row>
    <row r="591" spans="1:11" ht="13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2"/>
    </row>
    <row r="592" spans="1:11" ht="13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2"/>
    </row>
    <row r="593" spans="1:11" ht="13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2"/>
    </row>
    <row r="594" spans="1:11" ht="13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2"/>
    </row>
    <row r="595" spans="1:11" ht="13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2"/>
    </row>
    <row r="596" spans="1:11" ht="13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2"/>
    </row>
    <row r="597" spans="1:11" ht="13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2"/>
    </row>
    <row r="598" spans="1:11" ht="13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2"/>
    </row>
    <row r="599" spans="1:11" ht="13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2"/>
    </row>
    <row r="600" spans="1:11" ht="13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2"/>
    </row>
    <row r="601" spans="1:11" ht="13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2"/>
    </row>
    <row r="602" spans="1:11" ht="13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2"/>
    </row>
    <row r="603" spans="1:11" ht="13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2"/>
    </row>
    <row r="604" spans="1:11" ht="13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2"/>
    </row>
    <row r="605" spans="1:11" ht="13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2"/>
    </row>
    <row r="606" spans="1:11" ht="13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2"/>
    </row>
    <row r="607" spans="1:11" ht="13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2"/>
    </row>
    <row r="608" spans="1:11" ht="13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2"/>
    </row>
    <row r="609" spans="1:11" ht="13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2"/>
    </row>
    <row r="610" spans="1:11" ht="13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2"/>
    </row>
    <row r="611" spans="1:11" ht="13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2"/>
    </row>
    <row r="612" spans="1:11" ht="13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2"/>
    </row>
    <row r="613" spans="1:11" ht="13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2"/>
    </row>
    <row r="614" spans="1:11" ht="13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2"/>
    </row>
    <row r="615" spans="1:11" ht="13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2"/>
    </row>
    <row r="616" spans="1:11" ht="13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2"/>
    </row>
    <row r="617" spans="1:11" ht="13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2"/>
    </row>
    <row r="618" spans="1:11" ht="13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2"/>
    </row>
    <row r="619" spans="1:11" ht="13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2"/>
    </row>
    <row r="620" spans="1:11" ht="13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2"/>
    </row>
    <row r="621" spans="1:11" ht="13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2"/>
    </row>
    <row r="622" spans="1:11" ht="13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2"/>
    </row>
    <row r="623" spans="1:11" ht="13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2"/>
    </row>
    <row r="624" spans="1:11" ht="13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2"/>
    </row>
    <row r="625" spans="1:11" ht="13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2"/>
    </row>
    <row r="626" spans="1:11" ht="13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2"/>
    </row>
    <row r="627" spans="1:11" ht="13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2"/>
    </row>
    <row r="628" spans="1:11" ht="13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2"/>
    </row>
    <row r="629" spans="1:11" ht="13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2"/>
    </row>
    <row r="630" spans="1:11" ht="13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2"/>
    </row>
    <row r="631" spans="1:11" ht="13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2"/>
    </row>
    <row r="632" spans="1:11" ht="13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2"/>
    </row>
    <row r="633" spans="1:11" ht="13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2"/>
    </row>
    <row r="634" spans="1:11" ht="13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2"/>
    </row>
    <row r="635" spans="1:11" ht="13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2"/>
    </row>
    <row r="636" spans="1:11" ht="13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2"/>
    </row>
    <row r="637" spans="1:11" ht="13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2"/>
    </row>
    <row r="638" spans="1:11" ht="13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2"/>
    </row>
    <row r="639" spans="1:11" ht="13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2"/>
    </row>
    <row r="640" spans="1:11" ht="13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2"/>
    </row>
    <row r="641" spans="1:11" ht="13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2"/>
    </row>
    <row r="642" spans="1:11" ht="13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2"/>
    </row>
    <row r="643" spans="1:11" ht="13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2"/>
    </row>
    <row r="644" spans="1:11" ht="13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2"/>
    </row>
    <row r="645" spans="1:11" ht="13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2"/>
    </row>
    <row r="646" spans="1:11" ht="13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2"/>
    </row>
    <row r="647" spans="1:11" ht="13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2"/>
    </row>
    <row r="648" spans="1:11" ht="13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2"/>
    </row>
    <row r="649" spans="1:11" ht="13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2"/>
    </row>
    <row r="650" spans="1:11" ht="13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2"/>
    </row>
    <row r="651" spans="1:11" ht="13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2"/>
    </row>
    <row r="652" spans="1:11" ht="13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2"/>
    </row>
    <row r="653" spans="1:11" ht="13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2"/>
    </row>
    <row r="654" spans="1:11" ht="13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2"/>
    </row>
    <row r="655" spans="1:11" ht="13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2"/>
    </row>
    <row r="656" spans="1:11" ht="13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2"/>
    </row>
    <row r="657" spans="1:11" ht="13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2"/>
    </row>
    <row r="658" spans="1:11" ht="13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2"/>
    </row>
    <row r="659" spans="1:11" ht="13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2"/>
    </row>
    <row r="660" spans="1:11" ht="13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2"/>
    </row>
    <row r="661" spans="1:11" ht="13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2"/>
    </row>
    <row r="662" spans="1:11" ht="13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2"/>
    </row>
    <row r="663" spans="1:11" ht="13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2"/>
    </row>
    <row r="664" spans="1:11" ht="13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2"/>
    </row>
    <row r="665" spans="1:11" ht="13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2"/>
    </row>
    <row r="666" spans="1:11" ht="13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2"/>
    </row>
    <row r="667" spans="1:11" ht="13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2"/>
    </row>
    <row r="668" spans="1:11" ht="13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2"/>
    </row>
    <row r="669" spans="1:11" ht="13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2"/>
    </row>
    <row r="670" spans="1:11" ht="13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2"/>
    </row>
    <row r="671" spans="1:11" ht="13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2"/>
    </row>
    <row r="672" spans="1:11" ht="13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2"/>
    </row>
    <row r="673" spans="1:11" ht="13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2"/>
    </row>
    <row r="674" spans="1:11" ht="13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2"/>
    </row>
    <row r="675" spans="1:11" ht="13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2"/>
    </row>
    <row r="676" spans="1:11" ht="13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2"/>
    </row>
    <row r="677" spans="1:11" ht="13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2"/>
    </row>
    <row r="678" spans="1:11" ht="13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2"/>
    </row>
    <row r="679" spans="1:11" ht="13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2"/>
    </row>
    <row r="680" spans="1:11" ht="13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2"/>
    </row>
    <row r="681" spans="1:11" ht="13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2"/>
    </row>
    <row r="682" spans="1:11" ht="13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2"/>
    </row>
    <row r="683" spans="1:11" ht="13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2"/>
    </row>
    <row r="684" spans="1:11" ht="13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2"/>
    </row>
    <row r="685" spans="1:11" ht="13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2"/>
    </row>
    <row r="686" spans="1:11" ht="13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2"/>
    </row>
    <row r="687" spans="1:11" ht="13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2"/>
    </row>
    <row r="688" spans="1:11" ht="13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2"/>
    </row>
    <row r="689" spans="1:11" ht="13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2"/>
    </row>
    <row r="690" spans="1:11" ht="13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2"/>
    </row>
    <row r="691" spans="1:11" ht="13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2"/>
    </row>
    <row r="692" spans="1:11" ht="13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2"/>
    </row>
    <row r="693" spans="1:11" ht="13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2"/>
    </row>
    <row r="694" spans="1:11" ht="13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2"/>
    </row>
    <row r="695" spans="1:11" ht="13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2"/>
    </row>
    <row r="696" spans="1:11" ht="13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2"/>
    </row>
    <row r="697" spans="1:11" ht="13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2"/>
    </row>
    <row r="698" spans="1:11" ht="13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2"/>
    </row>
    <row r="699" spans="1:11" ht="13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2"/>
    </row>
    <row r="700" spans="1:11" ht="13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2"/>
    </row>
    <row r="701" spans="1:11" ht="13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2"/>
    </row>
    <row r="702" spans="1:11" ht="13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2"/>
    </row>
    <row r="703" spans="1:11" ht="13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2"/>
    </row>
    <row r="704" spans="1:11" ht="13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2"/>
    </row>
    <row r="705" spans="1:11" ht="13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2"/>
    </row>
    <row r="706" spans="1:11" ht="13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2"/>
    </row>
    <row r="707" spans="1:11" ht="13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2"/>
    </row>
    <row r="708" spans="1:11" ht="13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2"/>
    </row>
    <row r="709" spans="1:11" ht="13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2"/>
    </row>
    <row r="710" spans="1:11" ht="13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2"/>
    </row>
    <row r="711" spans="1:11" ht="13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2"/>
    </row>
    <row r="712" spans="1:11" ht="13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2"/>
    </row>
    <row r="713" spans="1:11" ht="13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2"/>
    </row>
    <row r="714" spans="1:11" ht="13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2"/>
    </row>
    <row r="715" spans="1:11" ht="13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2"/>
    </row>
    <row r="716" spans="1:11" ht="13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2"/>
    </row>
    <row r="717" spans="1:11" ht="13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2"/>
    </row>
    <row r="718" spans="1:11" ht="13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2"/>
    </row>
    <row r="719" spans="1:11" ht="13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2"/>
    </row>
    <row r="720" spans="1:11" ht="13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2"/>
    </row>
    <row r="721" spans="1:11" ht="13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2"/>
    </row>
    <row r="722" spans="1:11" ht="13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2"/>
    </row>
    <row r="723" spans="1:11" ht="13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2"/>
    </row>
    <row r="724" spans="1:11" ht="13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2"/>
    </row>
    <row r="725" spans="1:11" ht="13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2"/>
    </row>
    <row r="726" spans="1:11" ht="13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2"/>
    </row>
    <row r="727" spans="1:11" ht="13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2"/>
    </row>
    <row r="728" spans="1:11" ht="13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2"/>
    </row>
    <row r="729" spans="1:11" ht="13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2"/>
    </row>
    <row r="730" spans="1:11" ht="13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2"/>
    </row>
    <row r="731" spans="1:11" ht="13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2"/>
    </row>
    <row r="732" spans="1:11" ht="13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2"/>
    </row>
    <row r="733" spans="1:11" ht="13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2"/>
    </row>
    <row r="734" spans="1:11" ht="13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2"/>
    </row>
    <row r="735" spans="1:11" ht="13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2"/>
    </row>
    <row r="736" spans="1:11" ht="13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2"/>
    </row>
    <row r="737" spans="1:11" ht="13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2"/>
    </row>
    <row r="738" spans="1:11" ht="13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2"/>
    </row>
    <row r="739" spans="1:11" ht="13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2"/>
    </row>
    <row r="740" spans="1:11" ht="13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2"/>
    </row>
    <row r="741" spans="1:11" ht="13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2"/>
    </row>
    <row r="742" spans="1:11" ht="13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2"/>
    </row>
    <row r="743" spans="1:11" ht="13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2"/>
    </row>
    <row r="744" spans="1:11" ht="13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2"/>
    </row>
    <row r="745" spans="1:11" ht="13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2"/>
    </row>
    <row r="746" spans="1:11" ht="13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2"/>
    </row>
    <row r="747" spans="1:11" ht="13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2"/>
    </row>
    <row r="748" spans="1:11" ht="13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2"/>
    </row>
    <row r="749" spans="1:11" ht="13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2"/>
    </row>
    <row r="750" spans="1:11" ht="13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2"/>
    </row>
    <row r="751" spans="1:11" ht="13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2"/>
    </row>
    <row r="752" spans="1:11" ht="13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2"/>
    </row>
    <row r="753" spans="1:11" ht="13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2"/>
    </row>
    <row r="754" spans="1:11" ht="13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2"/>
    </row>
    <row r="755" spans="1:11" ht="13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2"/>
    </row>
    <row r="756" spans="1:11" ht="13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2"/>
    </row>
    <row r="757" spans="1:11" ht="13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2"/>
    </row>
    <row r="758" spans="1:11" ht="13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2"/>
    </row>
    <row r="759" spans="1:11" ht="13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2"/>
    </row>
    <row r="760" spans="1:11" ht="13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2"/>
    </row>
    <row r="761" spans="1:11" ht="13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2"/>
    </row>
    <row r="762" spans="1:11" ht="13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2"/>
    </row>
    <row r="763" spans="1:11" ht="13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2"/>
    </row>
    <row r="764" spans="1:11" ht="13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2"/>
    </row>
    <row r="765" spans="1:11" ht="13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2"/>
    </row>
    <row r="766" spans="1:11" ht="13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2"/>
    </row>
    <row r="767" spans="1:11" ht="13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2"/>
    </row>
    <row r="768" spans="1:11" ht="13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2"/>
    </row>
    <row r="769" spans="1:11" ht="13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2"/>
    </row>
    <row r="770" spans="1:11" ht="13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2"/>
    </row>
    <row r="771" spans="1:11" ht="13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2"/>
    </row>
    <row r="772" spans="1:11" ht="13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2"/>
    </row>
    <row r="773" spans="1:11" ht="13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2"/>
    </row>
    <row r="774" spans="1:11" ht="13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2"/>
    </row>
    <row r="775" spans="1:11" ht="13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2"/>
    </row>
    <row r="776" spans="1:11" ht="13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2"/>
    </row>
    <row r="777" spans="1:11" ht="13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2"/>
    </row>
    <row r="778" spans="1:11" ht="13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2"/>
    </row>
    <row r="779" spans="1:11" ht="13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2"/>
    </row>
    <row r="780" spans="1:11" ht="13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2"/>
    </row>
    <row r="781" spans="1:11" ht="13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2"/>
    </row>
    <row r="782" spans="1:11" ht="13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2"/>
    </row>
    <row r="783" spans="1:11" ht="13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2"/>
    </row>
    <row r="784" spans="1:11" ht="13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2"/>
    </row>
    <row r="785" spans="1:11" ht="13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2"/>
    </row>
    <row r="786" spans="1:11" ht="13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2"/>
    </row>
    <row r="787" spans="1:11" ht="13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2"/>
    </row>
    <row r="788" spans="1:11" ht="13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2"/>
    </row>
    <row r="789" spans="1:11" ht="13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2"/>
    </row>
    <row r="790" spans="1:11" ht="13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2"/>
    </row>
    <row r="791" spans="1:11" ht="13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2"/>
    </row>
    <row r="792" spans="1:11" ht="13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2"/>
    </row>
    <row r="793" spans="1:11" ht="13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2"/>
    </row>
    <row r="794" spans="1:11" ht="13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2"/>
    </row>
    <row r="795" spans="1:11" ht="13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2"/>
    </row>
    <row r="796" spans="1:11" ht="13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2"/>
    </row>
    <row r="797" spans="1:11" ht="13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2"/>
    </row>
    <row r="798" spans="1:11" ht="13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2"/>
    </row>
    <row r="799" spans="1:11" ht="13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2"/>
    </row>
    <row r="800" spans="1:11" ht="13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2"/>
    </row>
    <row r="801" spans="1:11" ht="13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2"/>
    </row>
    <row r="802" spans="1:11" ht="13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2"/>
    </row>
    <row r="803" spans="1:11" ht="13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2"/>
    </row>
    <row r="804" spans="1:11" ht="13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2"/>
    </row>
    <row r="805" spans="1:11" ht="13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2"/>
    </row>
    <row r="806" spans="1:11" ht="13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2"/>
    </row>
    <row r="807" spans="1:11" ht="13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2"/>
    </row>
    <row r="808" spans="1:11" ht="13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2"/>
    </row>
    <row r="809" spans="1:11" ht="13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2"/>
    </row>
    <row r="810" spans="1:11" ht="13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2"/>
    </row>
    <row r="811" spans="1:11" ht="13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2"/>
    </row>
    <row r="812" spans="1:11" ht="13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2"/>
    </row>
    <row r="813" spans="1:11" ht="13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2"/>
    </row>
    <row r="814" spans="1:11" ht="13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2"/>
    </row>
    <row r="815" spans="1:11" ht="13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2"/>
    </row>
    <row r="816" spans="1:11" ht="13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2"/>
    </row>
    <row r="817" spans="1:11" ht="13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2"/>
    </row>
    <row r="818" spans="1:11" ht="13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2"/>
    </row>
    <row r="819" spans="1:11" ht="13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2"/>
    </row>
    <row r="820" spans="1:11" ht="13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2"/>
    </row>
    <row r="821" spans="1:11" ht="13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2"/>
    </row>
    <row r="822" spans="1:11" ht="13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2"/>
    </row>
    <row r="823" spans="1:11" ht="13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2"/>
    </row>
    <row r="824" spans="1:11" ht="13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2"/>
    </row>
    <row r="825" spans="1:11" ht="13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2"/>
    </row>
    <row r="826" spans="1:11" ht="13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2"/>
    </row>
    <row r="827" spans="1:11" ht="13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2"/>
    </row>
    <row r="828" spans="1:11" ht="13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2"/>
    </row>
    <row r="829" spans="1:11" ht="13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2"/>
    </row>
    <row r="830" spans="1:11" ht="13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2"/>
    </row>
    <row r="831" spans="1:11" ht="13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2"/>
    </row>
    <row r="832" spans="1:11" ht="13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2"/>
    </row>
    <row r="833" spans="1:11" ht="13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2"/>
    </row>
    <row r="834" spans="1:11" ht="13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2"/>
    </row>
    <row r="835" spans="1:11" ht="13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2"/>
    </row>
    <row r="836" spans="1:11" ht="13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2"/>
    </row>
    <row r="837" spans="1:11" ht="13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2"/>
    </row>
    <row r="838" spans="1:11" ht="13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2"/>
    </row>
    <row r="839" spans="1:11" ht="13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2"/>
    </row>
    <row r="840" spans="1:11" ht="13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2"/>
    </row>
    <row r="841" spans="1:11" ht="13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2"/>
    </row>
    <row r="842" spans="1:11" ht="13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2"/>
    </row>
    <row r="843" spans="1:11" ht="13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2"/>
    </row>
    <row r="844" spans="1:11" ht="13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2"/>
    </row>
    <row r="845" spans="1:11" ht="13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2"/>
    </row>
    <row r="846" spans="1:11" ht="13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2"/>
    </row>
    <row r="847" spans="1:11" ht="13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2"/>
    </row>
    <row r="848" spans="1:11" ht="13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2"/>
    </row>
    <row r="849" spans="1:11" ht="13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2"/>
    </row>
    <row r="850" spans="1:11" ht="13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2"/>
    </row>
    <row r="851" spans="1:11" ht="13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2"/>
    </row>
    <row r="852" spans="1:11" ht="13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2"/>
    </row>
    <row r="853" spans="1:11" ht="13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2"/>
    </row>
    <row r="854" spans="1:11" ht="13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2"/>
    </row>
    <row r="855" spans="1:11" ht="13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2"/>
    </row>
    <row r="856" spans="1:11" ht="13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2"/>
    </row>
    <row r="857" spans="1:11" ht="13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2"/>
    </row>
    <row r="858" spans="1:11" ht="13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2"/>
    </row>
    <row r="859" spans="1:11" ht="13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2"/>
    </row>
    <row r="860" spans="1:11" ht="13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2"/>
    </row>
    <row r="861" spans="1:11" ht="13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2"/>
    </row>
    <row r="862" spans="1:11" ht="13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2"/>
    </row>
    <row r="863" spans="1:11" ht="13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2"/>
    </row>
    <row r="864" spans="1:11" ht="13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2"/>
    </row>
    <row r="865" spans="1:11" ht="13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2"/>
    </row>
    <row r="866" spans="1:11" ht="13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2"/>
    </row>
    <row r="867" spans="1:11" ht="13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2"/>
    </row>
    <row r="868" spans="1:11" ht="13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2"/>
    </row>
    <row r="869" spans="1:11" ht="13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2"/>
    </row>
    <row r="870" spans="1:11" ht="13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2"/>
    </row>
    <row r="871" spans="1:11" ht="13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2"/>
    </row>
    <row r="872" spans="1:11" ht="13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2"/>
    </row>
    <row r="873" spans="1:11" ht="13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2"/>
    </row>
    <row r="874" spans="1:11" ht="13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2"/>
    </row>
    <row r="875" spans="1:11" ht="13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2"/>
    </row>
    <row r="876" spans="1:11" ht="13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2"/>
    </row>
    <row r="877" spans="1:11" ht="13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2"/>
    </row>
    <row r="878" spans="1:11" ht="13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2"/>
    </row>
    <row r="879" spans="1:11" ht="13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2"/>
    </row>
    <row r="880" spans="1:11" ht="13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2"/>
    </row>
    <row r="881" spans="1:11" ht="13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2"/>
    </row>
    <row r="882" spans="1:11" ht="13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2"/>
    </row>
    <row r="883" spans="1:11" ht="13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2"/>
    </row>
    <row r="884" spans="1:11" ht="13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2"/>
    </row>
    <row r="885" spans="1:11" ht="13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2"/>
    </row>
    <row r="886" spans="1:11" ht="13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2"/>
    </row>
    <row r="887" spans="1:11" ht="13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2"/>
    </row>
    <row r="888" spans="1:11" ht="13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2"/>
    </row>
    <row r="889" spans="1:11" ht="13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2"/>
    </row>
    <row r="890" spans="1:11" ht="13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2"/>
    </row>
    <row r="891" spans="1:11" ht="13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2"/>
    </row>
    <row r="892" spans="1:11" ht="13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2"/>
    </row>
    <row r="893" spans="1:11" ht="13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2"/>
    </row>
    <row r="894" spans="1:11" ht="13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2"/>
    </row>
    <row r="895" spans="1:11" ht="13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2"/>
    </row>
    <row r="896" spans="1:11" ht="13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2"/>
    </row>
    <row r="897" spans="1:11" ht="13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2"/>
    </row>
    <row r="898" spans="1:11" ht="13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2"/>
    </row>
    <row r="899" spans="1:11" ht="13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2"/>
    </row>
    <row r="900" spans="1:11" ht="13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2"/>
    </row>
    <row r="901" spans="1:11" ht="13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2"/>
    </row>
    <row r="902" spans="1:11" ht="13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2"/>
    </row>
    <row r="903" spans="1:11" ht="13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2"/>
    </row>
    <row r="904" spans="1:11" ht="13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2"/>
    </row>
    <row r="905" spans="1:11" ht="13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2"/>
    </row>
    <row r="906" spans="1:11" ht="13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2"/>
    </row>
    <row r="907" spans="1:11" ht="13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2"/>
    </row>
    <row r="908" spans="1:11" ht="13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2"/>
    </row>
    <row r="909" spans="1:11" ht="13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2"/>
    </row>
    <row r="910" spans="1:11" ht="13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2"/>
    </row>
    <row r="911" spans="1:11" ht="13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2"/>
    </row>
    <row r="912" spans="1:11" ht="13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2"/>
    </row>
    <row r="913" spans="1:11" ht="13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2"/>
    </row>
    <row r="914" spans="1:11" ht="13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2"/>
    </row>
    <row r="915" spans="1:11" ht="13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2"/>
    </row>
    <row r="916" spans="1:11" ht="13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2"/>
    </row>
    <row r="917" spans="1:11" ht="13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2"/>
    </row>
    <row r="918" spans="1:11" ht="13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2"/>
    </row>
    <row r="919" spans="1:11" ht="13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2"/>
    </row>
    <row r="920" spans="1:11" ht="13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2"/>
    </row>
    <row r="921" spans="1:11" ht="13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2"/>
    </row>
    <row r="922" spans="1:11" ht="13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2"/>
    </row>
    <row r="923" spans="1:11" ht="13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2"/>
    </row>
    <row r="924" spans="1:11" ht="13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2"/>
    </row>
    <row r="925" spans="1:11" ht="13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2"/>
    </row>
    <row r="926" spans="1:11" ht="13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2"/>
    </row>
    <row r="927" spans="1:11" ht="13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2"/>
    </row>
    <row r="928" spans="1:11" ht="13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2"/>
    </row>
    <row r="929" spans="1:11" ht="13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2"/>
    </row>
    <row r="930" spans="1:11" ht="13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2"/>
    </row>
    <row r="931" spans="1:11" ht="13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2"/>
    </row>
    <row r="932" spans="1:11" ht="13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2"/>
    </row>
    <row r="933" spans="1:11" ht="13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2"/>
    </row>
    <row r="934" spans="1:11" ht="13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2"/>
    </row>
    <row r="935" spans="1:11" ht="13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2"/>
    </row>
    <row r="936" spans="1:11" ht="13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2"/>
    </row>
    <row r="937" spans="1:11" ht="13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2"/>
    </row>
    <row r="938" spans="1:11" ht="13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2"/>
    </row>
    <row r="939" spans="1:11" ht="13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2"/>
    </row>
    <row r="940" spans="1:11" ht="13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2"/>
    </row>
    <row r="941" spans="1:11" ht="13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2"/>
    </row>
    <row r="942" spans="1:11" ht="13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2"/>
    </row>
    <row r="943" spans="1:11" ht="13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2"/>
    </row>
    <row r="944" spans="1:11" ht="13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2"/>
    </row>
    <row r="945" spans="1:11" ht="13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2"/>
    </row>
    <row r="946" spans="1:11" ht="13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2"/>
    </row>
    <row r="947" spans="1:11" ht="13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2"/>
    </row>
    <row r="948" spans="1:11" ht="13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2"/>
    </row>
    <row r="949" spans="1:11" ht="13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2"/>
    </row>
    <row r="950" spans="1:11" ht="13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2"/>
    </row>
    <row r="951" spans="1:11" ht="13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2"/>
    </row>
    <row r="952" spans="1:11" ht="13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2"/>
    </row>
    <row r="953" spans="1:11" ht="13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2"/>
    </row>
    <row r="954" spans="1:11" ht="13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2"/>
    </row>
    <row r="955" spans="1:11" ht="13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2"/>
    </row>
    <row r="956" spans="1:11" ht="13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2"/>
    </row>
    <row r="957" spans="1:11" ht="13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2"/>
    </row>
    <row r="958" spans="1:11" ht="13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2"/>
    </row>
    <row r="959" spans="1:11" ht="13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2"/>
    </row>
    <row r="960" spans="1:11" ht="13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2"/>
    </row>
    <row r="961" spans="1:11" ht="13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2"/>
    </row>
    <row r="962" spans="1:11" ht="13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2"/>
    </row>
    <row r="963" spans="1:11" ht="13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2"/>
    </row>
    <row r="964" spans="1:11" ht="13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2"/>
    </row>
    <row r="965" spans="1:11" ht="13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2"/>
    </row>
    <row r="966" spans="1:11" ht="13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2"/>
    </row>
    <row r="967" spans="1:11" ht="13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2"/>
    </row>
    <row r="968" spans="1:11" ht="13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2"/>
    </row>
    <row r="969" spans="1:11" ht="13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2"/>
    </row>
    <row r="970" spans="1:11" ht="13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2"/>
    </row>
    <row r="971" spans="1:11" ht="13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2"/>
    </row>
    <row r="972" spans="1:11" ht="13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2"/>
    </row>
    <row r="973" spans="1:11" ht="13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2"/>
    </row>
    <row r="974" spans="1:11" ht="13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2"/>
    </row>
    <row r="975" spans="1:11" ht="13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2"/>
    </row>
    <row r="976" spans="1:11" ht="13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2"/>
    </row>
    <row r="977" spans="1:11" ht="13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2"/>
    </row>
    <row r="978" spans="1:11" ht="13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2"/>
    </row>
    <row r="979" spans="1:11" ht="13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2"/>
    </row>
    <row r="980" spans="1:11" ht="13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2"/>
    </row>
    <row r="981" spans="1:11" ht="13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2"/>
    </row>
    <row r="982" spans="1:11" ht="13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2"/>
    </row>
    <row r="983" spans="1:11" ht="13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2"/>
    </row>
    <row r="984" spans="1:11" ht="13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2"/>
    </row>
    <row r="985" spans="1:11" ht="13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2"/>
    </row>
    <row r="986" spans="1:11" ht="13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2"/>
    </row>
    <row r="987" spans="1:11" ht="13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2"/>
    </row>
    <row r="988" spans="1:11" ht="13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2"/>
    </row>
    <row r="989" spans="1:11" ht="13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2"/>
    </row>
    <row r="990" spans="1:11" ht="13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2"/>
    </row>
    <row r="991" spans="1:11" ht="13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2"/>
    </row>
    <row r="992" spans="1:11" ht="13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2"/>
    </row>
    <row r="993" spans="1:11" ht="13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2"/>
    </row>
    <row r="994" spans="1:11" ht="13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2"/>
    </row>
    <row r="995" spans="1:11" ht="13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2"/>
    </row>
    <row r="996" spans="1:11" ht="13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2"/>
    </row>
    <row r="997" spans="1:11" ht="13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2"/>
    </row>
    <row r="998" spans="1:11" ht="13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2"/>
    </row>
    <row r="999" spans="1:11" ht="13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2"/>
    </row>
    <row r="1000" spans="1:11" ht="13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2"/>
    </row>
    <row r="1001" spans="1:11" ht="13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2"/>
    </row>
    <row r="1002" spans="1:11" ht="13" x14ac:dyDescent="0.1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2"/>
    </row>
    <row r="1003" spans="1:11" ht="13" x14ac:dyDescent="0.1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2"/>
    </row>
    <row r="1004" spans="1:11" ht="13" x14ac:dyDescent="0.1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2"/>
    </row>
    <row r="1005" spans="1:11" ht="13" x14ac:dyDescent="0.1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2"/>
    </row>
    <row r="1006" spans="1:11" ht="13" x14ac:dyDescent="0.1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2"/>
    </row>
    <row r="1007" spans="1:11" ht="13" x14ac:dyDescent="0.1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2"/>
    </row>
    <row r="1008" spans="1:11" ht="13" x14ac:dyDescent="0.1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2"/>
    </row>
    <row r="1009" spans="1:11" ht="13" x14ac:dyDescent="0.1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2"/>
    </row>
    <row r="1010" spans="1:11" ht="13" x14ac:dyDescent="0.1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2"/>
    </row>
    <row r="1011" spans="1:11" ht="13" x14ac:dyDescent="0.1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2"/>
    </row>
    <row r="1012" spans="1:11" ht="13" x14ac:dyDescent="0.1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2"/>
    </row>
    <row r="1013" spans="1:11" ht="13" x14ac:dyDescent="0.1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2"/>
    </row>
    <row r="1014" spans="1:11" ht="13" x14ac:dyDescent="0.1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2"/>
    </row>
    <row r="1015" spans="1:11" ht="13" x14ac:dyDescent="0.1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2"/>
    </row>
    <row r="1016" spans="1:11" ht="13" x14ac:dyDescent="0.1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2"/>
    </row>
    <row r="1017" spans="1:11" ht="13" x14ac:dyDescent="0.1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2"/>
    </row>
    <row r="1018" spans="1:11" ht="13" x14ac:dyDescent="0.1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2"/>
    </row>
    <row r="1019" spans="1:11" ht="13" x14ac:dyDescent="0.1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2"/>
    </row>
    <row r="1020" spans="1:11" ht="13" x14ac:dyDescent="0.1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2"/>
    </row>
    <row r="1021" spans="1:11" ht="13" x14ac:dyDescent="0.1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2"/>
    </row>
    <row r="1022" spans="1:11" ht="13" x14ac:dyDescent="0.1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2"/>
    </row>
    <row r="1023" spans="1:11" ht="13" x14ac:dyDescent="0.1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2"/>
    </row>
    <row r="1024" spans="1:11" ht="13" x14ac:dyDescent="0.1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2"/>
    </row>
    <row r="1025" spans="1:11" ht="13" x14ac:dyDescent="0.1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2"/>
    </row>
    <row r="1026" spans="1:11" ht="13" x14ac:dyDescent="0.1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2"/>
    </row>
    <row r="1027" spans="1:11" ht="13" x14ac:dyDescent="0.1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2"/>
    </row>
    <row r="1028" spans="1:11" ht="13" x14ac:dyDescent="0.1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2"/>
    </row>
    <row r="1029" spans="1:11" ht="13" x14ac:dyDescent="0.1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2"/>
    </row>
    <row r="1030" spans="1:11" ht="13" x14ac:dyDescent="0.1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2"/>
    </row>
    <row r="1031" spans="1:11" ht="13" x14ac:dyDescent="0.1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2"/>
    </row>
    <row r="1032" spans="1:11" ht="13" x14ac:dyDescent="0.1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2"/>
    </row>
    <row r="1033" spans="1:11" ht="13" x14ac:dyDescent="0.1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2"/>
    </row>
    <row r="1034" spans="1:11" ht="13" x14ac:dyDescent="0.1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2"/>
    </row>
    <row r="1035" spans="1:11" ht="13" x14ac:dyDescent="0.1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2"/>
    </row>
    <row r="1036" spans="1:11" ht="13" x14ac:dyDescent="0.1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2"/>
    </row>
    <row r="1037" spans="1:11" ht="13" x14ac:dyDescent="0.1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2"/>
    </row>
    <row r="1038" spans="1:11" ht="13" x14ac:dyDescent="0.1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2"/>
    </row>
    <row r="1039" spans="1:11" ht="13" x14ac:dyDescent="0.1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2"/>
    </row>
    <row r="1040" spans="1:11" ht="13" x14ac:dyDescent="0.1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2"/>
    </row>
    <row r="1041" spans="1:11" ht="13" x14ac:dyDescent="0.1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2"/>
    </row>
    <row r="1042" spans="1:11" ht="13" x14ac:dyDescent="0.1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2"/>
    </row>
    <row r="1043" spans="1:11" ht="13" x14ac:dyDescent="0.1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2"/>
    </row>
    <row r="1044" spans="1:11" ht="13" x14ac:dyDescent="0.1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2"/>
    </row>
    <row r="1045" spans="1:11" ht="13" x14ac:dyDescent="0.1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2"/>
    </row>
    <row r="1046" spans="1:11" ht="13" x14ac:dyDescent="0.1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2"/>
    </row>
    <row r="1047" spans="1:11" ht="13" x14ac:dyDescent="0.1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2"/>
    </row>
    <row r="1048" spans="1:11" ht="13" x14ac:dyDescent="0.1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2"/>
    </row>
    <row r="1049" spans="1:11" ht="13" x14ac:dyDescent="0.1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2"/>
    </row>
    <row r="1050" spans="1:11" ht="13" x14ac:dyDescent="0.1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2"/>
    </row>
    <row r="1051" spans="1:11" ht="13" x14ac:dyDescent="0.1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2"/>
    </row>
    <row r="1052" spans="1:11" ht="13" x14ac:dyDescent="0.1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2"/>
    </row>
    <row r="1053" spans="1:11" ht="13" x14ac:dyDescent="0.1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2"/>
    </row>
    <row r="1054" spans="1:11" ht="13" x14ac:dyDescent="0.1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2"/>
    </row>
    <row r="1055" spans="1:11" ht="13" x14ac:dyDescent="0.1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2"/>
    </row>
    <row r="1056" spans="1:11" ht="13" x14ac:dyDescent="0.1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2"/>
    </row>
    <row r="1057" spans="1:11" ht="13" x14ac:dyDescent="0.1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2"/>
    </row>
    <row r="1058" spans="1:11" ht="13" x14ac:dyDescent="0.1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2"/>
    </row>
    <row r="1059" spans="1:11" ht="13" x14ac:dyDescent="0.1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2"/>
    </row>
    <row r="1060" spans="1:11" ht="13" x14ac:dyDescent="0.1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2"/>
    </row>
    <row r="1061" spans="1:11" ht="13" x14ac:dyDescent="0.1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2"/>
    </row>
  </sheetData>
  <conditionalFormatting sqref="G142:I142">
    <cfRule type="colorScale" priority="1">
      <colorScale>
        <cfvo type="min"/>
        <cfvo type="max"/>
        <color rgb="FF57BB8A"/>
        <color rgb="FFFFFFFF"/>
      </colorScale>
    </cfRule>
  </conditionalFormatting>
  <hyperlinks>
    <hyperlink ref="K12" r:id="rId1"/>
    <hyperlink ref="K13" r:id="rId2"/>
    <hyperlink ref="K14" r:id="rId3"/>
    <hyperlink ref="K16" r:id="rId4"/>
    <hyperlink ref="K18" r:id="rId5"/>
    <hyperlink ref="K20" r:id="rId6"/>
    <hyperlink ref="K25" r:id="rId7"/>
    <hyperlink ref="K27" r:id="rId8"/>
    <hyperlink ref="K28" r:id="rId9"/>
    <hyperlink ref="K29" r:id="rId10"/>
    <hyperlink ref="K30" r:id="rId11"/>
    <hyperlink ref="K31" r:id="rId12"/>
    <hyperlink ref="K32" r:id="rId13"/>
    <hyperlink ref="K35" r:id="rId14"/>
    <hyperlink ref="K39" r:id="rId15"/>
    <hyperlink ref="K40" r:id="rId16"/>
    <hyperlink ref="K41" r:id="rId17"/>
    <hyperlink ref="K43" r:id="rId18"/>
    <hyperlink ref="K44" r:id="rId19"/>
    <hyperlink ref="K47" r:id="rId20"/>
    <hyperlink ref="K50" r:id="rId21"/>
    <hyperlink ref="K52" r:id="rId22"/>
    <hyperlink ref="K53" r:id="rId23"/>
    <hyperlink ref="K54" r:id="rId24"/>
    <hyperlink ref="K57" r:id="rId25"/>
    <hyperlink ref="K58" r:id="rId26"/>
    <hyperlink ref="K59" r:id="rId27"/>
    <hyperlink ref="K61" r:id="rId28"/>
    <hyperlink ref="K64" r:id="rId29"/>
    <hyperlink ref="K70" r:id="rId30"/>
    <hyperlink ref="K72" r:id="rId31"/>
    <hyperlink ref="K79" r:id="rId32"/>
    <hyperlink ref="K80" r:id="rId33"/>
    <hyperlink ref="K81" r:id="rId34"/>
    <hyperlink ref="K86" r:id="rId35"/>
    <hyperlink ref="K88" r:id="rId36"/>
    <hyperlink ref="K90" r:id="rId37"/>
    <hyperlink ref="K93" r:id="rId38"/>
    <hyperlink ref="K94" r:id="rId39"/>
    <hyperlink ref="K95" r:id="rId40"/>
    <hyperlink ref="K96" r:id="rId41"/>
    <hyperlink ref="K97" r:id="rId42"/>
    <hyperlink ref="K98" r:id="rId43"/>
    <hyperlink ref="K105" r:id="rId44"/>
    <hyperlink ref="K106" r:id="rId45"/>
    <hyperlink ref="K107" r:id="rId46"/>
    <hyperlink ref="K110" r:id="rId47"/>
    <hyperlink ref="K113" r:id="rId48"/>
    <hyperlink ref="K119" r:id="rId49"/>
    <hyperlink ref="K122" r:id="rId50"/>
    <hyperlink ref="K123" r:id="rId51"/>
    <hyperlink ref="K125" r:id="rId52"/>
    <hyperlink ref="K134" r:id="rId53"/>
    <hyperlink ref="K135" r:id="rId54"/>
    <hyperlink ref="K136" r:id="rId55"/>
    <hyperlink ref="K138" r:id="rId56"/>
    <hyperlink ref="K139" r:id="rId57"/>
    <hyperlink ref="K140" r:id="rId58"/>
    <hyperlink ref="K143" r:id="rId59"/>
    <hyperlink ref="K146" r:id="rId60"/>
    <hyperlink ref="K152" r:id="rId61"/>
    <hyperlink ref="K156" r:id="rId62"/>
    <hyperlink ref="K157" r:id="rId63"/>
    <hyperlink ref="K158" r:id="rId64"/>
    <hyperlink ref="K159" r:id="rId65"/>
    <hyperlink ref="K164" r:id="rId66"/>
    <hyperlink ref="K165" r:id="rId67"/>
    <hyperlink ref="K169" r:id="rId68"/>
    <hyperlink ref="K170" r:id="rId69"/>
    <hyperlink ref="K175" r:id="rId70"/>
    <hyperlink ref="K176" r:id="rId71"/>
    <hyperlink ref="K179" r:id="rId72"/>
    <hyperlink ref="K180" r:id="rId73"/>
    <hyperlink ref="K182" r:id="rId74"/>
    <hyperlink ref="K183" r:id="rId75"/>
    <hyperlink ref="K185" r:id="rId76"/>
    <hyperlink ref="K186" r:id="rId77"/>
    <hyperlink ref="K189" r:id="rId78"/>
    <hyperlink ref="K194" r:id="rId79"/>
    <hyperlink ref="K204" r:id="rId80"/>
    <hyperlink ref="K205" r:id="rId81"/>
    <hyperlink ref="K206" r:id="rId82"/>
    <hyperlink ref="K208" r:id="rId83"/>
    <hyperlink ref="K214" r:id="rId84"/>
    <hyperlink ref="K220" r:id="rId85"/>
    <hyperlink ref="K223" r:id="rId86"/>
    <hyperlink ref="K225" r:id="rId87"/>
    <hyperlink ref="K227" r:id="rId88"/>
    <hyperlink ref="K228" r:id="rId89"/>
    <hyperlink ref="K232" r:id="rId90"/>
    <hyperlink ref="K233" r:id="rId91"/>
    <hyperlink ref="K237" r:id="rId92"/>
    <hyperlink ref="K238" r:id="rId93"/>
    <hyperlink ref="K240" r:id="rId94"/>
    <hyperlink ref="K249" r:id="rId95"/>
    <hyperlink ref="K264" r:id="rId96"/>
    <hyperlink ref="K267" r:id="rId97"/>
    <hyperlink ref="K269" r:id="rId98"/>
    <hyperlink ref="K270" r:id="rId99"/>
    <hyperlink ref="K273" r:id="rId100"/>
    <hyperlink ref="K279" r:id="rId101"/>
    <hyperlink ref="K280" r:id="rId102"/>
    <hyperlink ref="K283" r:id="rId103"/>
    <hyperlink ref="K288" r:id="rId104"/>
    <hyperlink ref="K293" r:id="rId105"/>
    <hyperlink ref="K297" r:id="rId106"/>
    <hyperlink ref="K299" r:id="rId107"/>
    <hyperlink ref="K306" r:id="rId108"/>
    <hyperlink ref="K307" r:id="rId109"/>
    <hyperlink ref="K308" r:id="rId110"/>
    <hyperlink ref="K321" r:id="rId111"/>
    <hyperlink ref="K326" r:id="rId112"/>
    <hyperlink ref="K327" r:id="rId113"/>
  </hyperlinks>
  <pageMargins left="0.7" right="0.7" top="0.75" bottom="0.75" header="0.3" footer="0.3"/>
  <pageSetup orientation="portrait" horizontalDpi="0" verticalDpi="0"/>
  <tableParts count="1">
    <tablePart r:id="rId11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2017-05-30T19:57:15Z</dcterms:created>
  <dcterms:modified xsi:type="dcterms:W3CDTF">2017-06-08T19:11:27Z</dcterms:modified>
</cp:coreProperties>
</file>