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genta-my.sharepoint.com/personal/philip_madgwick_syngenta_com/Documents/Documents/StochasticSimulations/Data/"/>
    </mc:Choice>
  </mc:AlternateContent>
  <xr:revisionPtr revIDLastSave="29" documentId="8_{2E28EE89-EDAE-426E-A6C6-86AC3CFE5D72}" xr6:coauthVersionLast="47" xr6:coauthVersionMax="47" xr10:uidLastSave="{9FE2E3E3-E8CF-41BE-A8E7-68D3C6887F2B}"/>
  <bookViews>
    <workbookView xWindow="28680" yWindow="-120" windowWidth="29040" windowHeight="15840" firstSheet="1" xr2:uid="{A0E58F80-30B3-48D7-A5F4-BE8FD7988C3B}"/>
  </bookViews>
  <sheets>
    <sheet name="Data" sheetId="1" r:id="rId1"/>
    <sheet name="MortalityAnalysi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99" i="2" l="1"/>
  <c r="N99" i="2"/>
  <c r="O99" i="2"/>
  <c r="P99" i="2"/>
  <c r="Q99" i="2"/>
  <c r="R99" i="2"/>
  <c r="S99" i="2"/>
  <c r="T99" i="2"/>
  <c r="L99" i="2"/>
  <c r="M119" i="2"/>
  <c r="N119" i="2"/>
  <c r="O119" i="2"/>
  <c r="P119" i="2"/>
  <c r="Q119" i="2"/>
  <c r="R119" i="2"/>
  <c r="S119" i="2"/>
  <c r="T119" i="2"/>
  <c r="L119" i="2"/>
  <c r="V119" i="2"/>
  <c r="U119" i="2"/>
  <c r="L109" i="2"/>
  <c r="A125" i="2"/>
  <c r="A124" i="2"/>
  <c r="A123" i="2"/>
  <c r="R117" i="2"/>
  <c r="Q117" i="2"/>
  <c r="P117" i="2"/>
  <c r="O117" i="2"/>
  <c r="N117" i="2"/>
  <c r="R113" i="2"/>
  <c r="L113" i="2"/>
  <c r="S109" i="2"/>
  <c r="R109" i="2"/>
  <c r="Q109" i="2"/>
  <c r="O109" i="2"/>
  <c r="N109" i="2"/>
  <c r="M109" i="2"/>
  <c r="R107" i="2"/>
  <c r="Q107" i="2"/>
  <c r="O107" i="2"/>
  <c r="N107" i="2"/>
  <c r="M107" i="2"/>
  <c r="L107" i="2"/>
  <c r="R97" i="2"/>
  <c r="L97" i="2"/>
  <c r="R93" i="2"/>
  <c r="L93" i="2"/>
  <c r="U93" i="2" s="1"/>
  <c r="R89" i="2"/>
  <c r="L89" i="2"/>
  <c r="U89" i="2" s="1"/>
  <c r="R85" i="2"/>
  <c r="L85" i="2"/>
  <c r="U85" i="2" s="1"/>
  <c r="R81" i="2"/>
  <c r="L81" i="2"/>
  <c r="U81" i="2" s="1"/>
  <c r="R77" i="2"/>
  <c r="L77" i="2"/>
  <c r="U77" i="2" s="1"/>
  <c r="R73" i="2"/>
  <c r="L73" i="2"/>
  <c r="U73" i="2" s="1"/>
  <c r="R64" i="2"/>
  <c r="L64" i="2"/>
  <c r="U64" i="2" s="1"/>
  <c r="R60" i="2"/>
  <c r="L60" i="2"/>
  <c r="U60" i="2" s="1"/>
  <c r="R59" i="2"/>
  <c r="L59" i="2"/>
  <c r="U59" i="2" s="1"/>
  <c r="R54" i="2"/>
  <c r="L54" i="2"/>
  <c r="U54" i="2" s="1"/>
  <c r="R50" i="2"/>
  <c r="L50" i="2"/>
  <c r="U50" i="2" s="1"/>
  <c r="V50" i="2" s="1"/>
  <c r="R49" i="2"/>
  <c r="L49" i="2"/>
  <c r="U49" i="2" s="1"/>
  <c r="R44" i="2"/>
  <c r="L44" i="2"/>
  <c r="U44" i="2" s="1"/>
  <c r="R40" i="2"/>
  <c r="V40" i="2" s="1"/>
  <c r="L40" i="2"/>
  <c r="U40" i="2" s="1"/>
  <c r="R36" i="2"/>
  <c r="L36" i="2"/>
  <c r="U36" i="2" s="1"/>
  <c r="R32" i="2"/>
  <c r="V32" i="2" s="1"/>
  <c r="L32" i="2"/>
  <c r="U32" i="2" s="1"/>
  <c r="R28" i="2"/>
  <c r="L28" i="2"/>
  <c r="U28" i="2" s="1"/>
  <c r="R24" i="2"/>
  <c r="L24" i="2"/>
  <c r="U24" i="2" s="1"/>
  <c r="R20" i="2"/>
  <c r="L20" i="2"/>
  <c r="U20" i="2" s="1"/>
  <c r="V20" i="2" s="1"/>
  <c r="R16" i="2"/>
  <c r="L16" i="2"/>
  <c r="U16" i="2" s="1"/>
  <c r="R12" i="2"/>
  <c r="L12" i="2"/>
  <c r="U12" i="2" s="1"/>
  <c r="V12" i="2" s="1"/>
  <c r="R8" i="2"/>
  <c r="L8" i="2"/>
  <c r="U8" i="2" s="1"/>
  <c r="R4" i="2"/>
  <c r="L4" i="2"/>
  <c r="U4" i="2" s="1"/>
  <c r="V4" i="2" s="1"/>
  <c r="V28" i="2" l="1"/>
  <c r="V44" i="2"/>
  <c r="V36" i="2"/>
  <c r="V64" i="2"/>
  <c r="V59" i="2"/>
  <c r="V77" i="2"/>
  <c r="V49" i="2"/>
  <c r="V93" i="2"/>
  <c r="V54" i="2"/>
  <c r="V85" i="2"/>
  <c r="V81" i="2"/>
  <c r="V89" i="2"/>
  <c r="V73" i="2"/>
  <c r="U97" i="2"/>
  <c r="U99" i="2" s="1"/>
  <c r="V8" i="2"/>
  <c r="V66" i="2" s="1"/>
  <c r="V24" i="2"/>
  <c r="V60" i="2"/>
  <c r="V16" i="2"/>
  <c r="U66" i="2"/>
  <c r="V97" i="2" l="1"/>
  <c r="V99" i="2" s="1"/>
  <c r="S66" i="2"/>
  <c r="R66" i="2"/>
  <c r="Q66" i="2"/>
  <c r="T66" i="2"/>
  <c r="P66" i="2"/>
  <c r="O66" i="2"/>
  <c r="N66" i="2"/>
  <c r="M66" i="2"/>
  <c r="L66" i="2"/>
</calcChain>
</file>

<file path=xl/sharedStrings.xml><?xml version="1.0" encoding="utf-8"?>
<sst xmlns="http://schemas.openxmlformats.org/spreadsheetml/2006/main" count="2662" uniqueCount="134">
  <si>
    <t>Datapoint</t>
  </si>
  <si>
    <t>Study</t>
  </si>
  <si>
    <t>Country</t>
  </si>
  <si>
    <t>Country Grouping</t>
  </si>
  <si>
    <t>Net</t>
  </si>
  <si>
    <t>Net Grouping</t>
  </si>
  <si>
    <t xml:space="preserve">Measurement </t>
  </si>
  <si>
    <t xml:space="preserve">Time </t>
  </si>
  <si>
    <t>Data Source</t>
  </si>
  <si>
    <t>Resistance</t>
  </si>
  <si>
    <t>Info</t>
  </si>
  <si>
    <t>Kilian_etal_2021</t>
  </si>
  <si>
    <t xml:space="preserve">Mozambique </t>
  </si>
  <si>
    <t>South</t>
  </si>
  <si>
    <t>Royal Sentry</t>
  </si>
  <si>
    <t>2a</t>
  </si>
  <si>
    <t>Physical</t>
  </si>
  <si>
    <t>Months</t>
  </si>
  <si>
    <t>Field</t>
  </si>
  <si>
    <t>MAGNet</t>
  </si>
  <si>
    <t>Nigeria</t>
  </si>
  <si>
    <t>West</t>
  </si>
  <si>
    <t>DawaPlus 2.0</t>
  </si>
  <si>
    <t>3a</t>
  </si>
  <si>
    <t>DRC</t>
  </si>
  <si>
    <t>Central</t>
  </si>
  <si>
    <t>DuraNet</t>
  </si>
  <si>
    <t>Zanzibar</t>
  </si>
  <si>
    <t>East</t>
  </si>
  <si>
    <t>Olyset</t>
  </si>
  <si>
    <t>PermaNet 2.0</t>
  </si>
  <si>
    <t>Briet_etal_2020</t>
  </si>
  <si>
    <t>Angola</t>
  </si>
  <si>
    <t>Utilization</t>
  </si>
  <si>
    <t>Benin</t>
  </si>
  <si>
    <t>Kenya</t>
  </si>
  <si>
    <t>Interceptor</t>
  </si>
  <si>
    <t>2b</t>
  </si>
  <si>
    <t>NetProtect</t>
  </si>
  <si>
    <t>PermaNet 3.0</t>
  </si>
  <si>
    <t>Malawi</t>
  </si>
  <si>
    <t>Mozambique</t>
  </si>
  <si>
    <t>Senegal</t>
  </si>
  <si>
    <t>LifeNet</t>
  </si>
  <si>
    <t>3b</t>
  </si>
  <si>
    <t>Zambia</t>
  </si>
  <si>
    <t xml:space="preserve">Chemical </t>
  </si>
  <si>
    <t>Pyrethroid</t>
  </si>
  <si>
    <t>Gleave_etal_2018</t>
  </si>
  <si>
    <t>Burkina Faso</t>
  </si>
  <si>
    <t xml:space="preserve">DawaPlus 3.0 </t>
  </si>
  <si>
    <t>3aP</t>
  </si>
  <si>
    <t>Mortality</t>
  </si>
  <si>
    <t>Washes</t>
  </si>
  <si>
    <t>Hut</t>
  </si>
  <si>
    <t>High</t>
  </si>
  <si>
    <t>DawaPlus 4.0</t>
  </si>
  <si>
    <t>Moderate</t>
  </si>
  <si>
    <t>Côte d'Ivoire</t>
  </si>
  <si>
    <t>Olyset Plus</t>
  </si>
  <si>
    <t>1P</t>
  </si>
  <si>
    <t>Low</t>
  </si>
  <si>
    <t>Cameroon</t>
  </si>
  <si>
    <t>Tanzania</t>
  </si>
  <si>
    <t>Veeralin LN</t>
  </si>
  <si>
    <t>2aP</t>
  </si>
  <si>
    <t>Churcher_etal_2016</t>
  </si>
  <si>
    <t>Lorenz_etal_2020</t>
  </si>
  <si>
    <t xml:space="preserve">Tanzania </t>
  </si>
  <si>
    <t>BASF_etal_2017</t>
  </si>
  <si>
    <t>Interceptor G2</t>
  </si>
  <si>
    <t>2bC</t>
  </si>
  <si>
    <t xml:space="preserve">Interceptor </t>
  </si>
  <si>
    <t>Ketoh_etal_2018</t>
  </si>
  <si>
    <t>Togo</t>
  </si>
  <si>
    <t>Yorkool</t>
  </si>
  <si>
    <t>Chemical</t>
  </si>
  <si>
    <t>PBO</t>
  </si>
  <si>
    <t>Tungu_etal_2021</t>
  </si>
  <si>
    <t>Ngufor_etal_2020</t>
  </si>
  <si>
    <t>Royal Guard</t>
  </si>
  <si>
    <t>2aY</t>
  </si>
  <si>
    <t>Cone</t>
  </si>
  <si>
    <t>Pyriproxyfen</t>
  </si>
  <si>
    <t>Oumbouke_etal_2019</t>
  </si>
  <si>
    <t>Chlorfenapyr</t>
  </si>
  <si>
    <t>Bayili_etal_2017</t>
  </si>
  <si>
    <t>N'Guessan_etal_2016</t>
  </si>
  <si>
    <t>Alpha-cypermethrin</t>
  </si>
  <si>
    <t>Camara_etal_2018</t>
  </si>
  <si>
    <t>Cone_correctedtoEastHut</t>
  </si>
  <si>
    <t>Cone_correctedtoWestHut</t>
  </si>
  <si>
    <t>Cone_correctedAvgHut</t>
  </si>
  <si>
    <t>Predicted_fromSlopeIntercept</t>
  </si>
  <si>
    <t>Djènontin_etal_2018</t>
  </si>
  <si>
    <t>Agossa_etla_2014</t>
  </si>
  <si>
    <t>Assumes1washperyear</t>
  </si>
  <si>
    <t>Malima_etal_2008</t>
  </si>
  <si>
    <t xml:space="preserve">Mortality </t>
  </si>
  <si>
    <t>Assumes7years=48generations</t>
  </si>
  <si>
    <t>Malima_etal_2013</t>
  </si>
  <si>
    <t>Ngufor_etal_2016</t>
  </si>
  <si>
    <t>Assumemortalityassurvivingoffspring</t>
  </si>
  <si>
    <t>OlysetDuo</t>
  </si>
  <si>
    <t>1Y</t>
  </si>
  <si>
    <t>Toe_etal_2018</t>
  </si>
  <si>
    <t>Cone_correctedWestHut</t>
  </si>
  <si>
    <t>Abilio_etal_2020</t>
  </si>
  <si>
    <t>NA</t>
  </si>
  <si>
    <t>Mansiangi_etal_2020</t>
  </si>
  <si>
    <t>Duranet</t>
  </si>
  <si>
    <t>Gebremariam_etal_2021</t>
  </si>
  <si>
    <t>Ethiopia</t>
  </si>
  <si>
    <t>Bayili_etal_2019</t>
  </si>
  <si>
    <t>DawaPlus 3.0</t>
  </si>
  <si>
    <t>Bobanga_etal_2013</t>
  </si>
  <si>
    <t>Corbel_etal_2010</t>
  </si>
  <si>
    <t>Pennetier_etal_2013</t>
  </si>
  <si>
    <t>Tungu_etal_2010</t>
  </si>
  <si>
    <t>Adeogun_etal_2012</t>
  </si>
  <si>
    <t>Intercept</t>
  </si>
  <si>
    <t>Gradient</t>
  </si>
  <si>
    <t>PBO effect</t>
  </si>
  <si>
    <t>Mean PBO effect</t>
  </si>
  <si>
    <t xml:space="preserve">Intercept </t>
  </si>
  <si>
    <t>CFP effect</t>
  </si>
  <si>
    <t>Mean CFP effect</t>
  </si>
  <si>
    <t>FROM R</t>
  </si>
  <si>
    <t>PFP effect</t>
  </si>
  <si>
    <t xml:space="preserve">PFP only net </t>
  </si>
  <si>
    <t>Mean PFP effect</t>
  </si>
  <si>
    <t>Cone correction from p.14 of supplement to Nash et al. 2021</t>
  </si>
  <si>
    <t>cone data</t>
  </si>
  <si>
    <t>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</si>
</sst>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4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0" xfId="0" applyFont="1"/>
    <xf numFmtId="0" fontId="4" fillId="0" borderId="0" xfId="0" applyFont="1"/>
    <xf numFmtId="0" fontId="0" fillId="2" borderId="0" xfId="0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977A-3394-4D86-8464-2BDD9E30626F}">
  <dimension ref="A1:T244"/>
  <sheetViews>
    <sheetView tabSelected="1" topLeftCell="A146" workbookViewId="0">
      <selection activeCell="K142" sqref="K142"/>
    </sheetView>
  </sheetViews>
  <sheetFormatPr defaultRowHeight="14.45"/>
  <cols>
    <col min="11" max="11" width="34.28515625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>
        <v>0</v>
      </c>
      <c r="M1">
        <v>6</v>
      </c>
      <c r="N1">
        <v>12</v>
      </c>
      <c r="O1">
        <v>18</v>
      </c>
      <c r="P1">
        <v>24</v>
      </c>
      <c r="Q1">
        <v>30</v>
      </c>
      <c r="R1">
        <v>36</v>
      </c>
      <c r="S1">
        <v>42</v>
      </c>
      <c r="T1">
        <v>48</v>
      </c>
    </row>
    <row r="2" spans="1:20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L2">
        <v>99.7</v>
      </c>
      <c r="N2">
        <v>98</v>
      </c>
      <c r="P2">
        <v>85.3</v>
      </c>
      <c r="R2">
        <v>57.3</v>
      </c>
    </row>
    <row r="3" spans="1:20">
      <c r="A3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L3">
        <v>100</v>
      </c>
      <c r="N3">
        <v>93.7</v>
      </c>
      <c r="P3">
        <v>73.2</v>
      </c>
      <c r="R3">
        <v>32.5</v>
      </c>
    </row>
    <row r="4" spans="1:20">
      <c r="A4">
        <v>3</v>
      </c>
      <c r="B4" t="s">
        <v>11</v>
      </c>
      <c r="C4" t="s">
        <v>12</v>
      </c>
      <c r="D4" t="s">
        <v>13</v>
      </c>
      <c r="E4" t="s">
        <v>19</v>
      </c>
      <c r="F4" t="s">
        <v>15</v>
      </c>
      <c r="G4" t="s">
        <v>16</v>
      </c>
      <c r="H4" t="s">
        <v>17</v>
      </c>
      <c r="I4" t="s">
        <v>18</v>
      </c>
      <c r="L4">
        <v>98.7</v>
      </c>
      <c r="N4">
        <v>95.8</v>
      </c>
      <c r="P4">
        <v>74.2</v>
      </c>
      <c r="R4">
        <v>43.3</v>
      </c>
    </row>
    <row r="5" spans="1:20">
      <c r="A5">
        <v>4</v>
      </c>
      <c r="B5" t="s">
        <v>11</v>
      </c>
      <c r="C5" t="s">
        <v>20</v>
      </c>
      <c r="D5" t="s">
        <v>21</v>
      </c>
      <c r="E5" t="s">
        <v>22</v>
      </c>
      <c r="F5" t="s">
        <v>23</v>
      </c>
      <c r="G5" t="s">
        <v>16</v>
      </c>
      <c r="H5" t="s">
        <v>17</v>
      </c>
      <c r="I5" t="s">
        <v>18</v>
      </c>
      <c r="L5">
        <v>98.7</v>
      </c>
      <c r="N5">
        <v>96</v>
      </c>
      <c r="P5">
        <v>76.3</v>
      </c>
      <c r="R5">
        <v>54.8</v>
      </c>
    </row>
    <row r="6" spans="1:20">
      <c r="A6">
        <v>5</v>
      </c>
      <c r="B6" t="s">
        <v>11</v>
      </c>
      <c r="C6" t="s">
        <v>20</v>
      </c>
      <c r="D6" t="s">
        <v>21</v>
      </c>
      <c r="E6" t="s">
        <v>22</v>
      </c>
      <c r="F6" t="s">
        <v>23</v>
      </c>
      <c r="G6" t="s">
        <v>16</v>
      </c>
      <c r="H6" t="s">
        <v>17</v>
      </c>
      <c r="I6" t="s">
        <v>18</v>
      </c>
      <c r="L6">
        <v>100</v>
      </c>
      <c r="N6">
        <v>92</v>
      </c>
      <c r="P6">
        <v>74.599999999999994</v>
      </c>
    </row>
    <row r="7" spans="1:20">
      <c r="A7">
        <v>6</v>
      </c>
      <c r="B7" t="s">
        <v>11</v>
      </c>
      <c r="C7" t="s">
        <v>20</v>
      </c>
      <c r="D7" t="s">
        <v>21</v>
      </c>
      <c r="E7" t="s">
        <v>22</v>
      </c>
      <c r="F7" t="s">
        <v>23</v>
      </c>
      <c r="G7" t="s">
        <v>16</v>
      </c>
      <c r="H7" t="s">
        <v>17</v>
      </c>
      <c r="I7" t="s">
        <v>18</v>
      </c>
      <c r="L7">
        <v>99.3</v>
      </c>
      <c r="N7">
        <v>97.7</v>
      </c>
      <c r="P7">
        <v>91.8</v>
      </c>
      <c r="R7">
        <v>80.400000000000006</v>
      </c>
    </row>
    <row r="8" spans="1:20">
      <c r="A8">
        <v>7</v>
      </c>
      <c r="B8" t="s">
        <v>11</v>
      </c>
      <c r="C8" t="s">
        <v>24</v>
      </c>
      <c r="D8" t="s">
        <v>25</v>
      </c>
      <c r="E8" t="s">
        <v>22</v>
      </c>
      <c r="F8" t="s">
        <v>23</v>
      </c>
      <c r="G8" t="s">
        <v>16</v>
      </c>
      <c r="H8" t="s">
        <v>17</v>
      </c>
      <c r="I8" t="s">
        <v>18</v>
      </c>
      <c r="L8">
        <v>98.9</v>
      </c>
      <c r="N8">
        <v>69.599999999999994</v>
      </c>
      <c r="P8">
        <v>33.200000000000003</v>
      </c>
      <c r="R8">
        <v>17.399999999999999</v>
      </c>
    </row>
    <row r="9" spans="1:20">
      <c r="A9">
        <v>8</v>
      </c>
      <c r="B9" t="s">
        <v>11</v>
      </c>
      <c r="C9" t="s">
        <v>24</v>
      </c>
      <c r="D9" t="s">
        <v>25</v>
      </c>
      <c r="E9" t="s">
        <v>26</v>
      </c>
      <c r="F9" t="s">
        <v>15</v>
      </c>
      <c r="G9" t="s">
        <v>16</v>
      </c>
      <c r="H9" t="s">
        <v>17</v>
      </c>
      <c r="I9" t="s">
        <v>18</v>
      </c>
      <c r="L9">
        <v>100</v>
      </c>
      <c r="N9">
        <v>88.7</v>
      </c>
      <c r="P9">
        <v>56.2</v>
      </c>
      <c r="R9">
        <v>36.700000000000003</v>
      </c>
    </row>
    <row r="10" spans="1:20">
      <c r="A10">
        <v>9</v>
      </c>
      <c r="B10" t="s">
        <v>11</v>
      </c>
      <c r="C10" t="s">
        <v>27</v>
      </c>
      <c r="D10" t="s">
        <v>28</v>
      </c>
      <c r="E10" t="s">
        <v>29</v>
      </c>
      <c r="F10">
        <v>1</v>
      </c>
      <c r="G10" t="s">
        <v>16</v>
      </c>
      <c r="H10" t="s">
        <v>17</v>
      </c>
      <c r="I10" t="s">
        <v>18</v>
      </c>
      <c r="L10">
        <v>99.1</v>
      </c>
      <c r="N10">
        <v>86.1</v>
      </c>
      <c r="P10">
        <v>67</v>
      </c>
      <c r="R10">
        <v>51</v>
      </c>
    </row>
    <row r="11" spans="1:20">
      <c r="A11">
        <v>10</v>
      </c>
      <c r="B11" t="s">
        <v>11</v>
      </c>
      <c r="C11" t="s">
        <v>27</v>
      </c>
      <c r="D11" t="s">
        <v>28</v>
      </c>
      <c r="E11" t="s">
        <v>30</v>
      </c>
      <c r="F11" t="s">
        <v>23</v>
      </c>
      <c r="G11" t="s">
        <v>16</v>
      </c>
      <c r="H11" t="s">
        <v>17</v>
      </c>
      <c r="I11" t="s">
        <v>18</v>
      </c>
      <c r="L11">
        <v>99.2</v>
      </c>
      <c r="N11">
        <v>93.9</v>
      </c>
      <c r="P11">
        <v>75.8</v>
      </c>
      <c r="R11">
        <v>55.2</v>
      </c>
    </row>
    <row r="12" spans="1:20">
      <c r="A12">
        <v>11</v>
      </c>
      <c r="B12" t="s">
        <v>31</v>
      </c>
      <c r="C12" t="s">
        <v>32</v>
      </c>
      <c r="D12" t="s">
        <v>13</v>
      </c>
      <c r="E12" t="s">
        <v>22</v>
      </c>
      <c r="F12" t="s">
        <v>23</v>
      </c>
      <c r="G12" t="s">
        <v>33</v>
      </c>
      <c r="H12" t="s">
        <v>17</v>
      </c>
      <c r="I12" t="s">
        <v>18</v>
      </c>
      <c r="N12">
        <v>74.7</v>
      </c>
      <c r="P12">
        <v>56.4</v>
      </c>
    </row>
    <row r="13" spans="1:20">
      <c r="A13">
        <v>12</v>
      </c>
      <c r="B13" t="s">
        <v>31</v>
      </c>
      <c r="C13" t="s">
        <v>34</v>
      </c>
      <c r="D13" t="s">
        <v>21</v>
      </c>
      <c r="E13" t="s">
        <v>29</v>
      </c>
      <c r="F13">
        <v>1</v>
      </c>
      <c r="G13" t="s">
        <v>33</v>
      </c>
      <c r="H13" t="s">
        <v>17</v>
      </c>
      <c r="I13" t="s">
        <v>18</v>
      </c>
      <c r="M13">
        <v>91.4</v>
      </c>
      <c r="N13">
        <v>86.4</v>
      </c>
      <c r="O13">
        <v>80</v>
      </c>
      <c r="P13">
        <v>79.3</v>
      </c>
    </row>
    <row r="14" spans="1:20">
      <c r="A14">
        <v>13</v>
      </c>
      <c r="B14" t="s">
        <v>31</v>
      </c>
      <c r="C14" t="s">
        <v>35</v>
      </c>
      <c r="D14" t="s">
        <v>28</v>
      </c>
      <c r="E14" t="s">
        <v>22</v>
      </c>
      <c r="F14" t="s">
        <v>23</v>
      </c>
      <c r="G14" t="s">
        <v>33</v>
      </c>
      <c r="H14" t="s">
        <v>17</v>
      </c>
      <c r="I14" t="s">
        <v>18</v>
      </c>
      <c r="M14">
        <v>73.2</v>
      </c>
      <c r="N14">
        <v>76.2</v>
      </c>
      <c r="O14">
        <v>85.4</v>
      </c>
      <c r="P14">
        <v>82.4</v>
      </c>
      <c r="Q14">
        <v>79.400000000000006</v>
      </c>
      <c r="R14">
        <v>59.4</v>
      </c>
      <c r="S14">
        <v>61.5</v>
      </c>
      <c r="T14">
        <v>73.900000000000006</v>
      </c>
    </row>
    <row r="15" spans="1:20">
      <c r="A15">
        <v>14</v>
      </c>
      <c r="B15" t="s">
        <v>31</v>
      </c>
      <c r="C15" t="s">
        <v>35</v>
      </c>
      <c r="D15" t="s">
        <v>28</v>
      </c>
      <c r="E15" t="s">
        <v>26</v>
      </c>
      <c r="F15" t="s">
        <v>15</v>
      </c>
      <c r="G15" t="s">
        <v>33</v>
      </c>
      <c r="H15" t="s">
        <v>17</v>
      </c>
      <c r="I15" t="s">
        <v>18</v>
      </c>
      <c r="M15">
        <v>74.599999999999994</v>
      </c>
      <c r="N15">
        <v>82.4</v>
      </c>
      <c r="O15">
        <v>85.5</v>
      </c>
      <c r="P15">
        <v>88.5</v>
      </c>
      <c r="Q15">
        <v>88</v>
      </c>
      <c r="R15">
        <v>78.599999999999994</v>
      </c>
      <c r="S15">
        <v>70.900000000000006</v>
      </c>
      <c r="T15">
        <v>69.7</v>
      </c>
    </row>
    <row r="16" spans="1:20">
      <c r="A16">
        <v>15</v>
      </c>
      <c r="B16" t="s">
        <v>31</v>
      </c>
      <c r="C16" t="s">
        <v>35</v>
      </c>
      <c r="D16" t="s">
        <v>28</v>
      </c>
      <c r="E16" t="s">
        <v>36</v>
      </c>
      <c r="F16" t="s">
        <v>37</v>
      </c>
      <c r="G16" t="s">
        <v>33</v>
      </c>
      <c r="H16" t="s">
        <v>17</v>
      </c>
      <c r="I16" t="s">
        <v>18</v>
      </c>
      <c r="M16">
        <v>81</v>
      </c>
      <c r="N16">
        <v>87.5</v>
      </c>
      <c r="O16">
        <v>90.8</v>
      </c>
      <c r="P16">
        <v>96.7</v>
      </c>
      <c r="Q16">
        <v>93.5</v>
      </c>
      <c r="R16">
        <v>75.599999999999994</v>
      </c>
      <c r="S16">
        <v>91.7</v>
      </c>
      <c r="T16">
        <v>89.1</v>
      </c>
    </row>
    <row r="17" spans="1:20">
      <c r="A17">
        <v>16</v>
      </c>
      <c r="B17" t="s">
        <v>31</v>
      </c>
      <c r="C17" t="s">
        <v>35</v>
      </c>
      <c r="D17" t="s">
        <v>28</v>
      </c>
      <c r="E17" t="s">
        <v>38</v>
      </c>
      <c r="F17" t="s">
        <v>23</v>
      </c>
      <c r="G17" t="s">
        <v>33</v>
      </c>
      <c r="H17" t="s">
        <v>17</v>
      </c>
      <c r="I17" t="s">
        <v>18</v>
      </c>
      <c r="M17">
        <v>57.1</v>
      </c>
      <c r="N17">
        <v>55.9</v>
      </c>
      <c r="O17">
        <v>67.7</v>
      </c>
      <c r="P17">
        <v>74.7</v>
      </c>
      <c r="Q17">
        <v>42.7</v>
      </c>
      <c r="R17">
        <v>54.4</v>
      </c>
      <c r="S17">
        <v>41.1</v>
      </c>
      <c r="T17">
        <v>45</v>
      </c>
    </row>
    <row r="18" spans="1:20">
      <c r="A18">
        <v>17</v>
      </c>
      <c r="B18" t="s">
        <v>31</v>
      </c>
      <c r="C18" t="s">
        <v>35</v>
      </c>
      <c r="D18" t="s">
        <v>28</v>
      </c>
      <c r="E18" t="s">
        <v>29</v>
      </c>
      <c r="F18">
        <v>1</v>
      </c>
      <c r="G18" t="s">
        <v>33</v>
      </c>
      <c r="H18" t="s">
        <v>17</v>
      </c>
      <c r="I18" t="s">
        <v>18</v>
      </c>
      <c r="M18">
        <v>68.599999999999994</v>
      </c>
      <c r="N18">
        <v>55.6</v>
      </c>
      <c r="O18">
        <v>59.7</v>
      </c>
      <c r="P18">
        <v>48.4</v>
      </c>
      <c r="Q18">
        <v>45.5</v>
      </c>
      <c r="R18">
        <v>41.5</v>
      </c>
      <c r="S18">
        <v>38.299999999999997</v>
      </c>
      <c r="T18">
        <v>24.7</v>
      </c>
    </row>
    <row r="19" spans="1:20">
      <c r="A19">
        <v>18</v>
      </c>
      <c r="B19" t="s">
        <v>31</v>
      </c>
      <c r="C19" t="s">
        <v>35</v>
      </c>
      <c r="D19" t="s">
        <v>28</v>
      </c>
      <c r="E19" t="s">
        <v>30</v>
      </c>
      <c r="F19" t="s">
        <v>23</v>
      </c>
      <c r="G19" t="s">
        <v>33</v>
      </c>
      <c r="H19" t="s">
        <v>17</v>
      </c>
      <c r="I19" t="s">
        <v>18</v>
      </c>
      <c r="M19">
        <v>52</v>
      </c>
      <c r="N19">
        <v>60</v>
      </c>
      <c r="O19">
        <v>76.099999999999994</v>
      </c>
      <c r="P19">
        <v>78.099999999999994</v>
      </c>
      <c r="Q19">
        <v>62.3</v>
      </c>
      <c r="R19">
        <v>81</v>
      </c>
      <c r="S19">
        <v>48.5</v>
      </c>
      <c r="T19">
        <v>69.7</v>
      </c>
    </row>
    <row r="20" spans="1:20">
      <c r="A20">
        <v>19</v>
      </c>
      <c r="B20" t="s">
        <v>31</v>
      </c>
      <c r="C20" t="s">
        <v>35</v>
      </c>
      <c r="D20" t="s">
        <v>28</v>
      </c>
      <c r="E20" t="s">
        <v>39</v>
      </c>
      <c r="F20" t="s">
        <v>23</v>
      </c>
      <c r="G20" t="s">
        <v>33</v>
      </c>
      <c r="H20" t="s">
        <v>17</v>
      </c>
      <c r="I20" t="s">
        <v>18</v>
      </c>
      <c r="M20">
        <v>64</v>
      </c>
      <c r="N20">
        <v>76.8</v>
      </c>
      <c r="O20">
        <v>78.900000000000006</v>
      </c>
      <c r="P20">
        <v>89.9</v>
      </c>
      <c r="Q20">
        <v>87</v>
      </c>
      <c r="R20">
        <v>82.2</v>
      </c>
      <c r="S20">
        <v>63.8</v>
      </c>
      <c r="T20">
        <v>82.5</v>
      </c>
    </row>
    <row r="21" spans="1:20">
      <c r="A21">
        <v>20</v>
      </c>
      <c r="B21" t="s">
        <v>31</v>
      </c>
      <c r="C21" t="s">
        <v>40</v>
      </c>
      <c r="D21" t="s">
        <v>13</v>
      </c>
      <c r="E21" t="s">
        <v>26</v>
      </c>
      <c r="F21" t="s">
        <v>15</v>
      </c>
      <c r="G21" t="s">
        <v>33</v>
      </c>
      <c r="H21" t="s">
        <v>17</v>
      </c>
      <c r="I21" t="s">
        <v>18</v>
      </c>
      <c r="M21">
        <v>85.3</v>
      </c>
      <c r="N21">
        <v>77</v>
      </c>
      <c r="O21">
        <v>95.3</v>
      </c>
      <c r="P21">
        <v>87.4</v>
      </c>
      <c r="Q21">
        <v>85.6</v>
      </c>
      <c r="R21">
        <v>82.3</v>
      </c>
    </row>
    <row r="22" spans="1:20">
      <c r="A22">
        <v>21</v>
      </c>
      <c r="B22" t="s">
        <v>31</v>
      </c>
      <c r="C22" t="s">
        <v>40</v>
      </c>
      <c r="D22" t="s">
        <v>13</v>
      </c>
      <c r="E22" t="s">
        <v>36</v>
      </c>
      <c r="F22" t="s">
        <v>37</v>
      </c>
      <c r="G22" t="s">
        <v>33</v>
      </c>
      <c r="H22" t="s">
        <v>17</v>
      </c>
      <c r="I22" t="s">
        <v>18</v>
      </c>
      <c r="M22">
        <v>71.400000000000006</v>
      </c>
      <c r="N22">
        <v>80.5</v>
      </c>
      <c r="O22">
        <v>97.9</v>
      </c>
      <c r="P22">
        <v>90.3</v>
      </c>
      <c r="Q22">
        <v>89.8</v>
      </c>
      <c r="R22">
        <v>85.9</v>
      </c>
    </row>
    <row r="23" spans="1:20">
      <c r="A23">
        <v>22</v>
      </c>
      <c r="B23" t="s">
        <v>31</v>
      </c>
      <c r="C23" t="s">
        <v>40</v>
      </c>
      <c r="D23" t="s">
        <v>13</v>
      </c>
      <c r="E23" t="s">
        <v>38</v>
      </c>
      <c r="F23" t="s">
        <v>23</v>
      </c>
      <c r="G23" t="s">
        <v>33</v>
      </c>
      <c r="H23" t="s">
        <v>17</v>
      </c>
      <c r="I23" t="s">
        <v>18</v>
      </c>
      <c r="M23">
        <v>88</v>
      </c>
      <c r="N23">
        <v>83.4</v>
      </c>
      <c r="O23">
        <v>98.6</v>
      </c>
      <c r="P23">
        <v>95.6</v>
      </c>
      <c r="Q23">
        <v>97.2</v>
      </c>
      <c r="R23">
        <v>91.3</v>
      </c>
    </row>
    <row r="24" spans="1:20">
      <c r="A24">
        <v>23</v>
      </c>
      <c r="B24" t="s">
        <v>31</v>
      </c>
      <c r="C24" t="s">
        <v>40</v>
      </c>
      <c r="D24" t="s">
        <v>13</v>
      </c>
      <c r="E24" t="s">
        <v>29</v>
      </c>
      <c r="F24">
        <v>1</v>
      </c>
      <c r="G24" t="s">
        <v>33</v>
      </c>
      <c r="H24" t="s">
        <v>17</v>
      </c>
      <c r="I24" t="s">
        <v>18</v>
      </c>
      <c r="M24">
        <v>73.900000000000006</v>
      </c>
      <c r="N24">
        <v>78.099999999999994</v>
      </c>
      <c r="O24">
        <v>94.6</v>
      </c>
      <c r="P24">
        <v>76.8</v>
      </c>
      <c r="Q24">
        <v>85.5</v>
      </c>
      <c r="R24">
        <v>73.3</v>
      </c>
    </row>
    <row r="25" spans="1:20">
      <c r="A25">
        <v>24</v>
      </c>
      <c r="B25" t="s">
        <v>31</v>
      </c>
      <c r="C25" t="s">
        <v>40</v>
      </c>
      <c r="D25" t="s">
        <v>13</v>
      </c>
      <c r="E25" t="s">
        <v>30</v>
      </c>
      <c r="F25" t="s">
        <v>23</v>
      </c>
      <c r="G25" t="s">
        <v>33</v>
      </c>
      <c r="H25" t="s">
        <v>17</v>
      </c>
      <c r="I25" t="s">
        <v>18</v>
      </c>
      <c r="M25">
        <v>62</v>
      </c>
      <c r="N25">
        <v>73.5</v>
      </c>
      <c r="O25">
        <v>96.2</v>
      </c>
      <c r="P25">
        <v>75.599999999999994</v>
      </c>
      <c r="Q25">
        <v>89</v>
      </c>
      <c r="R25">
        <v>76.400000000000006</v>
      </c>
    </row>
    <row r="26" spans="1:20">
      <c r="A26">
        <v>25</v>
      </c>
      <c r="B26" t="s">
        <v>31</v>
      </c>
      <c r="C26" t="s">
        <v>41</v>
      </c>
      <c r="D26" t="s">
        <v>13</v>
      </c>
      <c r="E26" t="s">
        <v>29</v>
      </c>
      <c r="F26">
        <v>1</v>
      </c>
      <c r="G26" t="s">
        <v>33</v>
      </c>
      <c r="H26" t="s">
        <v>17</v>
      </c>
      <c r="I26" t="s">
        <v>18</v>
      </c>
      <c r="N26">
        <v>47</v>
      </c>
      <c r="P26">
        <v>26.7</v>
      </c>
      <c r="R26">
        <v>33.9</v>
      </c>
    </row>
    <row r="27" spans="1:20">
      <c r="A27">
        <v>26</v>
      </c>
      <c r="B27" t="s">
        <v>31</v>
      </c>
      <c r="C27" t="s">
        <v>41</v>
      </c>
      <c r="D27" t="s">
        <v>13</v>
      </c>
      <c r="E27" t="s">
        <v>30</v>
      </c>
      <c r="F27" t="s">
        <v>23</v>
      </c>
      <c r="G27" t="s">
        <v>33</v>
      </c>
      <c r="H27" t="s">
        <v>17</v>
      </c>
      <c r="I27" t="s">
        <v>18</v>
      </c>
      <c r="N27">
        <v>49</v>
      </c>
      <c r="P27">
        <v>40</v>
      </c>
      <c r="R27">
        <v>43</v>
      </c>
    </row>
    <row r="28" spans="1:20">
      <c r="A28">
        <v>27</v>
      </c>
      <c r="B28" t="s">
        <v>31</v>
      </c>
      <c r="C28" t="s">
        <v>42</v>
      </c>
      <c r="D28" t="s">
        <v>21</v>
      </c>
      <c r="E28" t="s">
        <v>22</v>
      </c>
      <c r="F28" t="s">
        <v>23</v>
      </c>
      <c r="G28" t="s">
        <v>33</v>
      </c>
      <c r="H28" t="s">
        <v>17</v>
      </c>
      <c r="I28" t="s">
        <v>18</v>
      </c>
      <c r="M28">
        <v>62.9</v>
      </c>
      <c r="N28">
        <v>50.3</v>
      </c>
      <c r="O28">
        <v>60.5</v>
      </c>
      <c r="P28">
        <v>61.5</v>
      </c>
      <c r="Q28">
        <v>19.600000000000001</v>
      </c>
      <c r="R28">
        <v>6.3</v>
      </c>
    </row>
    <row r="29" spans="1:20">
      <c r="A29">
        <v>28</v>
      </c>
      <c r="B29" t="s">
        <v>31</v>
      </c>
      <c r="C29" t="s">
        <v>42</v>
      </c>
      <c r="D29" t="s">
        <v>21</v>
      </c>
      <c r="E29" t="s">
        <v>38</v>
      </c>
      <c r="F29" t="s">
        <v>23</v>
      </c>
      <c r="G29" t="s">
        <v>33</v>
      </c>
      <c r="H29" t="s">
        <v>17</v>
      </c>
      <c r="I29" t="s">
        <v>18</v>
      </c>
      <c r="M29">
        <v>47.6</v>
      </c>
      <c r="N29">
        <v>34.5</v>
      </c>
      <c r="O29">
        <v>37.799999999999997</v>
      </c>
      <c r="P29">
        <v>25.3</v>
      </c>
      <c r="Q29">
        <v>4.3</v>
      </c>
      <c r="R29">
        <v>1.3</v>
      </c>
    </row>
    <row r="30" spans="1:20">
      <c r="A30">
        <v>29</v>
      </c>
      <c r="B30" t="s">
        <v>31</v>
      </c>
      <c r="C30" t="s">
        <v>42</v>
      </c>
      <c r="D30" t="s">
        <v>21</v>
      </c>
      <c r="E30" t="s">
        <v>29</v>
      </c>
      <c r="F30">
        <v>1</v>
      </c>
      <c r="G30" t="s">
        <v>33</v>
      </c>
      <c r="H30" t="s">
        <v>17</v>
      </c>
      <c r="I30" t="s">
        <v>18</v>
      </c>
      <c r="M30">
        <v>84.3</v>
      </c>
      <c r="N30">
        <v>56.2</v>
      </c>
      <c r="O30">
        <v>87.1</v>
      </c>
      <c r="P30">
        <v>59.4</v>
      </c>
      <c r="Q30">
        <v>92</v>
      </c>
      <c r="R30">
        <v>76.2</v>
      </c>
    </row>
    <row r="31" spans="1:20">
      <c r="A31">
        <v>30</v>
      </c>
      <c r="B31" t="s">
        <v>31</v>
      </c>
      <c r="C31" t="s">
        <v>42</v>
      </c>
      <c r="D31" t="s">
        <v>21</v>
      </c>
      <c r="E31" t="s">
        <v>30</v>
      </c>
      <c r="F31" t="s">
        <v>23</v>
      </c>
      <c r="G31" t="s">
        <v>33</v>
      </c>
      <c r="H31" t="s">
        <v>17</v>
      </c>
      <c r="I31" t="s">
        <v>18</v>
      </c>
      <c r="M31">
        <v>67.099999999999994</v>
      </c>
      <c r="N31">
        <v>50.4</v>
      </c>
      <c r="O31">
        <v>55.5</v>
      </c>
      <c r="P31">
        <v>52.8</v>
      </c>
      <c r="Q31">
        <v>17.7</v>
      </c>
      <c r="R31">
        <v>6.5</v>
      </c>
    </row>
    <row r="32" spans="1:20">
      <c r="A32">
        <v>31</v>
      </c>
      <c r="B32" t="s">
        <v>31</v>
      </c>
      <c r="C32" t="s">
        <v>42</v>
      </c>
      <c r="D32" t="s">
        <v>21</v>
      </c>
      <c r="E32" t="s">
        <v>43</v>
      </c>
      <c r="F32" t="s">
        <v>44</v>
      </c>
      <c r="G32" t="s">
        <v>33</v>
      </c>
      <c r="H32" t="s">
        <v>17</v>
      </c>
      <c r="I32" t="s">
        <v>18</v>
      </c>
      <c r="M32">
        <v>21.7</v>
      </c>
      <c r="N32">
        <v>53.3</v>
      </c>
      <c r="O32">
        <v>45.9</v>
      </c>
      <c r="P32">
        <v>24.3</v>
      </c>
      <c r="Q32">
        <v>9.1999999999999993</v>
      </c>
      <c r="R32">
        <v>37.4</v>
      </c>
    </row>
    <row r="33" spans="1:20">
      <c r="A33">
        <v>32</v>
      </c>
      <c r="B33" t="s">
        <v>31</v>
      </c>
      <c r="C33" t="s">
        <v>45</v>
      </c>
      <c r="D33" t="s">
        <v>13</v>
      </c>
      <c r="E33" t="s">
        <v>29</v>
      </c>
      <c r="F33">
        <v>1</v>
      </c>
      <c r="G33" t="s">
        <v>33</v>
      </c>
      <c r="H33" t="s">
        <v>17</v>
      </c>
      <c r="I33" t="s">
        <v>18</v>
      </c>
      <c r="N33">
        <v>92.8</v>
      </c>
      <c r="O33">
        <v>69</v>
      </c>
      <c r="P33">
        <v>90.9</v>
      </c>
      <c r="Q33">
        <v>78.7</v>
      </c>
    </row>
    <row r="34" spans="1:20">
      <c r="A34">
        <v>33</v>
      </c>
      <c r="B34" t="s">
        <v>31</v>
      </c>
      <c r="C34" t="s">
        <v>45</v>
      </c>
      <c r="D34" t="s">
        <v>13</v>
      </c>
      <c r="E34" t="s">
        <v>30</v>
      </c>
      <c r="F34" t="s">
        <v>23</v>
      </c>
      <c r="G34" t="s">
        <v>33</v>
      </c>
      <c r="H34" t="s">
        <v>17</v>
      </c>
      <c r="I34" t="s">
        <v>18</v>
      </c>
      <c r="N34">
        <v>94.5</v>
      </c>
      <c r="O34">
        <v>85.9</v>
      </c>
      <c r="P34">
        <v>88.7</v>
      </c>
      <c r="Q34">
        <v>87.2</v>
      </c>
    </row>
    <row r="35" spans="1:20">
      <c r="A35">
        <v>11</v>
      </c>
      <c r="B35" t="s">
        <v>31</v>
      </c>
      <c r="C35" t="s">
        <v>32</v>
      </c>
      <c r="D35" t="s">
        <v>13</v>
      </c>
      <c r="E35" t="s">
        <v>22</v>
      </c>
      <c r="F35" t="s">
        <v>23</v>
      </c>
      <c r="G35" t="s">
        <v>46</v>
      </c>
      <c r="H35" t="s">
        <v>17</v>
      </c>
      <c r="I35" t="s">
        <v>18</v>
      </c>
      <c r="K35" t="s">
        <v>47</v>
      </c>
      <c r="L35">
        <v>80</v>
      </c>
      <c r="N35">
        <v>48.402449109999999</v>
      </c>
      <c r="P35">
        <v>28.964100049999999</v>
      </c>
    </row>
    <row r="36" spans="1:20">
      <c r="A36">
        <v>12</v>
      </c>
      <c r="B36" t="s">
        <v>31</v>
      </c>
      <c r="C36" t="s">
        <v>34</v>
      </c>
      <c r="D36" t="s">
        <v>21</v>
      </c>
      <c r="E36" t="s">
        <v>29</v>
      </c>
      <c r="F36">
        <v>1</v>
      </c>
      <c r="G36" t="s">
        <v>46</v>
      </c>
      <c r="H36" t="s">
        <v>17</v>
      </c>
      <c r="I36" t="s">
        <v>18</v>
      </c>
      <c r="K36" t="s">
        <v>47</v>
      </c>
      <c r="L36">
        <v>1000</v>
      </c>
      <c r="M36">
        <v>297.86740099999997</v>
      </c>
      <c r="N36">
        <v>89.017131300000003</v>
      </c>
    </row>
    <row r="37" spans="1:20">
      <c r="A37">
        <v>13</v>
      </c>
      <c r="B37" t="s">
        <v>31</v>
      </c>
      <c r="C37" t="s">
        <v>35</v>
      </c>
      <c r="D37" t="s">
        <v>28</v>
      </c>
      <c r="E37" t="s">
        <v>22</v>
      </c>
      <c r="F37" t="s">
        <v>23</v>
      </c>
      <c r="G37" t="s">
        <v>46</v>
      </c>
      <c r="H37" t="s">
        <v>17</v>
      </c>
      <c r="I37" t="s">
        <v>18</v>
      </c>
      <c r="K37" t="s">
        <v>47</v>
      </c>
      <c r="L37">
        <v>80</v>
      </c>
      <c r="N37">
        <v>48.402449109999999</v>
      </c>
      <c r="P37">
        <v>32.115451960000001</v>
      </c>
      <c r="R37">
        <v>28.964100049999999</v>
      </c>
      <c r="T37">
        <v>23.5325302</v>
      </c>
    </row>
    <row r="38" spans="1:20">
      <c r="A38">
        <v>14</v>
      </c>
      <c r="B38" t="s">
        <v>31</v>
      </c>
      <c r="C38" t="s">
        <v>35</v>
      </c>
      <c r="D38" t="s">
        <v>28</v>
      </c>
      <c r="E38" t="s">
        <v>26</v>
      </c>
      <c r="F38" t="s">
        <v>15</v>
      </c>
      <c r="G38" t="s">
        <v>46</v>
      </c>
      <c r="H38" t="s">
        <v>17</v>
      </c>
      <c r="I38" t="s">
        <v>18</v>
      </c>
      <c r="K38" t="s">
        <v>47</v>
      </c>
      <c r="L38">
        <v>261</v>
      </c>
      <c r="N38">
        <v>147.4131591</v>
      </c>
      <c r="P38">
        <v>133.2897797</v>
      </c>
      <c r="R38">
        <v>120.5104175</v>
      </c>
      <c r="T38">
        <v>89.017131300000003</v>
      </c>
    </row>
    <row r="39" spans="1:20">
      <c r="A39">
        <v>15</v>
      </c>
      <c r="B39" t="s">
        <v>31</v>
      </c>
      <c r="C39" t="s">
        <v>35</v>
      </c>
      <c r="D39" t="s">
        <v>28</v>
      </c>
      <c r="E39" t="s">
        <v>36</v>
      </c>
      <c r="F39" t="s">
        <v>37</v>
      </c>
      <c r="G39" t="s">
        <v>46</v>
      </c>
      <c r="H39" t="s">
        <v>17</v>
      </c>
      <c r="I39" t="s">
        <v>18</v>
      </c>
      <c r="K39" t="s">
        <v>47</v>
      </c>
      <c r="L39">
        <v>200</v>
      </c>
      <c r="N39">
        <v>133.2897797</v>
      </c>
      <c r="P39">
        <v>98.484315640000005</v>
      </c>
      <c r="R39">
        <v>89.017131300000003</v>
      </c>
      <c r="T39">
        <v>80.450868659999998</v>
      </c>
    </row>
    <row r="40" spans="1:20">
      <c r="A40">
        <v>16</v>
      </c>
      <c r="B40" t="s">
        <v>31</v>
      </c>
      <c r="C40" t="s">
        <v>35</v>
      </c>
      <c r="D40" t="s">
        <v>28</v>
      </c>
      <c r="E40" t="s">
        <v>38</v>
      </c>
      <c r="F40" t="s">
        <v>23</v>
      </c>
      <c r="G40" t="s">
        <v>46</v>
      </c>
      <c r="H40" t="s">
        <v>17</v>
      </c>
      <c r="I40" t="s">
        <v>18</v>
      </c>
      <c r="K40" t="s">
        <v>47</v>
      </c>
      <c r="L40">
        <v>68.099999999999994</v>
      </c>
      <c r="N40">
        <v>43.701184490000003</v>
      </c>
      <c r="P40">
        <v>43.701184490000003</v>
      </c>
      <c r="R40">
        <v>80.450868659999998</v>
      </c>
      <c r="T40">
        <v>65.686331039999999</v>
      </c>
    </row>
    <row r="41" spans="1:20">
      <c r="A41">
        <v>17</v>
      </c>
      <c r="B41" t="s">
        <v>31</v>
      </c>
      <c r="C41" t="s">
        <v>35</v>
      </c>
      <c r="D41" t="s">
        <v>28</v>
      </c>
      <c r="E41" t="s">
        <v>29</v>
      </c>
      <c r="F41">
        <v>1</v>
      </c>
      <c r="G41" t="s">
        <v>46</v>
      </c>
      <c r="H41" t="s">
        <v>17</v>
      </c>
      <c r="I41" t="s">
        <v>18</v>
      </c>
      <c r="K41" t="s">
        <v>47</v>
      </c>
      <c r="L41">
        <v>1000</v>
      </c>
      <c r="N41">
        <v>896.84729170000003</v>
      </c>
      <c r="P41">
        <v>811.40582519999998</v>
      </c>
      <c r="R41">
        <v>991.27471560000004</v>
      </c>
      <c r="T41">
        <v>734.09518920000005</v>
      </c>
    </row>
    <row r="42" spans="1:20">
      <c r="A42">
        <v>18</v>
      </c>
      <c r="B42" t="s">
        <v>31</v>
      </c>
      <c r="C42" t="s">
        <v>35</v>
      </c>
      <c r="D42" t="s">
        <v>28</v>
      </c>
      <c r="E42" t="s">
        <v>30</v>
      </c>
      <c r="F42" t="s">
        <v>23</v>
      </c>
      <c r="G42" t="s">
        <v>46</v>
      </c>
      <c r="H42" t="s">
        <v>17</v>
      </c>
      <c r="I42" t="s">
        <v>18</v>
      </c>
      <c r="K42" t="s">
        <v>47</v>
      </c>
      <c r="L42">
        <v>55</v>
      </c>
      <c r="N42">
        <v>26.112638919999998</v>
      </c>
      <c r="P42">
        <v>19.085536919999999</v>
      </c>
      <c r="R42">
        <v>17.174145370000002</v>
      </c>
      <c r="T42">
        <v>15.44464677</v>
      </c>
    </row>
    <row r="43" spans="1:20">
      <c r="A43">
        <v>20</v>
      </c>
      <c r="B43" t="s">
        <v>31</v>
      </c>
      <c r="C43" t="s">
        <v>40</v>
      </c>
      <c r="D43" t="s">
        <v>13</v>
      </c>
      <c r="E43" t="s">
        <v>26</v>
      </c>
      <c r="F43" t="s">
        <v>15</v>
      </c>
      <c r="G43" t="s">
        <v>46</v>
      </c>
      <c r="H43" t="s">
        <v>17</v>
      </c>
      <c r="I43" t="s">
        <v>18</v>
      </c>
      <c r="K43" t="s">
        <v>47</v>
      </c>
      <c r="L43">
        <v>261</v>
      </c>
      <c r="N43">
        <v>220.4064162</v>
      </c>
      <c r="P43">
        <v>163.02190730000001</v>
      </c>
      <c r="R43">
        <v>180.27224190000001</v>
      </c>
    </row>
    <row r="44" spans="1:20">
      <c r="A44">
        <v>21</v>
      </c>
      <c r="B44" t="s">
        <v>31</v>
      </c>
      <c r="C44" t="s">
        <v>40</v>
      </c>
      <c r="D44" t="s">
        <v>13</v>
      </c>
      <c r="E44" t="s">
        <v>36</v>
      </c>
      <c r="F44" t="s">
        <v>37</v>
      </c>
      <c r="G44" t="s">
        <v>46</v>
      </c>
      <c r="H44" t="s">
        <v>17</v>
      </c>
      <c r="I44" t="s">
        <v>18</v>
      </c>
      <c r="K44" t="s">
        <v>47</v>
      </c>
      <c r="L44">
        <v>200</v>
      </c>
      <c r="N44">
        <v>98.484315640000005</v>
      </c>
      <c r="P44">
        <v>39.447304359999997</v>
      </c>
      <c r="R44">
        <v>35.598234439999999</v>
      </c>
    </row>
    <row r="45" spans="1:20">
      <c r="A45">
        <v>22</v>
      </c>
      <c r="B45" t="s">
        <v>31</v>
      </c>
      <c r="C45" t="s">
        <v>40</v>
      </c>
      <c r="D45" t="s">
        <v>13</v>
      </c>
      <c r="E45" t="s">
        <v>38</v>
      </c>
      <c r="F45" t="s">
        <v>23</v>
      </c>
      <c r="G45" t="s">
        <v>46</v>
      </c>
      <c r="H45" t="s">
        <v>17</v>
      </c>
      <c r="I45" t="s">
        <v>18</v>
      </c>
      <c r="K45" t="s">
        <v>47</v>
      </c>
      <c r="L45">
        <v>68.099999999999994</v>
      </c>
      <c r="N45">
        <v>43.701184490000003</v>
      </c>
      <c r="P45">
        <v>28.964100049999999</v>
      </c>
      <c r="R45">
        <v>12.463738040000001</v>
      </c>
    </row>
    <row r="46" spans="1:20">
      <c r="A46">
        <v>23</v>
      </c>
      <c r="B46" t="s">
        <v>31</v>
      </c>
      <c r="C46" t="s">
        <v>40</v>
      </c>
      <c r="D46" t="s">
        <v>13</v>
      </c>
      <c r="E46" t="s">
        <v>29</v>
      </c>
      <c r="F46">
        <v>1</v>
      </c>
      <c r="G46" t="s">
        <v>46</v>
      </c>
      <c r="H46" t="s">
        <v>17</v>
      </c>
      <c r="I46" t="s">
        <v>18</v>
      </c>
      <c r="K46" t="s">
        <v>47</v>
      </c>
      <c r="L46">
        <v>1000</v>
      </c>
      <c r="N46">
        <v>991.27471560000004</v>
      </c>
      <c r="P46">
        <v>811.40582519999998</v>
      </c>
      <c r="R46">
        <v>734.09518920000005</v>
      </c>
    </row>
    <row r="47" spans="1:20">
      <c r="A47">
        <v>24</v>
      </c>
      <c r="B47" t="s">
        <v>31</v>
      </c>
      <c r="C47" t="s">
        <v>40</v>
      </c>
      <c r="D47" t="s">
        <v>13</v>
      </c>
      <c r="E47" t="s">
        <v>30</v>
      </c>
      <c r="F47" t="s">
        <v>23</v>
      </c>
      <c r="G47" t="s">
        <v>46</v>
      </c>
      <c r="H47" t="s">
        <v>17</v>
      </c>
      <c r="I47" t="s">
        <v>18</v>
      </c>
      <c r="K47" t="s">
        <v>47</v>
      </c>
      <c r="L47">
        <v>55</v>
      </c>
      <c r="N47">
        <v>32.115451960000001</v>
      </c>
      <c r="P47">
        <v>15.44464677</v>
      </c>
      <c r="R47">
        <v>7.1661699130000001</v>
      </c>
    </row>
    <row r="48" spans="1:20">
      <c r="A48">
        <v>25</v>
      </c>
      <c r="B48" t="s">
        <v>31</v>
      </c>
      <c r="C48" t="s">
        <v>41</v>
      </c>
      <c r="D48" t="s">
        <v>13</v>
      </c>
      <c r="E48" t="s">
        <v>29</v>
      </c>
      <c r="F48">
        <v>1</v>
      </c>
      <c r="G48" t="s">
        <v>46</v>
      </c>
      <c r="H48" t="s">
        <v>17</v>
      </c>
      <c r="I48" t="s">
        <v>18</v>
      </c>
      <c r="K48" t="s">
        <v>47</v>
      </c>
      <c r="L48">
        <v>1000</v>
      </c>
      <c r="N48">
        <v>664.14163299999996</v>
      </c>
      <c r="P48">
        <v>543.57191009999997</v>
      </c>
      <c r="R48">
        <v>600.84503789999997</v>
      </c>
    </row>
    <row r="49" spans="1:20">
      <c r="A49">
        <v>26</v>
      </c>
      <c r="B49" t="s">
        <v>31</v>
      </c>
      <c r="C49" t="s">
        <v>41</v>
      </c>
      <c r="D49" t="s">
        <v>13</v>
      </c>
      <c r="E49" t="s">
        <v>30</v>
      </c>
      <c r="F49" t="s">
        <v>23</v>
      </c>
      <c r="G49" t="s">
        <v>46</v>
      </c>
      <c r="H49" t="s">
        <v>17</v>
      </c>
      <c r="I49" t="s">
        <v>18</v>
      </c>
      <c r="K49" t="s">
        <v>47</v>
      </c>
      <c r="L49">
        <v>55</v>
      </c>
      <c r="N49">
        <v>26.112638919999998</v>
      </c>
      <c r="P49">
        <v>15.44464677</v>
      </c>
      <c r="R49">
        <v>7.1661699130000001</v>
      </c>
    </row>
    <row r="50" spans="1:20">
      <c r="A50">
        <v>27</v>
      </c>
      <c r="B50" t="s">
        <v>31</v>
      </c>
      <c r="C50" t="s">
        <v>42</v>
      </c>
      <c r="D50" t="s">
        <v>21</v>
      </c>
      <c r="E50" t="s">
        <v>22</v>
      </c>
      <c r="F50" t="s">
        <v>23</v>
      </c>
      <c r="G50" t="s">
        <v>46</v>
      </c>
      <c r="H50" t="s">
        <v>17</v>
      </c>
      <c r="I50" t="s">
        <v>18</v>
      </c>
      <c r="K50" t="s">
        <v>47</v>
      </c>
      <c r="L50">
        <v>80</v>
      </c>
      <c r="O50">
        <v>43.701184490000003</v>
      </c>
      <c r="P50">
        <v>48.402449109999999</v>
      </c>
      <c r="Q50">
        <v>48.402449109999999</v>
      </c>
      <c r="R50">
        <v>72.699793700000001</v>
      </c>
    </row>
    <row r="51" spans="1:20">
      <c r="A51">
        <v>28</v>
      </c>
      <c r="B51" t="s">
        <v>31</v>
      </c>
      <c r="C51" t="s">
        <v>42</v>
      </c>
      <c r="D51" t="s">
        <v>21</v>
      </c>
      <c r="E51" t="s">
        <v>38</v>
      </c>
      <c r="F51" t="s">
        <v>23</v>
      </c>
      <c r="G51" t="s">
        <v>46</v>
      </c>
      <c r="H51" t="s">
        <v>17</v>
      </c>
      <c r="I51" t="s">
        <v>18</v>
      </c>
      <c r="K51" t="s">
        <v>47</v>
      </c>
      <c r="L51">
        <v>68.099999999999994</v>
      </c>
      <c r="M51">
        <v>48.402449109999999</v>
      </c>
      <c r="N51">
        <v>39.447304359999997</v>
      </c>
      <c r="O51">
        <v>53.598150029999999</v>
      </c>
      <c r="P51">
        <v>23.5325302</v>
      </c>
      <c r="Q51">
        <v>53.598150029999999</v>
      </c>
      <c r="R51">
        <v>48.402449109999999</v>
      </c>
    </row>
    <row r="52" spans="1:20">
      <c r="A52">
        <v>29</v>
      </c>
      <c r="B52" t="s">
        <v>31</v>
      </c>
      <c r="C52" t="s">
        <v>42</v>
      </c>
      <c r="D52" t="s">
        <v>21</v>
      </c>
      <c r="E52" t="s">
        <v>29</v>
      </c>
      <c r="F52">
        <v>1</v>
      </c>
      <c r="G52" t="s">
        <v>46</v>
      </c>
      <c r="H52" t="s">
        <v>17</v>
      </c>
      <c r="I52" t="s">
        <v>18</v>
      </c>
      <c r="K52" t="s">
        <v>47</v>
      </c>
      <c r="L52">
        <v>1000</v>
      </c>
      <c r="M52">
        <v>734.09518920000005</v>
      </c>
      <c r="N52">
        <v>664.14163299999996</v>
      </c>
      <c r="O52">
        <v>600.84503789999997</v>
      </c>
      <c r="P52">
        <v>600.84503789999997</v>
      </c>
      <c r="Q52">
        <v>543.57191009999997</v>
      </c>
      <c r="R52">
        <v>491.7490411</v>
      </c>
    </row>
    <row r="53" spans="1:20">
      <c r="A53">
        <v>30</v>
      </c>
      <c r="B53" t="s">
        <v>31</v>
      </c>
      <c r="C53" t="s">
        <v>42</v>
      </c>
      <c r="D53" t="s">
        <v>21</v>
      </c>
      <c r="E53" t="s">
        <v>30</v>
      </c>
      <c r="F53" t="s">
        <v>23</v>
      </c>
      <c r="G53" t="s">
        <v>46</v>
      </c>
      <c r="H53" t="s">
        <v>17</v>
      </c>
      <c r="I53" t="s">
        <v>18</v>
      </c>
      <c r="K53" t="s">
        <v>47</v>
      </c>
      <c r="L53">
        <v>55</v>
      </c>
      <c r="O53">
        <v>53.598150029999999</v>
      </c>
      <c r="P53">
        <v>35.598234439999999</v>
      </c>
      <c r="Q53">
        <v>35.598234439999999</v>
      </c>
      <c r="R53">
        <v>35.598234439999999</v>
      </c>
    </row>
    <row r="54" spans="1:20">
      <c r="A54">
        <v>31</v>
      </c>
      <c r="B54" t="s">
        <v>31</v>
      </c>
      <c r="C54" t="s">
        <v>42</v>
      </c>
      <c r="D54" t="s">
        <v>21</v>
      </c>
      <c r="E54" t="s">
        <v>43</v>
      </c>
      <c r="F54" t="s">
        <v>44</v>
      </c>
      <c r="G54" t="s">
        <v>46</v>
      </c>
      <c r="H54" t="s">
        <v>17</v>
      </c>
      <c r="I54" t="s">
        <v>18</v>
      </c>
      <c r="K54" t="s">
        <v>47</v>
      </c>
      <c r="L54">
        <v>340</v>
      </c>
      <c r="M54">
        <v>243.69193229999999</v>
      </c>
      <c r="N54">
        <v>163.02190730000001</v>
      </c>
      <c r="O54">
        <v>180.27224190000001</v>
      </c>
      <c r="P54">
        <v>220.4064162</v>
      </c>
      <c r="Q54">
        <v>199.33681000000001</v>
      </c>
      <c r="R54">
        <v>180.27224190000001</v>
      </c>
    </row>
    <row r="55" spans="1:20">
      <c r="A55">
        <v>32</v>
      </c>
      <c r="B55" t="s">
        <v>31</v>
      </c>
      <c r="C55" t="s">
        <v>45</v>
      </c>
      <c r="D55" t="s">
        <v>13</v>
      </c>
      <c r="E55" t="s">
        <v>29</v>
      </c>
      <c r="F55">
        <v>1</v>
      </c>
      <c r="G55" t="s">
        <v>46</v>
      </c>
      <c r="H55" t="s">
        <v>17</v>
      </c>
      <c r="I55" t="s">
        <v>18</v>
      </c>
      <c r="K55" t="s">
        <v>47</v>
      </c>
      <c r="L55">
        <v>1000</v>
      </c>
      <c r="N55">
        <v>1095.6331580000001</v>
      </c>
      <c r="Q55">
        <v>896.84729170000003</v>
      </c>
    </row>
    <row r="56" spans="1:20">
      <c r="A56">
        <v>33</v>
      </c>
      <c r="B56" t="s">
        <v>31</v>
      </c>
      <c r="C56" t="s">
        <v>45</v>
      </c>
      <c r="D56" t="s">
        <v>13</v>
      </c>
      <c r="E56" t="s">
        <v>30</v>
      </c>
      <c r="F56" t="s">
        <v>23</v>
      </c>
      <c r="G56" t="s">
        <v>46</v>
      </c>
      <c r="H56" t="s">
        <v>17</v>
      </c>
      <c r="I56" t="s">
        <v>18</v>
      </c>
      <c r="K56" t="s">
        <v>47</v>
      </c>
      <c r="L56">
        <v>55</v>
      </c>
      <c r="N56">
        <v>39.447304359999997</v>
      </c>
      <c r="Q56">
        <v>19.085536919999999</v>
      </c>
    </row>
    <row r="57" spans="1:20">
      <c r="A57">
        <v>11</v>
      </c>
      <c r="B57" t="s">
        <v>31</v>
      </c>
      <c r="C57" t="s">
        <v>32</v>
      </c>
      <c r="D57" t="s">
        <v>13</v>
      </c>
      <c r="E57" t="s">
        <v>22</v>
      </c>
      <c r="F57" t="s">
        <v>23</v>
      </c>
      <c r="G57" t="s">
        <v>16</v>
      </c>
      <c r="H57" t="s">
        <v>17</v>
      </c>
      <c r="I57" t="s">
        <v>18</v>
      </c>
      <c r="L57">
        <v>100</v>
      </c>
      <c r="N57">
        <v>90.2</v>
      </c>
      <c r="P57">
        <v>74.900000000000006</v>
      </c>
    </row>
    <row r="58" spans="1:20">
      <c r="A58">
        <v>12</v>
      </c>
      <c r="B58" t="s">
        <v>31</v>
      </c>
      <c r="C58" t="s">
        <v>34</v>
      </c>
      <c r="D58" t="s">
        <v>21</v>
      </c>
      <c r="E58" t="s">
        <v>29</v>
      </c>
      <c r="F58">
        <v>1</v>
      </c>
      <c r="G58" t="s">
        <v>16</v>
      </c>
      <c r="H58" t="s">
        <v>17</v>
      </c>
      <c r="I58" t="s">
        <v>18</v>
      </c>
      <c r="L58">
        <v>100</v>
      </c>
      <c r="M58">
        <v>98.9</v>
      </c>
      <c r="N58">
        <v>89.5</v>
      </c>
      <c r="O58">
        <v>81</v>
      </c>
      <c r="P58">
        <v>68.599999999999994</v>
      </c>
    </row>
    <row r="59" spans="1:20">
      <c r="A59">
        <v>13</v>
      </c>
      <c r="B59" t="s">
        <v>31</v>
      </c>
      <c r="C59" t="s">
        <v>35</v>
      </c>
      <c r="D59" t="s">
        <v>28</v>
      </c>
      <c r="E59" t="s">
        <v>22</v>
      </c>
      <c r="F59" t="s">
        <v>23</v>
      </c>
      <c r="G59" t="s">
        <v>16</v>
      </c>
      <c r="H59" t="s">
        <v>17</v>
      </c>
      <c r="I59" t="s">
        <v>18</v>
      </c>
      <c r="L59">
        <v>100</v>
      </c>
      <c r="M59">
        <v>100</v>
      </c>
      <c r="N59">
        <v>99.2</v>
      </c>
      <c r="O59">
        <v>97.3</v>
      </c>
      <c r="P59">
        <v>94.8</v>
      </c>
      <c r="Q59">
        <v>91.6</v>
      </c>
      <c r="R59">
        <v>87.3</v>
      </c>
      <c r="S59">
        <v>77.400000000000006</v>
      </c>
      <c r="T59">
        <v>66.7</v>
      </c>
    </row>
    <row r="60" spans="1:20">
      <c r="A60">
        <v>14</v>
      </c>
      <c r="B60" t="s">
        <v>31</v>
      </c>
      <c r="C60" t="s">
        <v>35</v>
      </c>
      <c r="D60" t="s">
        <v>28</v>
      </c>
      <c r="E60" t="s">
        <v>26</v>
      </c>
      <c r="F60" t="s">
        <v>15</v>
      </c>
      <c r="G60" t="s">
        <v>16</v>
      </c>
      <c r="H60" t="s">
        <v>17</v>
      </c>
      <c r="I60" t="s">
        <v>18</v>
      </c>
      <c r="L60">
        <v>100</v>
      </c>
      <c r="M60">
        <v>100</v>
      </c>
      <c r="N60">
        <v>99.6</v>
      </c>
      <c r="O60">
        <v>99.6</v>
      </c>
      <c r="P60">
        <v>97.1</v>
      </c>
      <c r="Q60">
        <v>97.1</v>
      </c>
      <c r="R60">
        <v>96.3</v>
      </c>
      <c r="S60">
        <v>94.4</v>
      </c>
      <c r="T60">
        <v>89.3</v>
      </c>
    </row>
    <row r="61" spans="1:20">
      <c r="A61">
        <v>15</v>
      </c>
      <c r="B61" t="s">
        <v>31</v>
      </c>
      <c r="C61" t="s">
        <v>35</v>
      </c>
      <c r="D61" t="s">
        <v>28</v>
      </c>
      <c r="E61" t="s">
        <v>36</v>
      </c>
      <c r="F61" t="s">
        <v>37</v>
      </c>
      <c r="G61" t="s">
        <v>16</v>
      </c>
      <c r="H61" t="s">
        <v>17</v>
      </c>
      <c r="I61" t="s">
        <v>18</v>
      </c>
      <c r="L61">
        <v>100</v>
      </c>
      <c r="M61">
        <v>100</v>
      </c>
      <c r="N61">
        <v>99.5</v>
      </c>
      <c r="O61">
        <v>99.5</v>
      </c>
      <c r="P61">
        <v>99.1</v>
      </c>
      <c r="Q61">
        <v>97.7</v>
      </c>
      <c r="R61">
        <v>91.4</v>
      </c>
      <c r="S61">
        <v>72.400000000000006</v>
      </c>
      <c r="T61">
        <v>50.4</v>
      </c>
    </row>
    <row r="62" spans="1:20">
      <c r="A62">
        <v>16</v>
      </c>
      <c r="B62" t="s">
        <v>31</v>
      </c>
      <c r="C62" t="s">
        <v>35</v>
      </c>
      <c r="D62" t="s">
        <v>28</v>
      </c>
      <c r="E62" t="s">
        <v>38</v>
      </c>
      <c r="F62" t="s">
        <v>23</v>
      </c>
      <c r="G62" t="s">
        <v>16</v>
      </c>
      <c r="H62" t="s">
        <v>17</v>
      </c>
      <c r="I62" t="s">
        <v>18</v>
      </c>
      <c r="L62">
        <v>100</v>
      </c>
      <c r="M62">
        <v>100</v>
      </c>
      <c r="N62">
        <v>100</v>
      </c>
      <c r="O62">
        <v>99.8</v>
      </c>
      <c r="P62">
        <v>99</v>
      </c>
      <c r="Q62">
        <v>99</v>
      </c>
      <c r="R62">
        <v>97.6</v>
      </c>
      <c r="S62">
        <v>91</v>
      </c>
      <c r="T62">
        <v>68.5</v>
      </c>
    </row>
    <row r="63" spans="1:20">
      <c r="A63">
        <v>17</v>
      </c>
      <c r="B63" t="s">
        <v>31</v>
      </c>
      <c r="C63" t="s">
        <v>35</v>
      </c>
      <c r="D63" t="s">
        <v>28</v>
      </c>
      <c r="E63" t="s">
        <v>29</v>
      </c>
      <c r="F63">
        <v>1</v>
      </c>
      <c r="G63" t="s">
        <v>16</v>
      </c>
      <c r="H63" t="s">
        <v>17</v>
      </c>
      <c r="I63" t="s">
        <v>18</v>
      </c>
      <c r="L63">
        <v>100</v>
      </c>
      <c r="M63">
        <v>99.9</v>
      </c>
      <c r="N63">
        <v>99.7</v>
      </c>
      <c r="O63">
        <v>97.2</v>
      </c>
      <c r="P63">
        <v>97.2</v>
      </c>
      <c r="Q63">
        <v>93.4</v>
      </c>
      <c r="R63">
        <v>91.2</v>
      </c>
      <c r="S63">
        <v>85.9</v>
      </c>
      <c r="T63">
        <v>81.599999999999994</v>
      </c>
    </row>
    <row r="64" spans="1:20">
      <c r="A64">
        <v>18</v>
      </c>
      <c r="B64" t="s">
        <v>31</v>
      </c>
      <c r="C64" t="s">
        <v>35</v>
      </c>
      <c r="D64" t="s">
        <v>28</v>
      </c>
      <c r="E64" t="s">
        <v>30</v>
      </c>
      <c r="F64" t="s">
        <v>23</v>
      </c>
      <c r="G64" t="s">
        <v>16</v>
      </c>
      <c r="H64" t="s">
        <v>17</v>
      </c>
      <c r="I64" t="s">
        <v>18</v>
      </c>
      <c r="L64">
        <v>100</v>
      </c>
      <c r="M64">
        <v>99.6</v>
      </c>
      <c r="N64">
        <v>98.5</v>
      </c>
      <c r="O64">
        <v>97.6</v>
      </c>
      <c r="P64">
        <v>97.1</v>
      </c>
      <c r="Q64">
        <v>89</v>
      </c>
      <c r="R64">
        <v>81.099999999999994</v>
      </c>
      <c r="S64">
        <v>71</v>
      </c>
      <c r="T64">
        <v>58.9</v>
      </c>
    </row>
    <row r="65" spans="1:20">
      <c r="A65">
        <v>19</v>
      </c>
      <c r="B65" t="s">
        <v>31</v>
      </c>
      <c r="C65" t="s">
        <v>35</v>
      </c>
      <c r="D65" t="s">
        <v>28</v>
      </c>
      <c r="E65" t="s">
        <v>39</v>
      </c>
      <c r="F65" t="s">
        <v>23</v>
      </c>
      <c r="G65" t="s">
        <v>16</v>
      </c>
      <c r="H65" t="s">
        <v>17</v>
      </c>
      <c r="I65" t="s">
        <v>18</v>
      </c>
      <c r="L65">
        <v>100</v>
      </c>
      <c r="M65">
        <v>100</v>
      </c>
      <c r="N65">
        <v>99.8</v>
      </c>
      <c r="O65">
        <v>99.8</v>
      </c>
      <c r="P65">
        <v>99.1</v>
      </c>
      <c r="Q65">
        <v>96.8</v>
      </c>
      <c r="R65">
        <v>95.1</v>
      </c>
      <c r="S65">
        <v>91.2</v>
      </c>
      <c r="T65">
        <v>88.5</v>
      </c>
    </row>
    <row r="66" spans="1:20">
      <c r="A66">
        <v>20</v>
      </c>
      <c r="B66" t="s">
        <v>31</v>
      </c>
      <c r="C66" t="s">
        <v>40</v>
      </c>
      <c r="D66" t="s">
        <v>13</v>
      </c>
      <c r="E66" t="s">
        <v>26</v>
      </c>
      <c r="F66" t="s">
        <v>15</v>
      </c>
      <c r="G66" t="s">
        <v>16</v>
      </c>
      <c r="H66" t="s">
        <v>17</v>
      </c>
      <c r="I66" t="s">
        <v>18</v>
      </c>
      <c r="L66">
        <v>100</v>
      </c>
      <c r="M66">
        <v>100</v>
      </c>
      <c r="N66">
        <v>98.4</v>
      </c>
      <c r="O66">
        <v>96.4</v>
      </c>
      <c r="P66">
        <v>95.5</v>
      </c>
      <c r="Q66">
        <v>87.8</v>
      </c>
      <c r="R66">
        <v>65</v>
      </c>
    </row>
    <row r="67" spans="1:20">
      <c r="A67">
        <v>21</v>
      </c>
      <c r="B67" t="s">
        <v>31</v>
      </c>
      <c r="C67" t="s">
        <v>40</v>
      </c>
      <c r="D67" t="s">
        <v>13</v>
      </c>
      <c r="E67" t="s">
        <v>36</v>
      </c>
      <c r="F67" t="s">
        <v>37</v>
      </c>
      <c r="G67" t="s">
        <v>16</v>
      </c>
      <c r="H67" t="s">
        <v>17</v>
      </c>
      <c r="I67" t="s">
        <v>18</v>
      </c>
      <c r="L67">
        <v>100</v>
      </c>
      <c r="M67">
        <v>99.9</v>
      </c>
      <c r="N67">
        <v>99.4</v>
      </c>
      <c r="O67">
        <v>95.3</v>
      </c>
      <c r="P67">
        <v>88.9</v>
      </c>
      <c r="Q67">
        <v>86.2</v>
      </c>
      <c r="R67">
        <v>57.9</v>
      </c>
    </row>
    <row r="68" spans="1:20">
      <c r="A68">
        <v>22</v>
      </c>
      <c r="B68" t="s">
        <v>31</v>
      </c>
      <c r="C68" t="s">
        <v>40</v>
      </c>
      <c r="D68" t="s">
        <v>13</v>
      </c>
      <c r="E68" t="s">
        <v>38</v>
      </c>
      <c r="F68" t="s">
        <v>23</v>
      </c>
      <c r="G68" t="s">
        <v>16</v>
      </c>
      <c r="H68" t="s">
        <v>17</v>
      </c>
      <c r="I68" t="s">
        <v>18</v>
      </c>
      <c r="L68">
        <v>100</v>
      </c>
      <c r="M68">
        <v>99.8</v>
      </c>
      <c r="N68">
        <v>99.5</v>
      </c>
      <c r="O68">
        <v>99.5</v>
      </c>
      <c r="P68">
        <v>95.2</v>
      </c>
      <c r="Q68">
        <v>93.8</v>
      </c>
      <c r="R68">
        <v>81.7</v>
      </c>
    </row>
    <row r="69" spans="1:20">
      <c r="A69">
        <v>23</v>
      </c>
      <c r="B69" t="s">
        <v>31</v>
      </c>
      <c r="C69" t="s">
        <v>40</v>
      </c>
      <c r="D69" t="s">
        <v>13</v>
      </c>
      <c r="E69" t="s">
        <v>29</v>
      </c>
      <c r="F69">
        <v>1</v>
      </c>
      <c r="G69" t="s">
        <v>16</v>
      </c>
      <c r="H69" t="s">
        <v>17</v>
      </c>
      <c r="I69" t="s">
        <v>18</v>
      </c>
      <c r="L69">
        <v>100</v>
      </c>
      <c r="M69">
        <v>99.6</v>
      </c>
      <c r="N69">
        <v>99.5</v>
      </c>
      <c r="O69">
        <v>98</v>
      </c>
      <c r="P69">
        <v>95</v>
      </c>
      <c r="Q69">
        <v>89.8</v>
      </c>
      <c r="R69">
        <v>70.400000000000006</v>
      </c>
    </row>
    <row r="70" spans="1:20">
      <c r="A70">
        <v>24</v>
      </c>
      <c r="B70" t="s">
        <v>31</v>
      </c>
      <c r="C70" t="s">
        <v>40</v>
      </c>
      <c r="D70" t="s">
        <v>13</v>
      </c>
      <c r="E70" t="s">
        <v>30</v>
      </c>
      <c r="F70" t="s">
        <v>23</v>
      </c>
      <c r="G70" t="s">
        <v>16</v>
      </c>
      <c r="H70" t="s">
        <v>17</v>
      </c>
      <c r="I70" t="s">
        <v>18</v>
      </c>
      <c r="L70">
        <v>100</v>
      </c>
      <c r="M70">
        <v>100</v>
      </c>
      <c r="N70">
        <v>100</v>
      </c>
      <c r="O70">
        <v>97.4</v>
      </c>
      <c r="P70">
        <v>94.6</v>
      </c>
      <c r="Q70">
        <v>82.5</v>
      </c>
      <c r="R70">
        <v>55.8</v>
      </c>
    </row>
    <row r="71" spans="1:20">
      <c r="A71">
        <v>25</v>
      </c>
      <c r="B71" t="s">
        <v>31</v>
      </c>
      <c r="C71" t="s">
        <v>41</v>
      </c>
      <c r="D71" t="s">
        <v>13</v>
      </c>
      <c r="E71" t="s">
        <v>29</v>
      </c>
      <c r="F71">
        <v>1</v>
      </c>
      <c r="G71" t="s">
        <v>16</v>
      </c>
      <c r="H71" t="s">
        <v>17</v>
      </c>
      <c r="I71" t="s">
        <v>18</v>
      </c>
      <c r="L71">
        <v>100</v>
      </c>
      <c r="N71">
        <v>98</v>
      </c>
      <c r="P71">
        <v>94.7</v>
      </c>
      <c r="R71">
        <v>84.6</v>
      </c>
    </row>
    <row r="72" spans="1:20">
      <c r="A72">
        <v>26</v>
      </c>
      <c r="B72" t="s">
        <v>31</v>
      </c>
      <c r="C72" t="s">
        <v>41</v>
      </c>
      <c r="D72" t="s">
        <v>13</v>
      </c>
      <c r="E72" t="s">
        <v>30</v>
      </c>
      <c r="F72" t="s">
        <v>23</v>
      </c>
      <c r="G72" t="s">
        <v>16</v>
      </c>
      <c r="H72" t="s">
        <v>17</v>
      </c>
      <c r="I72" t="s">
        <v>18</v>
      </c>
      <c r="L72">
        <v>100</v>
      </c>
      <c r="N72">
        <v>100</v>
      </c>
      <c r="P72">
        <v>95.2</v>
      </c>
      <c r="R72">
        <v>77.2</v>
      </c>
    </row>
    <row r="73" spans="1:20">
      <c r="A73">
        <v>27</v>
      </c>
      <c r="B73" t="s">
        <v>31</v>
      </c>
      <c r="C73" t="s">
        <v>42</v>
      </c>
      <c r="D73" t="s">
        <v>21</v>
      </c>
      <c r="E73" t="s">
        <v>22</v>
      </c>
      <c r="F73" t="s">
        <v>23</v>
      </c>
      <c r="G73" t="s">
        <v>16</v>
      </c>
      <c r="H73" t="s">
        <v>17</v>
      </c>
      <c r="I73" t="s">
        <v>18</v>
      </c>
      <c r="L73">
        <v>100</v>
      </c>
      <c r="M73">
        <v>100</v>
      </c>
      <c r="N73">
        <v>98.7</v>
      </c>
      <c r="O73">
        <v>98.2</v>
      </c>
      <c r="P73">
        <v>97.5</v>
      </c>
      <c r="Q73">
        <v>97.4</v>
      </c>
      <c r="R73">
        <v>97.4</v>
      </c>
    </row>
    <row r="74" spans="1:20">
      <c r="A74">
        <v>28</v>
      </c>
      <c r="B74" t="s">
        <v>31</v>
      </c>
      <c r="C74" t="s">
        <v>42</v>
      </c>
      <c r="D74" t="s">
        <v>21</v>
      </c>
      <c r="E74" t="s">
        <v>38</v>
      </c>
      <c r="F74" t="s">
        <v>23</v>
      </c>
      <c r="G74" t="s">
        <v>16</v>
      </c>
      <c r="H74" t="s">
        <v>17</v>
      </c>
      <c r="I74" t="s">
        <v>18</v>
      </c>
      <c r="L74">
        <v>100</v>
      </c>
      <c r="M74">
        <v>100</v>
      </c>
      <c r="N74">
        <v>99.4</v>
      </c>
      <c r="O74">
        <v>98.4</v>
      </c>
      <c r="P74">
        <v>98.4</v>
      </c>
      <c r="Q74">
        <v>94.7</v>
      </c>
      <c r="R74">
        <v>94.6</v>
      </c>
    </row>
    <row r="75" spans="1:20">
      <c r="A75">
        <v>29</v>
      </c>
      <c r="B75" t="s">
        <v>31</v>
      </c>
      <c r="C75" t="s">
        <v>42</v>
      </c>
      <c r="D75" t="s">
        <v>21</v>
      </c>
      <c r="E75" t="s">
        <v>29</v>
      </c>
      <c r="F75">
        <v>1</v>
      </c>
      <c r="G75" t="s">
        <v>16</v>
      </c>
      <c r="H75" t="s">
        <v>17</v>
      </c>
      <c r="I75" t="s">
        <v>18</v>
      </c>
      <c r="L75">
        <v>100</v>
      </c>
      <c r="M75">
        <v>100</v>
      </c>
      <c r="N75">
        <v>99.4</v>
      </c>
      <c r="O75">
        <v>98.2</v>
      </c>
      <c r="P75">
        <v>92.3</v>
      </c>
      <c r="Q75">
        <v>82.7</v>
      </c>
      <c r="R75">
        <v>76</v>
      </c>
    </row>
    <row r="76" spans="1:20">
      <c r="A76">
        <v>30</v>
      </c>
      <c r="B76" t="s">
        <v>31</v>
      </c>
      <c r="C76" t="s">
        <v>42</v>
      </c>
      <c r="D76" t="s">
        <v>21</v>
      </c>
      <c r="E76" t="s">
        <v>30</v>
      </c>
      <c r="F76" t="s">
        <v>23</v>
      </c>
      <c r="G76" t="s">
        <v>16</v>
      </c>
      <c r="H76" t="s">
        <v>17</v>
      </c>
      <c r="I76" t="s">
        <v>18</v>
      </c>
      <c r="L76">
        <v>100</v>
      </c>
      <c r="M76">
        <v>99.8</v>
      </c>
      <c r="N76">
        <v>99.4</v>
      </c>
      <c r="O76">
        <v>98.5</v>
      </c>
      <c r="P76">
        <v>98.5</v>
      </c>
      <c r="Q76">
        <v>97.8</v>
      </c>
      <c r="R76">
        <v>97.8</v>
      </c>
    </row>
    <row r="77" spans="1:20">
      <c r="A77">
        <v>31</v>
      </c>
      <c r="B77" t="s">
        <v>31</v>
      </c>
      <c r="C77" t="s">
        <v>42</v>
      </c>
      <c r="D77" t="s">
        <v>21</v>
      </c>
      <c r="E77" t="s">
        <v>43</v>
      </c>
      <c r="F77" t="s">
        <v>44</v>
      </c>
      <c r="G77" t="s">
        <v>16</v>
      </c>
      <c r="H77" t="s">
        <v>17</v>
      </c>
      <c r="I77" t="s">
        <v>18</v>
      </c>
      <c r="L77">
        <v>100</v>
      </c>
      <c r="M77">
        <v>100</v>
      </c>
      <c r="N77">
        <v>99.4</v>
      </c>
      <c r="O77">
        <v>98.2</v>
      </c>
      <c r="P77">
        <v>98.2</v>
      </c>
      <c r="Q77">
        <v>98.1</v>
      </c>
      <c r="R77">
        <v>98</v>
      </c>
    </row>
    <row r="78" spans="1:20">
      <c r="A78">
        <v>32</v>
      </c>
      <c r="B78" t="s">
        <v>31</v>
      </c>
      <c r="C78" t="s">
        <v>45</v>
      </c>
      <c r="D78" t="s">
        <v>13</v>
      </c>
      <c r="E78" t="s">
        <v>29</v>
      </c>
      <c r="F78">
        <v>1</v>
      </c>
      <c r="G78" t="s">
        <v>16</v>
      </c>
      <c r="H78" t="s">
        <v>17</v>
      </c>
      <c r="I78" t="s">
        <v>18</v>
      </c>
      <c r="L78">
        <v>100</v>
      </c>
      <c r="N78">
        <v>100</v>
      </c>
      <c r="O78">
        <v>89.8</v>
      </c>
      <c r="P78">
        <v>77.3</v>
      </c>
      <c r="Q78">
        <v>57.3</v>
      </c>
    </row>
    <row r="79" spans="1:20">
      <c r="A79">
        <v>33</v>
      </c>
      <c r="B79" t="s">
        <v>31</v>
      </c>
      <c r="C79" t="s">
        <v>45</v>
      </c>
      <c r="D79" t="s">
        <v>13</v>
      </c>
      <c r="E79" t="s">
        <v>30</v>
      </c>
      <c r="F79" t="s">
        <v>23</v>
      </c>
      <c r="G79" t="s">
        <v>16</v>
      </c>
      <c r="H79" t="s">
        <v>17</v>
      </c>
      <c r="I79" t="s">
        <v>18</v>
      </c>
      <c r="L79">
        <v>100</v>
      </c>
      <c r="N79">
        <v>100</v>
      </c>
      <c r="O79">
        <v>94.2</v>
      </c>
      <c r="P79">
        <v>81.8</v>
      </c>
      <c r="Q79">
        <v>66.2</v>
      </c>
    </row>
    <row r="80" spans="1:20">
      <c r="A80">
        <v>34</v>
      </c>
      <c r="B80" t="s">
        <v>48</v>
      </c>
      <c r="C80" t="s">
        <v>49</v>
      </c>
      <c r="D80" t="s">
        <v>21</v>
      </c>
      <c r="E80" t="s">
        <v>50</v>
      </c>
      <c r="F80" t="s">
        <v>51</v>
      </c>
      <c r="G80" t="s">
        <v>52</v>
      </c>
      <c r="H80" t="s">
        <v>53</v>
      </c>
      <c r="I80" t="s">
        <v>54</v>
      </c>
      <c r="J80" t="s">
        <v>55</v>
      </c>
      <c r="L80">
        <v>43.046357620000002</v>
      </c>
      <c r="R80">
        <v>15.47619048</v>
      </c>
    </row>
    <row r="81" spans="1:18">
      <c r="A81">
        <v>35</v>
      </c>
      <c r="B81" t="s">
        <v>48</v>
      </c>
      <c r="C81" t="s">
        <v>49</v>
      </c>
      <c r="D81" t="s">
        <v>21</v>
      </c>
      <c r="E81" t="s">
        <v>56</v>
      </c>
      <c r="F81" t="s">
        <v>51</v>
      </c>
      <c r="G81" t="s">
        <v>52</v>
      </c>
      <c r="H81" t="s">
        <v>53</v>
      </c>
      <c r="I81" t="s">
        <v>54</v>
      </c>
      <c r="J81" t="s">
        <v>55</v>
      </c>
      <c r="L81">
        <v>78.017241380000002</v>
      </c>
      <c r="R81">
        <v>17.51054852</v>
      </c>
    </row>
    <row r="82" spans="1:18">
      <c r="A82">
        <v>36</v>
      </c>
      <c r="B82" t="s">
        <v>48</v>
      </c>
      <c r="C82" t="s">
        <v>49</v>
      </c>
      <c r="D82" t="s">
        <v>21</v>
      </c>
      <c r="E82" t="s">
        <v>39</v>
      </c>
      <c r="F82" t="s">
        <v>51</v>
      </c>
      <c r="G82" t="s">
        <v>52</v>
      </c>
      <c r="H82" t="s">
        <v>53</v>
      </c>
      <c r="I82" t="s">
        <v>54</v>
      </c>
      <c r="J82" t="s">
        <v>57</v>
      </c>
      <c r="L82">
        <v>78.017241380000002</v>
      </c>
      <c r="R82">
        <v>32.142857139999997</v>
      </c>
    </row>
    <row r="83" spans="1:18">
      <c r="A83">
        <v>37</v>
      </c>
      <c r="B83" t="s">
        <v>48</v>
      </c>
      <c r="C83" t="s">
        <v>58</v>
      </c>
      <c r="D83" t="s">
        <v>21</v>
      </c>
      <c r="E83" t="s">
        <v>39</v>
      </c>
      <c r="F83" t="s">
        <v>51</v>
      </c>
      <c r="G83" t="s">
        <v>52</v>
      </c>
      <c r="H83" t="s">
        <v>53</v>
      </c>
      <c r="I83" t="s">
        <v>54</v>
      </c>
      <c r="J83" t="s">
        <v>57</v>
      </c>
      <c r="L83">
        <v>54.672897200000001</v>
      </c>
      <c r="R83">
        <v>32.142857139999997</v>
      </c>
    </row>
    <row r="84" spans="1:18">
      <c r="A84">
        <v>38</v>
      </c>
      <c r="B84" t="s">
        <v>48</v>
      </c>
      <c r="C84" t="s">
        <v>34</v>
      </c>
      <c r="D84" t="s">
        <v>21</v>
      </c>
      <c r="E84" t="s">
        <v>59</v>
      </c>
      <c r="F84" t="s">
        <v>60</v>
      </c>
      <c r="G84" t="s">
        <v>52</v>
      </c>
      <c r="H84" t="s">
        <v>53</v>
      </c>
      <c r="I84" t="s">
        <v>54</v>
      </c>
      <c r="J84" t="s">
        <v>57</v>
      </c>
      <c r="L84">
        <v>80.303030300000003</v>
      </c>
      <c r="R84">
        <v>66.666666669999998</v>
      </c>
    </row>
    <row r="85" spans="1:18">
      <c r="A85">
        <v>39</v>
      </c>
      <c r="B85" t="s">
        <v>48</v>
      </c>
      <c r="C85" t="s">
        <v>34</v>
      </c>
      <c r="D85" t="s">
        <v>21</v>
      </c>
      <c r="E85" t="s">
        <v>39</v>
      </c>
      <c r="F85" t="s">
        <v>51</v>
      </c>
      <c r="G85" t="s">
        <v>52</v>
      </c>
      <c r="H85" t="s">
        <v>53</v>
      </c>
      <c r="I85" t="s">
        <v>54</v>
      </c>
      <c r="J85" t="s">
        <v>57</v>
      </c>
      <c r="L85">
        <v>96.590909089999997</v>
      </c>
      <c r="R85">
        <v>78.095238100000003</v>
      </c>
    </row>
    <row r="86" spans="1:18">
      <c r="A86">
        <v>40</v>
      </c>
      <c r="B86" t="s">
        <v>48</v>
      </c>
      <c r="C86" t="s">
        <v>34</v>
      </c>
      <c r="D86" t="s">
        <v>21</v>
      </c>
      <c r="E86" t="s">
        <v>39</v>
      </c>
      <c r="F86" t="s">
        <v>51</v>
      </c>
      <c r="G86" t="s">
        <v>52</v>
      </c>
      <c r="H86" t="s">
        <v>53</v>
      </c>
      <c r="I86" t="s">
        <v>54</v>
      </c>
      <c r="J86" t="s">
        <v>61</v>
      </c>
      <c r="L86">
        <v>94.017094020000002</v>
      </c>
      <c r="R86">
        <v>69.662921350000005</v>
      </c>
    </row>
    <row r="87" spans="1:18">
      <c r="A87">
        <v>41</v>
      </c>
      <c r="B87" t="s">
        <v>48</v>
      </c>
      <c r="C87" t="s">
        <v>62</v>
      </c>
      <c r="D87" t="s">
        <v>25</v>
      </c>
      <c r="E87" t="s">
        <v>39</v>
      </c>
      <c r="F87" t="s">
        <v>51</v>
      </c>
      <c r="G87" t="s">
        <v>52</v>
      </c>
      <c r="H87" t="s">
        <v>53</v>
      </c>
      <c r="I87" t="s">
        <v>54</v>
      </c>
      <c r="J87" t="s">
        <v>61</v>
      </c>
      <c r="L87">
        <v>14.28571429</v>
      </c>
      <c r="R87">
        <v>12.3655914</v>
      </c>
    </row>
    <row r="88" spans="1:18">
      <c r="A88">
        <v>42</v>
      </c>
      <c r="B88" t="s">
        <v>48</v>
      </c>
      <c r="C88" t="s">
        <v>63</v>
      </c>
      <c r="D88" t="s">
        <v>28</v>
      </c>
      <c r="E88" t="s">
        <v>64</v>
      </c>
      <c r="F88" t="s">
        <v>65</v>
      </c>
      <c r="G88" t="s">
        <v>52</v>
      </c>
      <c r="H88" t="s">
        <v>53</v>
      </c>
      <c r="I88" t="s">
        <v>54</v>
      </c>
      <c r="J88" t="s">
        <v>55</v>
      </c>
      <c r="L88">
        <v>95.70815451</v>
      </c>
      <c r="R88">
        <v>95.087719300000003</v>
      </c>
    </row>
    <row r="89" spans="1:18">
      <c r="A89">
        <v>43</v>
      </c>
      <c r="B89" t="s">
        <v>48</v>
      </c>
      <c r="C89" t="s">
        <v>63</v>
      </c>
      <c r="D89" t="s">
        <v>28</v>
      </c>
      <c r="E89" t="s">
        <v>39</v>
      </c>
      <c r="F89" t="s">
        <v>51</v>
      </c>
      <c r="G89" t="s">
        <v>52</v>
      </c>
      <c r="H89" t="s">
        <v>53</v>
      </c>
      <c r="I89" t="s">
        <v>54</v>
      </c>
      <c r="J89" t="s">
        <v>61</v>
      </c>
      <c r="L89">
        <v>58.125</v>
      </c>
      <c r="R89">
        <v>57.258064519999998</v>
      </c>
    </row>
    <row r="90" spans="1:18">
      <c r="A90">
        <v>44</v>
      </c>
      <c r="B90" t="s">
        <v>66</v>
      </c>
      <c r="C90" t="s">
        <v>20</v>
      </c>
      <c r="D90" t="s">
        <v>21</v>
      </c>
      <c r="E90" t="s">
        <v>39</v>
      </c>
      <c r="F90" t="s">
        <v>51</v>
      </c>
      <c r="G90" t="s">
        <v>52</v>
      </c>
      <c r="H90" t="s">
        <v>53</v>
      </c>
      <c r="I90" t="s">
        <v>54</v>
      </c>
      <c r="J90" t="s">
        <v>57</v>
      </c>
      <c r="L90">
        <v>73.255813950000004</v>
      </c>
      <c r="R90">
        <v>69.101123599999994</v>
      </c>
    </row>
    <row r="91" spans="1:18">
      <c r="A91">
        <v>45</v>
      </c>
      <c r="B91" t="s">
        <v>48</v>
      </c>
      <c r="C91" t="s">
        <v>49</v>
      </c>
      <c r="D91" t="s">
        <v>21</v>
      </c>
      <c r="E91" t="s">
        <v>22</v>
      </c>
      <c r="F91" t="s">
        <v>23</v>
      </c>
      <c r="G91" t="s">
        <v>52</v>
      </c>
      <c r="H91" t="s">
        <v>53</v>
      </c>
      <c r="I91" t="s">
        <v>54</v>
      </c>
      <c r="J91" t="s">
        <v>55</v>
      </c>
      <c r="L91">
        <v>15.009041590000001</v>
      </c>
      <c r="R91">
        <v>16.727272729999999</v>
      </c>
    </row>
    <row r="92" spans="1:18">
      <c r="A92">
        <v>46</v>
      </c>
      <c r="B92" t="s">
        <v>48</v>
      </c>
      <c r="C92" t="s">
        <v>49</v>
      </c>
      <c r="D92" t="s">
        <v>21</v>
      </c>
      <c r="E92" t="s">
        <v>22</v>
      </c>
      <c r="F92" t="s">
        <v>23</v>
      </c>
      <c r="G92" t="s">
        <v>52</v>
      </c>
      <c r="H92" t="s">
        <v>53</v>
      </c>
      <c r="I92" t="s">
        <v>54</v>
      </c>
      <c r="J92" t="s">
        <v>55</v>
      </c>
      <c r="L92">
        <v>14.937759339999999</v>
      </c>
      <c r="R92">
        <v>16.69902913</v>
      </c>
    </row>
    <row r="93" spans="1:18">
      <c r="A93">
        <v>47</v>
      </c>
      <c r="B93" t="s">
        <v>48</v>
      </c>
      <c r="C93" t="s">
        <v>49</v>
      </c>
      <c r="D93" t="s">
        <v>21</v>
      </c>
      <c r="E93" t="s">
        <v>30</v>
      </c>
      <c r="F93" t="s">
        <v>23</v>
      </c>
      <c r="G93" t="s">
        <v>52</v>
      </c>
      <c r="H93" t="s">
        <v>53</v>
      </c>
      <c r="I93" t="s">
        <v>54</v>
      </c>
      <c r="J93" t="s">
        <v>57</v>
      </c>
      <c r="L93">
        <v>44.242424239999998</v>
      </c>
      <c r="R93">
        <v>30.038022810000001</v>
      </c>
    </row>
    <row r="94" spans="1:18">
      <c r="A94">
        <v>48</v>
      </c>
      <c r="B94" t="s">
        <v>48</v>
      </c>
      <c r="C94" t="s">
        <v>58</v>
      </c>
      <c r="D94" t="s">
        <v>21</v>
      </c>
      <c r="E94" t="s">
        <v>30</v>
      </c>
      <c r="F94" t="s">
        <v>23</v>
      </c>
      <c r="G94" t="s">
        <v>52</v>
      </c>
      <c r="H94" t="s">
        <v>53</v>
      </c>
      <c r="I94" t="s">
        <v>54</v>
      </c>
      <c r="J94" t="s">
        <v>57</v>
      </c>
      <c r="L94">
        <v>34.821428570000002</v>
      </c>
      <c r="R94">
        <v>38.308457709999999</v>
      </c>
    </row>
    <row r="95" spans="1:18">
      <c r="A95">
        <v>49</v>
      </c>
      <c r="B95" t="s">
        <v>48</v>
      </c>
      <c r="C95" t="s">
        <v>34</v>
      </c>
      <c r="D95" t="s">
        <v>21</v>
      </c>
      <c r="E95" t="s">
        <v>29</v>
      </c>
      <c r="F95">
        <v>1</v>
      </c>
      <c r="G95" t="s">
        <v>52</v>
      </c>
      <c r="H95" t="s">
        <v>53</v>
      </c>
      <c r="I95" t="s">
        <v>54</v>
      </c>
      <c r="J95" t="s">
        <v>57</v>
      </c>
      <c r="L95">
        <v>41.052631580000003</v>
      </c>
      <c r="R95">
        <v>36.752136749999998</v>
      </c>
    </row>
    <row r="96" spans="1:18">
      <c r="A96">
        <v>50</v>
      </c>
      <c r="B96" t="s">
        <v>48</v>
      </c>
      <c r="C96" t="s">
        <v>34</v>
      </c>
      <c r="D96" t="s">
        <v>21</v>
      </c>
      <c r="E96" t="s">
        <v>30</v>
      </c>
      <c r="F96" t="s">
        <v>23</v>
      </c>
      <c r="G96" t="s">
        <v>52</v>
      </c>
      <c r="H96" t="s">
        <v>53</v>
      </c>
      <c r="I96" t="s">
        <v>54</v>
      </c>
      <c r="J96" t="s">
        <v>57</v>
      </c>
      <c r="L96">
        <v>44.117647060000003</v>
      </c>
      <c r="R96">
        <v>28.767123290000001</v>
      </c>
    </row>
    <row r="97" spans="1:18">
      <c r="A97">
        <v>51</v>
      </c>
      <c r="B97" t="s">
        <v>48</v>
      </c>
      <c r="C97" t="s">
        <v>34</v>
      </c>
      <c r="D97" t="s">
        <v>21</v>
      </c>
      <c r="E97" t="s">
        <v>30</v>
      </c>
      <c r="F97" t="s">
        <v>23</v>
      </c>
      <c r="G97" t="s">
        <v>52</v>
      </c>
      <c r="H97" t="s">
        <v>53</v>
      </c>
      <c r="I97" t="s">
        <v>54</v>
      </c>
      <c r="J97" t="s">
        <v>61</v>
      </c>
      <c r="L97">
        <v>88.5</v>
      </c>
      <c r="R97">
        <v>56.281407039999998</v>
      </c>
    </row>
    <row r="98" spans="1:18">
      <c r="A98">
        <v>52</v>
      </c>
      <c r="B98" t="s">
        <v>48</v>
      </c>
      <c r="C98" t="s">
        <v>62</v>
      </c>
      <c r="D98" t="s">
        <v>25</v>
      </c>
      <c r="E98" t="s">
        <v>30</v>
      </c>
      <c r="F98" t="s">
        <v>23</v>
      </c>
      <c r="G98" t="s">
        <v>52</v>
      </c>
      <c r="H98" t="s">
        <v>53</v>
      </c>
      <c r="I98" t="s">
        <v>54</v>
      </c>
      <c r="J98" t="s">
        <v>61</v>
      </c>
      <c r="L98">
        <v>83.333333330000002</v>
      </c>
      <c r="R98">
        <v>70.909090910000003</v>
      </c>
    </row>
    <row r="99" spans="1:18">
      <c r="A99">
        <v>53</v>
      </c>
      <c r="B99" t="s">
        <v>48</v>
      </c>
      <c r="C99" t="s">
        <v>63</v>
      </c>
      <c r="D99" t="s">
        <v>28</v>
      </c>
      <c r="E99" t="s">
        <v>19</v>
      </c>
      <c r="F99" t="s">
        <v>15</v>
      </c>
      <c r="G99" t="s">
        <v>52</v>
      </c>
      <c r="H99" t="s">
        <v>53</v>
      </c>
      <c r="I99" t="s">
        <v>54</v>
      </c>
      <c r="J99" t="s">
        <v>55</v>
      </c>
      <c r="L99">
        <v>9.2050209209999991</v>
      </c>
      <c r="R99">
        <v>14.14141414</v>
      </c>
    </row>
    <row r="100" spans="1:18">
      <c r="A100">
        <v>54</v>
      </c>
      <c r="B100" t="s">
        <v>48</v>
      </c>
      <c r="C100" t="s">
        <v>63</v>
      </c>
      <c r="D100" t="s">
        <v>28</v>
      </c>
      <c r="E100" t="s">
        <v>30</v>
      </c>
      <c r="F100" t="s">
        <v>23</v>
      </c>
      <c r="G100" t="s">
        <v>52</v>
      </c>
      <c r="H100" t="s">
        <v>53</v>
      </c>
      <c r="I100" t="s">
        <v>54</v>
      </c>
      <c r="J100" t="s">
        <v>61</v>
      </c>
      <c r="L100">
        <v>95.238095240000007</v>
      </c>
      <c r="R100">
        <v>86.956521739999999</v>
      </c>
    </row>
    <row r="101" spans="1:18">
      <c r="A101">
        <v>55</v>
      </c>
      <c r="B101" t="s">
        <v>66</v>
      </c>
      <c r="C101" t="s">
        <v>20</v>
      </c>
      <c r="D101" t="s">
        <v>21</v>
      </c>
      <c r="E101" t="s">
        <v>29</v>
      </c>
      <c r="F101">
        <v>1</v>
      </c>
      <c r="G101" t="s">
        <v>52</v>
      </c>
      <c r="H101" t="s">
        <v>53</v>
      </c>
      <c r="I101" t="s">
        <v>54</v>
      </c>
      <c r="J101" t="s">
        <v>57</v>
      </c>
      <c r="L101">
        <v>39.130434780000002</v>
      </c>
      <c r="R101">
        <v>27.659574469999999</v>
      </c>
    </row>
    <row r="102" spans="1:18">
      <c r="A102">
        <v>56</v>
      </c>
      <c r="B102" t="s">
        <v>67</v>
      </c>
      <c r="C102" t="s">
        <v>68</v>
      </c>
      <c r="D102" t="s">
        <v>28</v>
      </c>
      <c r="E102" t="s">
        <v>29</v>
      </c>
      <c r="F102">
        <v>1</v>
      </c>
      <c r="G102" t="s">
        <v>33</v>
      </c>
      <c r="H102" t="s">
        <v>17</v>
      </c>
      <c r="I102" t="s">
        <v>18</v>
      </c>
      <c r="N102">
        <v>79.599999999999994</v>
      </c>
      <c r="P102">
        <v>67.8</v>
      </c>
      <c r="R102">
        <v>50.7</v>
      </c>
    </row>
    <row r="103" spans="1:18">
      <c r="A103">
        <v>57</v>
      </c>
      <c r="B103" t="s">
        <v>67</v>
      </c>
      <c r="C103" t="s">
        <v>68</v>
      </c>
      <c r="D103" t="s">
        <v>28</v>
      </c>
      <c r="E103" t="s">
        <v>30</v>
      </c>
      <c r="F103" t="s">
        <v>23</v>
      </c>
      <c r="G103" t="s">
        <v>33</v>
      </c>
      <c r="H103" t="s">
        <v>17</v>
      </c>
      <c r="I103" t="s">
        <v>18</v>
      </c>
      <c r="N103">
        <v>81.400000000000006</v>
      </c>
      <c r="P103">
        <v>70.2</v>
      </c>
      <c r="R103">
        <v>54.8</v>
      </c>
    </row>
    <row r="104" spans="1:18">
      <c r="A104">
        <v>58</v>
      </c>
      <c r="B104" t="s">
        <v>67</v>
      </c>
      <c r="C104" t="s">
        <v>68</v>
      </c>
      <c r="D104" t="s">
        <v>28</v>
      </c>
      <c r="E104" t="s">
        <v>38</v>
      </c>
      <c r="F104" t="s">
        <v>23</v>
      </c>
      <c r="G104" t="s">
        <v>33</v>
      </c>
      <c r="H104" t="s">
        <v>17</v>
      </c>
      <c r="I104" t="s">
        <v>18</v>
      </c>
      <c r="N104">
        <v>79.2</v>
      </c>
      <c r="P104">
        <v>67.599999999999994</v>
      </c>
      <c r="R104">
        <v>47.5</v>
      </c>
    </row>
    <row r="105" spans="1:18">
      <c r="A105">
        <v>56</v>
      </c>
      <c r="B105" t="s">
        <v>67</v>
      </c>
      <c r="C105" t="s">
        <v>68</v>
      </c>
      <c r="D105" t="s">
        <v>28</v>
      </c>
      <c r="E105" t="s">
        <v>29</v>
      </c>
      <c r="F105">
        <v>1</v>
      </c>
      <c r="G105" t="s">
        <v>16</v>
      </c>
      <c r="H105" t="s">
        <v>17</v>
      </c>
      <c r="I105" t="s">
        <v>18</v>
      </c>
      <c r="N105">
        <v>99.7</v>
      </c>
      <c r="P105">
        <v>98.1</v>
      </c>
      <c r="R105">
        <v>93.1</v>
      </c>
    </row>
    <row r="106" spans="1:18">
      <c r="A106">
        <v>57</v>
      </c>
      <c r="B106" t="s">
        <v>67</v>
      </c>
      <c r="C106" t="s">
        <v>68</v>
      </c>
      <c r="D106" t="s">
        <v>28</v>
      </c>
      <c r="E106" t="s">
        <v>30</v>
      </c>
      <c r="F106" t="s">
        <v>23</v>
      </c>
      <c r="G106" t="s">
        <v>16</v>
      </c>
      <c r="H106" t="s">
        <v>17</v>
      </c>
      <c r="I106" t="s">
        <v>18</v>
      </c>
      <c r="N106">
        <v>99.6</v>
      </c>
      <c r="P106">
        <v>98.8</v>
      </c>
      <c r="R106">
        <v>96.5</v>
      </c>
    </row>
    <row r="107" spans="1:18">
      <c r="A107">
        <v>58</v>
      </c>
      <c r="B107" t="s">
        <v>67</v>
      </c>
      <c r="C107" t="s">
        <v>68</v>
      </c>
      <c r="D107" t="s">
        <v>28</v>
      </c>
      <c r="E107" t="s">
        <v>38</v>
      </c>
      <c r="F107" t="s">
        <v>23</v>
      </c>
      <c r="G107" t="s">
        <v>16</v>
      </c>
      <c r="H107" t="s">
        <v>17</v>
      </c>
      <c r="I107" t="s">
        <v>18</v>
      </c>
      <c r="N107">
        <v>99.9</v>
      </c>
      <c r="P107">
        <v>99.9</v>
      </c>
      <c r="R107">
        <v>94.1</v>
      </c>
    </row>
    <row r="108" spans="1:18">
      <c r="A108">
        <v>56</v>
      </c>
      <c r="B108" t="s">
        <v>67</v>
      </c>
      <c r="C108" t="s">
        <v>68</v>
      </c>
      <c r="D108" t="s">
        <v>28</v>
      </c>
      <c r="E108" t="s">
        <v>29</v>
      </c>
      <c r="F108">
        <v>1</v>
      </c>
      <c r="G108" t="s">
        <v>46</v>
      </c>
      <c r="H108" t="s">
        <v>17</v>
      </c>
      <c r="I108" t="s">
        <v>18</v>
      </c>
      <c r="K108" t="s">
        <v>47</v>
      </c>
      <c r="L108">
        <v>1000</v>
      </c>
      <c r="N108">
        <v>800</v>
      </c>
      <c r="P108">
        <v>46.72</v>
      </c>
      <c r="R108">
        <v>21.827584000000002</v>
      </c>
    </row>
    <row r="109" spans="1:18">
      <c r="A109">
        <v>57</v>
      </c>
      <c r="B109" t="s">
        <v>67</v>
      </c>
      <c r="C109" t="s">
        <v>68</v>
      </c>
      <c r="D109" t="s">
        <v>28</v>
      </c>
      <c r="E109" t="s">
        <v>30</v>
      </c>
      <c r="F109" t="s">
        <v>23</v>
      </c>
      <c r="G109" t="s">
        <v>46</v>
      </c>
      <c r="H109" t="s">
        <v>17</v>
      </c>
      <c r="I109" t="s">
        <v>18</v>
      </c>
      <c r="K109" t="s">
        <v>47</v>
      </c>
      <c r="L109">
        <v>55</v>
      </c>
      <c r="N109">
        <v>28.6</v>
      </c>
      <c r="P109">
        <v>8.6527999999999992</v>
      </c>
      <c r="R109">
        <v>0.77529088000000002</v>
      </c>
    </row>
    <row r="110" spans="1:18">
      <c r="A110">
        <v>58</v>
      </c>
      <c r="B110" t="s">
        <v>67</v>
      </c>
      <c r="C110" t="s">
        <v>68</v>
      </c>
      <c r="D110" t="s">
        <v>28</v>
      </c>
      <c r="E110" t="s">
        <v>38</v>
      </c>
      <c r="F110" t="s">
        <v>23</v>
      </c>
      <c r="G110" t="s">
        <v>46</v>
      </c>
      <c r="H110" t="s">
        <v>17</v>
      </c>
      <c r="I110" t="s">
        <v>18</v>
      </c>
      <c r="K110" t="s">
        <v>47</v>
      </c>
      <c r="L110">
        <v>68.099999999999994</v>
      </c>
      <c r="N110">
        <v>45.627000000000002</v>
      </c>
      <c r="P110">
        <v>17.507100000000001</v>
      </c>
      <c r="R110">
        <v>2.0483307000000002</v>
      </c>
    </row>
    <row r="111" spans="1:18">
      <c r="A111">
        <v>59</v>
      </c>
      <c r="B111" t="s">
        <v>69</v>
      </c>
      <c r="C111" t="s">
        <v>34</v>
      </c>
      <c r="D111" t="s">
        <v>21</v>
      </c>
      <c r="E111" t="s">
        <v>70</v>
      </c>
      <c r="F111" t="s">
        <v>71</v>
      </c>
      <c r="G111" t="s">
        <v>52</v>
      </c>
      <c r="H111" t="s">
        <v>53</v>
      </c>
      <c r="I111" t="s">
        <v>54</v>
      </c>
      <c r="J111" t="s">
        <v>55</v>
      </c>
      <c r="L111">
        <v>61</v>
      </c>
      <c r="R111">
        <v>54</v>
      </c>
    </row>
    <row r="112" spans="1:18">
      <c r="A112">
        <v>61</v>
      </c>
      <c r="B112" t="s">
        <v>69</v>
      </c>
      <c r="C112" t="s">
        <v>49</v>
      </c>
      <c r="D112" t="s">
        <v>21</v>
      </c>
      <c r="E112" t="s">
        <v>70</v>
      </c>
      <c r="F112" t="s">
        <v>71</v>
      </c>
      <c r="G112" t="s">
        <v>52</v>
      </c>
      <c r="H112" t="s">
        <v>53</v>
      </c>
      <c r="I112" t="s">
        <v>54</v>
      </c>
      <c r="J112" t="s">
        <v>55</v>
      </c>
      <c r="L112">
        <v>78</v>
      </c>
      <c r="R112">
        <v>74</v>
      </c>
    </row>
    <row r="113" spans="1:18">
      <c r="A113">
        <v>62</v>
      </c>
      <c r="B113" t="s">
        <v>69</v>
      </c>
      <c r="C113" t="s">
        <v>63</v>
      </c>
      <c r="D113" t="s">
        <v>28</v>
      </c>
      <c r="E113" t="s">
        <v>70</v>
      </c>
      <c r="F113" t="s">
        <v>71</v>
      </c>
      <c r="G113" t="s">
        <v>52</v>
      </c>
      <c r="H113" t="s">
        <v>53</v>
      </c>
      <c r="I113" t="s">
        <v>54</v>
      </c>
      <c r="J113" t="s">
        <v>57</v>
      </c>
      <c r="L113">
        <v>71</v>
      </c>
      <c r="R113">
        <v>61</v>
      </c>
    </row>
    <row r="114" spans="1:18">
      <c r="A114">
        <v>63</v>
      </c>
      <c r="B114" t="s">
        <v>69</v>
      </c>
      <c r="C114" t="s">
        <v>63</v>
      </c>
      <c r="D114" t="s">
        <v>28</v>
      </c>
      <c r="E114" t="s">
        <v>70</v>
      </c>
      <c r="F114" t="s">
        <v>71</v>
      </c>
      <c r="G114" t="s">
        <v>52</v>
      </c>
      <c r="H114" t="s">
        <v>53</v>
      </c>
      <c r="I114" t="s">
        <v>54</v>
      </c>
      <c r="J114" t="s">
        <v>55</v>
      </c>
      <c r="L114">
        <v>48</v>
      </c>
      <c r="R114">
        <v>50</v>
      </c>
    </row>
    <row r="115" spans="1:18">
      <c r="A115">
        <v>64</v>
      </c>
      <c r="B115" t="s">
        <v>69</v>
      </c>
      <c r="C115" t="s">
        <v>34</v>
      </c>
      <c r="D115" t="s">
        <v>21</v>
      </c>
      <c r="E115" t="s">
        <v>72</v>
      </c>
      <c r="F115" t="s">
        <v>37</v>
      </c>
      <c r="G115" t="s">
        <v>52</v>
      </c>
      <c r="H115" t="s">
        <v>53</v>
      </c>
      <c r="I115" t="s">
        <v>54</v>
      </c>
      <c r="J115" t="s">
        <v>55</v>
      </c>
      <c r="L115">
        <v>20</v>
      </c>
      <c r="R115">
        <v>13</v>
      </c>
    </row>
    <row r="116" spans="1:18">
      <c r="A116">
        <v>66</v>
      </c>
      <c r="B116" t="s">
        <v>69</v>
      </c>
      <c r="C116" t="s">
        <v>49</v>
      </c>
      <c r="D116" t="s">
        <v>21</v>
      </c>
      <c r="E116" t="s">
        <v>72</v>
      </c>
      <c r="F116" t="s">
        <v>37</v>
      </c>
      <c r="G116" t="s">
        <v>52</v>
      </c>
      <c r="H116" t="s">
        <v>53</v>
      </c>
      <c r="I116" t="s">
        <v>54</v>
      </c>
      <c r="J116" t="s">
        <v>55</v>
      </c>
      <c r="L116">
        <v>25</v>
      </c>
      <c r="R116">
        <v>18</v>
      </c>
    </row>
    <row r="117" spans="1:18">
      <c r="A117">
        <v>67</v>
      </c>
      <c r="B117" t="s">
        <v>69</v>
      </c>
      <c r="C117" t="s">
        <v>63</v>
      </c>
      <c r="D117" t="s">
        <v>28</v>
      </c>
      <c r="E117" t="s">
        <v>72</v>
      </c>
      <c r="F117" t="s">
        <v>37</v>
      </c>
      <c r="G117" t="s">
        <v>52</v>
      </c>
      <c r="H117" t="s">
        <v>53</v>
      </c>
      <c r="I117" t="s">
        <v>54</v>
      </c>
      <c r="J117" t="s">
        <v>57</v>
      </c>
      <c r="L117">
        <v>61</v>
      </c>
      <c r="R117">
        <v>42</v>
      </c>
    </row>
    <row r="118" spans="1:18">
      <c r="A118">
        <v>68</v>
      </c>
      <c r="B118" t="s">
        <v>69</v>
      </c>
      <c r="C118" t="s">
        <v>63</v>
      </c>
      <c r="D118" t="s">
        <v>28</v>
      </c>
      <c r="E118" t="s">
        <v>72</v>
      </c>
      <c r="F118" t="s">
        <v>37</v>
      </c>
      <c r="G118" t="s">
        <v>52</v>
      </c>
      <c r="H118" t="s">
        <v>53</v>
      </c>
      <c r="I118" t="s">
        <v>54</v>
      </c>
      <c r="J118" t="s">
        <v>55</v>
      </c>
      <c r="L118">
        <v>15</v>
      </c>
      <c r="R118">
        <v>14</v>
      </c>
    </row>
    <row r="119" spans="1:18">
      <c r="A119">
        <v>69</v>
      </c>
      <c r="B119" t="s">
        <v>73</v>
      </c>
      <c r="C119" t="s">
        <v>74</v>
      </c>
      <c r="D119" t="s">
        <v>21</v>
      </c>
      <c r="E119" t="s">
        <v>39</v>
      </c>
      <c r="F119" t="s">
        <v>51</v>
      </c>
      <c r="G119" t="s">
        <v>52</v>
      </c>
      <c r="H119" t="s">
        <v>53</v>
      </c>
      <c r="I119" t="s">
        <v>54</v>
      </c>
      <c r="J119" t="s">
        <v>61</v>
      </c>
      <c r="L119">
        <v>80.52</v>
      </c>
      <c r="R119">
        <v>61.53</v>
      </c>
    </row>
    <row r="120" spans="1:18">
      <c r="A120">
        <v>70</v>
      </c>
      <c r="B120" t="s">
        <v>73</v>
      </c>
      <c r="C120" t="s">
        <v>74</v>
      </c>
      <c r="D120" t="s">
        <v>21</v>
      </c>
      <c r="E120" t="s">
        <v>59</v>
      </c>
      <c r="F120" t="s">
        <v>60</v>
      </c>
      <c r="G120" t="s">
        <v>52</v>
      </c>
      <c r="H120" t="s">
        <v>53</v>
      </c>
      <c r="I120" t="s">
        <v>54</v>
      </c>
      <c r="J120" t="s">
        <v>61</v>
      </c>
      <c r="L120">
        <v>66.56</v>
      </c>
      <c r="R120">
        <v>55.05</v>
      </c>
    </row>
    <row r="121" spans="1:18">
      <c r="A121">
        <v>71</v>
      </c>
      <c r="B121" t="s">
        <v>73</v>
      </c>
      <c r="C121" t="s">
        <v>74</v>
      </c>
      <c r="D121" t="s">
        <v>21</v>
      </c>
      <c r="E121" t="s">
        <v>75</v>
      </c>
      <c r="F121" t="s">
        <v>23</v>
      </c>
      <c r="G121" t="s">
        <v>52</v>
      </c>
      <c r="H121" t="s">
        <v>53</v>
      </c>
      <c r="I121" t="s">
        <v>54</v>
      </c>
      <c r="J121" t="s">
        <v>61</v>
      </c>
      <c r="L121">
        <v>55.24</v>
      </c>
      <c r="R121">
        <v>40.67</v>
      </c>
    </row>
    <row r="122" spans="1:18">
      <c r="A122">
        <v>69</v>
      </c>
      <c r="B122" t="s">
        <v>73</v>
      </c>
      <c r="C122" t="s">
        <v>74</v>
      </c>
      <c r="D122" t="s">
        <v>21</v>
      </c>
      <c r="E122" t="s">
        <v>39</v>
      </c>
      <c r="F122" t="s">
        <v>51</v>
      </c>
      <c r="G122" t="s">
        <v>76</v>
      </c>
      <c r="H122" t="s">
        <v>53</v>
      </c>
      <c r="I122" t="s">
        <v>54</v>
      </c>
      <c r="K122" t="s">
        <v>47</v>
      </c>
      <c r="L122">
        <v>120</v>
      </c>
      <c r="R122">
        <v>98.64</v>
      </c>
    </row>
    <row r="123" spans="1:18">
      <c r="A123">
        <v>69</v>
      </c>
      <c r="B123" t="s">
        <v>73</v>
      </c>
      <c r="C123" t="s">
        <v>74</v>
      </c>
      <c r="D123" t="s">
        <v>21</v>
      </c>
      <c r="E123" t="s">
        <v>39</v>
      </c>
      <c r="F123" t="s">
        <v>51</v>
      </c>
      <c r="G123" t="s">
        <v>76</v>
      </c>
      <c r="H123" t="s">
        <v>53</v>
      </c>
      <c r="I123" t="s">
        <v>54</v>
      </c>
      <c r="K123" t="s">
        <v>77</v>
      </c>
      <c r="L123">
        <v>750</v>
      </c>
      <c r="R123">
        <v>420</v>
      </c>
    </row>
    <row r="124" spans="1:18">
      <c r="A124">
        <v>70</v>
      </c>
      <c r="B124" t="s">
        <v>73</v>
      </c>
      <c r="C124" t="s">
        <v>74</v>
      </c>
      <c r="D124" t="s">
        <v>21</v>
      </c>
      <c r="E124" t="s">
        <v>59</v>
      </c>
      <c r="F124" t="s">
        <v>60</v>
      </c>
      <c r="G124" t="s">
        <v>76</v>
      </c>
      <c r="H124" t="s">
        <v>53</v>
      </c>
      <c r="I124" t="s">
        <v>54</v>
      </c>
      <c r="K124" t="s">
        <v>47</v>
      </c>
      <c r="L124">
        <v>800</v>
      </c>
      <c r="R124">
        <v>610.4</v>
      </c>
    </row>
    <row r="125" spans="1:18">
      <c r="A125">
        <v>70</v>
      </c>
      <c r="B125" t="s">
        <v>73</v>
      </c>
      <c r="C125" t="s">
        <v>74</v>
      </c>
      <c r="D125" t="s">
        <v>21</v>
      </c>
      <c r="E125" t="s">
        <v>59</v>
      </c>
      <c r="F125" t="s">
        <v>60</v>
      </c>
      <c r="G125" t="s">
        <v>76</v>
      </c>
      <c r="H125" t="s">
        <v>53</v>
      </c>
      <c r="I125" t="s">
        <v>54</v>
      </c>
      <c r="K125" t="s">
        <v>77</v>
      </c>
      <c r="L125">
        <v>400</v>
      </c>
      <c r="R125">
        <v>173.6</v>
      </c>
    </row>
    <row r="126" spans="1:18">
      <c r="A126">
        <v>71</v>
      </c>
      <c r="B126" t="s">
        <v>73</v>
      </c>
      <c r="C126" t="s">
        <v>74</v>
      </c>
      <c r="D126" t="s">
        <v>21</v>
      </c>
      <c r="E126" t="s">
        <v>75</v>
      </c>
      <c r="F126" t="s">
        <v>23</v>
      </c>
      <c r="G126" t="s">
        <v>76</v>
      </c>
      <c r="H126" t="s">
        <v>53</v>
      </c>
      <c r="I126" t="s">
        <v>54</v>
      </c>
      <c r="K126" t="s">
        <v>47</v>
      </c>
      <c r="L126">
        <v>55</v>
      </c>
      <c r="R126">
        <v>20.57</v>
      </c>
    </row>
    <row r="127" spans="1:18">
      <c r="A127">
        <v>72</v>
      </c>
      <c r="B127" t="s">
        <v>78</v>
      </c>
      <c r="C127" t="s">
        <v>68</v>
      </c>
      <c r="D127" t="s">
        <v>28</v>
      </c>
      <c r="E127" t="s">
        <v>36</v>
      </c>
      <c r="F127" t="s">
        <v>37</v>
      </c>
      <c r="G127" t="s">
        <v>52</v>
      </c>
      <c r="H127" t="s">
        <v>53</v>
      </c>
      <c r="I127" t="s">
        <v>54</v>
      </c>
      <c r="J127" t="s">
        <v>55</v>
      </c>
      <c r="L127">
        <v>6</v>
      </c>
      <c r="R127">
        <v>6</v>
      </c>
    </row>
    <row r="128" spans="1:18">
      <c r="A128">
        <v>73</v>
      </c>
      <c r="B128" t="s">
        <v>78</v>
      </c>
      <c r="C128" t="s">
        <v>68</v>
      </c>
      <c r="D128" t="s">
        <v>28</v>
      </c>
      <c r="E128" t="s">
        <v>70</v>
      </c>
      <c r="F128" t="s">
        <v>71</v>
      </c>
      <c r="G128" t="s">
        <v>52</v>
      </c>
      <c r="H128" t="s">
        <v>53</v>
      </c>
      <c r="I128" t="s">
        <v>54</v>
      </c>
      <c r="J128" t="s">
        <v>55</v>
      </c>
      <c r="L128">
        <v>42</v>
      </c>
      <c r="R128">
        <v>44</v>
      </c>
    </row>
    <row r="129" spans="1:19">
      <c r="A129">
        <v>74</v>
      </c>
      <c r="B129" t="s">
        <v>78</v>
      </c>
      <c r="C129" t="s">
        <v>68</v>
      </c>
      <c r="D129" t="s">
        <v>28</v>
      </c>
      <c r="E129" t="s">
        <v>36</v>
      </c>
      <c r="F129" t="s">
        <v>37</v>
      </c>
      <c r="G129" t="s">
        <v>52</v>
      </c>
      <c r="H129" t="s">
        <v>53</v>
      </c>
      <c r="I129" t="s">
        <v>54</v>
      </c>
      <c r="J129" t="s">
        <v>55</v>
      </c>
      <c r="L129">
        <v>2</v>
      </c>
      <c r="R129">
        <v>7</v>
      </c>
    </row>
    <row r="130" spans="1:19">
      <c r="A130">
        <v>75</v>
      </c>
      <c r="B130" t="s">
        <v>78</v>
      </c>
      <c r="C130" t="s">
        <v>68</v>
      </c>
      <c r="D130" t="s">
        <v>28</v>
      </c>
      <c r="E130" t="s">
        <v>70</v>
      </c>
      <c r="F130" t="s">
        <v>71</v>
      </c>
      <c r="G130" t="s">
        <v>52</v>
      </c>
      <c r="H130" t="s">
        <v>53</v>
      </c>
      <c r="I130" t="s">
        <v>54</v>
      </c>
      <c r="J130" t="s">
        <v>55</v>
      </c>
      <c r="L130">
        <v>22</v>
      </c>
      <c r="R130">
        <v>6</v>
      </c>
    </row>
    <row r="131" spans="1:19">
      <c r="A131">
        <v>82</v>
      </c>
      <c r="B131" t="s">
        <v>79</v>
      </c>
      <c r="C131" t="s">
        <v>34</v>
      </c>
      <c r="D131" t="s">
        <v>21</v>
      </c>
      <c r="E131" t="s">
        <v>80</v>
      </c>
      <c r="F131" t="s">
        <v>81</v>
      </c>
      <c r="G131" t="s">
        <v>76</v>
      </c>
      <c r="H131" t="s">
        <v>53</v>
      </c>
      <c r="I131" t="s">
        <v>82</v>
      </c>
      <c r="J131" t="s">
        <v>57</v>
      </c>
      <c r="K131" t="s">
        <v>47</v>
      </c>
      <c r="L131">
        <v>261</v>
      </c>
      <c r="M131">
        <v>238.02182099999999</v>
      </c>
      <c r="N131">
        <v>213.98161709999999</v>
      </c>
      <c r="O131">
        <v>177.39076059999999</v>
      </c>
      <c r="Q131">
        <v>139.42913780000001</v>
      </c>
      <c r="R131">
        <v>106.245003</v>
      </c>
      <c r="S131">
        <v>76.390157160000001</v>
      </c>
    </row>
    <row r="132" spans="1:19">
      <c r="A132">
        <v>82</v>
      </c>
      <c r="B132" t="s">
        <v>79</v>
      </c>
      <c r="C132" t="s">
        <v>34</v>
      </c>
      <c r="D132" t="s">
        <v>21</v>
      </c>
      <c r="E132" t="s">
        <v>80</v>
      </c>
      <c r="F132" t="s">
        <v>81</v>
      </c>
      <c r="G132" t="s">
        <v>76</v>
      </c>
      <c r="H132" t="s">
        <v>53</v>
      </c>
      <c r="I132" t="s">
        <v>82</v>
      </c>
      <c r="J132" t="s">
        <v>57</v>
      </c>
      <c r="K132" t="s">
        <v>83</v>
      </c>
      <c r="L132">
        <v>225</v>
      </c>
      <c r="M132">
        <v>161.34277499999999</v>
      </c>
      <c r="N132">
        <v>121.81379509999999</v>
      </c>
      <c r="O132">
        <v>84.904215199999996</v>
      </c>
      <c r="Q132">
        <v>53.234942930000003</v>
      </c>
      <c r="R132">
        <v>30.61009219</v>
      </c>
      <c r="S132">
        <v>16.62128006</v>
      </c>
    </row>
    <row r="133" spans="1:19">
      <c r="A133">
        <v>60</v>
      </c>
      <c r="B133" t="s">
        <v>84</v>
      </c>
      <c r="C133" t="s">
        <v>58</v>
      </c>
      <c r="D133" t="s">
        <v>21</v>
      </c>
      <c r="E133" t="s">
        <v>64</v>
      </c>
      <c r="F133" t="s">
        <v>65</v>
      </c>
      <c r="G133" t="s">
        <v>52</v>
      </c>
      <c r="H133" t="s">
        <v>53</v>
      </c>
      <c r="I133" t="s">
        <v>54</v>
      </c>
      <c r="J133" t="s">
        <v>55</v>
      </c>
      <c r="L133">
        <v>15.5</v>
      </c>
      <c r="R133">
        <v>11.5</v>
      </c>
    </row>
    <row r="134" spans="1:19">
      <c r="A134">
        <v>65</v>
      </c>
      <c r="B134" t="s">
        <v>84</v>
      </c>
      <c r="C134" t="s">
        <v>58</v>
      </c>
      <c r="D134" t="s">
        <v>21</v>
      </c>
      <c r="E134" t="s">
        <v>19</v>
      </c>
      <c r="F134" t="s">
        <v>15</v>
      </c>
      <c r="G134" t="s">
        <v>52</v>
      </c>
      <c r="H134" t="s">
        <v>53</v>
      </c>
      <c r="I134" t="s">
        <v>54</v>
      </c>
      <c r="J134" t="s">
        <v>55</v>
      </c>
      <c r="L134">
        <v>11.8</v>
      </c>
      <c r="R134">
        <v>6.4</v>
      </c>
    </row>
    <row r="135" spans="1:19">
      <c r="A135">
        <v>65</v>
      </c>
      <c r="B135" t="s">
        <v>84</v>
      </c>
      <c r="C135" t="s">
        <v>58</v>
      </c>
      <c r="D135" t="s">
        <v>21</v>
      </c>
      <c r="E135" t="s">
        <v>19</v>
      </c>
      <c r="F135" t="s">
        <v>15</v>
      </c>
      <c r="G135" t="s">
        <v>76</v>
      </c>
      <c r="H135" t="s">
        <v>53</v>
      </c>
      <c r="I135" t="s">
        <v>54</v>
      </c>
      <c r="K135" t="s">
        <v>47</v>
      </c>
      <c r="L135">
        <v>261</v>
      </c>
      <c r="R135">
        <v>230.77464789999999</v>
      </c>
    </row>
    <row r="136" spans="1:19">
      <c r="A136">
        <v>60</v>
      </c>
      <c r="B136" t="s">
        <v>84</v>
      </c>
      <c r="C136" t="s">
        <v>58</v>
      </c>
      <c r="D136" t="s">
        <v>21</v>
      </c>
      <c r="E136" t="s">
        <v>64</v>
      </c>
      <c r="F136" t="s">
        <v>65</v>
      </c>
      <c r="G136" t="s">
        <v>46</v>
      </c>
      <c r="H136" t="s">
        <v>53</v>
      </c>
      <c r="I136" t="s">
        <v>54</v>
      </c>
      <c r="K136" t="s">
        <v>47</v>
      </c>
      <c r="L136">
        <v>216</v>
      </c>
      <c r="R136">
        <v>188.4920405</v>
      </c>
    </row>
    <row r="137" spans="1:19">
      <c r="A137">
        <v>60</v>
      </c>
      <c r="B137" t="s">
        <v>84</v>
      </c>
      <c r="C137" t="s">
        <v>58</v>
      </c>
      <c r="D137" t="s">
        <v>21</v>
      </c>
      <c r="E137" t="s">
        <v>64</v>
      </c>
      <c r="F137" t="s">
        <v>65</v>
      </c>
      <c r="G137" t="s">
        <v>46</v>
      </c>
      <c r="H137" t="s">
        <v>53</v>
      </c>
      <c r="I137" t="s">
        <v>54</v>
      </c>
      <c r="K137" t="s">
        <v>77</v>
      </c>
      <c r="L137">
        <v>79.2</v>
      </c>
      <c r="R137">
        <v>78.900000000000006</v>
      </c>
    </row>
    <row r="138" spans="1:19">
      <c r="A138">
        <v>73</v>
      </c>
      <c r="B138" t="s">
        <v>78</v>
      </c>
      <c r="C138" t="s">
        <v>68</v>
      </c>
      <c r="D138" t="s">
        <v>28</v>
      </c>
      <c r="E138" t="s">
        <v>70</v>
      </c>
      <c r="F138" t="s">
        <v>71</v>
      </c>
      <c r="G138" t="s">
        <v>76</v>
      </c>
      <c r="H138" t="s">
        <v>53</v>
      </c>
      <c r="I138" t="s">
        <v>54</v>
      </c>
      <c r="K138" t="s">
        <v>47</v>
      </c>
      <c r="L138">
        <v>100</v>
      </c>
      <c r="R138">
        <v>93.333333330000002</v>
      </c>
    </row>
    <row r="139" spans="1:19">
      <c r="A139">
        <v>73</v>
      </c>
      <c r="B139" t="s">
        <v>78</v>
      </c>
      <c r="C139" t="s">
        <v>68</v>
      </c>
      <c r="D139" t="s">
        <v>28</v>
      </c>
      <c r="E139" t="s">
        <v>70</v>
      </c>
      <c r="F139" t="s">
        <v>71</v>
      </c>
      <c r="G139" t="s">
        <v>76</v>
      </c>
      <c r="H139" t="s">
        <v>53</v>
      </c>
      <c r="I139" t="s">
        <v>54</v>
      </c>
      <c r="K139" t="s">
        <v>85</v>
      </c>
      <c r="L139">
        <v>200</v>
      </c>
      <c r="R139">
        <v>122.8125</v>
      </c>
    </row>
    <row r="140" spans="1:19">
      <c r="A140">
        <v>74</v>
      </c>
      <c r="B140" t="s">
        <v>78</v>
      </c>
      <c r="C140" t="s">
        <v>68</v>
      </c>
      <c r="D140" t="s">
        <v>28</v>
      </c>
      <c r="E140" t="s">
        <v>36</v>
      </c>
      <c r="F140" t="s">
        <v>37</v>
      </c>
      <c r="G140" t="s">
        <v>76</v>
      </c>
      <c r="H140" t="s">
        <v>53</v>
      </c>
      <c r="I140" t="s">
        <v>54</v>
      </c>
      <c r="K140" t="s">
        <v>47</v>
      </c>
      <c r="L140">
        <v>200</v>
      </c>
      <c r="R140">
        <v>37.200000000000003</v>
      </c>
    </row>
    <row r="141" spans="1:19">
      <c r="A141">
        <v>75</v>
      </c>
      <c r="B141" t="s">
        <v>78</v>
      </c>
      <c r="C141" t="s">
        <v>68</v>
      </c>
      <c r="D141" t="s">
        <v>28</v>
      </c>
      <c r="E141" t="s">
        <v>70</v>
      </c>
      <c r="F141" t="s">
        <v>71</v>
      </c>
      <c r="G141" t="s">
        <v>76</v>
      </c>
      <c r="H141" t="s">
        <v>53</v>
      </c>
      <c r="I141" t="s">
        <v>54</v>
      </c>
      <c r="K141" t="s">
        <v>47</v>
      </c>
      <c r="L141">
        <v>100</v>
      </c>
      <c r="R141">
        <v>66.25</v>
      </c>
    </row>
    <row r="142" spans="1:19">
      <c r="A142">
        <v>75</v>
      </c>
      <c r="B142" t="s">
        <v>78</v>
      </c>
      <c r="C142" t="s">
        <v>68</v>
      </c>
      <c r="D142" t="s">
        <v>28</v>
      </c>
      <c r="E142" t="s">
        <v>70</v>
      </c>
      <c r="F142" t="s">
        <v>71</v>
      </c>
      <c r="G142" t="s">
        <v>76</v>
      </c>
      <c r="H142" t="s">
        <v>53</v>
      </c>
      <c r="I142" t="s">
        <v>54</v>
      </c>
      <c r="K142" t="s">
        <v>85</v>
      </c>
      <c r="L142">
        <v>200</v>
      </c>
      <c r="R142">
        <v>51.87</v>
      </c>
    </row>
    <row r="143" spans="1:19">
      <c r="A143">
        <v>61</v>
      </c>
      <c r="B143" t="s">
        <v>86</v>
      </c>
      <c r="C143" t="s">
        <v>49</v>
      </c>
      <c r="D143" t="s">
        <v>21</v>
      </c>
      <c r="E143" t="s">
        <v>70</v>
      </c>
      <c r="F143" t="s">
        <v>71</v>
      </c>
      <c r="G143" t="s">
        <v>76</v>
      </c>
      <c r="H143" t="s">
        <v>53</v>
      </c>
      <c r="I143" t="s">
        <v>54</v>
      </c>
      <c r="J143" t="s">
        <v>55</v>
      </c>
      <c r="K143" t="s">
        <v>47</v>
      </c>
      <c r="L143">
        <v>100</v>
      </c>
      <c r="R143">
        <v>80</v>
      </c>
    </row>
    <row r="144" spans="1:19">
      <c r="A144">
        <v>61</v>
      </c>
      <c r="B144" t="s">
        <v>86</v>
      </c>
      <c r="C144" t="s">
        <v>49</v>
      </c>
      <c r="D144" t="s">
        <v>21</v>
      </c>
      <c r="E144" t="s">
        <v>70</v>
      </c>
      <c r="F144" t="s">
        <v>71</v>
      </c>
      <c r="G144" t="s">
        <v>76</v>
      </c>
      <c r="H144" t="s">
        <v>53</v>
      </c>
      <c r="I144" t="s">
        <v>54</v>
      </c>
      <c r="J144" t="s">
        <v>55</v>
      </c>
      <c r="K144" t="s">
        <v>85</v>
      </c>
      <c r="L144">
        <v>200</v>
      </c>
      <c r="R144">
        <v>130</v>
      </c>
    </row>
    <row r="145" spans="1:20">
      <c r="A145">
        <v>59</v>
      </c>
      <c r="B145" t="s">
        <v>87</v>
      </c>
      <c r="C145" t="s">
        <v>34</v>
      </c>
      <c r="D145" t="s">
        <v>21</v>
      </c>
      <c r="E145" t="s">
        <v>70</v>
      </c>
      <c r="F145" t="s">
        <v>71</v>
      </c>
      <c r="G145" t="s">
        <v>76</v>
      </c>
      <c r="H145" t="s">
        <v>53</v>
      </c>
      <c r="I145" t="s">
        <v>54</v>
      </c>
      <c r="J145" t="s">
        <v>55</v>
      </c>
      <c r="K145" t="s">
        <v>88</v>
      </c>
      <c r="L145">
        <v>100</v>
      </c>
      <c r="R145">
        <v>62</v>
      </c>
    </row>
    <row r="146" spans="1:20">
      <c r="A146">
        <v>59</v>
      </c>
      <c r="B146" t="s">
        <v>87</v>
      </c>
      <c r="C146" t="s">
        <v>34</v>
      </c>
      <c r="D146" t="s">
        <v>21</v>
      </c>
      <c r="E146" t="s">
        <v>70</v>
      </c>
      <c r="F146" t="s">
        <v>71</v>
      </c>
      <c r="G146" t="s">
        <v>76</v>
      </c>
      <c r="H146" t="s">
        <v>53</v>
      </c>
      <c r="I146" t="s">
        <v>54</v>
      </c>
      <c r="J146" t="s">
        <v>55</v>
      </c>
      <c r="K146" t="s">
        <v>85</v>
      </c>
      <c r="L146">
        <v>200</v>
      </c>
      <c r="R146">
        <v>103</v>
      </c>
    </row>
    <row r="147" spans="1:20">
      <c r="A147">
        <v>64</v>
      </c>
      <c r="B147" t="s">
        <v>87</v>
      </c>
      <c r="C147" t="s">
        <v>34</v>
      </c>
      <c r="D147" t="s">
        <v>21</v>
      </c>
      <c r="E147" t="s">
        <v>72</v>
      </c>
      <c r="F147" t="s">
        <v>37</v>
      </c>
      <c r="G147" t="s">
        <v>76</v>
      </c>
      <c r="H147" t="s">
        <v>53</v>
      </c>
      <c r="I147" t="s">
        <v>54</v>
      </c>
      <c r="J147" t="s">
        <v>55</v>
      </c>
      <c r="K147" t="s">
        <v>47</v>
      </c>
      <c r="L147">
        <v>200</v>
      </c>
      <c r="R147">
        <v>18</v>
      </c>
    </row>
    <row r="148" spans="1:20">
      <c r="A148">
        <v>83</v>
      </c>
      <c r="B148" t="s">
        <v>89</v>
      </c>
      <c r="C148" t="s">
        <v>58</v>
      </c>
      <c r="D148" t="s">
        <v>21</v>
      </c>
      <c r="E148" t="s">
        <v>36</v>
      </c>
      <c r="F148" t="s">
        <v>37</v>
      </c>
      <c r="G148" t="s">
        <v>52</v>
      </c>
      <c r="H148" t="s">
        <v>53</v>
      </c>
      <c r="I148" t="s">
        <v>54</v>
      </c>
      <c r="J148" t="s">
        <v>55</v>
      </c>
      <c r="L148">
        <v>10</v>
      </c>
      <c r="R148">
        <v>11</v>
      </c>
    </row>
    <row r="149" spans="1:20">
      <c r="A149">
        <v>84</v>
      </c>
      <c r="B149" t="s">
        <v>89</v>
      </c>
      <c r="C149" t="s">
        <v>58</v>
      </c>
      <c r="D149" t="s">
        <v>21</v>
      </c>
      <c r="E149" t="s">
        <v>70</v>
      </c>
      <c r="F149" t="s">
        <v>71</v>
      </c>
      <c r="G149" t="s">
        <v>52</v>
      </c>
      <c r="H149" t="s">
        <v>53</v>
      </c>
      <c r="I149" t="s">
        <v>54</v>
      </c>
      <c r="J149" t="s">
        <v>55</v>
      </c>
      <c r="L149">
        <v>87</v>
      </c>
      <c r="R149">
        <v>82</v>
      </c>
    </row>
    <row r="150" spans="1:20">
      <c r="A150">
        <v>56</v>
      </c>
      <c r="B150" t="s">
        <v>67</v>
      </c>
      <c r="C150" t="s">
        <v>68</v>
      </c>
      <c r="D150" t="s">
        <v>28</v>
      </c>
      <c r="E150" t="s">
        <v>29</v>
      </c>
      <c r="F150">
        <v>1</v>
      </c>
      <c r="G150" t="s">
        <v>52</v>
      </c>
      <c r="H150" t="s">
        <v>17</v>
      </c>
      <c r="I150" t="s">
        <v>90</v>
      </c>
      <c r="J150" t="s">
        <v>61</v>
      </c>
      <c r="N150">
        <v>85.115642469999997</v>
      </c>
      <c r="P150">
        <v>75.978479140000005</v>
      </c>
      <c r="R150">
        <v>76.5738013</v>
      </c>
    </row>
    <row r="151" spans="1:20">
      <c r="A151">
        <v>57</v>
      </c>
      <c r="B151" t="s">
        <v>67</v>
      </c>
      <c r="C151" t="s">
        <v>68</v>
      </c>
      <c r="D151" t="s">
        <v>28</v>
      </c>
      <c r="E151" t="s">
        <v>30</v>
      </c>
      <c r="F151" t="s">
        <v>23</v>
      </c>
      <c r="G151" t="s">
        <v>52</v>
      </c>
      <c r="H151" t="s">
        <v>17</v>
      </c>
      <c r="I151" t="s">
        <v>90</v>
      </c>
      <c r="J151" t="s">
        <v>61</v>
      </c>
      <c r="N151">
        <v>89.144627889999995</v>
      </c>
      <c r="P151">
        <v>86.707034140000005</v>
      </c>
      <c r="R151">
        <v>85.527652689999996</v>
      </c>
    </row>
    <row r="152" spans="1:20">
      <c r="A152">
        <v>58</v>
      </c>
      <c r="B152" t="s">
        <v>67</v>
      </c>
      <c r="C152" t="s">
        <v>68</v>
      </c>
      <c r="D152" t="s">
        <v>28</v>
      </c>
      <c r="E152" t="s">
        <v>38</v>
      </c>
      <c r="F152" t="s">
        <v>23</v>
      </c>
      <c r="G152" t="s">
        <v>52</v>
      </c>
      <c r="H152" t="s">
        <v>17</v>
      </c>
      <c r="I152" t="s">
        <v>90</v>
      </c>
      <c r="J152" t="s">
        <v>61</v>
      </c>
      <c r="N152">
        <v>89.458924519999997</v>
      </c>
      <c r="P152">
        <v>88.491290109999994</v>
      </c>
      <c r="R152">
        <v>87.804010399999996</v>
      </c>
    </row>
    <row r="153" spans="1:20">
      <c r="A153">
        <v>82</v>
      </c>
      <c r="B153" t="s">
        <v>79</v>
      </c>
      <c r="C153" t="s">
        <v>34</v>
      </c>
      <c r="D153" t="s">
        <v>21</v>
      </c>
      <c r="E153" t="s">
        <v>80</v>
      </c>
      <c r="F153" t="s">
        <v>81</v>
      </c>
      <c r="G153" t="s">
        <v>52</v>
      </c>
      <c r="H153" t="s">
        <v>53</v>
      </c>
      <c r="I153" t="s">
        <v>91</v>
      </c>
      <c r="J153" t="s">
        <v>57</v>
      </c>
      <c r="L153">
        <v>94.044203640000006</v>
      </c>
      <c r="M153">
        <v>94.044203640000006</v>
      </c>
      <c r="N153">
        <v>94.044203640000006</v>
      </c>
      <c r="O153">
        <v>94.044203640000006</v>
      </c>
      <c r="Q153">
        <v>94.044203640000006</v>
      </c>
      <c r="R153">
        <v>94.044203640000006</v>
      </c>
    </row>
    <row r="154" spans="1:20">
      <c r="A154">
        <v>83</v>
      </c>
      <c r="B154" t="s">
        <v>79</v>
      </c>
      <c r="C154" t="s">
        <v>34</v>
      </c>
      <c r="D154" t="s">
        <v>21</v>
      </c>
      <c r="E154" t="s">
        <v>14</v>
      </c>
      <c r="F154" t="s">
        <v>15</v>
      </c>
      <c r="G154" t="s">
        <v>52</v>
      </c>
      <c r="H154" t="s">
        <v>53</v>
      </c>
      <c r="I154" t="s">
        <v>91</v>
      </c>
      <c r="J154" t="s">
        <v>57</v>
      </c>
      <c r="L154">
        <v>63.807065299999998</v>
      </c>
      <c r="M154">
        <v>73.508945569999995</v>
      </c>
      <c r="N154">
        <v>80.789655170000003</v>
      </c>
      <c r="O154">
        <v>88.884527230000003</v>
      </c>
      <c r="Q154">
        <v>88.884527230000003</v>
      </c>
      <c r="R154">
        <v>81.935741759999999</v>
      </c>
      <c r="S154">
        <v>86.438520130000001</v>
      </c>
    </row>
    <row r="155" spans="1:20">
      <c r="A155">
        <v>13</v>
      </c>
      <c r="B155" t="s">
        <v>31</v>
      </c>
      <c r="C155" t="s">
        <v>35</v>
      </c>
      <c r="D155" t="s">
        <v>28</v>
      </c>
      <c r="E155" t="s">
        <v>22</v>
      </c>
      <c r="F155" t="s">
        <v>23</v>
      </c>
      <c r="G155" t="s">
        <v>52</v>
      </c>
      <c r="H155" t="s">
        <v>17</v>
      </c>
      <c r="I155" t="s">
        <v>92</v>
      </c>
      <c r="J155" t="s">
        <v>61</v>
      </c>
      <c r="K155" t="s">
        <v>93</v>
      </c>
      <c r="N155">
        <v>89.720496310000001</v>
      </c>
      <c r="P155">
        <v>89.307406270000001</v>
      </c>
      <c r="R155">
        <v>89.159949370000007</v>
      </c>
    </row>
    <row r="156" spans="1:20">
      <c r="A156">
        <v>14</v>
      </c>
      <c r="B156" t="s">
        <v>31</v>
      </c>
      <c r="C156" t="s">
        <v>35</v>
      </c>
      <c r="D156" t="s">
        <v>28</v>
      </c>
      <c r="E156" t="s">
        <v>26</v>
      </c>
      <c r="F156" t="s">
        <v>15</v>
      </c>
      <c r="G156" t="s">
        <v>52</v>
      </c>
      <c r="H156" t="s">
        <v>17</v>
      </c>
      <c r="I156" t="s">
        <v>92</v>
      </c>
      <c r="J156" t="s">
        <v>61</v>
      </c>
      <c r="K156" t="s">
        <v>93</v>
      </c>
      <c r="N156">
        <v>90.211138809999994</v>
      </c>
      <c r="P156">
        <v>90.201406520000006</v>
      </c>
      <c r="R156">
        <v>90.190130389999993</v>
      </c>
      <c r="T156">
        <v>87.96484332</v>
      </c>
    </row>
    <row r="157" spans="1:20">
      <c r="A157">
        <v>15</v>
      </c>
      <c r="B157" t="s">
        <v>31</v>
      </c>
      <c r="C157" t="s">
        <v>35</v>
      </c>
      <c r="D157" t="s">
        <v>28</v>
      </c>
      <c r="E157" t="s">
        <v>36</v>
      </c>
      <c r="F157" t="s">
        <v>37</v>
      </c>
      <c r="G157" t="s">
        <v>52</v>
      </c>
      <c r="H157" t="s">
        <v>17</v>
      </c>
      <c r="I157" t="s">
        <v>92</v>
      </c>
      <c r="J157" t="s">
        <v>61</v>
      </c>
      <c r="K157" t="s">
        <v>93</v>
      </c>
      <c r="N157">
        <v>88.369316049999995</v>
      </c>
      <c r="P157">
        <v>87.765866540000005</v>
      </c>
      <c r="R157">
        <v>87.522433660000004</v>
      </c>
      <c r="T157">
        <v>91.999022139999994</v>
      </c>
    </row>
    <row r="158" spans="1:20">
      <c r="A158">
        <v>16</v>
      </c>
      <c r="B158" t="s">
        <v>31</v>
      </c>
      <c r="C158" t="s">
        <v>35</v>
      </c>
      <c r="D158" t="s">
        <v>28</v>
      </c>
      <c r="E158" t="s">
        <v>38</v>
      </c>
      <c r="F158" t="s">
        <v>23</v>
      </c>
      <c r="G158" t="s">
        <v>52</v>
      </c>
      <c r="H158" t="s">
        <v>17</v>
      </c>
      <c r="I158" t="s">
        <v>92</v>
      </c>
      <c r="J158" t="s">
        <v>61</v>
      </c>
      <c r="K158" t="s">
        <v>93</v>
      </c>
      <c r="N158">
        <v>87.760135989999995</v>
      </c>
      <c r="P158">
        <v>87.760135989999995</v>
      </c>
      <c r="R158">
        <v>88.972858770000002</v>
      </c>
      <c r="T158">
        <v>83.883019930000003</v>
      </c>
    </row>
    <row r="159" spans="1:20">
      <c r="A159">
        <v>17</v>
      </c>
      <c r="B159" t="s">
        <v>31</v>
      </c>
      <c r="C159" t="s">
        <v>35</v>
      </c>
      <c r="D159" t="s">
        <v>28</v>
      </c>
      <c r="E159" t="s">
        <v>29</v>
      </c>
      <c r="F159">
        <v>1</v>
      </c>
      <c r="G159" t="s">
        <v>52</v>
      </c>
      <c r="H159" t="s">
        <v>17</v>
      </c>
      <c r="I159" t="s">
        <v>92</v>
      </c>
      <c r="J159" t="s">
        <v>61</v>
      </c>
      <c r="K159" t="s">
        <v>93</v>
      </c>
      <c r="N159">
        <v>83.946290629999993</v>
      </c>
      <c r="P159">
        <v>83.62748311</v>
      </c>
      <c r="R159">
        <v>84.250888560000007</v>
      </c>
      <c r="T159">
        <v>87.598843149999993</v>
      </c>
    </row>
    <row r="160" spans="1:20">
      <c r="A160">
        <v>18</v>
      </c>
      <c r="B160" t="s">
        <v>31</v>
      </c>
      <c r="C160" t="s">
        <v>35</v>
      </c>
      <c r="D160" t="s">
        <v>28</v>
      </c>
      <c r="E160" t="s">
        <v>30</v>
      </c>
      <c r="F160" t="s">
        <v>23</v>
      </c>
      <c r="G160" t="s">
        <v>52</v>
      </c>
      <c r="H160" t="s">
        <v>17</v>
      </c>
      <c r="I160" t="s">
        <v>92</v>
      </c>
      <c r="J160" t="s">
        <v>61</v>
      </c>
      <c r="K160" t="s">
        <v>93</v>
      </c>
      <c r="N160">
        <v>89.572108799999995</v>
      </c>
      <c r="P160">
        <v>89.142838670000003</v>
      </c>
      <c r="R160">
        <v>88.943942329999999</v>
      </c>
      <c r="T160">
        <v>75.003201689999997</v>
      </c>
    </row>
    <row r="161" spans="1:20">
      <c r="A161">
        <v>19</v>
      </c>
      <c r="B161" t="s">
        <v>31</v>
      </c>
      <c r="C161" t="s">
        <v>35</v>
      </c>
      <c r="D161" t="s">
        <v>28</v>
      </c>
      <c r="E161" t="s">
        <v>39</v>
      </c>
      <c r="F161" t="s">
        <v>23</v>
      </c>
      <c r="G161" t="s">
        <v>52</v>
      </c>
      <c r="H161" t="s">
        <v>17</v>
      </c>
      <c r="I161" t="s">
        <v>92</v>
      </c>
      <c r="J161" t="s">
        <v>61</v>
      </c>
      <c r="K161" t="s">
        <v>93</v>
      </c>
      <c r="N161">
        <v>88.840419639999993</v>
      </c>
      <c r="P161">
        <v>88.367174250000005</v>
      </c>
      <c r="R161">
        <v>88.840419639999993</v>
      </c>
      <c r="T161">
        <v>87.737075329999996</v>
      </c>
    </row>
    <row r="162" spans="1:20">
      <c r="A162">
        <v>20</v>
      </c>
      <c r="B162" t="s">
        <v>31</v>
      </c>
      <c r="C162" t="s">
        <v>40</v>
      </c>
      <c r="D162" t="s">
        <v>13</v>
      </c>
      <c r="E162" t="s">
        <v>26</v>
      </c>
      <c r="F162" t="s">
        <v>15</v>
      </c>
      <c r="G162" t="s">
        <v>52</v>
      </c>
      <c r="H162" t="s">
        <v>17</v>
      </c>
      <c r="I162" t="s">
        <v>92</v>
      </c>
      <c r="J162" t="s">
        <v>61</v>
      </c>
      <c r="K162" t="s">
        <v>93</v>
      </c>
      <c r="N162">
        <v>90.201044719999999</v>
      </c>
      <c r="P162">
        <v>90.159635489999999</v>
      </c>
      <c r="R162">
        <v>90.175595509999994</v>
      </c>
      <c r="T162">
        <v>87.497606959999999</v>
      </c>
    </row>
    <row r="163" spans="1:20">
      <c r="A163">
        <v>21</v>
      </c>
      <c r="B163" t="s">
        <v>31</v>
      </c>
      <c r="C163" t="s">
        <v>40</v>
      </c>
      <c r="D163" t="s">
        <v>13</v>
      </c>
      <c r="E163" t="s">
        <v>36</v>
      </c>
      <c r="F163" t="s">
        <v>37</v>
      </c>
      <c r="G163" t="s">
        <v>52</v>
      </c>
      <c r="H163" t="s">
        <v>17</v>
      </c>
      <c r="I163" t="s">
        <v>92</v>
      </c>
      <c r="J163" t="s">
        <v>61</v>
      </c>
      <c r="K163" t="s">
        <v>93</v>
      </c>
      <c r="N163">
        <v>90.097936689999997</v>
      </c>
      <c r="P163">
        <v>89.513825299999993</v>
      </c>
      <c r="R163">
        <v>89.374716390000003</v>
      </c>
    </row>
    <row r="164" spans="1:20">
      <c r="A164">
        <v>22</v>
      </c>
      <c r="B164" t="s">
        <v>31</v>
      </c>
      <c r="C164" t="s">
        <v>40</v>
      </c>
      <c r="D164" t="s">
        <v>13</v>
      </c>
      <c r="E164" t="s">
        <v>38</v>
      </c>
      <c r="F164" t="s">
        <v>23</v>
      </c>
      <c r="G164" t="s">
        <v>52</v>
      </c>
      <c r="H164" t="s">
        <v>17</v>
      </c>
      <c r="I164" t="s">
        <v>92</v>
      </c>
      <c r="J164" t="s">
        <v>61</v>
      </c>
      <c r="K164" t="s">
        <v>93</v>
      </c>
      <c r="N164">
        <v>90.104237870000006</v>
      </c>
      <c r="P164">
        <v>89.903349320000004</v>
      </c>
      <c r="R164">
        <v>88.362882990000003</v>
      </c>
    </row>
    <row r="165" spans="1:20">
      <c r="A165">
        <v>23</v>
      </c>
      <c r="B165" t="s">
        <v>31</v>
      </c>
      <c r="C165" t="s">
        <v>40</v>
      </c>
      <c r="D165" t="s">
        <v>13</v>
      </c>
      <c r="E165" t="s">
        <v>29</v>
      </c>
      <c r="F165">
        <v>1</v>
      </c>
      <c r="G165" t="s">
        <v>52</v>
      </c>
      <c r="H165" t="s">
        <v>17</v>
      </c>
      <c r="I165" t="s">
        <v>92</v>
      </c>
      <c r="J165" t="s">
        <v>61</v>
      </c>
      <c r="K165" t="s">
        <v>93</v>
      </c>
      <c r="N165">
        <v>86.070707010000007</v>
      </c>
      <c r="P165">
        <v>85.420758550000002</v>
      </c>
      <c r="R165">
        <v>85.059560970000007</v>
      </c>
    </row>
    <row r="166" spans="1:20">
      <c r="A166">
        <v>24</v>
      </c>
      <c r="B166" t="s">
        <v>31</v>
      </c>
      <c r="C166" t="s">
        <v>40</v>
      </c>
      <c r="D166" t="s">
        <v>13</v>
      </c>
      <c r="E166" t="s">
        <v>30</v>
      </c>
      <c r="F166" t="s">
        <v>23</v>
      </c>
      <c r="G166" t="s">
        <v>52</v>
      </c>
      <c r="H166" t="s">
        <v>17</v>
      </c>
      <c r="I166" t="s">
        <v>92</v>
      </c>
      <c r="J166" t="s">
        <v>61</v>
      </c>
      <c r="K166" t="s">
        <v>93</v>
      </c>
      <c r="N166">
        <v>90.113747040000007</v>
      </c>
      <c r="P166">
        <v>89.54783673</v>
      </c>
      <c r="R166">
        <v>86.578074979999997</v>
      </c>
    </row>
    <row r="167" spans="1:20">
      <c r="A167">
        <v>25</v>
      </c>
      <c r="B167" t="s">
        <v>31</v>
      </c>
      <c r="C167" t="s">
        <v>41</v>
      </c>
      <c r="D167" t="s">
        <v>13</v>
      </c>
      <c r="E167" t="s">
        <v>29</v>
      </c>
      <c r="F167">
        <v>1</v>
      </c>
      <c r="G167" t="s">
        <v>52</v>
      </c>
      <c r="H167" t="s">
        <v>17</v>
      </c>
      <c r="I167" t="s">
        <v>92</v>
      </c>
      <c r="J167" t="s">
        <v>61</v>
      </c>
      <c r="K167" t="s">
        <v>93</v>
      </c>
      <c r="N167">
        <v>89.64329309</v>
      </c>
      <c r="P167">
        <v>89.512203209999996</v>
      </c>
      <c r="R167">
        <v>89.580990080000007</v>
      </c>
    </row>
    <row r="168" spans="1:20">
      <c r="A168">
        <v>26</v>
      </c>
      <c r="B168" t="s">
        <v>31</v>
      </c>
      <c r="C168" t="s">
        <v>41</v>
      </c>
      <c r="D168" t="s">
        <v>13</v>
      </c>
      <c r="E168" t="s">
        <v>30</v>
      </c>
      <c r="F168" t="s">
        <v>23</v>
      </c>
      <c r="G168" t="s">
        <v>52</v>
      </c>
      <c r="H168" t="s">
        <v>17</v>
      </c>
      <c r="I168" t="s">
        <v>92</v>
      </c>
      <c r="J168" t="s">
        <v>61</v>
      </c>
      <c r="K168" t="s">
        <v>93</v>
      </c>
      <c r="N168">
        <v>90.246940230000007</v>
      </c>
      <c r="P168">
        <v>90.171575790000006</v>
      </c>
      <c r="R168">
        <v>89.561596210000005</v>
      </c>
    </row>
    <row r="169" spans="1:20">
      <c r="A169">
        <v>27</v>
      </c>
      <c r="B169" t="s">
        <v>31</v>
      </c>
      <c r="C169" t="s">
        <v>42</v>
      </c>
      <c r="D169" t="s">
        <v>21</v>
      </c>
      <c r="E169" t="s">
        <v>22</v>
      </c>
      <c r="F169" t="s">
        <v>23</v>
      </c>
      <c r="G169" t="s">
        <v>52</v>
      </c>
      <c r="H169" t="s">
        <v>17</v>
      </c>
      <c r="I169" t="s">
        <v>92</v>
      </c>
      <c r="J169" t="s">
        <v>61</v>
      </c>
      <c r="K169" t="s">
        <v>93</v>
      </c>
      <c r="O169">
        <v>90.099357319999996</v>
      </c>
      <c r="P169">
        <v>90.129135680000005</v>
      </c>
      <c r="Q169">
        <v>90.129135680000005</v>
      </c>
      <c r="R169">
        <v>90.204925360000004</v>
      </c>
    </row>
    <row r="170" spans="1:20">
      <c r="A170">
        <v>28</v>
      </c>
      <c r="B170" t="s">
        <v>31</v>
      </c>
      <c r="C170" t="s">
        <v>42</v>
      </c>
      <c r="D170" t="s">
        <v>21</v>
      </c>
      <c r="E170" t="s">
        <v>38</v>
      </c>
      <c r="F170" t="s">
        <v>23</v>
      </c>
      <c r="G170" t="s">
        <v>52</v>
      </c>
      <c r="H170" t="s">
        <v>17</v>
      </c>
      <c r="I170" t="s">
        <v>92</v>
      </c>
      <c r="J170" t="s">
        <v>61</v>
      </c>
      <c r="K170" t="s">
        <v>93</v>
      </c>
      <c r="M170">
        <v>89.882046079999995</v>
      </c>
      <c r="N170">
        <v>89.72685079</v>
      </c>
      <c r="O170">
        <v>89.941756990000002</v>
      </c>
      <c r="P170">
        <v>88.984238070000004</v>
      </c>
      <c r="Q170">
        <v>89.941756990000002</v>
      </c>
      <c r="R170">
        <v>89.882046079999995</v>
      </c>
    </row>
    <row r="171" spans="1:20">
      <c r="A171">
        <v>29</v>
      </c>
      <c r="B171" t="s">
        <v>31</v>
      </c>
      <c r="C171" t="s">
        <v>42</v>
      </c>
      <c r="D171" t="s">
        <v>21</v>
      </c>
      <c r="E171" t="s">
        <v>29</v>
      </c>
      <c r="F171">
        <v>1</v>
      </c>
      <c r="G171" t="s">
        <v>52</v>
      </c>
      <c r="H171" t="s">
        <v>17</v>
      </c>
      <c r="I171" t="s">
        <v>92</v>
      </c>
      <c r="J171" t="s">
        <v>61</v>
      </c>
      <c r="K171" t="s">
        <v>93</v>
      </c>
      <c r="M171">
        <v>87.654602299999993</v>
      </c>
      <c r="N171">
        <v>87.442402659999999</v>
      </c>
      <c r="O171">
        <v>87.21220332</v>
      </c>
      <c r="P171">
        <v>87.21220332</v>
      </c>
      <c r="Q171">
        <v>86.962519360000002</v>
      </c>
      <c r="R171">
        <v>86.691778869999993</v>
      </c>
    </row>
    <row r="172" spans="1:20">
      <c r="A172">
        <v>30</v>
      </c>
      <c r="B172" t="s">
        <v>31</v>
      </c>
      <c r="C172" t="s">
        <v>42</v>
      </c>
      <c r="D172" t="s">
        <v>21</v>
      </c>
      <c r="E172" t="s">
        <v>30</v>
      </c>
      <c r="F172" t="s">
        <v>23</v>
      </c>
      <c r="G172" t="s">
        <v>52</v>
      </c>
      <c r="H172" t="s">
        <v>17</v>
      </c>
      <c r="I172" t="s">
        <v>92</v>
      </c>
      <c r="J172" t="s">
        <v>61</v>
      </c>
      <c r="K172" t="s">
        <v>93</v>
      </c>
      <c r="O172">
        <v>90.215349149999994</v>
      </c>
      <c r="P172">
        <v>90.14209228</v>
      </c>
      <c r="Q172">
        <v>90.14209228</v>
      </c>
      <c r="R172">
        <v>90.14209228</v>
      </c>
    </row>
    <row r="173" spans="1:20">
      <c r="A173">
        <v>31</v>
      </c>
      <c r="B173" t="s">
        <v>31</v>
      </c>
      <c r="C173" t="s">
        <v>42</v>
      </c>
      <c r="D173" t="s">
        <v>21</v>
      </c>
      <c r="E173" t="s">
        <v>43</v>
      </c>
      <c r="F173" t="s">
        <v>44</v>
      </c>
      <c r="G173" t="s">
        <v>52</v>
      </c>
      <c r="H173" t="s">
        <v>17</v>
      </c>
      <c r="I173" t="s">
        <v>92</v>
      </c>
      <c r="J173" t="s">
        <v>61</v>
      </c>
      <c r="K173" t="s">
        <v>93</v>
      </c>
      <c r="M173">
        <v>90.266445160000004</v>
      </c>
      <c r="N173">
        <v>90.259110190000001</v>
      </c>
      <c r="O173">
        <v>90.261486759999997</v>
      </c>
      <c r="P173">
        <v>90.265090630000003</v>
      </c>
      <c r="Q173">
        <v>90.263457040000006</v>
      </c>
      <c r="R173">
        <v>90.261486759999997</v>
      </c>
    </row>
    <row r="174" spans="1:20">
      <c r="A174">
        <v>32</v>
      </c>
      <c r="B174" t="s">
        <v>31</v>
      </c>
      <c r="C174" t="s">
        <v>45</v>
      </c>
      <c r="D174" t="s">
        <v>13</v>
      </c>
      <c r="E174" t="s">
        <v>29</v>
      </c>
      <c r="F174">
        <v>1</v>
      </c>
      <c r="G174" t="s">
        <v>52</v>
      </c>
      <c r="H174" t="s">
        <v>17</v>
      </c>
      <c r="I174" t="s">
        <v>92</v>
      </c>
      <c r="J174" t="s">
        <v>61</v>
      </c>
      <c r="K174" t="s">
        <v>93</v>
      </c>
      <c r="N174">
        <v>84.061267860000001</v>
      </c>
      <c r="Q174">
        <v>83.278211170000006</v>
      </c>
    </row>
    <row r="175" spans="1:20">
      <c r="A175">
        <v>33</v>
      </c>
      <c r="B175" t="s">
        <v>31</v>
      </c>
      <c r="C175" t="s">
        <v>45</v>
      </c>
      <c r="D175" t="s">
        <v>13</v>
      </c>
      <c r="E175" t="s">
        <v>30</v>
      </c>
      <c r="F175" t="s">
        <v>23</v>
      </c>
      <c r="G175" t="s">
        <v>52</v>
      </c>
      <c r="H175" t="s">
        <v>17</v>
      </c>
      <c r="I175" t="s">
        <v>92</v>
      </c>
      <c r="J175" t="s">
        <v>61</v>
      </c>
      <c r="K175" t="s">
        <v>93</v>
      </c>
      <c r="N175">
        <v>88.893209429999999</v>
      </c>
      <c r="Q175">
        <v>86.270494959999994</v>
      </c>
    </row>
    <row r="176" spans="1:20">
      <c r="A176">
        <v>85</v>
      </c>
      <c r="B176" t="s">
        <v>94</v>
      </c>
      <c r="C176" t="s">
        <v>34</v>
      </c>
      <c r="D176" t="s">
        <v>21</v>
      </c>
      <c r="E176" t="s">
        <v>43</v>
      </c>
      <c r="F176" t="s">
        <v>44</v>
      </c>
      <c r="G176" t="s">
        <v>52</v>
      </c>
      <c r="H176" t="s">
        <v>53</v>
      </c>
      <c r="I176" t="s">
        <v>18</v>
      </c>
      <c r="J176" t="s">
        <v>57</v>
      </c>
      <c r="L176">
        <v>75</v>
      </c>
      <c r="Q176">
        <v>69</v>
      </c>
    </row>
    <row r="177" spans="1:20">
      <c r="A177">
        <v>86</v>
      </c>
      <c r="B177" t="s">
        <v>95</v>
      </c>
      <c r="C177" t="s">
        <v>34</v>
      </c>
      <c r="D177" t="s">
        <v>21</v>
      </c>
      <c r="E177" t="s">
        <v>43</v>
      </c>
      <c r="F177" t="s">
        <v>44</v>
      </c>
      <c r="G177" t="s">
        <v>52</v>
      </c>
      <c r="H177" t="s">
        <v>53</v>
      </c>
      <c r="I177" t="s">
        <v>18</v>
      </c>
      <c r="J177" t="s">
        <v>57</v>
      </c>
      <c r="K177" t="s">
        <v>96</v>
      </c>
      <c r="L177">
        <v>44.44</v>
      </c>
      <c r="P177">
        <v>47.83</v>
      </c>
      <c r="R177">
        <v>47.27</v>
      </c>
      <c r="T177">
        <v>55</v>
      </c>
    </row>
    <row r="178" spans="1:20">
      <c r="A178">
        <v>87</v>
      </c>
      <c r="B178" t="s">
        <v>95</v>
      </c>
      <c r="C178" t="s">
        <v>34</v>
      </c>
      <c r="D178" t="s">
        <v>21</v>
      </c>
      <c r="E178" t="s">
        <v>29</v>
      </c>
      <c r="F178">
        <v>1</v>
      </c>
      <c r="G178" t="s">
        <v>52</v>
      </c>
      <c r="H178" t="s">
        <v>53</v>
      </c>
      <c r="I178" t="s">
        <v>18</v>
      </c>
      <c r="J178" t="s">
        <v>57</v>
      </c>
      <c r="K178" t="s">
        <v>96</v>
      </c>
      <c r="P178">
        <v>21.62</v>
      </c>
      <c r="R178">
        <v>35</v>
      </c>
    </row>
    <row r="179" spans="1:20">
      <c r="A179">
        <v>88</v>
      </c>
      <c r="B179" t="s">
        <v>95</v>
      </c>
      <c r="C179" t="s">
        <v>34</v>
      </c>
      <c r="D179" t="s">
        <v>21</v>
      </c>
      <c r="E179" t="s">
        <v>30</v>
      </c>
      <c r="F179" t="s">
        <v>23</v>
      </c>
      <c r="G179" t="s">
        <v>52</v>
      </c>
      <c r="H179" t="s">
        <v>53</v>
      </c>
      <c r="I179" t="s">
        <v>18</v>
      </c>
      <c r="J179" t="s">
        <v>57</v>
      </c>
      <c r="K179" t="s">
        <v>96</v>
      </c>
      <c r="P179">
        <v>36.71</v>
      </c>
      <c r="R179">
        <v>18.45</v>
      </c>
    </row>
    <row r="180" spans="1:20">
      <c r="A180">
        <v>89</v>
      </c>
      <c r="B180" t="s">
        <v>95</v>
      </c>
      <c r="C180" t="s">
        <v>34</v>
      </c>
      <c r="D180" t="s">
        <v>21</v>
      </c>
      <c r="E180" t="s">
        <v>43</v>
      </c>
      <c r="F180" t="s">
        <v>44</v>
      </c>
      <c r="G180" t="s">
        <v>52</v>
      </c>
      <c r="H180" t="s">
        <v>53</v>
      </c>
      <c r="I180" t="s">
        <v>18</v>
      </c>
      <c r="J180" t="s">
        <v>57</v>
      </c>
      <c r="K180" t="s">
        <v>96</v>
      </c>
      <c r="L180">
        <v>44.97</v>
      </c>
      <c r="P180">
        <v>30.37</v>
      </c>
      <c r="R180">
        <v>36.229999999999997</v>
      </c>
    </row>
    <row r="181" spans="1:20">
      <c r="A181">
        <v>90</v>
      </c>
      <c r="B181" t="s">
        <v>95</v>
      </c>
      <c r="C181" t="s">
        <v>34</v>
      </c>
      <c r="D181" t="s">
        <v>21</v>
      </c>
      <c r="E181" t="s">
        <v>29</v>
      </c>
      <c r="F181">
        <v>1</v>
      </c>
      <c r="G181" t="s">
        <v>52</v>
      </c>
      <c r="H181" t="s">
        <v>53</v>
      </c>
      <c r="I181" t="s">
        <v>18</v>
      </c>
      <c r="J181" t="s">
        <v>57</v>
      </c>
      <c r="K181" t="s">
        <v>96</v>
      </c>
      <c r="P181">
        <v>29.43</v>
      </c>
      <c r="R181">
        <v>26.86</v>
      </c>
    </row>
    <row r="182" spans="1:20">
      <c r="A182">
        <v>92</v>
      </c>
      <c r="B182" t="s">
        <v>97</v>
      </c>
      <c r="C182" t="s">
        <v>63</v>
      </c>
      <c r="D182" t="s">
        <v>28</v>
      </c>
      <c r="E182" t="s">
        <v>29</v>
      </c>
      <c r="F182">
        <v>1</v>
      </c>
      <c r="G182" t="s">
        <v>98</v>
      </c>
      <c r="H182" t="s">
        <v>17</v>
      </c>
      <c r="I182" t="s">
        <v>54</v>
      </c>
      <c r="J182" t="s">
        <v>61</v>
      </c>
      <c r="K182" t="s">
        <v>99</v>
      </c>
      <c r="L182">
        <v>61.3</v>
      </c>
      <c r="T182">
        <v>55.3</v>
      </c>
    </row>
    <row r="183" spans="1:20">
      <c r="A183">
        <v>93</v>
      </c>
      <c r="B183" t="s">
        <v>100</v>
      </c>
      <c r="C183" t="s">
        <v>63</v>
      </c>
      <c r="D183" t="s">
        <v>28</v>
      </c>
      <c r="E183" t="s">
        <v>72</v>
      </c>
      <c r="F183" t="s">
        <v>37</v>
      </c>
      <c r="G183" t="s">
        <v>52</v>
      </c>
      <c r="H183" t="s">
        <v>53</v>
      </c>
      <c r="I183" t="s">
        <v>54</v>
      </c>
      <c r="J183" t="s">
        <v>61</v>
      </c>
      <c r="L183">
        <v>91.9</v>
      </c>
      <c r="R183">
        <v>76.2</v>
      </c>
      <c r="T183">
        <v>37.9</v>
      </c>
    </row>
    <row r="184" spans="1:20">
      <c r="A184">
        <v>94</v>
      </c>
      <c r="B184" t="s">
        <v>100</v>
      </c>
      <c r="C184" t="s">
        <v>63</v>
      </c>
      <c r="D184" t="s">
        <v>28</v>
      </c>
      <c r="E184" t="s">
        <v>72</v>
      </c>
      <c r="F184" t="s">
        <v>37</v>
      </c>
      <c r="G184" t="s">
        <v>52</v>
      </c>
      <c r="H184" t="s">
        <v>53</v>
      </c>
      <c r="I184" t="s">
        <v>54</v>
      </c>
      <c r="J184" t="s">
        <v>61</v>
      </c>
      <c r="L184">
        <v>79.599999999999994</v>
      </c>
      <c r="R184">
        <v>60.1</v>
      </c>
      <c r="T184">
        <v>60</v>
      </c>
    </row>
    <row r="185" spans="1:20">
      <c r="A185">
        <v>93</v>
      </c>
      <c r="B185" t="s">
        <v>100</v>
      </c>
      <c r="C185" t="s">
        <v>63</v>
      </c>
      <c r="D185" t="s">
        <v>28</v>
      </c>
      <c r="E185" t="s">
        <v>72</v>
      </c>
      <c r="F185" t="s">
        <v>37</v>
      </c>
      <c r="G185" t="s">
        <v>76</v>
      </c>
      <c r="H185" t="s">
        <v>53</v>
      </c>
      <c r="I185" t="s">
        <v>54</v>
      </c>
      <c r="J185" t="s">
        <v>61</v>
      </c>
      <c r="K185" t="s">
        <v>47</v>
      </c>
      <c r="L185">
        <v>200</v>
      </c>
      <c r="R185">
        <v>41</v>
      </c>
      <c r="T185">
        <v>59</v>
      </c>
    </row>
    <row r="186" spans="1:20">
      <c r="A186">
        <v>94</v>
      </c>
      <c r="B186" t="s">
        <v>100</v>
      </c>
      <c r="C186" t="s">
        <v>63</v>
      </c>
      <c r="D186" t="s">
        <v>28</v>
      </c>
      <c r="E186" t="s">
        <v>72</v>
      </c>
      <c r="F186" t="s">
        <v>37</v>
      </c>
      <c r="G186" t="s">
        <v>76</v>
      </c>
      <c r="H186" t="s">
        <v>53</v>
      </c>
      <c r="I186" t="s">
        <v>54</v>
      </c>
      <c r="J186" t="s">
        <v>61</v>
      </c>
      <c r="K186" t="s">
        <v>47</v>
      </c>
      <c r="L186">
        <v>200</v>
      </c>
      <c r="R186">
        <v>41</v>
      </c>
      <c r="T186">
        <v>21</v>
      </c>
    </row>
    <row r="187" spans="1:20">
      <c r="A187">
        <v>95</v>
      </c>
      <c r="B187" t="s">
        <v>101</v>
      </c>
      <c r="C187" t="s">
        <v>34</v>
      </c>
      <c r="D187" t="s">
        <v>21</v>
      </c>
      <c r="E187" t="s">
        <v>29</v>
      </c>
      <c r="F187">
        <v>1</v>
      </c>
      <c r="G187" t="s">
        <v>52</v>
      </c>
      <c r="H187" t="s">
        <v>53</v>
      </c>
      <c r="I187" t="s">
        <v>54</v>
      </c>
      <c r="J187" t="s">
        <v>57</v>
      </c>
      <c r="K187" t="s">
        <v>102</v>
      </c>
      <c r="L187">
        <v>53.64</v>
      </c>
      <c r="R187">
        <v>44.11</v>
      </c>
      <c r="T187">
        <v>21</v>
      </c>
    </row>
    <row r="188" spans="1:20">
      <c r="A188">
        <v>96</v>
      </c>
      <c r="B188" t="s">
        <v>101</v>
      </c>
      <c r="C188" t="s">
        <v>34</v>
      </c>
      <c r="D188" t="s">
        <v>21</v>
      </c>
      <c r="E188" t="s">
        <v>103</v>
      </c>
      <c r="F188" t="s">
        <v>104</v>
      </c>
      <c r="G188" t="s">
        <v>52</v>
      </c>
      <c r="H188" t="s">
        <v>53</v>
      </c>
      <c r="I188" t="s">
        <v>54</v>
      </c>
      <c r="J188" t="s">
        <v>57</v>
      </c>
      <c r="K188" t="s">
        <v>102</v>
      </c>
      <c r="L188">
        <v>85.79</v>
      </c>
      <c r="R188">
        <v>67.510000000000005</v>
      </c>
    </row>
    <row r="189" spans="1:20">
      <c r="A189">
        <v>96</v>
      </c>
      <c r="B189" t="s">
        <v>101</v>
      </c>
      <c r="C189" t="s">
        <v>34</v>
      </c>
      <c r="D189" t="s">
        <v>21</v>
      </c>
      <c r="E189" t="s">
        <v>103</v>
      </c>
      <c r="F189" t="s">
        <v>104</v>
      </c>
      <c r="G189" t="s">
        <v>76</v>
      </c>
      <c r="H189" t="s">
        <v>53</v>
      </c>
      <c r="I189" t="s">
        <v>54</v>
      </c>
      <c r="K189" t="s">
        <v>47</v>
      </c>
      <c r="L189">
        <v>800</v>
      </c>
      <c r="M189">
        <v>631.57894739999995</v>
      </c>
      <c r="O189">
        <v>589.47368419999998</v>
      </c>
      <c r="P189">
        <v>547.36842109999998</v>
      </c>
      <c r="R189">
        <v>547.36842109999998</v>
      </c>
    </row>
    <row r="190" spans="1:20">
      <c r="A190">
        <v>96</v>
      </c>
      <c r="B190" t="s">
        <v>101</v>
      </c>
      <c r="C190" t="s">
        <v>34</v>
      </c>
      <c r="D190" t="s">
        <v>21</v>
      </c>
      <c r="E190" t="s">
        <v>103</v>
      </c>
      <c r="F190" t="s">
        <v>104</v>
      </c>
      <c r="G190" t="s">
        <v>76</v>
      </c>
      <c r="H190" t="s">
        <v>53</v>
      </c>
      <c r="I190" t="s">
        <v>54</v>
      </c>
      <c r="K190" t="s">
        <v>83</v>
      </c>
      <c r="L190">
        <v>400</v>
      </c>
      <c r="M190">
        <v>280</v>
      </c>
      <c r="O190">
        <v>240</v>
      </c>
      <c r="P190">
        <v>240</v>
      </c>
      <c r="R190">
        <v>200</v>
      </c>
    </row>
    <row r="191" spans="1:20">
      <c r="A191">
        <v>97</v>
      </c>
      <c r="B191" t="s">
        <v>105</v>
      </c>
      <c r="C191" t="s">
        <v>49</v>
      </c>
      <c r="D191" t="s">
        <v>21</v>
      </c>
      <c r="E191" t="s">
        <v>103</v>
      </c>
      <c r="F191" t="s">
        <v>104</v>
      </c>
      <c r="G191" t="s">
        <v>52</v>
      </c>
      <c r="H191" t="s">
        <v>17</v>
      </c>
      <c r="I191" t="s">
        <v>106</v>
      </c>
      <c r="J191" t="s">
        <v>61</v>
      </c>
      <c r="L191">
        <v>94.044203640000006</v>
      </c>
      <c r="M191">
        <v>94.044203640000006</v>
      </c>
      <c r="N191">
        <v>92.992383739999994</v>
      </c>
      <c r="O191">
        <v>89.014567900000003</v>
      </c>
      <c r="P191">
        <v>44.727672370000001</v>
      </c>
      <c r="Q191">
        <v>75.131724779999999</v>
      </c>
      <c r="R191">
        <v>81.744736900000007</v>
      </c>
    </row>
    <row r="192" spans="1:20">
      <c r="A192">
        <v>98</v>
      </c>
      <c r="B192" t="s">
        <v>105</v>
      </c>
      <c r="C192" t="s">
        <v>49</v>
      </c>
      <c r="D192" t="s">
        <v>21</v>
      </c>
      <c r="E192" t="s">
        <v>29</v>
      </c>
      <c r="F192">
        <v>1</v>
      </c>
      <c r="G192" t="s">
        <v>52</v>
      </c>
      <c r="H192" t="s">
        <v>17</v>
      </c>
      <c r="I192" t="s">
        <v>106</v>
      </c>
      <c r="J192" t="s">
        <v>61</v>
      </c>
      <c r="L192">
        <v>94.044203640000006</v>
      </c>
      <c r="M192">
        <v>94.044203640000006</v>
      </c>
      <c r="N192">
        <v>84.908723800000004</v>
      </c>
      <c r="O192">
        <v>80.375647990000004</v>
      </c>
      <c r="P192">
        <v>30.330686490000001</v>
      </c>
      <c r="Q192">
        <v>54.00763448</v>
      </c>
      <c r="R192">
        <v>76.571540990000003</v>
      </c>
    </row>
    <row r="193" spans="1:18">
      <c r="A193">
        <v>97</v>
      </c>
      <c r="B193" t="s">
        <v>105</v>
      </c>
      <c r="C193" t="s">
        <v>49</v>
      </c>
      <c r="D193" t="s">
        <v>21</v>
      </c>
      <c r="E193" t="s">
        <v>103</v>
      </c>
      <c r="F193" t="s">
        <v>104</v>
      </c>
      <c r="G193" t="s">
        <v>16</v>
      </c>
      <c r="H193" t="s">
        <v>17</v>
      </c>
      <c r="I193" t="s">
        <v>18</v>
      </c>
      <c r="L193">
        <v>100</v>
      </c>
      <c r="M193">
        <v>42</v>
      </c>
      <c r="N193">
        <v>61</v>
      </c>
      <c r="O193">
        <v>30</v>
      </c>
      <c r="P193">
        <v>22</v>
      </c>
      <c r="Q193">
        <v>17</v>
      </c>
      <c r="R193">
        <v>14</v>
      </c>
    </row>
    <row r="194" spans="1:18">
      <c r="A194">
        <v>98</v>
      </c>
      <c r="B194" t="s">
        <v>105</v>
      </c>
      <c r="C194" t="s">
        <v>49</v>
      </c>
      <c r="D194" t="s">
        <v>21</v>
      </c>
      <c r="E194" t="s">
        <v>29</v>
      </c>
      <c r="F194">
        <v>1</v>
      </c>
      <c r="G194" t="s">
        <v>16</v>
      </c>
      <c r="H194" t="s">
        <v>17</v>
      </c>
      <c r="I194" t="s">
        <v>18</v>
      </c>
      <c r="L194">
        <v>100</v>
      </c>
      <c r="M194">
        <v>33</v>
      </c>
      <c r="N194">
        <v>58</v>
      </c>
      <c r="O194">
        <v>36</v>
      </c>
      <c r="P194">
        <v>21</v>
      </c>
      <c r="Q194">
        <v>17</v>
      </c>
      <c r="R194">
        <v>14</v>
      </c>
    </row>
    <row r="195" spans="1:18">
      <c r="A195">
        <v>97</v>
      </c>
      <c r="B195" t="s">
        <v>105</v>
      </c>
      <c r="C195" t="s">
        <v>49</v>
      </c>
      <c r="D195" t="s">
        <v>21</v>
      </c>
      <c r="E195" t="s">
        <v>103</v>
      </c>
      <c r="F195" t="s">
        <v>104</v>
      </c>
      <c r="G195" t="s">
        <v>76</v>
      </c>
      <c r="H195" t="s">
        <v>17</v>
      </c>
      <c r="I195" t="s">
        <v>18</v>
      </c>
      <c r="K195" t="s">
        <v>47</v>
      </c>
      <c r="L195">
        <v>800</v>
      </c>
      <c r="M195">
        <v>620</v>
      </c>
      <c r="N195">
        <v>560</v>
      </c>
      <c r="O195">
        <v>408</v>
      </c>
      <c r="P195">
        <v>388</v>
      </c>
      <c r="Q195">
        <v>520</v>
      </c>
      <c r="R195">
        <v>616</v>
      </c>
    </row>
    <row r="196" spans="1:18">
      <c r="A196">
        <v>97</v>
      </c>
      <c r="B196" t="s">
        <v>105</v>
      </c>
      <c r="C196" t="s">
        <v>49</v>
      </c>
      <c r="D196" t="s">
        <v>21</v>
      </c>
      <c r="E196" t="s">
        <v>103</v>
      </c>
      <c r="F196" t="s">
        <v>104</v>
      </c>
      <c r="G196" t="s">
        <v>76</v>
      </c>
      <c r="H196" t="s">
        <v>17</v>
      </c>
      <c r="I196" t="s">
        <v>18</v>
      </c>
      <c r="K196" t="s">
        <v>83</v>
      </c>
      <c r="L196">
        <v>400</v>
      </c>
      <c r="M196">
        <v>284</v>
      </c>
      <c r="N196">
        <v>264</v>
      </c>
      <c r="O196">
        <v>196</v>
      </c>
      <c r="P196">
        <v>188</v>
      </c>
      <c r="Q196">
        <v>224</v>
      </c>
      <c r="R196">
        <v>200</v>
      </c>
    </row>
    <row r="197" spans="1:18">
      <c r="A197">
        <v>98</v>
      </c>
      <c r="B197" t="s">
        <v>105</v>
      </c>
      <c r="C197" t="s">
        <v>49</v>
      </c>
      <c r="D197" t="s">
        <v>21</v>
      </c>
      <c r="E197" t="s">
        <v>29</v>
      </c>
      <c r="F197">
        <v>1</v>
      </c>
      <c r="G197" t="s">
        <v>76</v>
      </c>
      <c r="H197" t="s">
        <v>17</v>
      </c>
      <c r="I197" t="s">
        <v>18</v>
      </c>
      <c r="K197" t="s">
        <v>47</v>
      </c>
      <c r="L197">
        <v>800</v>
      </c>
      <c r="M197">
        <v>672</v>
      </c>
      <c r="N197">
        <v>668</v>
      </c>
      <c r="O197">
        <v>576</v>
      </c>
      <c r="P197">
        <v>596</v>
      </c>
      <c r="Q197">
        <v>668</v>
      </c>
      <c r="R197">
        <v>688</v>
      </c>
    </row>
    <row r="198" spans="1:18">
      <c r="A198">
        <v>99</v>
      </c>
      <c r="B198" t="s">
        <v>107</v>
      </c>
      <c r="C198" t="s">
        <v>41</v>
      </c>
      <c r="D198" t="s">
        <v>13</v>
      </c>
      <c r="E198" t="s">
        <v>19</v>
      </c>
      <c r="F198" t="s">
        <v>15</v>
      </c>
      <c r="G198" t="s">
        <v>16</v>
      </c>
      <c r="H198" t="s">
        <v>17</v>
      </c>
      <c r="I198" t="s">
        <v>18</v>
      </c>
      <c r="L198">
        <v>98.7</v>
      </c>
      <c r="N198">
        <v>97.2</v>
      </c>
      <c r="P198">
        <v>80.7</v>
      </c>
      <c r="R198">
        <v>64.3</v>
      </c>
    </row>
    <row r="199" spans="1:18">
      <c r="A199">
        <v>100</v>
      </c>
      <c r="B199" t="s">
        <v>107</v>
      </c>
      <c r="C199" t="s">
        <v>41</v>
      </c>
      <c r="D199" t="s">
        <v>13</v>
      </c>
      <c r="E199" t="s">
        <v>14</v>
      </c>
      <c r="F199" t="s">
        <v>15</v>
      </c>
      <c r="G199" t="s">
        <v>16</v>
      </c>
      <c r="H199" t="s">
        <v>17</v>
      </c>
      <c r="I199" t="s">
        <v>18</v>
      </c>
      <c r="L199">
        <v>99.7</v>
      </c>
      <c r="N199">
        <v>98.5</v>
      </c>
      <c r="P199">
        <v>93.4</v>
      </c>
      <c r="R199">
        <v>78.2</v>
      </c>
    </row>
    <row r="200" spans="1:18">
      <c r="A200">
        <v>101</v>
      </c>
      <c r="B200" t="s">
        <v>107</v>
      </c>
      <c r="C200" t="s">
        <v>41</v>
      </c>
      <c r="D200" t="s">
        <v>13</v>
      </c>
      <c r="E200" t="s">
        <v>14</v>
      </c>
      <c r="F200" t="s">
        <v>15</v>
      </c>
      <c r="G200" t="s">
        <v>16</v>
      </c>
      <c r="H200" t="s">
        <v>17</v>
      </c>
      <c r="I200" t="s">
        <v>18</v>
      </c>
      <c r="L200">
        <v>100</v>
      </c>
      <c r="N200">
        <v>96.6</v>
      </c>
      <c r="P200">
        <v>91.8</v>
      </c>
      <c r="R200">
        <v>62.8</v>
      </c>
    </row>
    <row r="201" spans="1:18">
      <c r="A201">
        <v>99</v>
      </c>
      <c r="B201" t="s">
        <v>107</v>
      </c>
      <c r="C201" t="s">
        <v>41</v>
      </c>
      <c r="D201" t="s">
        <v>13</v>
      </c>
      <c r="E201" t="s">
        <v>19</v>
      </c>
      <c r="F201" t="s">
        <v>15</v>
      </c>
      <c r="G201" t="s">
        <v>76</v>
      </c>
      <c r="H201" t="s">
        <v>17</v>
      </c>
      <c r="I201" t="s">
        <v>18</v>
      </c>
      <c r="K201" t="s">
        <v>47</v>
      </c>
      <c r="L201">
        <v>261</v>
      </c>
      <c r="R201">
        <v>109.62</v>
      </c>
    </row>
    <row r="202" spans="1:18">
      <c r="A202">
        <v>100</v>
      </c>
      <c r="B202" t="s">
        <v>107</v>
      </c>
      <c r="C202" t="s">
        <v>41</v>
      </c>
      <c r="D202" t="s">
        <v>13</v>
      </c>
      <c r="E202" t="s">
        <v>14</v>
      </c>
      <c r="F202" t="s">
        <v>15</v>
      </c>
      <c r="G202" t="s">
        <v>76</v>
      </c>
      <c r="H202" t="s">
        <v>17</v>
      </c>
      <c r="I202" t="s">
        <v>18</v>
      </c>
      <c r="K202" t="s">
        <v>47</v>
      </c>
      <c r="L202">
        <v>261</v>
      </c>
      <c r="R202">
        <v>211.41</v>
      </c>
    </row>
    <row r="203" spans="1:18">
      <c r="A203">
        <v>101</v>
      </c>
      <c r="B203" t="s">
        <v>107</v>
      </c>
      <c r="C203" t="s">
        <v>41</v>
      </c>
      <c r="D203" t="s">
        <v>13</v>
      </c>
      <c r="E203" t="s">
        <v>14</v>
      </c>
      <c r="F203" t="s">
        <v>15</v>
      </c>
      <c r="G203" t="s">
        <v>76</v>
      </c>
      <c r="H203" t="s">
        <v>17</v>
      </c>
      <c r="I203" t="s">
        <v>18</v>
      </c>
      <c r="K203" t="s">
        <v>47</v>
      </c>
      <c r="L203">
        <v>261</v>
      </c>
      <c r="R203">
        <v>83.52</v>
      </c>
    </row>
    <row r="204" spans="1:18">
      <c r="A204">
        <v>99</v>
      </c>
      <c r="B204" t="s">
        <v>107</v>
      </c>
      <c r="C204" t="s">
        <v>41</v>
      </c>
      <c r="D204" t="s">
        <v>13</v>
      </c>
      <c r="E204" t="s">
        <v>19</v>
      </c>
      <c r="F204" t="s">
        <v>15</v>
      </c>
      <c r="G204" t="s">
        <v>52</v>
      </c>
      <c r="H204" t="s">
        <v>17</v>
      </c>
      <c r="I204" t="s">
        <v>92</v>
      </c>
      <c r="J204" t="s">
        <v>61</v>
      </c>
      <c r="N204">
        <v>91.890787360000004</v>
      </c>
      <c r="P204">
        <v>91.648121549999999</v>
      </c>
      <c r="R204">
        <v>76.970744109999998</v>
      </c>
    </row>
    <row r="205" spans="1:18">
      <c r="A205">
        <v>100</v>
      </c>
      <c r="B205" t="s">
        <v>107</v>
      </c>
      <c r="C205" t="s">
        <v>41</v>
      </c>
      <c r="D205" t="s">
        <v>13</v>
      </c>
      <c r="E205" t="s">
        <v>14</v>
      </c>
      <c r="F205" t="s">
        <v>15</v>
      </c>
      <c r="G205" t="s">
        <v>52</v>
      </c>
      <c r="H205" t="s">
        <v>17</v>
      </c>
      <c r="I205" t="s">
        <v>92</v>
      </c>
      <c r="J205" t="s">
        <v>61</v>
      </c>
      <c r="N205">
        <v>92.255507230000006</v>
      </c>
      <c r="P205">
        <v>91.620754890000001</v>
      </c>
      <c r="R205">
        <v>72.175626010000002</v>
      </c>
    </row>
    <row r="206" spans="1:18">
      <c r="A206">
        <v>101</v>
      </c>
      <c r="B206" t="s">
        <v>107</v>
      </c>
      <c r="C206" t="s">
        <v>41</v>
      </c>
      <c r="D206" t="s">
        <v>13</v>
      </c>
      <c r="E206" t="s">
        <v>14</v>
      </c>
      <c r="F206" t="s">
        <v>15</v>
      </c>
      <c r="G206" t="s">
        <v>52</v>
      </c>
      <c r="H206" t="s">
        <v>17</v>
      </c>
      <c r="I206" t="s">
        <v>92</v>
      </c>
      <c r="J206" t="s">
        <v>61</v>
      </c>
      <c r="N206">
        <v>92.101075429999995</v>
      </c>
      <c r="P206">
        <v>91.620754890000001</v>
      </c>
      <c r="R206">
        <v>79.694519589999999</v>
      </c>
    </row>
    <row r="207" spans="1:18">
      <c r="A207">
        <v>99</v>
      </c>
      <c r="B207" t="s">
        <v>107</v>
      </c>
      <c r="C207" t="s">
        <v>41</v>
      </c>
      <c r="D207" t="s">
        <v>13</v>
      </c>
      <c r="E207" t="s">
        <v>19</v>
      </c>
      <c r="F207" t="s">
        <v>15</v>
      </c>
      <c r="G207" t="s">
        <v>33</v>
      </c>
      <c r="H207" t="s">
        <v>108</v>
      </c>
      <c r="I207" t="s">
        <v>18</v>
      </c>
      <c r="L207">
        <v>70.599999999999994</v>
      </c>
    </row>
    <row r="208" spans="1:18">
      <c r="A208">
        <v>100</v>
      </c>
      <c r="B208" t="s">
        <v>107</v>
      </c>
      <c r="C208" t="s">
        <v>41</v>
      </c>
      <c r="D208" t="s">
        <v>13</v>
      </c>
      <c r="E208" t="s">
        <v>14</v>
      </c>
      <c r="F208" t="s">
        <v>15</v>
      </c>
      <c r="G208" t="s">
        <v>33</v>
      </c>
      <c r="H208" t="s">
        <v>108</v>
      </c>
      <c r="I208" t="s">
        <v>18</v>
      </c>
      <c r="L208">
        <v>62.8</v>
      </c>
    </row>
    <row r="209" spans="1:18">
      <c r="A209">
        <v>101</v>
      </c>
      <c r="B209" t="s">
        <v>107</v>
      </c>
      <c r="C209" t="s">
        <v>41</v>
      </c>
      <c r="D209" t="s">
        <v>13</v>
      </c>
      <c r="E209" t="s">
        <v>14</v>
      </c>
      <c r="F209" t="s">
        <v>15</v>
      </c>
      <c r="G209" t="s">
        <v>33</v>
      </c>
      <c r="H209" t="s">
        <v>108</v>
      </c>
      <c r="I209" t="s">
        <v>18</v>
      </c>
      <c r="L209">
        <v>69.599999999999994</v>
      </c>
    </row>
    <row r="210" spans="1:18">
      <c r="A210">
        <v>102</v>
      </c>
      <c r="B210" t="s">
        <v>109</v>
      </c>
      <c r="C210" t="s">
        <v>24</v>
      </c>
      <c r="D210" t="s">
        <v>25</v>
      </c>
      <c r="E210" t="s">
        <v>110</v>
      </c>
      <c r="F210" t="s">
        <v>15</v>
      </c>
      <c r="G210" t="s">
        <v>16</v>
      </c>
      <c r="H210" t="s">
        <v>17</v>
      </c>
      <c r="I210" t="s">
        <v>18</v>
      </c>
      <c r="L210">
        <v>100</v>
      </c>
      <c r="N210">
        <v>90.3</v>
      </c>
      <c r="P210">
        <v>66.900000000000006</v>
      </c>
      <c r="R210">
        <v>59</v>
      </c>
    </row>
    <row r="211" spans="1:18">
      <c r="A211">
        <v>103</v>
      </c>
      <c r="B211" t="s">
        <v>109</v>
      </c>
      <c r="C211" t="s">
        <v>24</v>
      </c>
      <c r="D211" t="s">
        <v>25</v>
      </c>
      <c r="E211" t="s">
        <v>22</v>
      </c>
      <c r="F211" t="s">
        <v>23</v>
      </c>
      <c r="G211" t="s">
        <v>16</v>
      </c>
      <c r="H211" t="s">
        <v>17</v>
      </c>
      <c r="I211" t="s">
        <v>18</v>
      </c>
      <c r="L211">
        <v>98.9</v>
      </c>
      <c r="N211">
        <v>80.099999999999994</v>
      </c>
      <c r="P211">
        <v>62.3</v>
      </c>
      <c r="R211">
        <v>52.1</v>
      </c>
    </row>
    <row r="212" spans="1:18">
      <c r="A212">
        <v>102</v>
      </c>
      <c r="B212" t="s">
        <v>109</v>
      </c>
      <c r="C212" t="s">
        <v>24</v>
      </c>
      <c r="D212" t="s">
        <v>25</v>
      </c>
      <c r="E212" t="s">
        <v>110</v>
      </c>
      <c r="G212" t="s">
        <v>33</v>
      </c>
      <c r="H212" t="s">
        <v>108</v>
      </c>
      <c r="I212" t="s">
        <v>18</v>
      </c>
      <c r="L212">
        <v>82.2</v>
      </c>
    </row>
    <row r="213" spans="1:18">
      <c r="A213">
        <v>103</v>
      </c>
      <c r="B213" t="s">
        <v>109</v>
      </c>
      <c r="C213" t="s">
        <v>24</v>
      </c>
      <c r="D213" t="s">
        <v>25</v>
      </c>
      <c r="E213" t="s">
        <v>22</v>
      </c>
      <c r="G213" t="s">
        <v>33</v>
      </c>
      <c r="H213" t="s">
        <v>108</v>
      </c>
      <c r="I213" t="s">
        <v>18</v>
      </c>
      <c r="L213">
        <v>54.6</v>
      </c>
    </row>
    <row r="214" spans="1:18">
      <c r="A214">
        <v>102</v>
      </c>
      <c r="B214" t="s">
        <v>109</v>
      </c>
      <c r="C214" t="s">
        <v>24</v>
      </c>
      <c r="D214" t="s">
        <v>25</v>
      </c>
      <c r="E214" t="s">
        <v>110</v>
      </c>
      <c r="F214" t="s">
        <v>15</v>
      </c>
      <c r="G214" t="s">
        <v>52</v>
      </c>
      <c r="H214" t="s">
        <v>17</v>
      </c>
      <c r="I214" t="s">
        <v>92</v>
      </c>
      <c r="N214">
        <v>89.356836580000007</v>
      </c>
      <c r="P214">
        <v>90.207890559999996</v>
      </c>
      <c r="R214">
        <v>87.613848070000003</v>
      </c>
    </row>
    <row r="215" spans="1:18">
      <c r="A215">
        <v>103</v>
      </c>
      <c r="B215" t="s">
        <v>109</v>
      </c>
      <c r="C215" t="s">
        <v>24</v>
      </c>
      <c r="D215" t="s">
        <v>25</v>
      </c>
      <c r="E215" t="s">
        <v>22</v>
      </c>
      <c r="F215" t="s">
        <v>23</v>
      </c>
      <c r="G215" t="s">
        <v>52</v>
      </c>
      <c r="H215" t="s">
        <v>17</v>
      </c>
      <c r="I215" t="s">
        <v>92</v>
      </c>
      <c r="N215">
        <v>92.407168650000003</v>
      </c>
      <c r="P215">
        <v>90.333307219999995</v>
      </c>
      <c r="R215">
        <v>48.661569829999998</v>
      </c>
    </row>
    <row r="216" spans="1:18">
      <c r="A216">
        <v>104</v>
      </c>
      <c r="B216" t="s">
        <v>111</v>
      </c>
      <c r="C216" t="s">
        <v>112</v>
      </c>
      <c r="D216" t="s">
        <v>28</v>
      </c>
      <c r="E216" t="s">
        <v>110</v>
      </c>
      <c r="F216" t="s">
        <v>15</v>
      </c>
      <c r="G216" t="s">
        <v>52</v>
      </c>
      <c r="H216" t="s">
        <v>53</v>
      </c>
      <c r="I216" t="s">
        <v>54</v>
      </c>
      <c r="J216" t="s">
        <v>57</v>
      </c>
      <c r="L216">
        <v>52.38</v>
      </c>
      <c r="R216">
        <v>28.17</v>
      </c>
    </row>
    <row r="217" spans="1:18">
      <c r="A217">
        <v>105</v>
      </c>
      <c r="B217" t="s">
        <v>111</v>
      </c>
      <c r="C217" t="s">
        <v>112</v>
      </c>
      <c r="D217" t="s">
        <v>28</v>
      </c>
      <c r="E217" t="s">
        <v>30</v>
      </c>
      <c r="F217" t="s">
        <v>23</v>
      </c>
      <c r="G217" t="s">
        <v>52</v>
      </c>
      <c r="H217" t="s">
        <v>53</v>
      </c>
      <c r="I217" t="s">
        <v>54</v>
      </c>
      <c r="J217" t="s">
        <v>57</v>
      </c>
      <c r="L217">
        <v>61.74</v>
      </c>
      <c r="R217">
        <v>39.869999999999997</v>
      </c>
    </row>
    <row r="218" spans="1:18">
      <c r="A218">
        <v>106</v>
      </c>
      <c r="B218" t="s">
        <v>113</v>
      </c>
      <c r="C218" t="s">
        <v>49</v>
      </c>
      <c r="D218" t="s">
        <v>21</v>
      </c>
      <c r="E218" t="s">
        <v>22</v>
      </c>
      <c r="F218" t="s">
        <v>23</v>
      </c>
      <c r="G218" t="s">
        <v>52</v>
      </c>
      <c r="H218" t="s">
        <v>53</v>
      </c>
      <c r="I218" t="s">
        <v>54</v>
      </c>
      <c r="J218" t="s">
        <v>55</v>
      </c>
      <c r="L218">
        <v>4.3</v>
      </c>
      <c r="R218">
        <v>6.3</v>
      </c>
    </row>
    <row r="219" spans="1:18">
      <c r="A219">
        <v>107</v>
      </c>
      <c r="B219" t="s">
        <v>113</v>
      </c>
      <c r="C219" t="s">
        <v>49</v>
      </c>
      <c r="D219" t="s">
        <v>21</v>
      </c>
      <c r="E219" t="s">
        <v>114</v>
      </c>
      <c r="F219" t="s">
        <v>51</v>
      </c>
      <c r="G219" t="s">
        <v>52</v>
      </c>
      <c r="H219" t="s">
        <v>53</v>
      </c>
      <c r="I219" t="s">
        <v>54</v>
      </c>
      <c r="J219" t="s">
        <v>55</v>
      </c>
      <c r="L219">
        <v>11.8</v>
      </c>
      <c r="R219">
        <v>7.1</v>
      </c>
    </row>
    <row r="220" spans="1:18">
      <c r="A220">
        <v>108</v>
      </c>
      <c r="B220" t="s">
        <v>113</v>
      </c>
      <c r="C220" t="s">
        <v>49</v>
      </c>
      <c r="D220" t="s">
        <v>21</v>
      </c>
      <c r="E220" t="s">
        <v>56</v>
      </c>
      <c r="F220" t="s">
        <v>51</v>
      </c>
      <c r="G220" t="s">
        <v>52</v>
      </c>
      <c r="H220" t="s">
        <v>53</v>
      </c>
      <c r="I220" t="s">
        <v>54</v>
      </c>
      <c r="J220" t="s">
        <v>55</v>
      </c>
      <c r="L220">
        <v>36</v>
      </c>
      <c r="R220">
        <v>4.7</v>
      </c>
    </row>
    <row r="221" spans="1:18">
      <c r="A221">
        <v>106</v>
      </c>
      <c r="B221" t="s">
        <v>113</v>
      </c>
      <c r="C221" t="s">
        <v>49</v>
      </c>
      <c r="D221" t="s">
        <v>21</v>
      </c>
      <c r="E221" t="s">
        <v>22</v>
      </c>
      <c r="F221" t="s">
        <v>23</v>
      </c>
      <c r="G221" t="s">
        <v>76</v>
      </c>
      <c r="H221" t="s">
        <v>53</v>
      </c>
      <c r="I221" t="s">
        <v>54</v>
      </c>
      <c r="K221" t="s">
        <v>47</v>
      </c>
      <c r="L221">
        <v>80</v>
      </c>
      <c r="R221">
        <v>28</v>
      </c>
    </row>
    <row r="222" spans="1:18">
      <c r="A222">
        <v>107</v>
      </c>
      <c r="B222" t="s">
        <v>113</v>
      </c>
      <c r="C222" t="s">
        <v>49</v>
      </c>
      <c r="D222" t="s">
        <v>21</v>
      </c>
      <c r="E222" t="s">
        <v>114</v>
      </c>
      <c r="F222" t="s">
        <v>51</v>
      </c>
      <c r="G222" t="s">
        <v>76</v>
      </c>
      <c r="H222" t="s">
        <v>53</v>
      </c>
      <c r="I222" t="s">
        <v>54</v>
      </c>
      <c r="K222" t="s">
        <v>77</v>
      </c>
      <c r="L222">
        <v>440</v>
      </c>
      <c r="R222">
        <v>286</v>
      </c>
    </row>
    <row r="223" spans="1:18">
      <c r="A223">
        <v>108</v>
      </c>
      <c r="B223" t="s">
        <v>113</v>
      </c>
      <c r="C223" t="s">
        <v>49</v>
      </c>
      <c r="D223" t="s">
        <v>21</v>
      </c>
      <c r="E223" t="s">
        <v>56</v>
      </c>
      <c r="F223" t="s">
        <v>51</v>
      </c>
      <c r="G223" t="s">
        <v>76</v>
      </c>
      <c r="H223" t="s">
        <v>53</v>
      </c>
      <c r="I223" t="s">
        <v>54</v>
      </c>
      <c r="K223" t="s">
        <v>47</v>
      </c>
      <c r="L223">
        <v>120</v>
      </c>
      <c r="R223">
        <v>72</v>
      </c>
    </row>
    <row r="224" spans="1:18">
      <c r="A224">
        <v>108</v>
      </c>
      <c r="B224" t="s">
        <v>113</v>
      </c>
      <c r="C224" t="s">
        <v>49</v>
      </c>
      <c r="D224" t="s">
        <v>21</v>
      </c>
      <c r="E224" t="s">
        <v>56</v>
      </c>
      <c r="F224" t="s">
        <v>51</v>
      </c>
      <c r="G224" t="s">
        <v>76</v>
      </c>
      <c r="H224" t="s">
        <v>53</v>
      </c>
      <c r="I224" t="s">
        <v>54</v>
      </c>
      <c r="K224" t="s">
        <v>77</v>
      </c>
      <c r="L224">
        <v>440</v>
      </c>
      <c r="R224">
        <v>101.2</v>
      </c>
    </row>
    <row r="225" spans="1:18">
      <c r="A225">
        <v>109</v>
      </c>
      <c r="B225" t="s">
        <v>115</v>
      </c>
      <c r="C225" t="s">
        <v>24</v>
      </c>
      <c r="D225" t="s">
        <v>25</v>
      </c>
      <c r="E225" t="s">
        <v>39</v>
      </c>
      <c r="F225" t="s">
        <v>51</v>
      </c>
      <c r="G225" t="s">
        <v>52</v>
      </c>
      <c r="H225" t="s">
        <v>53</v>
      </c>
      <c r="I225" t="s">
        <v>18</v>
      </c>
      <c r="J225" t="s">
        <v>57</v>
      </c>
      <c r="L225">
        <v>100</v>
      </c>
      <c r="R225">
        <v>70.900000000000006</v>
      </c>
    </row>
    <row r="226" spans="1:18">
      <c r="A226">
        <v>110</v>
      </c>
      <c r="B226" t="s">
        <v>115</v>
      </c>
      <c r="C226" t="s">
        <v>24</v>
      </c>
      <c r="D226" t="s">
        <v>25</v>
      </c>
      <c r="E226" t="s">
        <v>29</v>
      </c>
      <c r="F226">
        <v>1</v>
      </c>
      <c r="G226" t="s">
        <v>52</v>
      </c>
      <c r="H226" t="s">
        <v>53</v>
      </c>
      <c r="I226" t="s">
        <v>18</v>
      </c>
      <c r="J226" t="s">
        <v>57</v>
      </c>
      <c r="L226">
        <v>57.7</v>
      </c>
      <c r="R226">
        <v>36.200000000000003</v>
      </c>
    </row>
    <row r="227" spans="1:18">
      <c r="A227">
        <v>36</v>
      </c>
      <c r="B227" t="s">
        <v>116</v>
      </c>
      <c r="C227" t="s">
        <v>49</v>
      </c>
      <c r="D227" t="s">
        <v>21</v>
      </c>
      <c r="E227" t="s">
        <v>39</v>
      </c>
      <c r="F227" t="s">
        <v>51</v>
      </c>
      <c r="G227" t="s">
        <v>76</v>
      </c>
      <c r="H227" t="s">
        <v>53</v>
      </c>
      <c r="I227" t="s">
        <v>54</v>
      </c>
      <c r="K227" t="s">
        <v>47</v>
      </c>
      <c r="L227">
        <v>120</v>
      </c>
      <c r="R227">
        <v>96</v>
      </c>
    </row>
    <row r="228" spans="1:18">
      <c r="A228">
        <v>36</v>
      </c>
      <c r="B228" t="s">
        <v>116</v>
      </c>
      <c r="C228" t="s">
        <v>49</v>
      </c>
      <c r="D228" t="s">
        <v>21</v>
      </c>
      <c r="E228" t="s">
        <v>39</v>
      </c>
      <c r="F228" t="s">
        <v>51</v>
      </c>
      <c r="G228" t="s">
        <v>76</v>
      </c>
      <c r="H228" t="s">
        <v>53</v>
      </c>
      <c r="I228" t="s">
        <v>54</v>
      </c>
      <c r="K228" t="s">
        <v>77</v>
      </c>
      <c r="L228">
        <v>750</v>
      </c>
      <c r="R228">
        <v>495</v>
      </c>
    </row>
    <row r="229" spans="1:18">
      <c r="A229">
        <v>38</v>
      </c>
      <c r="B229" t="s">
        <v>117</v>
      </c>
      <c r="C229" t="s">
        <v>34</v>
      </c>
      <c r="D229" t="s">
        <v>21</v>
      </c>
      <c r="E229" t="s">
        <v>59</v>
      </c>
      <c r="F229" t="s">
        <v>60</v>
      </c>
      <c r="G229" t="s">
        <v>76</v>
      </c>
      <c r="H229" t="s">
        <v>53</v>
      </c>
      <c r="I229" t="s">
        <v>54</v>
      </c>
      <c r="K229" t="s">
        <v>47</v>
      </c>
      <c r="L229">
        <v>800</v>
      </c>
      <c r="R229">
        <v>624</v>
      </c>
    </row>
    <row r="230" spans="1:18">
      <c r="A230">
        <v>38</v>
      </c>
      <c r="B230" t="s">
        <v>117</v>
      </c>
      <c r="C230" t="s">
        <v>34</v>
      </c>
      <c r="D230" t="s">
        <v>21</v>
      </c>
      <c r="E230" t="s">
        <v>59</v>
      </c>
      <c r="F230" t="s">
        <v>60</v>
      </c>
      <c r="G230" t="s">
        <v>76</v>
      </c>
      <c r="H230" t="s">
        <v>53</v>
      </c>
      <c r="I230" t="s">
        <v>54</v>
      </c>
      <c r="K230" t="s">
        <v>77</v>
      </c>
      <c r="L230">
        <v>400</v>
      </c>
      <c r="R230">
        <v>204</v>
      </c>
    </row>
    <row r="231" spans="1:18">
      <c r="A231">
        <v>40</v>
      </c>
      <c r="B231" t="s">
        <v>116</v>
      </c>
      <c r="C231" t="s">
        <v>34</v>
      </c>
      <c r="D231" t="s">
        <v>21</v>
      </c>
      <c r="E231" t="s">
        <v>39</v>
      </c>
      <c r="F231" t="s">
        <v>51</v>
      </c>
      <c r="G231" t="s">
        <v>76</v>
      </c>
      <c r="H231" t="s">
        <v>53</v>
      </c>
      <c r="I231" t="s">
        <v>54</v>
      </c>
      <c r="K231" t="s">
        <v>47</v>
      </c>
      <c r="L231">
        <v>120</v>
      </c>
      <c r="R231">
        <v>115.2</v>
      </c>
    </row>
    <row r="232" spans="1:18">
      <c r="A232">
        <v>40</v>
      </c>
      <c r="B232" t="s">
        <v>116</v>
      </c>
      <c r="C232" t="s">
        <v>34</v>
      </c>
      <c r="D232" t="s">
        <v>21</v>
      </c>
      <c r="E232" t="s">
        <v>39</v>
      </c>
      <c r="F232" t="s">
        <v>51</v>
      </c>
      <c r="G232" t="s">
        <v>76</v>
      </c>
      <c r="H232" t="s">
        <v>53</v>
      </c>
      <c r="I232" t="s">
        <v>54</v>
      </c>
      <c r="K232" t="s">
        <v>77</v>
      </c>
      <c r="L232">
        <v>750</v>
      </c>
      <c r="R232">
        <v>450</v>
      </c>
    </row>
    <row r="233" spans="1:18">
      <c r="A233">
        <v>41</v>
      </c>
      <c r="B233" t="s">
        <v>116</v>
      </c>
      <c r="C233" t="s">
        <v>62</v>
      </c>
      <c r="D233" t="s">
        <v>25</v>
      </c>
      <c r="E233" t="s">
        <v>39</v>
      </c>
      <c r="F233" t="s">
        <v>51</v>
      </c>
      <c r="G233" t="s">
        <v>76</v>
      </c>
      <c r="H233" t="s">
        <v>53</v>
      </c>
      <c r="I233" t="s">
        <v>54</v>
      </c>
      <c r="K233" t="s">
        <v>47</v>
      </c>
      <c r="L233">
        <v>120</v>
      </c>
      <c r="R233">
        <v>91.2</v>
      </c>
    </row>
    <row r="234" spans="1:18">
      <c r="A234">
        <v>41</v>
      </c>
      <c r="B234" t="s">
        <v>116</v>
      </c>
      <c r="C234" t="s">
        <v>62</v>
      </c>
      <c r="D234" t="s">
        <v>25</v>
      </c>
      <c r="E234" t="s">
        <v>39</v>
      </c>
      <c r="F234" t="s">
        <v>51</v>
      </c>
      <c r="G234" t="s">
        <v>76</v>
      </c>
      <c r="H234" t="s">
        <v>53</v>
      </c>
      <c r="I234" t="s">
        <v>54</v>
      </c>
      <c r="K234" t="s">
        <v>77</v>
      </c>
      <c r="L234">
        <v>750</v>
      </c>
      <c r="R234">
        <v>472.5</v>
      </c>
    </row>
    <row r="235" spans="1:18">
      <c r="A235">
        <v>43</v>
      </c>
      <c r="B235" t="s">
        <v>118</v>
      </c>
      <c r="C235" t="s">
        <v>63</v>
      </c>
      <c r="D235" t="s">
        <v>28</v>
      </c>
      <c r="E235" t="s">
        <v>39</v>
      </c>
      <c r="F235" t="s">
        <v>51</v>
      </c>
      <c r="G235" t="s">
        <v>76</v>
      </c>
      <c r="H235" t="s">
        <v>53</v>
      </c>
      <c r="I235" t="s">
        <v>54</v>
      </c>
      <c r="K235" t="s">
        <v>47</v>
      </c>
      <c r="L235">
        <v>120</v>
      </c>
      <c r="R235">
        <v>116.47058819999999</v>
      </c>
    </row>
    <row r="236" spans="1:18">
      <c r="A236">
        <v>43</v>
      </c>
      <c r="B236" t="s">
        <v>118</v>
      </c>
      <c r="C236" t="s">
        <v>63</v>
      </c>
      <c r="D236" t="s">
        <v>28</v>
      </c>
      <c r="E236" t="s">
        <v>39</v>
      </c>
      <c r="F236" t="s">
        <v>51</v>
      </c>
      <c r="G236" t="s">
        <v>76</v>
      </c>
      <c r="H236" t="s">
        <v>53</v>
      </c>
      <c r="I236" t="s">
        <v>54</v>
      </c>
      <c r="K236" t="s">
        <v>77</v>
      </c>
      <c r="L236">
        <v>750</v>
      </c>
      <c r="R236">
        <v>449.21190890000003</v>
      </c>
    </row>
    <row r="237" spans="1:18">
      <c r="A237">
        <v>44</v>
      </c>
      <c r="B237" t="s">
        <v>119</v>
      </c>
      <c r="C237" t="s">
        <v>20</v>
      </c>
      <c r="D237" t="s">
        <v>21</v>
      </c>
      <c r="E237" t="s">
        <v>39</v>
      </c>
      <c r="F237" t="s">
        <v>51</v>
      </c>
      <c r="G237" t="s">
        <v>76</v>
      </c>
      <c r="H237" t="s">
        <v>53</v>
      </c>
      <c r="I237" t="s">
        <v>54</v>
      </c>
      <c r="K237" t="s">
        <v>47</v>
      </c>
      <c r="L237">
        <v>120</v>
      </c>
      <c r="R237">
        <v>90</v>
      </c>
    </row>
    <row r="238" spans="1:18">
      <c r="A238">
        <v>44</v>
      </c>
      <c r="B238" t="s">
        <v>119</v>
      </c>
      <c r="C238" t="s">
        <v>20</v>
      </c>
      <c r="D238" t="s">
        <v>21</v>
      </c>
      <c r="E238" t="s">
        <v>39</v>
      </c>
      <c r="F238" t="s">
        <v>51</v>
      </c>
      <c r="G238" t="s">
        <v>76</v>
      </c>
      <c r="H238" t="s">
        <v>53</v>
      </c>
      <c r="I238" t="s">
        <v>54</v>
      </c>
      <c r="K238" t="s">
        <v>77</v>
      </c>
      <c r="L238">
        <v>750</v>
      </c>
      <c r="R238">
        <v>450</v>
      </c>
    </row>
    <row r="239" spans="1:18">
      <c r="A239">
        <v>47</v>
      </c>
      <c r="B239" t="s">
        <v>116</v>
      </c>
      <c r="C239" t="s">
        <v>49</v>
      </c>
      <c r="D239" t="s">
        <v>21</v>
      </c>
      <c r="E239" t="s">
        <v>30</v>
      </c>
      <c r="F239" t="s">
        <v>23</v>
      </c>
      <c r="G239" t="s">
        <v>76</v>
      </c>
      <c r="H239" t="s">
        <v>53</v>
      </c>
      <c r="I239" t="s">
        <v>54</v>
      </c>
      <c r="K239" t="s">
        <v>47</v>
      </c>
      <c r="L239">
        <v>55</v>
      </c>
      <c r="R239">
        <v>11.55</v>
      </c>
    </row>
    <row r="240" spans="1:18">
      <c r="A240">
        <v>49</v>
      </c>
      <c r="B240" t="s">
        <v>117</v>
      </c>
      <c r="C240" t="s">
        <v>34</v>
      </c>
      <c r="D240" t="s">
        <v>21</v>
      </c>
      <c r="E240" t="s">
        <v>29</v>
      </c>
      <c r="F240">
        <v>1</v>
      </c>
      <c r="G240" t="s">
        <v>76</v>
      </c>
      <c r="H240" t="s">
        <v>53</v>
      </c>
      <c r="I240" t="s">
        <v>54</v>
      </c>
      <c r="K240" t="s">
        <v>47</v>
      </c>
      <c r="L240">
        <v>1000</v>
      </c>
      <c r="R240">
        <v>850</v>
      </c>
    </row>
    <row r="241" spans="1:18">
      <c r="A241">
        <v>51</v>
      </c>
      <c r="B241" t="s">
        <v>116</v>
      </c>
      <c r="C241" t="s">
        <v>34</v>
      </c>
      <c r="D241" t="s">
        <v>21</v>
      </c>
      <c r="E241" t="s">
        <v>30</v>
      </c>
      <c r="F241" t="s">
        <v>23</v>
      </c>
      <c r="G241" t="s">
        <v>76</v>
      </c>
      <c r="H241" t="s">
        <v>53</v>
      </c>
      <c r="I241" t="s">
        <v>54</v>
      </c>
      <c r="K241" t="s">
        <v>47</v>
      </c>
      <c r="L241">
        <v>55</v>
      </c>
      <c r="R241">
        <v>22.55</v>
      </c>
    </row>
    <row r="242" spans="1:18">
      <c r="A242">
        <v>52</v>
      </c>
      <c r="B242" t="s">
        <v>116</v>
      </c>
      <c r="C242" t="s">
        <v>62</v>
      </c>
      <c r="D242" t="s">
        <v>25</v>
      </c>
      <c r="E242" t="s">
        <v>30</v>
      </c>
      <c r="F242" t="s">
        <v>23</v>
      </c>
      <c r="G242" t="s">
        <v>76</v>
      </c>
      <c r="H242" t="s">
        <v>53</v>
      </c>
      <c r="I242" t="s">
        <v>54</v>
      </c>
      <c r="K242" t="s">
        <v>47</v>
      </c>
      <c r="L242">
        <v>55</v>
      </c>
      <c r="R242">
        <v>8.25</v>
      </c>
    </row>
    <row r="243" spans="1:18">
      <c r="A243">
        <v>54</v>
      </c>
      <c r="B243" t="s">
        <v>118</v>
      </c>
      <c r="C243" t="s">
        <v>63</v>
      </c>
      <c r="D243" t="s">
        <v>28</v>
      </c>
      <c r="E243" t="s">
        <v>30</v>
      </c>
      <c r="F243" t="s">
        <v>23</v>
      </c>
      <c r="G243" t="s">
        <v>76</v>
      </c>
      <c r="H243" t="s">
        <v>53</v>
      </c>
      <c r="I243" t="s">
        <v>54</v>
      </c>
      <c r="K243" t="s">
        <v>47</v>
      </c>
      <c r="L243">
        <v>55</v>
      </c>
      <c r="R243">
        <v>19.927536230000001</v>
      </c>
    </row>
    <row r="244" spans="1:18">
      <c r="A244">
        <v>55</v>
      </c>
      <c r="B244" t="s">
        <v>119</v>
      </c>
      <c r="C244" t="s">
        <v>20</v>
      </c>
      <c r="D244" t="s">
        <v>21</v>
      </c>
      <c r="E244" t="s">
        <v>29</v>
      </c>
      <c r="F244">
        <v>1</v>
      </c>
      <c r="G244" t="s">
        <v>76</v>
      </c>
      <c r="H244" t="s">
        <v>53</v>
      </c>
      <c r="I244" t="s">
        <v>54</v>
      </c>
      <c r="K244" t="s">
        <v>47</v>
      </c>
      <c r="L244">
        <v>1000</v>
      </c>
      <c r="R244">
        <v>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AF8B6-7673-4010-92A3-2F5A1E841AA6}">
  <dimension ref="A1:W127"/>
  <sheetViews>
    <sheetView workbookViewId="0">
      <selection activeCell="Q17" sqref="Q17"/>
    </sheetView>
  </sheetViews>
  <sheetFormatPr defaultRowHeight="14.4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>
        <v>0</v>
      </c>
      <c r="M1" s="1">
        <v>6</v>
      </c>
      <c r="N1" s="1">
        <v>12</v>
      </c>
      <c r="O1" s="1">
        <v>18</v>
      </c>
      <c r="P1" s="1">
        <v>24</v>
      </c>
      <c r="Q1" s="1">
        <v>30</v>
      </c>
      <c r="R1" s="1">
        <v>36</v>
      </c>
      <c r="S1" s="1">
        <v>42</v>
      </c>
      <c r="T1" s="1">
        <v>48</v>
      </c>
      <c r="U1" s="3" t="s">
        <v>120</v>
      </c>
      <c r="V1" s="3" t="s">
        <v>121</v>
      </c>
      <c r="W1" s="1"/>
    </row>
    <row r="2" spans="1:23">
      <c r="A2">
        <v>34</v>
      </c>
      <c r="B2" t="s">
        <v>48</v>
      </c>
      <c r="C2" t="s">
        <v>49</v>
      </c>
      <c r="D2" t="s">
        <v>21</v>
      </c>
      <c r="E2" t="s">
        <v>50</v>
      </c>
      <c r="F2" s="4" t="s">
        <v>51</v>
      </c>
      <c r="G2" t="s">
        <v>52</v>
      </c>
      <c r="H2" t="s">
        <v>53</v>
      </c>
      <c r="I2" t="s">
        <v>54</v>
      </c>
      <c r="J2" t="s">
        <v>55</v>
      </c>
      <c r="L2">
        <v>43.046357620000002</v>
      </c>
      <c r="R2">
        <v>15.47619048</v>
      </c>
    </row>
    <row r="3" spans="1:23">
      <c r="A3">
        <v>45</v>
      </c>
      <c r="B3" t="s">
        <v>48</v>
      </c>
      <c r="C3" t="s">
        <v>49</v>
      </c>
      <c r="D3" t="s">
        <v>21</v>
      </c>
      <c r="E3" t="s">
        <v>22</v>
      </c>
      <c r="F3" s="4" t="s">
        <v>23</v>
      </c>
      <c r="G3" t="s">
        <v>52</v>
      </c>
      <c r="H3" t="s">
        <v>53</v>
      </c>
      <c r="I3" t="s">
        <v>54</v>
      </c>
      <c r="J3" t="s">
        <v>55</v>
      </c>
      <c r="L3">
        <v>15.009041590000001</v>
      </c>
      <c r="R3">
        <v>16.727272729999999</v>
      </c>
    </row>
    <row r="4" spans="1:23">
      <c r="F4" s="4"/>
      <c r="K4" s="5" t="s">
        <v>122</v>
      </c>
      <c r="L4" s="5">
        <f>IF(100*(L2-L3)/(100-L3)&lt;0,1,100*(L2-L3)/(100-L3))</f>
        <v>32.988586732657836</v>
      </c>
      <c r="M4" s="5"/>
      <c r="N4" s="5"/>
      <c r="O4" s="5"/>
      <c r="P4" s="5"/>
      <c r="Q4" s="5"/>
      <c r="R4" s="5">
        <f>IF(100*(R2-R3)/(100-R3)&lt;0,1,100*(R2-R3)/(100-R3))</f>
        <v>1</v>
      </c>
      <c r="U4" s="5">
        <f>IF(L4&lt;0,"",LN(L4/(100-L4)))</f>
        <v>-0.70870130709910906</v>
      </c>
      <c r="V4" s="5">
        <f>IF(R4&lt;0,"",(LN(R4/(100-R4))-U4)/36)</f>
        <v>-0.10795607063987446</v>
      </c>
    </row>
    <row r="5" spans="1:23">
      <c r="F5" s="4"/>
    </row>
    <row r="6" spans="1:23">
      <c r="A6">
        <v>35</v>
      </c>
      <c r="B6" t="s">
        <v>48</v>
      </c>
      <c r="C6" t="s">
        <v>49</v>
      </c>
      <c r="D6" t="s">
        <v>21</v>
      </c>
      <c r="E6" t="s">
        <v>56</v>
      </c>
      <c r="F6" s="4" t="s">
        <v>51</v>
      </c>
      <c r="G6" t="s">
        <v>52</v>
      </c>
      <c r="H6" t="s">
        <v>53</v>
      </c>
      <c r="I6" t="s">
        <v>54</v>
      </c>
      <c r="J6" t="s">
        <v>55</v>
      </c>
      <c r="L6">
        <v>78.017241380000002</v>
      </c>
      <c r="R6">
        <v>17.51054852</v>
      </c>
    </row>
    <row r="7" spans="1:23">
      <c r="A7">
        <v>46</v>
      </c>
      <c r="B7" t="s">
        <v>48</v>
      </c>
      <c r="C7" t="s">
        <v>49</v>
      </c>
      <c r="D7" t="s">
        <v>21</v>
      </c>
      <c r="E7" t="s">
        <v>22</v>
      </c>
      <c r="F7" s="4" t="s">
        <v>23</v>
      </c>
      <c r="G7" t="s">
        <v>52</v>
      </c>
      <c r="H7" t="s">
        <v>53</v>
      </c>
      <c r="I7" t="s">
        <v>54</v>
      </c>
      <c r="J7" t="s">
        <v>55</v>
      </c>
      <c r="L7">
        <v>14.937759339999999</v>
      </c>
      <c r="R7">
        <v>16.69902913</v>
      </c>
    </row>
    <row r="8" spans="1:23">
      <c r="F8" s="4"/>
      <c r="K8" s="5" t="s">
        <v>122</v>
      </c>
      <c r="L8" s="5">
        <f>IF(100*(L6-L7)/(100-L7)&lt;0,1,100*(L6-L7)/(100-L7))</f>
        <v>74.156854499205238</v>
      </c>
      <c r="M8" s="5"/>
      <c r="N8" s="5"/>
      <c r="O8" s="5"/>
      <c r="P8" s="5"/>
      <c r="Q8" s="5"/>
      <c r="R8" s="5">
        <f>IF(100*(R6-R7)/(100-R7)&lt;0,1,100*(R6-R7)/(100-R7))</f>
        <v>0.97420159876223156</v>
      </c>
      <c r="U8" s="5">
        <f>IF(L8&lt;0,"",LN(L8/(100-L8)))</f>
        <v>1.0541371038859599</v>
      </c>
      <c r="V8" s="5">
        <f>IF(R8&lt;0,"",(LN(R8/(100-R8))-U8)/36)</f>
        <v>-0.15765707018035416</v>
      </c>
    </row>
    <row r="9" spans="1:23">
      <c r="F9" s="4"/>
    </row>
    <row r="10" spans="1:23">
      <c r="A10">
        <v>36</v>
      </c>
      <c r="B10" t="s">
        <v>48</v>
      </c>
      <c r="C10" t="s">
        <v>49</v>
      </c>
      <c r="D10" t="s">
        <v>21</v>
      </c>
      <c r="E10" t="s">
        <v>39</v>
      </c>
      <c r="F10" s="4" t="s">
        <v>51</v>
      </c>
      <c r="G10" t="s">
        <v>52</v>
      </c>
      <c r="H10" t="s">
        <v>53</v>
      </c>
      <c r="I10" t="s">
        <v>54</v>
      </c>
      <c r="J10" t="s">
        <v>57</v>
      </c>
      <c r="L10">
        <v>78.017241380000002</v>
      </c>
      <c r="R10">
        <v>32.142857139999997</v>
      </c>
    </row>
    <row r="11" spans="1:23">
      <c r="A11">
        <v>47</v>
      </c>
      <c r="B11" t="s">
        <v>48</v>
      </c>
      <c r="C11" t="s">
        <v>49</v>
      </c>
      <c r="D11" t="s">
        <v>21</v>
      </c>
      <c r="E11" t="s">
        <v>30</v>
      </c>
      <c r="F11" s="4" t="s">
        <v>23</v>
      </c>
      <c r="G11" t="s">
        <v>52</v>
      </c>
      <c r="H11" t="s">
        <v>53</v>
      </c>
      <c r="I11" t="s">
        <v>54</v>
      </c>
      <c r="J11" t="s">
        <v>57</v>
      </c>
      <c r="L11">
        <v>44.242424239999998</v>
      </c>
      <c r="R11">
        <v>30.038022810000001</v>
      </c>
    </row>
    <row r="12" spans="1:23">
      <c r="F12" s="4"/>
      <c r="K12" s="5" t="s">
        <v>122</v>
      </c>
      <c r="L12" s="5">
        <f>IF(100*(L10-L11)/(100-L11)&lt;0,1,100*(L10-L11)/(100-L11))</f>
        <v>60.574400302801116</v>
      </c>
      <c r="M12" s="5"/>
      <c r="N12" s="5"/>
      <c r="O12" s="5"/>
      <c r="P12" s="5"/>
      <c r="Q12" s="5"/>
      <c r="R12" s="5">
        <f>IF(100*(R10-R11)/(100-R11)&lt;0,1,100*(R10-R11)/(100-R11))</f>
        <v>3.0085403737000869</v>
      </c>
      <c r="U12" s="5">
        <f>IF(L12&lt;0,"",LN(L12/(100-L12)))</f>
        <v>0.4294570227532154</v>
      </c>
      <c r="V12" s="5">
        <f>IF(R12&lt;0,"",(LN(R12/(100-R12))-U12)/36)</f>
        <v>-0.10840624768959563</v>
      </c>
    </row>
    <row r="13" spans="1:23">
      <c r="F13" s="4"/>
    </row>
    <row r="14" spans="1:23">
      <c r="A14">
        <v>37</v>
      </c>
      <c r="B14" t="s">
        <v>48</v>
      </c>
      <c r="C14" t="s">
        <v>58</v>
      </c>
      <c r="D14" t="s">
        <v>21</v>
      </c>
      <c r="E14" t="s">
        <v>39</v>
      </c>
      <c r="F14" s="4" t="s">
        <v>51</v>
      </c>
      <c r="G14" t="s">
        <v>52</v>
      </c>
      <c r="H14" t="s">
        <v>53</v>
      </c>
      <c r="I14" t="s">
        <v>54</v>
      </c>
      <c r="J14" t="s">
        <v>57</v>
      </c>
      <c r="L14">
        <v>54.672897200000001</v>
      </c>
      <c r="R14">
        <v>32.142857139999997</v>
      </c>
    </row>
    <row r="15" spans="1:23">
      <c r="A15">
        <v>48</v>
      </c>
      <c r="B15" t="s">
        <v>48</v>
      </c>
      <c r="C15" t="s">
        <v>58</v>
      </c>
      <c r="D15" t="s">
        <v>21</v>
      </c>
      <c r="E15" t="s">
        <v>30</v>
      </c>
      <c r="F15" s="4" t="s">
        <v>23</v>
      </c>
      <c r="G15" t="s">
        <v>52</v>
      </c>
      <c r="H15" t="s">
        <v>53</v>
      </c>
      <c r="I15" t="s">
        <v>54</v>
      </c>
      <c r="J15" t="s">
        <v>57</v>
      </c>
      <c r="L15">
        <v>34.821428570000002</v>
      </c>
      <c r="R15">
        <v>38.308457709999999</v>
      </c>
    </row>
    <row r="16" spans="1:23">
      <c r="F16" s="4"/>
      <c r="K16" s="5" t="s">
        <v>122</v>
      </c>
      <c r="L16" s="5">
        <f>IF(100*(L14-L15)/(100-L15)&lt;0,1,100*(L14-L15)/(100-L15))</f>
        <v>30.457047760428335</v>
      </c>
      <c r="M16" s="5"/>
      <c r="N16" s="5"/>
      <c r="O16" s="5"/>
      <c r="P16" s="5"/>
      <c r="Q16" s="5"/>
      <c r="R16" s="5">
        <f>IF(100*(R14-R15)/(100-R15)&lt;0,1,100*(R14-R15)/(100-R15))</f>
        <v>1</v>
      </c>
      <c r="U16" s="5">
        <f>IF(L16&lt;0,"",LN(L16/(100-L16)))</f>
        <v>-0.82562715859282287</v>
      </c>
      <c r="V16" s="5">
        <f>IF(R16&lt;0,"",(LN(R16/(100-R16))-U16)/36)</f>
        <v>-0.10470813032060464</v>
      </c>
    </row>
    <row r="17" spans="1:22">
      <c r="F17" s="4"/>
    </row>
    <row r="18" spans="1:22">
      <c r="A18">
        <v>38</v>
      </c>
      <c r="B18" t="s">
        <v>48</v>
      </c>
      <c r="C18" t="s">
        <v>34</v>
      </c>
      <c r="D18" t="s">
        <v>21</v>
      </c>
      <c r="E18" t="s">
        <v>59</v>
      </c>
      <c r="F18" s="4" t="s">
        <v>60</v>
      </c>
      <c r="G18" t="s">
        <v>52</v>
      </c>
      <c r="H18" t="s">
        <v>53</v>
      </c>
      <c r="I18" t="s">
        <v>54</v>
      </c>
      <c r="J18" t="s">
        <v>57</v>
      </c>
      <c r="L18">
        <v>80.303030300000003</v>
      </c>
      <c r="R18">
        <v>66.666666669999998</v>
      </c>
    </row>
    <row r="19" spans="1:22">
      <c r="A19">
        <v>49</v>
      </c>
      <c r="B19" t="s">
        <v>48</v>
      </c>
      <c r="C19" t="s">
        <v>34</v>
      </c>
      <c r="D19" t="s">
        <v>21</v>
      </c>
      <c r="E19" t="s">
        <v>29</v>
      </c>
      <c r="F19" s="4">
        <v>1</v>
      </c>
      <c r="G19" t="s">
        <v>52</v>
      </c>
      <c r="H19" t="s">
        <v>53</v>
      </c>
      <c r="I19" t="s">
        <v>54</v>
      </c>
      <c r="J19" t="s">
        <v>57</v>
      </c>
      <c r="L19">
        <v>41.052631580000003</v>
      </c>
      <c r="R19">
        <v>36.752136749999998</v>
      </c>
    </row>
    <row r="20" spans="1:22">
      <c r="F20" s="4"/>
      <c r="K20" s="5" t="s">
        <v>122</v>
      </c>
      <c r="L20" s="5">
        <f>IF(100*(L18-L19)/(100-L19)&lt;0,1,100*(L18-L19)/(100-L19))</f>
        <v>66.585497829760456</v>
      </c>
      <c r="M20" s="5"/>
      <c r="N20" s="5"/>
      <c r="O20" s="5"/>
      <c r="P20" s="5"/>
      <c r="Q20" s="5"/>
      <c r="R20" s="5">
        <f>IF(100*(R18-R19)/(100-R19)&lt;0,1,100*(R18-R19)/(100-R19))</f>
        <v>47.297297304348064</v>
      </c>
      <c r="U20" s="5">
        <f>IF(L20&lt;0,"",LN(L20/(100-L20)))</f>
        <v>0.68949680107110944</v>
      </c>
      <c r="V20" s="5">
        <f>IF(R20&lt;0,"",(LN(R20/(100-R20))-U20)/36)</f>
        <v>-2.2158621817457921E-2</v>
      </c>
    </row>
    <row r="21" spans="1:22">
      <c r="F21" s="4"/>
    </row>
    <row r="22" spans="1:22">
      <c r="A22">
        <v>39</v>
      </c>
      <c r="B22" t="s">
        <v>48</v>
      </c>
      <c r="C22" t="s">
        <v>34</v>
      </c>
      <c r="D22" t="s">
        <v>21</v>
      </c>
      <c r="E22" t="s">
        <v>39</v>
      </c>
      <c r="F22" s="4" t="s">
        <v>51</v>
      </c>
      <c r="G22" t="s">
        <v>52</v>
      </c>
      <c r="H22" t="s">
        <v>53</v>
      </c>
      <c r="I22" t="s">
        <v>54</v>
      </c>
      <c r="J22" t="s">
        <v>57</v>
      </c>
      <c r="L22">
        <v>96.590909089999997</v>
      </c>
      <c r="R22">
        <v>78.095238100000003</v>
      </c>
    </row>
    <row r="23" spans="1:22">
      <c r="A23">
        <v>50</v>
      </c>
      <c r="B23" t="s">
        <v>48</v>
      </c>
      <c r="C23" t="s">
        <v>34</v>
      </c>
      <c r="D23" t="s">
        <v>21</v>
      </c>
      <c r="E23" t="s">
        <v>30</v>
      </c>
      <c r="F23" s="4" t="s">
        <v>23</v>
      </c>
      <c r="G23" t="s">
        <v>52</v>
      </c>
      <c r="H23" t="s">
        <v>53</v>
      </c>
      <c r="I23" t="s">
        <v>54</v>
      </c>
      <c r="J23" t="s">
        <v>57</v>
      </c>
      <c r="L23">
        <v>44.117647060000003</v>
      </c>
      <c r="R23">
        <v>28.767123290000001</v>
      </c>
    </row>
    <row r="24" spans="1:22">
      <c r="F24" s="4"/>
      <c r="K24" s="5" t="s">
        <v>122</v>
      </c>
      <c r="L24" s="5">
        <f>IF(100*(L22-L23)/(100-L23)&lt;0,1,100*(L22-L23)/(100-L23))</f>
        <v>93.89952152934525</v>
      </c>
      <c r="M24" s="5"/>
      <c r="N24" s="5"/>
      <c r="O24" s="5"/>
      <c r="P24" s="5"/>
      <c r="Q24" s="5"/>
      <c r="R24" s="5">
        <f>IF(100*(R22-R23)/(100-R23)&lt;0,1,100*(R22-R23)/(100-R23))</f>
        <v>69.249084254763929</v>
      </c>
      <c r="U24" s="5">
        <f>IF(L24&lt;0,"",LN(L24/(100-L24)))</f>
        <v>2.7338580847516702</v>
      </c>
      <c r="V24" s="5">
        <f>IF(R24&lt;0,"",(LN(R24/(100-R24))-U24)/36)</f>
        <v>-5.3390776046432241E-2</v>
      </c>
    </row>
    <row r="25" spans="1:22">
      <c r="F25" s="4"/>
    </row>
    <row r="26" spans="1:22">
      <c r="A26">
        <v>40</v>
      </c>
      <c r="B26" t="s">
        <v>48</v>
      </c>
      <c r="C26" t="s">
        <v>34</v>
      </c>
      <c r="D26" t="s">
        <v>21</v>
      </c>
      <c r="E26" t="s">
        <v>39</v>
      </c>
      <c r="F26" s="4" t="s">
        <v>51</v>
      </c>
      <c r="G26" t="s">
        <v>52</v>
      </c>
      <c r="H26" t="s">
        <v>53</v>
      </c>
      <c r="I26" t="s">
        <v>54</v>
      </c>
      <c r="J26" t="s">
        <v>61</v>
      </c>
      <c r="L26">
        <v>94.017094020000002</v>
      </c>
      <c r="R26">
        <v>69.662921350000005</v>
      </c>
    </row>
    <row r="27" spans="1:22">
      <c r="A27">
        <v>51</v>
      </c>
      <c r="B27" t="s">
        <v>48</v>
      </c>
      <c r="C27" t="s">
        <v>34</v>
      </c>
      <c r="D27" t="s">
        <v>21</v>
      </c>
      <c r="E27" t="s">
        <v>30</v>
      </c>
      <c r="F27" s="4" t="s">
        <v>23</v>
      </c>
      <c r="G27" t="s">
        <v>52</v>
      </c>
      <c r="H27" t="s">
        <v>53</v>
      </c>
      <c r="I27" t="s">
        <v>54</v>
      </c>
      <c r="J27" t="s">
        <v>61</v>
      </c>
      <c r="L27">
        <v>88.5</v>
      </c>
      <c r="R27">
        <v>56.281407039999998</v>
      </c>
    </row>
    <row r="28" spans="1:22">
      <c r="F28" s="4"/>
      <c r="K28" s="5" t="s">
        <v>122</v>
      </c>
      <c r="L28" s="5">
        <f>IF(100*(L26-L27)/(100-L27)&lt;0,1,100*(L26-L27)/(100-L27))</f>
        <v>47.974730608695666</v>
      </c>
      <c r="M28" s="5"/>
      <c r="N28" s="5"/>
      <c r="O28" s="5"/>
      <c r="P28" s="5"/>
      <c r="Q28" s="5"/>
      <c r="R28" s="5">
        <f>IF(100*(R26-R27)/(100-R27)&lt;0,1,100*(R26-R27)/(100-R27))</f>
        <v>30.6082913561361</v>
      </c>
      <c r="U28" s="5">
        <f>IF(L28&lt;0,"",LN(L28/(100-L28)))</f>
        <v>-8.1055123744269181E-2</v>
      </c>
      <c r="V28" s="5">
        <f>IF(R28&lt;0,"",(LN(R28/(100-R28))-U28)/36)</f>
        <v>-2.0484481473177118E-2</v>
      </c>
    </row>
    <row r="29" spans="1:22">
      <c r="F29" s="4"/>
    </row>
    <row r="30" spans="1:22">
      <c r="A30">
        <v>41</v>
      </c>
      <c r="B30" t="s">
        <v>48</v>
      </c>
      <c r="C30" t="s">
        <v>62</v>
      </c>
      <c r="D30" t="s">
        <v>25</v>
      </c>
      <c r="E30" t="s">
        <v>39</v>
      </c>
      <c r="F30" s="4" t="s">
        <v>51</v>
      </c>
      <c r="G30" t="s">
        <v>52</v>
      </c>
      <c r="H30" t="s">
        <v>53</v>
      </c>
      <c r="I30" t="s">
        <v>54</v>
      </c>
      <c r="J30" t="s">
        <v>61</v>
      </c>
      <c r="L30">
        <v>14.28571429</v>
      </c>
      <c r="R30">
        <v>12.3655914</v>
      </c>
    </row>
    <row r="31" spans="1:22">
      <c r="A31">
        <v>52</v>
      </c>
      <c r="B31" t="s">
        <v>48</v>
      </c>
      <c r="C31" t="s">
        <v>62</v>
      </c>
      <c r="D31" t="s">
        <v>25</v>
      </c>
      <c r="E31" t="s">
        <v>30</v>
      </c>
      <c r="F31" s="4" t="s">
        <v>23</v>
      </c>
      <c r="G31" t="s">
        <v>52</v>
      </c>
      <c r="H31" t="s">
        <v>53</v>
      </c>
      <c r="I31" t="s">
        <v>54</v>
      </c>
      <c r="J31" t="s">
        <v>61</v>
      </c>
      <c r="L31">
        <v>83.333333330000002</v>
      </c>
      <c r="R31">
        <v>70.909090910000003</v>
      </c>
    </row>
    <row r="32" spans="1:22">
      <c r="F32" s="4"/>
      <c r="K32" s="5" t="s">
        <v>122</v>
      </c>
      <c r="L32" s="5">
        <f>IF(100*(L30-L31)/(100-L31)&lt;0,1,100*(L30-L31)/(100-L31))</f>
        <v>1</v>
      </c>
      <c r="M32" s="5"/>
      <c r="N32" s="5"/>
      <c r="O32" s="5"/>
      <c r="P32" s="5"/>
      <c r="Q32" s="5"/>
      <c r="R32" s="5">
        <f>IF(100*(R30-R31)/(100-R31)&lt;0,1,100*(R30-R31)/(100-R31))</f>
        <v>1</v>
      </c>
      <c r="U32" s="5" t="str">
        <f>IF(L32&lt;=1,"",LN(L32/(100-L32)))</f>
        <v/>
      </c>
      <c r="V32" s="5" t="str">
        <f>IF(R32&lt;=1,"",(LN(R32/(100-R32))-U32)/36)</f>
        <v/>
      </c>
    </row>
    <row r="33" spans="1:22">
      <c r="F33" s="4"/>
    </row>
    <row r="34" spans="1:22">
      <c r="A34">
        <v>42</v>
      </c>
      <c r="B34" t="s">
        <v>48</v>
      </c>
      <c r="C34" t="s">
        <v>63</v>
      </c>
      <c r="D34" t="s">
        <v>28</v>
      </c>
      <c r="E34" t="s">
        <v>64</v>
      </c>
      <c r="F34" s="4" t="s">
        <v>65</v>
      </c>
      <c r="G34" t="s">
        <v>52</v>
      </c>
      <c r="H34" t="s">
        <v>53</v>
      </c>
      <c r="I34" t="s">
        <v>54</v>
      </c>
      <c r="J34" t="s">
        <v>55</v>
      </c>
      <c r="L34">
        <v>95.70815451</v>
      </c>
      <c r="R34">
        <v>95.087719300000003</v>
      </c>
    </row>
    <row r="35" spans="1:22">
      <c r="A35">
        <v>53</v>
      </c>
      <c r="B35" t="s">
        <v>48</v>
      </c>
      <c r="C35" t="s">
        <v>63</v>
      </c>
      <c r="D35" t="s">
        <v>28</v>
      </c>
      <c r="E35" t="s">
        <v>19</v>
      </c>
      <c r="F35" s="4" t="s">
        <v>15</v>
      </c>
      <c r="G35" t="s">
        <v>52</v>
      </c>
      <c r="H35" t="s">
        <v>53</v>
      </c>
      <c r="I35" t="s">
        <v>54</v>
      </c>
      <c r="J35" t="s">
        <v>55</v>
      </c>
      <c r="L35">
        <v>9.2050209209999991</v>
      </c>
      <c r="R35">
        <v>14.14141414</v>
      </c>
    </row>
    <row r="36" spans="1:22">
      <c r="F36" s="4"/>
      <c r="K36" s="5" t="s">
        <v>122</v>
      </c>
      <c r="L36" s="5">
        <f>IF(100*(L34-L35)/(100-L35)&lt;0,1,100*(L34-L35)/(100-L35))</f>
        <v>95.273036534029387</v>
      </c>
      <c r="M36" s="5"/>
      <c r="N36" s="5"/>
      <c r="O36" s="5"/>
      <c r="P36" s="5"/>
      <c r="Q36" s="5"/>
      <c r="R36" s="5">
        <f>IF(100*(R34-R35)/(100-R35)&lt;0,1,100*(R34-R35)/(100-R35))</f>
        <v>94.278637773035413</v>
      </c>
      <c r="U36" s="5">
        <f>IF(L36&lt;0,"",LN(L36/(100-L36)))</f>
        <v>3.0034638151576645</v>
      </c>
      <c r="V36" s="5">
        <f>IF(R36&lt;0,"",(LN(R36/(100-R36))-U36)/36)</f>
        <v>-5.5948920704695553E-3</v>
      </c>
    </row>
    <row r="37" spans="1:22">
      <c r="F37" s="4"/>
    </row>
    <row r="38" spans="1:22">
      <c r="A38">
        <v>43</v>
      </c>
      <c r="B38" t="s">
        <v>48</v>
      </c>
      <c r="C38" t="s">
        <v>63</v>
      </c>
      <c r="D38" t="s">
        <v>28</v>
      </c>
      <c r="E38" t="s">
        <v>39</v>
      </c>
      <c r="F38" s="4" t="s">
        <v>51</v>
      </c>
      <c r="G38" t="s">
        <v>52</v>
      </c>
      <c r="H38" t="s">
        <v>53</v>
      </c>
      <c r="I38" t="s">
        <v>54</v>
      </c>
      <c r="J38" t="s">
        <v>61</v>
      </c>
      <c r="L38">
        <v>58.125</v>
      </c>
      <c r="R38">
        <v>57.258064519999998</v>
      </c>
    </row>
    <row r="39" spans="1:22">
      <c r="A39">
        <v>54</v>
      </c>
      <c r="B39" t="s">
        <v>48</v>
      </c>
      <c r="C39" t="s">
        <v>63</v>
      </c>
      <c r="D39" t="s">
        <v>28</v>
      </c>
      <c r="E39" t="s">
        <v>30</v>
      </c>
      <c r="F39" s="4" t="s">
        <v>23</v>
      </c>
      <c r="G39" t="s">
        <v>52</v>
      </c>
      <c r="H39" t="s">
        <v>53</v>
      </c>
      <c r="I39" t="s">
        <v>54</v>
      </c>
      <c r="J39" t="s">
        <v>61</v>
      </c>
      <c r="L39">
        <v>95.238095240000007</v>
      </c>
      <c r="R39">
        <v>86.956521739999999</v>
      </c>
    </row>
    <row r="40" spans="1:22">
      <c r="F40" s="4"/>
      <c r="K40" s="5" t="s">
        <v>122</v>
      </c>
      <c r="L40" s="5">
        <f>IF(100*(L38-L39)/(100-L39)&lt;0,1,100*(L38-L39)/(100-L39))</f>
        <v>1</v>
      </c>
      <c r="M40" s="5"/>
      <c r="N40" s="5"/>
      <c r="O40" s="5"/>
      <c r="P40" s="5"/>
      <c r="Q40" s="5"/>
      <c r="R40" s="5">
        <f>IF(100*(R38-R39)/(100-R39)&lt;0,1,100*(R38-R39)/(100-R39))</f>
        <v>1</v>
      </c>
      <c r="U40" s="5" t="str">
        <f>IF(L40&lt;=1,"",LN(L40/(100-L40)))</f>
        <v/>
      </c>
      <c r="V40" s="5" t="str">
        <f>IF(R40&lt;=1,"",(LN(R40/(100-R40))-U40)/36)</f>
        <v/>
      </c>
    </row>
    <row r="41" spans="1:22">
      <c r="F41" s="4"/>
    </row>
    <row r="42" spans="1:22">
      <c r="A42">
        <v>44</v>
      </c>
      <c r="B42" t="s">
        <v>66</v>
      </c>
      <c r="C42" t="s">
        <v>20</v>
      </c>
      <c r="D42" t="s">
        <v>21</v>
      </c>
      <c r="E42" t="s">
        <v>39</v>
      </c>
      <c r="F42" s="4" t="s">
        <v>51</v>
      </c>
      <c r="G42" t="s">
        <v>52</v>
      </c>
      <c r="H42" t="s">
        <v>53</v>
      </c>
      <c r="I42" t="s">
        <v>54</v>
      </c>
      <c r="J42" t="s">
        <v>57</v>
      </c>
      <c r="L42">
        <v>73.255813950000004</v>
      </c>
      <c r="R42">
        <v>69.101123599999994</v>
      </c>
    </row>
    <row r="43" spans="1:22">
      <c r="A43">
        <v>55</v>
      </c>
      <c r="B43" t="s">
        <v>66</v>
      </c>
      <c r="C43" t="s">
        <v>20</v>
      </c>
      <c r="D43" t="s">
        <v>21</v>
      </c>
      <c r="E43" t="s">
        <v>29</v>
      </c>
      <c r="F43" s="4">
        <v>1</v>
      </c>
      <c r="G43" t="s">
        <v>52</v>
      </c>
      <c r="H43" t="s">
        <v>53</v>
      </c>
      <c r="I43" t="s">
        <v>54</v>
      </c>
      <c r="J43" t="s">
        <v>57</v>
      </c>
      <c r="L43">
        <v>39.130434780000002</v>
      </c>
      <c r="R43">
        <v>27.659574469999999</v>
      </c>
    </row>
    <row r="44" spans="1:22">
      <c r="F44" s="4"/>
      <c r="K44" s="5" t="s">
        <v>122</v>
      </c>
      <c r="L44" s="5">
        <f>IF(100*(L42-L43)/(100-L43)&lt;0,1,100*(L42-L43)/(100-L43))</f>
        <v>56.063122919740152</v>
      </c>
      <c r="M44" s="5"/>
      <c r="N44" s="5"/>
      <c r="O44" s="5"/>
      <c r="P44" s="5"/>
      <c r="Q44" s="5"/>
      <c r="R44" s="5">
        <f>IF(100*(R42-R43)/(100-R43)&lt;0,1,100*(R42-R43)/(100-R43))</f>
        <v>57.286847328281127</v>
      </c>
      <c r="U44" s="5">
        <f>IF(L44&lt;0,"",LN(L44/(100-L44)))</f>
        <v>0.24372425885801799</v>
      </c>
      <c r="V44" s="5">
        <f>IF(R44&lt;0,"",(LN(R44/(100-R44))-U44)/36)</f>
        <v>1.3844416692270728E-3</v>
      </c>
    </row>
    <row r="45" spans="1:22">
      <c r="F45" s="4"/>
    </row>
    <row r="46" spans="1:22">
      <c r="A46">
        <v>69</v>
      </c>
      <c r="B46" t="s">
        <v>73</v>
      </c>
      <c r="C46" t="s">
        <v>74</v>
      </c>
      <c r="D46" t="s">
        <v>21</v>
      </c>
      <c r="E46" t="s">
        <v>39</v>
      </c>
      <c r="F46" s="4" t="s">
        <v>51</v>
      </c>
      <c r="G46" t="s">
        <v>52</v>
      </c>
      <c r="H46" t="s">
        <v>53</v>
      </c>
      <c r="I46" t="s">
        <v>54</v>
      </c>
      <c r="J46" t="s">
        <v>61</v>
      </c>
      <c r="L46">
        <v>80.52</v>
      </c>
      <c r="R46">
        <v>61.53</v>
      </c>
    </row>
    <row r="47" spans="1:22">
      <c r="A47">
        <v>70</v>
      </c>
      <c r="B47" t="s">
        <v>73</v>
      </c>
      <c r="C47" t="s">
        <v>74</v>
      </c>
      <c r="D47" t="s">
        <v>21</v>
      </c>
      <c r="E47" t="s">
        <v>59</v>
      </c>
      <c r="F47" s="4" t="s">
        <v>60</v>
      </c>
      <c r="G47" t="s">
        <v>52</v>
      </c>
      <c r="H47" t="s">
        <v>53</v>
      </c>
      <c r="I47" t="s">
        <v>54</v>
      </c>
      <c r="J47" t="s">
        <v>61</v>
      </c>
      <c r="L47">
        <v>66.56</v>
      </c>
      <c r="R47">
        <v>55.05</v>
      </c>
    </row>
    <row r="48" spans="1:22">
      <c r="A48">
        <v>71</v>
      </c>
      <c r="B48" t="s">
        <v>73</v>
      </c>
      <c r="C48" t="s">
        <v>74</v>
      </c>
      <c r="D48" t="s">
        <v>21</v>
      </c>
      <c r="E48" t="s">
        <v>75</v>
      </c>
      <c r="F48" s="4" t="s">
        <v>23</v>
      </c>
      <c r="G48" t="s">
        <v>52</v>
      </c>
      <c r="H48" t="s">
        <v>53</v>
      </c>
      <c r="I48" t="s">
        <v>54</v>
      </c>
      <c r="J48" t="s">
        <v>61</v>
      </c>
      <c r="L48">
        <v>55.24</v>
      </c>
      <c r="R48">
        <v>40.67</v>
      </c>
    </row>
    <row r="49" spans="1:22">
      <c r="F49" s="4"/>
      <c r="K49" s="5" t="s">
        <v>122</v>
      </c>
      <c r="L49" s="5">
        <f>100*(L46-L48)/(100-L48)</f>
        <v>56.478999106344943</v>
      </c>
      <c r="M49" s="5"/>
      <c r="N49" s="5"/>
      <c r="O49" s="5"/>
      <c r="P49" s="5"/>
      <c r="Q49" s="5"/>
      <c r="R49" s="5">
        <f>100*(R46-R48)/(100-R48)</f>
        <v>35.15927861115793</v>
      </c>
      <c r="U49" s="5">
        <f>IF(L49&lt;0,"",LN(L49/(100-L49)))</f>
        <v>0.26062527106426742</v>
      </c>
      <c r="V49" s="5">
        <f>IF(R49&lt;0,"",(LN(R49/(100-R49))-U49)/36)</f>
        <v>-2.4240848284884573E-2</v>
      </c>
    </row>
    <row r="50" spans="1:22">
      <c r="F50" s="4"/>
      <c r="K50" s="5" t="s">
        <v>122</v>
      </c>
      <c r="L50" s="5">
        <f>100*(L47-L48)/(100-L48)</f>
        <v>25.290437890974086</v>
      </c>
      <c r="M50" s="5"/>
      <c r="N50" s="5"/>
      <c r="O50" s="5"/>
      <c r="P50" s="5"/>
      <c r="Q50" s="5"/>
      <c r="R50" s="5">
        <f>100*(R47-R48)/(100-R48)</f>
        <v>24.237316703185567</v>
      </c>
      <c r="U50" s="5">
        <f>IF(L50&lt;0,"",LN(L50/(100-L50)))</f>
        <v>-1.0831817154414638</v>
      </c>
      <c r="V50" s="5">
        <f>IF(R50&lt;0,"",(LN(R50/(100-R50))-U50)/36)</f>
        <v>-1.5702970328684779E-3</v>
      </c>
    </row>
    <row r="51" spans="1:22">
      <c r="F51" s="4"/>
    </row>
    <row r="52" spans="1:22">
      <c r="A52">
        <v>60</v>
      </c>
      <c r="B52" t="s">
        <v>84</v>
      </c>
      <c r="C52" t="s">
        <v>58</v>
      </c>
      <c r="D52" t="s">
        <v>21</v>
      </c>
      <c r="E52" t="s">
        <v>64</v>
      </c>
      <c r="F52" s="4" t="s">
        <v>65</v>
      </c>
      <c r="G52" t="s">
        <v>52</v>
      </c>
      <c r="H52" t="s">
        <v>53</v>
      </c>
      <c r="I52" t="s">
        <v>54</v>
      </c>
      <c r="J52" t="s">
        <v>55</v>
      </c>
      <c r="L52">
        <v>15.5</v>
      </c>
      <c r="R52">
        <v>11.5</v>
      </c>
    </row>
    <row r="53" spans="1:22">
      <c r="A53">
        <v>65</v>
      </c>
      <c r="B53" t="s">
        <v>84</v>
      </c>
      <c r="C53" t="s">
        <v>58</v>
      </c>
      <c r="D53" t="s">
        <v>21</v>
      </c>
      <c r="E53" t="s">
        <v>19</v>
      </c>
      <c r="F53" s="4" t="s">
        <v>15</v>
      </c>
      <c r="G53" t="s">
        <v>52</v>
      </c>
      <c r="H53" t="s">
        <v>53</v>
      </c>
      <c r="I53" t="s">
        <v>54</v>
      </c>
      <c r="J53" t="s">
        <v>55</v>
      </c>
      <c r="L53">
        <v>11.8</v>
      </c>
      <c r="R53">
        <v>6.4</v>
      </c>
    </row>
    <row r="54" spans="1:22">
      <c r="F54" s="4"/>
      <c r="K54" s="5" t="s">
        <v>122</v>
      </c>
      <c r="L54" s="5">
        <f>100*(L52-L53)/(100-L53)</f>
        <v>4.1950113378684799</v>
      </c>
      <c r="M54" s="5"/>
      <c r="N54" s="5"/>
      <c r="O54" s="5"/>
      <c r="P54" s="5"/>
      <c r="Q54" s="5"/>
      <c r="R54" s="5">
        <f>100*(R52-R53)/(100-R53)</f>
        <v>5.448717948717948</v>
      </c>
      <c r="U54" s="5">
        <f>IF(L54&lt;0,"",LN(L54/(100-L54)))</f>
        <v>-3.1284187147129496</v>
      </c>
      <c r="V54" s="5">
        <f>IF(R54&lt;0,"",(LN(R54/(100-R54))-U54)/36)</f>
        <v>7.6293528452596E-3</v>
      </c>
    </row>
    <row r="55" spans="1:22">
      <c r="F55" s="4"/>
    </row>
    <row r="56" spans="1:22">
      <c r="A56">
        <v>106</v>
      </c>
      <c r="B56" t="s">
        <v>113</v>
      </c>
      <c r="C56" t="s">
        <v>49</v>
      </c>
      <c r="D56" t="s">
        <v>21</v>
      </c>
      <c r="E56" t="s">
        <v>22</v>
      </c>
      <c r="F56" s="4" t="s">
        <v>23</v>
      </c>
      <c r="G56" t="s">
        <v>52</v>
      </c>
      <c r="H56" t="s">
        <v>53</v>
      </c>
      <c r="I56" t="s">
        <v>54</v>
      </c>
      <c r="J56" t="s">
        <v>55</v>
      </c>
      <c r="L56">
        <v>4.3</v>
      </c>
      <c r="R56">
        <v>6.3</v>
      </c>
    </row>
    <row r="57" spans="1:22">
      <c r="A57">
        <v>107</v>
      </c>
      <c r="B57" t="s">
        <v>113</v>
      </c>
      <c r="C57" t="s">
        <v>49</v>
      </c>
      <c r="D57" t="s">
        <v>21</v>
      </c>
      <c r="E57" t="s">
        <v>114</v>
      </c>
      <c r="F57" s="4" t="s">
        <v>51</v>
      </c>
      <c r="G57" t="s">
        <v>52</v>
      </c>
      <c r="H57" t="s">
        <v>53</v>
      </c>
      <c r="I57" t="s">
        <v>54</v>
      </c>
      <c r="J57" t="s">
        <v>55</v>
      </c>
      <c r="L57">
        <v>11.8</v>
      </c>
      <c r="R57">
        <v>7.1</v>
      </c>
    </row>
    <row r="58" spans="1:22">
      <c r="A58">
        <v>108</v>
      </c>
      <c r="B58" t="s">
        <v>113</v>
      </c>
      <c r="C58" t="s">
        <v>49</v>
      </c>
      <c r="D58" t="s">
        <v>21</v>
      </c>
      <c r="E58" t="s">
        <v>56</v>
      </c>
      <c r="F58" s="4" t="s">
        <v>51</v>
      </c>
      <c r="G58" t="s">
        <v>52</v>
      </c>
      <c r="H58" t="s">
        <v>53</v>
      </c>
      <c r="I58" t="s">
        <v>54</v>
      </c>
      <c r="J58" t="s">
        <v>55</v>
      </c>
      <c r="L58">
        <v>36</v>
      </c>
      <c r="R58">
        <v>4.7</v>
      </c>
    </row>
    <row r="59" spans="1:22">
      <c r="F59" s="4"/>
      <c r="K59" s="5" t="s">
        <v>122</v>
      </c>
      <c r="L59" s="5">
        <f>100*(L57-L56)/(100-L56)</f>
        <v>7.8369905956112866</v>
      </c>
      <c r="M59" s="5"/>
      <c r="N59" s="5"/>
      <c r="O59" s="5"/>
      <c r="P59" s="5"/>
      <c r="Q59" s="5"/>
      <c r="R59" s="5">
        <f>100*(R57-R56)/(100-R56)</f>
        <v>0.8537886872998931</v>
      </c>
      <c r="U59" s="5">
        <f>IF(L59&lt;0,"",LN(L59/(100-L59)))</f>
        <v>-2.4647039424704809</v>
      </c>
      <c r="V59" s="5">
        <f>IF(R59&lt;0,"",(LN(R59/(100-R59))-U59)/36)</f>
        <v>-6.3610090407320061E-2</v>
      </c>
    </row>
    <row r="60" spans="1:22">
      <c r="F60" s="4"/>
      <c r="K60" s="5" t="s">
        <v>122</v>
      </c>
      <c r="L60" s="5">
        <f>IF(100*(L58-L56)/(100-L56)&lt;0,1,100*(L58-L56)/(100-L56))</f>
        <v>33.124346917450367</v>
      </c>
      <c r="M60" s="5"/>
      <c r="N60" s="5"/>
      <c r="O60" s="5"/>
      <c r="P60" s="5"/>
      <c r="Q60" s="5"/>
      <c r="R60" s="5">
        <f>IF(100*(R58-R56)/(100-R56)&lt;0,1,100*(R58-R56)/(100-R56))</f>
        <v>1</v>
      </c>
      <c r="U60" s="5">
        <f>IF(L60&lt;0,"",LN(L60/(100-L60)))</f>
        <v>-0.70256640247643687</v>
      </c>
      <c r="V60" s="5">
        <f>IF(R60&lt;0,"",(LN(R60/(100-R60))-U60)/36)</f>
        <v>-0.10812648465717091</v>
      </c>
    </row>
    <row r="61" spans="1:22">
      <c r="F61" s="4"/>
    </row>
    <row r="62" spans="1:22">
      <c r="A62">
        <v>109</v>
      </c>
      <c r="B62" t="s">
        <v>115</v>
      </c>
      <c r="C62" t="s">
        <v>24</v>
      </c>
      <c r="D62" t="s">
        <v>25</v>
      </c>
      <c r="E62" t="s">
        <v>39</v>
      </c>
      <c r="F62" s="4" t="s">
        <v>51</v>
      </c>
      <c r="G62" t="s">
        <v>52</v>
      </c>
      <c r="H62" t="s">
        <v>53</v>
      </c>
      <c r="I62" t="s">
        <v>18</v>
      </c>
      <c r="J62" t="s">
        <v>57</v>
      </c>
      <c r="L62">
        <v>99.9</v>
      </c>
      <c r="R62">
        <v>70.900000000000006</v>
      </c>
    </row>
    <row r="63" spans="1:22">
      <c r="A63">
        <v>110</v>
      </c>
      <c r="B63" t="s">
        <v>115</v>
      </c>
      <c r="C63" t="s">
        <v>24</v>
      </c>
      <c r="D63" t="s">
        <v>25</v>
      </c>
      <c r="E63" t="s">
        <v>29</v>
      </c>
      <c r="F63" s="4">
        <v>1</v>
      </c>
      <c r="G63" t="s">
        <v>52</v>
      </c>
      <c r="H63" t="s">
        <v>53</v>
      </c>
      <c r="I63" t="s">
        <v>18</v>
      </c>
      <c r="J63" t="s">
        <v>57</v>
      </c>
      <c r="L63">
        <v>57.7</v>
      </c>
      <c r="R63">
        <v>36.200000000000003</v>
      </c>
    </row>
    <row r="64" spans="1:22">
      <c r="F64" s="4"/>
      <c r="K64" s="5" t="s">
        <v>122</v>
      </c>
      <c r="L64" s="5">
        <f>IF(100*(L62-L63)/(100-L63)&lt;0,1,100*(L62-L63)/(100-L63))</f>
        <v>99.763593380614665</v>
      </c>
      <c r="M64" s="5"/>
      <c r="N64" s="5"/>
      <c r="O64" s="5"/>
      <c r="P64" s="5"/>
      <c r="Q64" s="5"/>
      <c r="R64" s="5">
        <f>IF(100*(R62-R63)/(100-R63)&lt;0,1,100*(R62-R63)/(100-R63))</f>
        <v>54.388714733542329</v>
      </c>
      <c r="U64" s="5">
        <f>IF(L64&lt;0,"",LN(L64/(100-L64)))</f>
        <v>6.0450053140360458</v>
      </c>
      <c r="V64" s="5">
        <f>IF(R64&lt;0,"",(LN(R64/(100-R64))-U64)/36)</f>
        <v>-0.16302788336835217</v>
      </c>
    </row>
    <row r="65" spans="1:22">
      <c r="F65" s="4"/>
    </row>
    <row r="66" spans="1:22">
      <c r="A66" s="5" t="s">
        <v>123</v>
      </c>
      <c r="F66" s="4"/>
      <c r="L66" s="5">
        <f>100*EXP($U$66+$V$66*L1)/(1+EXP($U$66+$V$66*L1))</f>
        <v>59.009728299729403</v>
      </c>
      <c r="M66" s="5">
        <f t="shared" ref="M66:T66" si="0">100*EXP($U$66+$V$66*M1)/(1+EXP($U$66+$V$66*M1))</f>
        <v>49.790009084979431</v>
      </c>
      <c r="N66" s="5">
        <f t="shared" si="0"/>
        <v>40.584547961696039</v>
      </c>
      <c r="O66" s="5">
        <f t="shared" si="0"/>
        <v>31.996467080248273</v>
      </c>
      <c r="P66" s="5">
        <f t="shared" si="0"/>
        <v>24.477035846760796</v>
      </c>
      <c r="Q66" s="5">
        <f t="shared" si="0"/>
        <v>18.250478687106217</v>
      </c>
      <c r="R66" s="5">
        <f t="shared" si="0"/>
        <v>13.328322393007133</v>
      </c>
      <c r="S66" s="5">
        <f t="shared" si="0"/>
        <v>9.5781357472049216</v>
      </c>
      <c r="T66" s="5">
        <f t="shared" si="0"/>
        <v>6.8003469600866469</v>
      </c>
      <c r="U66" s="6">
        <f>AVERAGE(U2:U64)</f>
        <v>0.36436755380269453</v>
      </c>
      <c r="V66" s="6">
        <f>AVERAGE(V2:V64)</f>
        <v>-6.2127873298271692E-2</v>
      </c>
    </row>
    <row r="67" spans="1:22">
      <c r="A67" s="5"/>
      <c r="F67" s="4"/>
      <c r="L67" s="5"/>
      <c r="M67" s="5"/>
      <c r="N67" s="5"/>
      <c r="O67" s="5"/>
      <c r="P67" s="5"/>
      <c r="Q67" s="5"/>
      <c r="R67" s="5"/>
      <c r="S67" s="5"/>
      <c r="T67" s="5"/>
      <c r="U67" s="6"/>
      <c r="V67" s="6"/>
    </row>
    <row r="69" spans="1:22" s="7" customFormat="1"/>
    <row r="70" spans="1:22">
      <c r="A70" s="1" t="s">
        <v>0</v>
      </c>
      <c r="B70" s="1" t="s">
        <v>1</v>
      </c>
      <c r="C70" s="1" t="s">
        <v>2</v>
      </c>
      <c r="D70" s="1" t="s">
        <v>3</v>
      </c>
      <c r="E70" s="1" t="s">
        <v>4</v>
      </c>
      <c r="F70" s="1" t="s">
        <v>5</v>
      </c>
      <c r="G70" s="1" t="s">
        <v>6</v>
      </c>
      <c r="H70" s="1" t="s">
        <v>7</v>
      </c>
      <c r="I70" s="1" t="s">
        <v>8</v>
      </c>
      <c r="J70" s="1" t="s">
        <v>9</v>
      </c>
      <c r="K70" s="1" t="s">
        <v>10</v>
      </c>
      <c r="L70" s="1">
        <v>0</v>
      </c>
      <c r="M70" s="1">
        <v>6</v>
      </c>
      <c r="N70" s="1">
        <v>12</v>
      </c>
      <c r="O70" s="1">
        <v>18</v>
      </c>
      <c r="P70" s="1">
        <v>24</v>
      </c>
      <c r="Q70" s="1">
        <v>30</v>
      </c>
      <c r="R70" s="1">
        <v>36</v>
      </c>
      <c r="S70" s="1">
        <v>42</v>
      </c>
      <c r="T70" s="1">
        <v>48</v>
      </c>
      <c r="U70" s="3" t="s">
        <v>124</v>
      </c>
      <c r="V70" s="3" t="s">
        <v>121</v>
      </c>
    </row>
    <row r="71" spans="1:22">
      <c r="A71">
        <v>59</v>
      </c>
      <c r="B71" t="s">
        <v>69</v>
      </c>
      <c r="C71" t="s">
        <v>34</v>
      </c>
      <c r="D71" t="s">
        <v>21</v>
      </c>
      <c r="E71" t="s">
        <v>70</v>
      </c>
      <c r="F71" t="s">
        <v>71</v>
      </c>
      <c r="G71" t="s">
        <v>52</v>
      </c>
      <c r="H71" t="s">
        <v>53</v>
      </c>
      <c r="I71" t="s">
        <v>54</v>
      </c>
      <c r="J71" t="s">
        <v>55</v>
      </c>
      <c r="L71">
        <v>61</v>
      </c>
      <c r="R71">
        <v>54</v>
      </c>
    </row>
    <row r="72" spans="1:22">
      <c r="A72">
        <v>64</v>
      </c>
      <c r="B72" t="s">
        <v>69</v>
      </c>
      <c r="C72" t="s">
        <v>34</v>
      </c>
      <c r="D72" t="s">
        <v>21</v>
      </c>
      <c r="E72" t="s">
        <v>72</v>
      </c>
      <c r="F72" t="s">
        <v>37</v>
      </c>
      <c r="G72" t="s">
        <v>52</v>
      </c>
      <c r="H72" t="s">
        <v>53</v>
      </c>
      <c r="I72" t="s">
        <v>54</v>
      </c>
      <c r="J72" t="s">
        <v>55</v>
      </c>
      <c r="L72">
        <v>20</v>
      </c>
      <c r="R72">
        <v>13</v>
      </c>
    </row>
    <row r="73" spans="1:22">
      <c r="K73" s="5" t="s">
        <v>125</v>
      </c>
      <c r="L73" s="5">
        <f>100*(L71-L72)/(100-L72)</f>
        <v>51.25</v>
      </c>
      <c r="M73" s="5"/>
      <c r="N73" s="5"/>
      <c r="O73" s="5"/>
      <c r="P73" s="5"/>
      <c r="Q73" s="5"/>
      <c r="R73" s="5">
        <f>100*(R71-R72)/(100-R72)</f>
        <v>47.126436781609193</v>
      </c>
      <c r="U73" s="5">
        <f>IF(L73&lt;0,"",LN(L73/(100-L73)))</f>
        <v>5.0010420574661416E-2</v>
      </c>
      <c r="V73" s="5">
        <f>IF(R73&lt;0,"",(LN(R73/(100-R73))-U73)/36)</f>
        <v>-4.5855486210957964E-3</v>
      </c>
    </row>
    <row r="75" spans="1:22">
      <c r="A75">
        <v>61</v>
      </c>
      <c r="B75" t="s">
        <v>69</v>
      </c>
      <c r="C75" t="s">
        <v>49</v>
      </c>
      <c r="D75" t="s">
        <v>21</v>
      </c>
      <c r="E75" t="s">
        <v>70</v>
      </c>
      <c r="F75" t="s">
        <v>71</v>
      </c>
      <c r="G75" t="s">
        <v>52</v>
      </c>
      <c r="H75" t="s">
        <v>53</v>
      </c>
      <c r="I75" t="s">
        <v>54</v>
      </c>
      <c r="J75" t="s">
        <v>55</v>
      </c>
      <c r="L75">
        <v>78</v>
      </c>
      <c r="R75">
        <v>74</v>
      </c>
    </row>
    <row r="76" spans="1:22">
      <c r="A76">
        <v>66</v>
      </c>
      <c r="B76" t="s">
        <v>69</v>
      </c>
      <c r="C76" t="s">
        <v>49</v>
      </c>
      <c r="D76" t="s">
        <v>21</v>
      </c>
      <c r="E76" t="s">
        <v>72</v>
      </c>
      <c r="F76" t="s">
        <v>37</v>
      </c>
      <c r="G76" t="s">
        <v>52</v>
      </c>
      <c r="H76" t="s">
        <v>53</v>
      </c>
      <c r="I76" t="s">
        <v>54</v>
      </c>
      <c r="J76" t="s">
        <v>55</v>
      </c>
      <c r="L76">
        <v>25</v>
      </c>
      <c r="R76">
        <v>18</v>
      </c>
    </row>
    <row r="77" spans="1:22">
      <c r="K77" s="5" t="s">
        <v>125</v>
      </c>
      <c r="L77" s="5">
        <f>100*(L75-L76)/(100-L76)</f>
        <v>70.666666666666671</v>
      </c>
      <c r="M77" s="5"/>
      <c r="N77" s="5"/>
      <c r="O77" s="5"/>
      <c r="P77" s="5"/>
      <c r="Q77" s="5"/>
      <c r="R77" s="5">
        <f>100*(R75-R76)/(100-R76)</f>
        <v>68.292682926829272</v>
      </c>
      <c r="U77" s="5">
        <f>IF(L77&lt;0,"",LN(L77/(100-L77)))</f>
        <v>0.87924946019380623</v>
      </c>
      <c r="V77" s="5">
        <f>IF(R77&lt;0,"",(LN(R77/(100-R77))-U77)/36)</f>
        <v>-3.110952985559412E-3</v>
      </c>
    </row>
    <row r="79" spans="1:22">
      <c r="A79">
        <v>62</v>
      </c>
      <c r="B79" t="s">
        <v>69</v>
      </c>
      <c r="C79" t="s">
        <v>63</v>
      </c>
      <c r="D79" t="s">
        <v>28</v>
      </c>
      <c r="E79" t="s">
        <v>70</v>
      </c>
      <c r="F79" t="s">
        <v>71</v>
      </c>
      <c r="G79" t="s">
        <v>52</v>
      </c>
      <c r="H79" t="s">
        <v>53</v>
      </c>
      <c r="I79" t="s">
        <v>54</v>
      </c>
      <c r="J79" t="s">
        <v>57</v>
      </c>
      <c r="L79">
        <v>71</v>
      </c>
      <c r="R79">
        <v>61</v>
      </c>
    </row>
    <row r="80" spans="1:22">
      <c r="A80">
        <v>67</v>
      </c>
      <c r="B80" t="s">
        <v>69</v>
      </c>
      <c r="C80" t="s">
        <v>63</v>
      </c>
      <c r="D80" t="s">
        <v>28</v>
      </c>
      <c r="E80" t="s">
        <v>72</v>
      </c>
      <c r="F80" t="s">
        <v>37</v>
      </c>
      <c r="G80" t="s">
        <v>52</v>
      </c>
      <c r="H80" t="s">
        <v>53</v>
      </c>
      <c r="I80" t="s">
        <v>54</v>
      </c>
      <c r="J80" t="s">
        <v>57</v>
      </c>
      <c r="L80">
        <v>61</v>
      </c>
      <c r="R80">
        <v>42</v>
      </c>
    </row>
    <row r="81" spans="1:22">
      <c r="K81" s="5" t="s">
        <v>125</v>
      </c>
      <c r="L81" s="5">
        <f>100*(L79-L80)/(100-L80)</f>
        <v>25.641025641025642</v>
      </c>
      <c r="M81" s="5"/>
      <c r="N81" s="5"/>
      <c r="O81" s="5"/>
      <c r="P81" s="5"/>
      <c r="Q81" s="5"/>
      <c r="R81" s="5">
        <f>100*(R79-R80)/(100-R80)</f>
        <v>32.758620689655174</v>
      </c>
      <c r="U81" s="5">
        <f>IF(L81&lt;0,"",LN(L81/(100-L81)))</f>
        <v>-1.0647107369924285</v>
      </c>
      <c r="V81" s="5">
        <f>IF(R81&lt;0,"",(LN(R81/(100-R81))-U81)/36)</f>
        <v>9.5996686119228479E-3</v>
      </c>
    </row>
    <row r="83" spans="1:22">
      <c r="A83">
        <v>63</v>
      </c>
      <c r="B83" t="s">
        <v>69</v>
      </c>
      <c r="C83" t="s">
        <v>63</v>
      </c>
      <c r="D83" t="s">
        <v>28</v>
      </c>
      <c r="E83" t="s">
        <v>70</v>
      </c>
      <c r="F83" t="s">
        <v>71</v>
      </c>
      <c r="G83" t="s">
        <v>52</v>
      </c>
      <c r="H83" t="s">
        <v>53</v>
      </c>
      <c r="I83" t="s">
        <v>54</v>
      </c>
      <c r="J83" t="s">
        <v>55</v>
      </c>
      <c r="L83">
        <v>48</v>
      </c>
      <c r="R83">
        <v>50</v>
      </c>
    </row>
    <row r="84" spans="1:22">
      <c r="A84">
        <v>68</v>
      </c>
      <c r="B84" t="s">
        <v>69</v>
      </c>
      <c r="C84" t="s">
        <v>63</v>
      </c>
      <c r="D84" t="s">
        <v>28</v>
      </c>
      <c r="E84" t="s">
        <v>72</v>
      </c>
      <c r="F84" t="s">
        <v>37</v>
      </c>
      <c r="G84" t="s">
        <v>52</v>
      </c>
      <c r="H84" t="s">
        <v>53</v>
      </c>
      <c r="I84" t="s">
        <v>54</v>
      </c>
      <c r="J84" t="s">
        <v>55</v>
      </c>
      <c r="L84">
        <v>15</v>
      </c>
      <c r="R84">
        <v>14</v>
      </c>
    </row>
    <row r="85" spans="1:22">
      <c r="K85" s="5" t="s">
        <v>125</v>
      </c>
      <c r="L85" s="5">
        <f>100*(L83-L84)/(100-L84)</f>
        <v>38.823529411764703</v>
      </c>
      <c r="M85" s="5"/>
      <c r="N85" s="5"/>
      <c r="O85" s="5"/>
      <c r="P85" s="5"/>
      <c r="Q85" s="5"/>
      <c r="R85" s="5">
        <f>100*(R83-R84)/(100-R84)</f>
        <v>41.860465116279073</v>
      </c>
      <c r="U85" s="5">
        <f>IF(L85&lt;0,"",LN(L85/(100-L85)))</f>
        <v>-0.45473615711494719</v>
      </c>
      <c r="V85" s="5">
        <f>IF(R85&lt;0,"",(LN(R85/(100-R85))-U85)/36)</f>
        <v>3.5064469484142016E-3</v>
      </c>
    </row>
    <row r="87" spans="1:22">
      <c r="A87">
        <v>72</v>
      </c>
      <c r="B87" t="s">
        <v>78</v>
      </c>
      <c r="C87" t="s">
        <v>68</v>
      </c>
      <c r="D87" t="s">
        <v>28</v>
      </c>
      <c r="E87" t="s">
        <v>36</v>
      </c>
      <c r="F87" t="s">
        <v>37</v>
      </c>
      <c r="G87" t="s">
        <v>52</v>
      </c>
      <c r="H87" t="s">
        <v>53</v>
      </c>
      <c r="I87" t="s">
        <v>54</v>
      </c>
      <c r="J87" t="s">
        <v>55</v>
      </c>
      <c r="L87">
        <v>6</v>
      </c>
      <c r="R87">
        <v>6</v>
      </c>
    </row>
    <row r="88" spans="1:22">
      <c r="A88">
        <v>73</v>
      </c>
      <c r="B88" t="s">
        <v>78</v>
      </c>
      <c r="C88" t="s">
        <v>68</v>
      </c>
      <c r="D88" t="s">
        <v>28</v>
      </c>
      <c r="E88" t="s">
        <v>70</v>
      </c>
      <c r="F88" t="s">
        <v>71</v>
      </c>
      <c r="G88" t="s">
        <v>52</v>
      </c>
      <c r="H88" t="s">
        <v>53</v>
      </c>
      <c r="I88" t="s">
        <v>54</v>
      </c>
      <c r="J88" t="s">
        <v>55</v>
      </c>
      <c r="L88">
        <v>42</v>
      </c>
      <c r="R88">
        <v>44</v>
      </c>
    </row>
    <row r="89" spans="1:22">
      <c r="K89" s="5" t="s">
        <v>125</v>
      </c>
      <c r="L89" s="5">
        <f>100*(L88-L87)/(100-L87)</f>
        <v>38.297872340425535</v>
      </c>
      <c r="M89" s="5"/>
      <c r="N89" s="5"/>
      <c r="O89" s="5"/>
      <c r="P89" s="5"/>
      <c r="Q89" s="5"/>
      <c r="R89" s="5">
        <f>100*(R88-R87)/(100-R87)</f>
        <v>40.425531914893618</v>
      </c>
      <c r="U89" s="5">
        <f>IF(L89&lt;0,"",LN(L89/(100-L89)))</f>
        <v>-0.47692407209030913</v>
      </c>
      <c r="V89" s="5">
        <f>IF(R89&lt;0,"",(LN(R89/(100-R89))-U89)/36)</f>
        <v>2.4766261411540472E-3</v>
      </c>
    </row>
    <row r="91" spans="1:22">
      <c r="A91">
        <v>74</v>
      </c>
      <c r="B91" t="s">
        <v>78</v>
      </c>
      <c r="C91" t="s">
        <v>68</v>
      </c>
      <c r="D91" t="s">
        <v>28</v>
      </c>
      <c r="E91" t="s">
        <v>36</v>
      </c>
      <c r="F91" t="s">
        <v>37</v>
      </c>
      <c r="G91" t="s">
        <v>52</v>
      </c>
      <c r="H91" t="s">
        <v>53</v>
      </c>
      <c r="I91" t="s">
        <v>54</v>
      </c>
      <c r="J91" t="s">
        <v>55</v>
      </c>
      <c r="L91">
        <v>2</v>
      </c>
      <c r="R91">
        <v>7</v>
      </c>
    </row>
    <row r="92" spans="1:22">
      <c r="A92">
        <v>75</v>
      </c>
      <c r="B92" t="s">
        <v>78</v>
      </c>
      <c r="C92" t="s">
        <v>68</v>
      </c>
      <c r="D92" t="s">
        <v>28</v>
      </c>
      <c r="E92" t="s">
        <v>70</v>
      </c>
      <c r="F92" t="s">
        <v>71</v>
      </c>
      <c r="G92" t="s">
        <v>52</v>
      </c>
      <c r="H92" t="s">
        <v>53</v>
      </c>
      <c r="I92" t="s">
        <v>54</v>
      </c>
      <c r="J92" t="s">
        <v>55</v>
      </c>
      <c r="L92">
        <v>22</v>
      </c>
      <c r="R92">
        <v>6</v>
      </c>
    </row>
    <row r="93" spans="1:22">
      <c r="K93" s="5" t="s">
        <v>125</v>
      </c>
      <c r="L93" s="5">
        <f>100*(L92-L91)/(100-L91)</f>
        <v>20.408163265306122</v>
      </c>
      <c r="M93" s="5"/>
      <c r="N93" s="5"/>
      <c r="O93" s="5"/>
      <c r="P93" s="5"/>
      <c r="Q93" s="5"/>
      <c r="R93" s="5">
        <f>IF(100*(R92-R91)/(100-R91)&lt;0,1,100*(R92-R91)/(100-R91)&lt;0)</f>
        <v>1</v>
      </c>
      <c r="U93" s="5">
        <f>IF(L93&lt;0,"",LN(L93/(100-L93)))</f>
        <v>-1.3609765531356008</v>
      </c>
      <c r="V93" s="5">
        <f>IF(R93&lt;0,"",(LN(R93/(100-R93))-U93)/36)</f>
        <v>-8.9837313805527466E-2</v>
      </c>
    </row>
    <row r="95" spans="1:22">
      <c r="A95">
        <v>83</v>
      </c>
      <c r="B95" t="s">
        <v>89</v>
      </c>
      <c r="C95" t="s">
        <v>58</v>
      </c>
      <c r="D95" t="s">
        <v>21</v>
      </c>
      <c r="E95" t="s">
        <v>36</v>
      </c>
      <c r="F95" t="s">
        <v>37</v>
      </c>
      <c r="G95" t="s">
        <v>52</v>
      </c>
      <c r="H95" t="s">
        <v>53</v>
      </c>
      <c r="I95" t="s">
        <v>54</v>
      </c>
      <c r="J95" t="s">
        <v>55</v>
      </c>
      <c r="L95">
        <v>10</v>
      </c>
      <c r="R95">
        <v>11</v>
      </c>
    </row>
    <row r="96" spans="1:22">
      <c r="A96">
        <v>84</v>
      </c>
      <c r="B96" t="s">
        <v>89</v>
      </c>
      <c r="C96" t="s">
        <v>58</v>
      </c>
      <c r="D96" t="s">
        <v>21</v>
      </c>
      <c r="E96" t="s">
        <v>70</v>
      </c>
      <c r="F96" t="s">
        <v>71</v>
      </c>
      <c r="G96" t="s">
        <v>52</v>
      </c>
      <c r="H96" t="s">
        <v>53</v>
      </c>
      <c r="I96" t="s">
        <v>54</v>
      </c>
      <c r="J96" t="s">
        <v>55</v>
      </c>
      <c r="L96">
        <v>87</v>
      </c>
      <c r="R96">
        <v>82</v>
      </c>
    </row>
    <row r="97" spans="1:22">
      <c r="K97" s="5" t="s">
        <v>125</v>
      </c>
      <c r="L97" s="5">
        <f>100*(L96-L95)/(100-L95)</f>
        <v>85.555555555555557</v>
      </c>
      <c r="M97" s="5"/>
      <c r="N97" s="5"/>
      <c r="O97" s="5"/>
      <c r="P97" s="5"/>
      <c r="Q97" s="5"/>
      <c r="R97" s="5">
        <f>100*(R96-R95)/(100-R95)</f>
        <v>79.775280898876403</v>
      </c>
      <c r="U97" s="5">
        <f>IF(L97&lt;0,"",LN(L97/(100-L97)))</f>
        <v>1.7788560643921474</v>
      </c>
      <c r="V97" s="5">
        <f>IF(R97&lt;0,"",(LN(R97/(100-R97))-U97)/36)</f>
        <v>-1.129299847908324E-2</v>
      </c>
    </row>
    <row r="99" spans="1:22">
      <c r="A99" s="5" t="s">
        <v>126</v>
      </c>
      <c r="F99" s="4"/>
      <c r="L99" s="5">
        <f>100*EXP($U$99+$V$99*L70)/(1+EXP($U$99+$V$99*L70))</f>
        <v>47.682976502458736</v>
      </c>
      <c r="M99" s="5">
        <f t="shared" ref="M99:T99" si="1">100*EXP($U$99+$V$99*M70)/(1+EXP($U$99+$V$99*M70))</f>
        <v>45.69392212275168</v>
      </c>
      <c r="N99" s="5">
        <f t="shared" si="1"/>
        <v>43.718504483802676</v>
      </c>
      <c r="O99" s="5">
        <f t="shared" si="1"/>
        <v>41.762812053496582</v>
      </c>
      <c r="P99" s="5">
        <f t="shared" si="1"/>
        <v>39.832688084869574</v>
      </c>
      <c r="Q99" s="5">
        <f t="shared" si="1"/>
        <v>37.933663494780667</v>
      </c>
      <c r="R99" s="5">
        <f t="shared" si="1"/>
        <v>36.070897700135902</v>
      </c>
      <c r="S99" s="5">
        <f t="shared" si="1"/>
        <v>34.249128628724954</v>
      </c>
      <c r="T99" s="5">
        <f t="shared" si="1"/>
        <v>32.472632744712868</v>
      </c>
      <c r="U99" s="6">
        <f>AVERAGE(U71:U97)</f>
        <v>-9.2747367738952952E-2</v>
      </c>
      <c r="V99" s="6">
        <f>AVERAGE(V71:V97)</f>
        <v>-1.3320581741396402E-2</v>
      </c>
    </row>
    <row r="101" spans="1:22">
      <c r="L101" s="8"/>
      <c r="M101" s="8"/>
      <c r="N101" s="8"/>
      <c r="O101" s="8"/>
      <c r="P101" s="8"/>
      <c r="Q101" s="8"/>
      <c r="R101" s="8"/>
      <c r="S101" s="8"/>
      <c r="T101" s="8"/>
    </row>
    <row r="102" spans="1:2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>
      <c r="U103" s="5" t="s">
        <v>127</v>
      </c>
      <c r="V103" s="5" t="s">
        <v>127</v>
      </c>
    </row>
    <row r="104" spans="1:22">
      <c r="A104" s="1" t="s">
        <v>0</v>
      </c>
      <c r="B104" s="1" t="s">
        <v>1</v>
      </c>
      <c r="C104" s="1" t="s">
        <v>2</v>
      </c>
      <c r="D104" s="1" t="s">
        <v>3</v>
      </c>
      <c r="E104" s="1" t="s">
        <v>4</v>
      </c>
      <c r="F104" s="1" t="s">
        <v>5</v>
      </c>
      <c r="G104" s="1" t="s">
        <v>6</v>
      </c>
      <c r="H104" s="1" t="s">
        <v>7</v>
      </c>
      <c r="I104" s="1" t="s">
        <v>8</v>
      </c>
      <c r="J104" s="1" t="s">
        <v>9</v>
      </c>
      <c r="K104" s="1" t="s">
        <v>10</v>
      </c>
      <c r="L104" s="1">
        <v>0</v>
      </c>
      <c r="M104" s="1">
        <v>6</v>
      </c>
      <c r="N104" s="1">
        <v>12</v>
      </c>
      <c r="O104" s="1">
        <v>18</v>
      </c>
      <c r="P104" s="1">
        <v>24</v>
      </c>
      <c r="Q104" s="1">
        <v>30</v>
      </c>
      <c r="R104" s="1">
        <v>36</v>
      </c>
      <c r="S104" s="1">
        <v>42</v>
      </c>
      <c r="T104" s="1">
        <v>48</v>
      </c>
      <c r="U104" s="3" t="s">
        <v>124</v>
      </c>
      <c r="V104" s="3" t="s">
        <v>121</v>
      </c>
    </row>
    <row r="105" spans="1:22">
      <c r="A105">
        <v>82</v>
      </c>
      <c r="B105" t="s">
        <v>79</v>
      </c>
      <c r="C105" t="s">
        <v>34</v>
      </c>
      <c r="D105" t="s">
        <v>21</v>
      </c>
      <c r="E105" t="s">
        <v>80</v>
      </c>
      <c r="F105" t="s">
        <v>81</v>
      </c>
      <c r="G105" t="s">
        <v>52</v>
      </c>
      <c r="H105" t="s">
        <v>53</v>
      </c>
      <c r="I105" t="s">
        <v>91</v>
      </c>
      <c r="J105" t="s">
        <v>57</v>
      </c>
      <c r="L105">
        <v>94.044203640000006</v>
      </c>
      <c r="M105">
        <v>94.044203640000006</v>
      </c>
      <c r="N105">
        <v>94.044203640000006</v>
      </c>
      <c r="O105">
        <v>94.044203640000006</v>
      </c>
      <c r="Q105">
        <v>94.044203640000006</v>
      </c>
      <c r="R105">
        <v>94.044203640000006</v>
      </c>
      <c r="U105" s="5"/>
      <c r="V105" s="5"/>
    </row>
    <row r="106" spans="1:22">
      <c r="A106">
        <v>83</v>
      </c>
      <c r="B106" t="s">
        <v>79</v>
      </c>
      <c r="C106" t="s">
        <v>34</v>
      </c>
      <c r="D106" t="s">
        <v>21</v>
      </c>
      <c r="E106" t="s">
        <v>14</v>
      </c>
      <c r="F106" t="s">
        <v>15</v>
      </c>
      <c r="G106" t="s">
        <v>52</v>
      </c>
      <c r="H106" t="s">
        <v>53</v>
      </c>
      <c r="I106" t="s">
        <v>91</v>
      </c>
      <c r="J106" t="s">
        <v>57</v>
      </c>
      <c r="L106">
        <v>63.807065299999998</v>
      </c>
      <c r="M106">
        <v>73.508945569999995</v>
      </c>
      <c r="N106">
        <v>80.789655170000003</v>
      </c>
      <c r="O106">
        <v>88.884527230000003</v>
      </c>
      <c r="Q106">
        <v>88.884527230000003</v>
      </c>
      <c r="R106">
        <v>81.935741759999999</v>
      </c>
      <c r="S106">
        <v>86.438520130000001</v>
      </c>
      <c r="U106" s="5"/>
      <c r="V106" s="5"/>
    </row>
    <row r="107" spans="1:22">
      <c r="K107" s="5" t="s">
        <v>128</v>
      </c>
      <c r="L107" s="5">
        <f>100*(L105-L106)/(100-L106)</f>
        <v>83.544312144436319</v>
      </c>
      <c r="M107" s="5">
        <f t="shared" ref="M107:R107" si="2">100*(M105-M106)/(100-M106)</f>
        <v>77.517707436910086</v>
      </c>
      <c r="N107" s="5">
        <f t="shared" si="2"/>
        <v>68.99693153503901</v>
      </c>
      <c r="O107" s="5">
        <f t="shared" si="2"/>
        <v>46.418865996646261</v>
      </c>
      <c r="P107" s="5"/>
      <c r="Q107" s="5">
        <f t="shared" si="2"/>
        <v>46.418865996646261</v>
      </c>
      <c r="R107" s="5">
        <f t="shared" si="2"/>
        <v>67.029942326599539</v>
      </c>
      <c r="S107" s="5"/>
      <c r="T107" s="5"/>
      <c r="U107" s="5">
        <v>1.2750102999999999</v>
      </c>
      <c r="V107" s="5">
        <v>-0.20970849999999999</v>
      </c>
    </row>
    <row r="108" spans="1:22">
      <c r="E108" s="11" t="s">
        <v>129</v>
      </c>
      <c r="F108" s="11"/>
      <c r="G108" s="11"/>
      <c r="H108" s="11"/>
      <c r="I108" s="11" t="s">
        <v>82</v>
      </c>
      <c r="J108" s="11"/>
      <c r="K108" s="11"/>
      <c r="L108" s="11">
        <v>100</v>
      </c>
      <c r="M108" s="11">
        <v>92</v>
      </c>
      <c r="N108" s="11">
        <v>58</v>
      </c>
      <c r="O108" s="11">
        <v>80</v>
      </c>
      <c r="P108" s="11"/>
      <c r="Q108" s="11">
        <v>55</v>
      </c>
      <c r="R108" s="11">
        <v>39</v>
      </c>
      <c r="S108" s="11">
        <v>28</v>
      </c>
      <c r="T108" s="11"/>
      <c r="U108" s="11"/>
      <c r="V108" s="11"/>
    </row>
    <row r="109" spans="1:22">
      <c r="E109" s="11"/>
      <c r="F109" s="11"/>
      <c r="G109" s="11"/>
      <c r="H109" s="11"/>
      <c r="I109" s="11" t="s">
        <v>106</v>
      </c>
      <c r="J109" s="11"/>
      <c r="K109" s="11"/>
      <c r="L109" s="11">
        <f>100*(1-(1/(1+EXP(-((1-(L108/100))-0.73)*3.78))))</f>
        <v>94.044203641565076</v>
      </c>
      <c r="M109" s="11">
        <f t="shared" ref="M109:S109" si="3">100*(1-(1/(1+EXP(-((1-(M108/100))-0.73)*3.78))))</f>
        <v>92.107184263666397</v>
      </c>
      <c r="N109" s="11">
        <f t="shared" si="3"/>
        <v>76.347022006368633</v>
      </c>
      <c r="O109" s="11">
        <f t="shared" si="3"/>
        <v>88.115359423961806</v>
      </c>
      <c r="P109" s="11"/>
      <c r="Q109" s="11">
        <f t="shared" si="3"/>
        <v>74.238466451418674</v>
      </c>
      <c r="R109" s="11">
        <f t="shared" si="3"/>
        <v>61.149482449808602</v>
      </c>
      <c r="S109" s="11">
        <f t="shared" si="3"/>
        <v>50.944887494925148</v>
      </c>
      <c r="T109" s="11"/>
      <c r="U109" s="11">
        <v>2.2301996000000002</v>
      </c>
      <c r="V109" s="11">
        <v>-0.16064999999999999</v>
      </c>
    </row>
    <row r="110" spans="1:22">
      <c r="U110" s="9"/>
      <c r="V110" s="9"/>
    </row>
    <row r="111" spans="1:22">
      <c r="A111">
        <v>95</v>
      </c>
      <c r="B111" t="s">
        <v>101</v>
      </c>
      <c r="C111" t="s">
        <v>34</v>
      </c>
      <c r="D111" t="s">
        <v>21</v>
      </c>
      <c r="E111" t="s">
        <v>29</v>
      </c>
      <c r="F111">
        <v>1</v>
      </c>
      <c r="G111" t="s">
        <v>52</v>
      </c>
      <c r="H111" t="s">
        <v>53</v>
      </c>
      <c r="I111" t="s">
        <v>54</v>
      </c>
      <c r="J111" t="s">
        <v>57</v>
      </c>
      <c r="K111" t="s">
        <v>102</v>
      </c>
      <c r="L111">
        <v>53.64</v>
      </c>
      <c r="R111">
        <v>44.11</v>
      </c>
      <c r="T111">
        <v>21</v>
      </c>
      <c r="U111" s="9"/>
      <c r="V111" s="9"/>
    </row>
    <row r="112" spans="1:22">
      <c r="A112">
        <v>96</v>
      </c>
      <c r="B112" t="s">
        <v>101</v>
      </c>
      <c r="C112" t="s">
        <v>34</v>
      </c>
      <c r="D112" t="s">
        <v>21</v>
      </c>
      <c r="E112" t="s">
        <v>103</v>
      </c>
      <c r="F112" t="s">
        <v>104</v>
      </c>
      <c r="G112" t="s">
        <v>52</v>
      </c>
      <c r="H112" t="s">
        <v>53</v>
      </c>
      <c r="I112" t="s">
        <v>54</v>
      </c>
      <c r="J112" t="s">
        <v>57</v>
      </c>
      <c r="K112" t="s">
        <v>102</v>
      </c>
      <c r="L112">
        <v>85.79</v>
      </c>
      <c r="R112">
        <v>67.510000000000005</v>
      </c>
      <c r="U112" s="9"/>
      <c r="V112" s="9"/>
    </row>
    <row r="113" spans="1:22">
      <c r="K113" s="5" t="s">
        <v>128</v>
      </c>
      <c r="L113" s="5">
        <f>100*(L112-L111)/(100-L111)</f>
        <v>69.348576358930117</v>
      </c>
      <c r="M113" s="5"/>
      <c r="N113" s="5"/>
      <c r="O113" s="5"/>
      <c r="P113" s="5"/>
      <c r="Q113" s="5"/>
      <c r="R113" s="5">
        <f>100*(R112-R111)/(100-R111)</f>
        <v>41.867954911433181</v>
      </c>
      <c r="U113" s="5">
        <v>0.81646649999999998</v>
      </c>
      <c r="V113" s="5">
        <v>-0.19077710000000001</v>
      </c>
    </row>
    <row r="114" spans="1:22">
      <c r="U114" s="5"/>
      <c r="V114" s="5"/>
    </row>
    <row r="115" spans="1:22">
      <c r="A115">
        <v>97</v>
      </c>
      <c r="B115" t="s">
        <v>105</v>
      </c>
      <c r="C115" t="s">
        <v>49</v>
      </c>
      <c r="D115" t="s">
        <v>21</v>
      </c>
      <c r="E115" t="s">
        <v>103</v>
      </c>
      <c r="F115" t="s">
        <v>104</v>
      </c>
      <c r="G115" t="s">
        <v>52</v>
      </c>
      <c r="H115" t="s">
        <v>17</v>
      </c>
      <c r="I115" t="s">
        <v>106</v>
      </c>
      <c r="J115" t="s">
        <v>61</v>
      </c>
      <c r="L115">
        <v>94.044203640000006</v>
      </c>
      <c r="M115">
        <v>94.044203640000006</v>
      </c>
      <c r="N115">
        <v>92.992383739999994</v>
      </c>
      <c r="O115">
        <v>89.014567900000003</v>
      </c>
      <c r="P115">
        <v>44.727672370000001</v>
      </c>
      <c r="Q115">
        <v>75.131724779999999</v>
      </c>
      <c r="R115">
        <v>81.744736900000007</v>
      </c>
      <c r="U115" s="5"/>
      <c r="V115" s="5"/>
    </row>
    <row r="116" spans="1:22">
      <c r="A116">
        <v>98</v>
      </c>
      <c r="B116" t="s">
        <v>105</v>
      </c>
      <c r="C116" t="s">
        <v>49</v>
      </c>
      <c r="D116" t="s">
        <v>21</v>
      </c>
      <c r="E116" t="s">
        <v>29</v>
      </c>
      <c r="F116">
        <v>1</v>
      </c>
      <c r="G116" t="s">
        <v>52</v>
      </c>
      <c r="H116" t="s">
        <v>17</v>
      </c>
      <c r="I116" t="s">
        <v>106</v>
      </c>
      <c r="J116" t="s">
        <v>61</v>
      </c>
      <c r="L116">
        <v>94.044203640000006</v>
      </c>
      <c r="M116">
        <v>94.044203640000006</v>
      </c>
      <c r="N116">
        <v>84.908723800000004</v>
      </c>
      <c r="O116">
        <v>80.375647990000004</v>
      </c>
      <c r="P116">
        <v>30.330686490000001</v>
      </c>
      <c r="Q116">
        <v>54.00763448</v>
      </c>
      <c r="R116">
        <v>76.571540990000003</v>
      </c>
      <c r="U116" s="5"/>
      <c r="V116" s="5"/>
    </row>
    <row r="117" spans="1:22">
      <c r="K117" s="5" t="s">
        <v>128</v>
      </c>
      <c r="L117" s="5"/>
      <c r="M117" s="5"/>
      <c r="N117" s="5">
        <f t="shared" ref="N117:R117" si="4">100*(N115-N116)/(100-N116)</f>
        <v>53.5651182369851</v>
      </c>
      <c r="O117" s="5">
        <f t="shared" si="4"/>
        <v>44.021427589547201</v>
      </c>
      <c r="P117" s="5">
        <f t="shared" si="4"/>
        <v>20.664744856332661</v>
      </c>
      <c r="Q117" s="5">
        <f t="shared" si="4"/>
        <v>45.929558223775395</v>
      </c>
      <c r="R117" s="5">
        <f t="shared" si="4"/>
        <v>22.080820201584416</v>
      </c>
      <c r="U117" s="5">
        <v>0.51883440000000003</v>
      </c>
      <c r="V117" s="5">
        <v>-0.27305059999999998</v>
      </c>
    </row>
    <row r="118" spans="1:22">
      <c r="U118" s="5"/>
      <c r="V118" s="5"/>
    </row>
    <row r="119" spans="1:22">
      <c r="A119" s="9" t="s">
        <v>130</v>
      </c>
      <c r="F119" s="4"/>
      <c r="L119" s="9">
        <f>100*EXP($U$119+$V$119*L104)/(1+EXP($U$119+$V$119*L104))</f>
        <v>77.032154331034022</v>
      </c>
      <c r="M119" s="9">
        <f t="shared" ref="M119:T119" si="5">100*EXP($U$119+$V$119*M104)/(1+EXP($U$119+$V$119*M104))</f>
        <v>48.971355159478669</v>
      </c>
      <c r="N119" s="9">
        <f t="shared" si="5"/>
        <v>21.544163998911802</v>
      </c>
      <c r="O119" s="9">
        <f t="shared" si="5"/>
        <v>7.2850177781981182</v>
      </c>
      <c r="P119" s="9">
        <f t="shared" si="5"/>
        <v>2.1988765357011668</v>
      </c>
      <c r="Q119" s="9">
        <f t="shared" si="5"/>
        <v>0.6392169922056421</v>
      </c>
      <c r="R119" s="9">
        <f t="shared" si="5"/>
        <v>0.18374303717551446</v>
      </c>
      <c r="S119" s="9">
        <f t="shared" si="5"/>
        <v>5.2645010999015848E-2</v>
      </c>
      <c r="T119" s="9">
        <f t="shared" si="5"/>
        <v>1.5069428054558695E-2</v>
      </c>
      <c r="U119" s="10">
        <f>AVERAGE(U105:U117)</f>
        <v>1.2101277000000001</v>
      </c>
      <c r="V119" s="10">
        <f>AVERAGE(V105:V117)</f>
        <v>-0.20854655</v>
      </c>
    </row>
    <row r="121" spans="1:22">
      <c r="A121" s="11" t="s">
        <v>131</v>
      </c>
      <c r="B121" s="11"/>
    </row>
    <row r="122" spans="1:22">
      <c r="A122" s="11">
        <v>100</v>
      </c>
      <c r="B122" s="11" t="s">
        <v>132</v>
      </c>
    </row>
    <row r="123" spans="1:22">
      <c r="A123" s="11">
        <f>1-(1/(1+EXP(-((1-(A122/100))-0.73)*3.78)))</f>
        <v>0.94044203641565083</v>
      </c>
      <c r="B123" s="11" t="s">
        <v>21</v>
      </c>
    </row>
    <row r="124" spans="1:22">
      <c r="A124" s="11">
        <f>1-(1/(1+EXP(-((1-(A122/100))-0.7)*3.57)))</f>
        <v>0.92407168652152361</v>
      </c>
      <c r="B124" s="11" t="s">
        <v>133</v>
      </c>
    </row>
    <row r="125" spans="1:22">
      <c r="A125" s="11">
        <f>1-(1/(1+EXP(-((1-(A122/100))-0.66)*3.29)))</f>
        <v>0.89765166059999402</v>
      </c>
      <c r="B125" s="11" t="s">
        <v>28</v>
      </c>
    </row>
    <row r="126" spans="1:22">
      <c r="A126" s="11"/>
      <c r="B126" s="11"/>
    </row>
    <row r="127" spans="1:2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EF3636D6506E458CE89FCEF7755966" ma:contentTypeVersion="14" ma:contentTypeDescription="Create a new document." ma:contentTypeScope="" ma:versionID="7c9402fdd71666b269325bb42bd7e769">
  <xsd:schema xmlns:xsd="http://www.w3.org/2001/XMLSchema" xmlns:xs="http://www.w3.org/2001/XMLSchema" xmlns:p="http://schemas.microsoft.com/office/2006/metadata/properties" xmlns:ns2="79d455e9-da80-41bf-a423-2d47ac6615e2" xmlns:ns3="4ae321f9-10f2-4547-9d38-037ad2df187c" targetNamespace="http://schemas.microsoft.com/office/2006/metadata/properties" ma:root="true" ma:fieldsID="eeeb8f82d7bee42505048ce817c801db" ns2:_="" ns3:_="">
    <xsd:import namespace="79d455e9-da80-41bf-a423-2d47ac6615e2"/>
    <xsd:import namespace="4ae321f9-10f2-4547-9d38-037ad2df18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d455e9-da80-41bf-a423-2d47ac6615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62b72aa-f2ad-421f-b636-7f0f87e2f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321f9-10f2-4547-9d38-037ad2df18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174773d-892a-4f30-a565-4aa6784a5d3b}" ma:internalName="TaxCatchAll" ma:showField="CatchAllData" ma:web="4ae321f9-10f2-4547-9d38-037ad2df1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d455e9-da80-41bf-a423-2d47ac6615e2">
      <Terms xmlns="http://schemas.microsoft.com/office/infopath/2007/PartnerControls"/>
    </lcf76f155ced4ddcb4097134ff3c332f>
    <TaxCatchAll xmlns="4ae321f9-10f2-4547-9d38-037ad2df187c" xsi:nil="true"/>
  </documentManagement>
</p:properties>
</file>

<file path=customXml/itemProps1.xml><?xml version="1.0" encoding="utf-8"?>
<ds:datastoreItem xmlns:ds="http://schemas.openxmlformats.org/officeDocument/2006/customXml" ds:itemID="{5D4895C6-14B7-4794-ACD5-7A5CA09A0BC6}"/>
</file>

<file path=customXml/itemProps2.xml><?xml version="1.0" encoding="utf-8"?>
<ds:datastoreItem xmlns:ds="http://schemas.openxmlformats.org/officeDocument/2006/customXml" ds:itemID="{889899D6-EAF6-4A5A-B8C5-A9545D41FBB6}"/>
</file>

<file path=customXml/itemProps3.xml><?xml version="1.0" encoding="utf-8"?>
<ds:datastoreItem xmlns:ds="http://schemas.openxmlformats.org/officeDocument/2006/customXml" ds:itemID="{8782810C-7217-4A2E-AB7F-06ADE704EA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Syngenta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Madgwick Philip (ext) GBJH</dc:creator>
  <cp:keywords/>
  <dc:description/>
  <cp:lastModifiedBy>Kanitz Ricardo CHBS</cp:lastModifiedBy>
  <cp:revision/>
  <dcterms:created xsi:type="dcterms:W3CDTF">2022-05-11T08:32:13Z</dcterms:created>
  <dcterms:modified xsi:type="dcterms:W3CDTF">2022-06-03T11:51:39Z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0x010100F6EF3636D6506E458CE89FCEF7755966</vt:lpwstr>
  </property>
</Properties>
</file>