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zx939897\Work Folders\Documents\Benjamin Man - Reports\Paper Drafts\Extensional Grabens\"/>
    </mc:Choice>
  </mc:AlternateContent>
  <xr:revisionPtr revIDLastSave="0" documentId="8_{209EB683-14CC-48E7-AC46-50D772A9F677}" xr6:coauthVersionLast="47" xr6:coauthVersionMax="47" xr10:uidLastSave="{00000000-0000-0000-0000-000000000000}"/>
  <bookViews>
    <workbookView xWindow="28680" yWindow="-120" windowWidth="29040" windowHeight="15840" xr2:uid="{87D932A1-F8FB-4804-8196-EB9449EED0A5}"/>
  </bookViews>
  <sheets>
    <sheet name="Shadow Measurements" sheetId="1" r:id="rId1"/>
    <sheet name="Length, width, depth" sheetId="3" r:id="rId2"/>
    <sheet name="Displacement-Length Scaling" sheetId="4" r:id="rId3"/>
  </sheets>
  <definedNames>
    <definedName name="_xlnm._FilterDatabase" localSheetId="1" hidden="1">'Length, width, depth'!$C$1:$C$192</definedName>
    <definedName name="_xlnm._FilterDatabase" localSheetId="0" hidden="1">'Shadow Measurements'!$S$1:$S$467</definedName>
    <definedName name="_xlchart.v1.0" hidden="1">'Displacement-Length Scaling'!$J$3:$J$101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1" i="4" l="1"/>
  <c r="D101" i="4"/>
  <c r="G101" i="4" s="1"/>
  <c r="F100" i="4"/>
  <c r="D100" i="4"/>
  <c r="G100" i="4" s="1"/>
  <c r="F99" i="4"/>
  <c r="D99" i="4"/>
  <c r="E99" i="4" s="1"/>
  <c r="F98" i="4"/>
  <c r="D98" i="4"/>
  <c r="G98" i="4" s="1"/>
  <c r="I98" i="4" s="1"/>
  <c r="J98" i="4" s="1"/>
  <c r="F97" i="4"/>
  <c r="D97" i="4"/>
  <c r="G97" i="4" s="1"/>
  <c r="F96" i="4"/>
  <c r="D96" i="4"/>
  <c r="G96" i="4" s="1"/>
  <c r="I96" i="4" s="1"/>
  <c r="J96" i="4" s="1"/>
  <c r="F95" i="4"/>
  <c r="D95" i="4"/>
  <c r="E95" i="4" s="1"/>
  <c r="F94" i="4"/>
  <c r="D94" i="4"/>
  <c r="G94" i="4" s="1"/>
  <c r="I94" i="4" s="1"/>
  <c r="J94" i="4" s="1"/>
  <c r="F93" i="4"/>
  <c r="D93" i="4"/>
  <c r="G93" i="4" s="1"/>
  <c r="I93" i="4" s="1"/>
  <c r="J93" i="4" s="1"/>
  <c r="F92" i="4"/>
  <c r="D92" i="4"/>
  <c r="G92" i="4" s="1"/>
  <c r="I92" i="4" s="1"/>
  <c r="J92" i="4" s="1"/>
  <c r="F91" i="4"/>
  <c r="D91" i="4"/>
  <c r="E91" i="4" s="1"/>
  <c r="F90" i="4"/>
  <c r="D90" i="4"/>
  <c r="G90" i="4" s="1"/>
  <c r="I90" i="4" s="1"/>
  <c r="J90" i="4" s="1"/>
  <c r="F89" i="4"/>
  <c r="D89" i="4"/>
  <c r="G89" i="4" s="1"/>
  <c r="I89" i="4" s="1"/>
  <c r="J89" i="4" s="1"/>
  <c r="F88" i="4"/>
  <c r="D88" i="4"/>
  <c r="G88" i="4" s="1"/>
  <c r="I88" i="4" s="1"/>
  <c r="J88" i="4" s="1"/>
  <c r="F87" i="4"/>
  <c r="D87" i="4"/>
  <c r="E87" i="4" s="1"/>
  <c r="F86" i="4"/>
  <c r="D86" i="4"/>
  <c r="G86" i="4" s="1"/>
  <c r="I86" i="4" s="1"/>
  <c r="J86" i="4" s="1"/>
  <c r="F85" i="4"/>
  <c r="D85" i="4"/>
  <c r="G85" i="4" s="1"/>
  <c r="I85" i="4" s="1"/>
  <c r="J85" i="4" s="1"/>
  <c r="F84" i="4"/>
  <c r="D84" i="4"/>
  <c r="G84" i="4" s="1"/>
  <c r="I84" i="4" s="1"/>
  <c r="J84" i="4" s="1"/>
  <c r="F83" i="4"/>
  <c r="D83" i="4"/>
  <c r="E83" i="4" s="1"/>
  <c r="F82" i="4"/>
  <c r="D82" i="4"/>
  <c r="G82" i="4" s="1"/>
  <c r="I82" i="4" s="1"/>
  <c r="J82" i="4" s="1"/>
  <c r="F81" i="4"/>
  <c r="D81" i="4"/>
  <c r="G81" i="4" s="1"/>
  <c r="I81" i="4" s="1"/>
  <c r="J81" i="4" s="1"/>
  <c r="F80" i="4"/>
  <c r="D80" i="4"/>
  <c r="G80" i="4" s="1"/>
  <c r="I80" i="4" s="1"/>
  <c r="J80" i="4" s="1"/>
  <c r="F79" i="4"/>
  <c r="D79" i="4"/>
  <c r="E79" i="4" s="1"/>
  <c r="F78" i="4"/>
  <c r="D78" i="4"/>
  <c r="G78" i="4" s="1"/>
  <c r="I78" i="4" s="1"/>
  <c r="J78" i="4" s="1"/>
  <c r="F77" i="4"/>
  <c r="D77" i="4"/>
  <c r="G77" i="4" s="1"/>
  <c r="I77" i="4" s="1"/>
  <c r="J77" i="4" s="1"/>
  <c r="F76" i="4"/>
  <c r="D76" i="4"/>
  <c r="G76" i="4" s="1"/>
  <c r="I76" i="4" s="1"/>
  <c r="J76" i="4" s="1"/>
  <c r="F75" i="4"/>
  <c r="D75" i="4"/>
  <c r="E75" i="4" s="1"/>
  <c r="F74" i="4"/>
  <c r="D74" i="4"/>
  <c r="G74" i="4" s="1"/>
  <c r="I74" i="4" s="1"/>
  <c r="J74" i="4" s="1"/>
  <c r="F73" i="4"/>
  <c r="D73" i="4"/>
  <c r="G73" i="4" s="1"/>
  <c r="I73" i="4" s="1"/>
  <c r="J73" i="4" s="1"/>
  <c r="F72" i="4"/>
  <c r="D72" i="4"/>
  <c r="G72" i="4" s="1"/>
  <c r="I72" i="4" s="1"/>
  <c r="J72" i="4" s="1"/>
  <c r="F71" i="4"/>
  <c r="D71" i="4"/>
  <c r="E71" i="4" s="1"/>
  <c r="F70" i="4"/>
  <c r="D70" i="4"/>
  <c r="G70" i="4" s="1"/>
  <c r="I70" i="4" s="1"/>
  <c r="J70" i="4" s="1"/>
  <c r="F69" i="4"/>
  <c r="D69" i="4"/>
  <c r="G69" i="4" s="1"/>
  <c r="I69" i="4" s="1"/>
  <c r="J69" i="4" s="1"/>
  <c r="F68" i="4"/>
  <c r="D68" i="4"/>
  <c r="G68" i="4" s="1"/>
  <c r="I68" i="4" s="1"/>
  <c r="J68" i="4" s="1"/>
  <c r="F67" i="4"/>
  <c r="D67" i="4"/>
  <c r="E67" i="4" s="1"/>
  <c r="F66" i="4"/>
  <c r="D66" i="4"/>
  <c r="G66" i="4" s="1"/>
  <c r="I66" i="4" s="1"/>
  <c r="J66" i="4" s="1"/>
  <c r="F65" i="4"/>
  <c r="D65" i="4"/>
  <c r="G65" i="4" s="1"/>
  <c r="I65" i="4" s="1"/>
  <c r="J65" i="4" s="1"/>
  <c r="F64" i="4"/>
  <c r="D64" i="4"/>
  <c r="G64" i="4" s="1"/>
  <c r="I64" i="4" s="1"/>
  <c r="J64" i="4" s="1"/>
  <c r="F63" i="4"/>
  <c r="D63" i="4"/>
  <c r="E63" i="4" s="1"/>
  <c r="F62" i="4"/>
  <c r="D62" i="4"/>
  <c r="G62" i="4" s="1"/>
  <c r="I62" i="4" s="1"/>
  <c r="J62" i="4" s="1"/>
  <c r="F61" i="4"/>
  <c r="D61" i="4"/>
  <c r="G61" i="4" s="1"/>
  <c r="I61" i="4" s="1"/>
  <c r="J61" i="4" s="1"/>
  <c r="F60" i="4"/>
  <c r="D60" i="4"/>
  <c r="G60" i="4" s="1"/>
  <c r="I60" i="4" s="1"/>
  <c r="J60" i="4" s="1"/>
  <c r="F59" i="4"/>
  <c r="D59" i="4"/>
  <c r="E59" i="4" s="1"/>
  <c r="F58" i="4"/>
  <c r="D58" i="4"/>
  <c r="G58" i="4" s="1"/>
  <c r="I58" i="4" s="1"/>
  <c r="J58" i="4" s="1"/>
  <c r="F57" i="4"/>
  <c r="D57" i="4"/>
  <c r="G57" i="4" s="1"/>
  <c r="I57" i="4" s="1"/>
  <c r="J57" i="4" s="1"/>
  <c r="F56" i="4"/>
  <c r="D56" i="4"/>
  <c r="G56" i="4" s="1"/>
  <c r="I56" i="4" s="1"/>
  <c r="J56" i="4" s="1"/>
  <c r="F55" i="4"/>
  <c r="D55" i="4"/>
  <c r="E55" i="4" s="1"/>
  <c r="F54" i="4"/>
  <c r="D54" i="4"/>
  <c r="G54" i="4" s="1"/>
  <c r="I54" i="4" s="1"/>
  <c r="J54" i="4" s="1"/>
  <c r="F53" i="4"/>
  <c r="D53" i="4"/>
  <c r="G53" i="4" s="1"/>
  <c r="I53" i="4" s="1"/>
  <c r="J53" i="4" s="1"/>
  <c r="F52" i="4"/>
  <c r="D52" i="4"/>
  <c r="G52" i="4" s="1"/>
  <c r="I52" i="4" s="1"/>
  <c r="J52" i="4" s="1"/>
  <c r="F51" i="4"/>
  <c r="D51" i="4"/>
  <c r="E51" i="4" s="1"/>
  <c r="F50" i="4"/>
  <c r="D50" i="4"/>
  <c r="G50" i="4" s="1"/>
  <c r="I50" i="4" s="1"/>
  <c r="J50" i="4" s="1"/>
  <c r="F49" i="4"/>
  <c r="D49" i="4"/>
  <c r="G49" i="4" s="1"/>
  <c r="I49" i="4" s="1"/>
  <c r="J49" i="4" s="1"/>
  <c r="F48" i="4"/>
  <c r="D48" i="4"/>
  <c r="G48" i="4" s="1"/>
  <c r="I48" i="4" s="1"/>
  <c r="J48" i="4" s="1"/>
  <c r="F47" i="4"/>
  <c r="D47" i="4"/>
  <c r="E47" i="4" s="1"/>
  <c r="F46" i="4"/>
  <c r="D46" i="4"/>
  <c r="G46" i="4" s="1"/>
  <c r="I46" i="4" s="1"/>
  <c r="J46" i="4" s="1"/>
  <c r="F45" i="4"/>
  <c r="D45" i="4"/>
  <c r="G45" i="4" s="1"/>
  <c r="I45" i="4" s="1"/>
  <c r="J45" i="4" s="1"/>
  <c r="F44" i="4"/>
  <c r="D44" i="4"/>
  <c r="G44" i="4" s="1"/>
  <c r="I44" i="4" s="1"/>
  <c r="J44" i="4" s="1"/>
  <c r="F43" i="4"/>
  <c r="D43" i="4"/>
  <c r="E43" i="4" s="1"/>
  <c r="F42" i="4"/>
  <c r="D42" i="4"/>
  <c r="G42" i="4" s="1"/>
  <c r="I42" i="4" s="1"/>
  <c r="J42" i="4" s="1"/>
  <c r="F41" i="4"/>
  <c r="D41" i="4"/>
  <c r="G41" i="4" s="1"/>
  <c r="I41" i="4" s="1"/>
  <c r="J41" i="4" s="1"/>
  <c r="F40" i="4"/>
  <c r="D40" i="4"/>
  <c r="G40" i="4" s="1"/>
  <c r="I40" i="4" s="1"/>
  <c r="J40" i="4" s="1"/>
  <c r="F39" i="4"/>
  <c r="D39" i="4"/>
  <c r="E39" i="4" s="1"/>
  <c r="F38" i="4"/>
  <c r="D38" i="4"/>
  <c r="G38" i="4" s="1"/>
  <c r="I38" i="4" s="1"/>
  <c r="J38" i="4" s="1"/>
  <c r="F37" i="4"/>
  <c r="D37" i="4"/>
  <c r="G37" i="4" s="1"/>
  <c r="I37" i="4" s="1"/>
  <c r="J37" i="4" s="1"/>
  <c r="F36" i="4"/>
  <c r="D36" i="4"/>
  <c r="G36" i="4" s="1"/>
  <c r="I36" i="4" s="1"/>
  <c r="J36" i="4" s="1"/>
  <c r="F35" i="4"/>
  <c r="D35" i="4"/>
  <c r="E35" i="4" s="1"/>
  <c r="F34" i="4"/>
  <c r="D34" i="4"/>
  <c r="G34" i="4" s="1"/>
  <c r="I34" i="4" s="1"/>
  <c r="J34" i="4" s="1"/>
  <c r="F33" i="4"/>
  <c r="D33" i="4"/>
  <c r="G33" i="4" s="1"/>
  <c r="I33" i="4" s="1"/>
  <c r="J33" i="4" s="1"/>
  <c r="F32" i="4"/>
  <c r="D32" i="4"/>
  <c r="G32" i="4" s="1"/>
  <c r="I32" i="4" s="1"/>
  <c r="J32" i="4" s="1"/>
  <c r="F31" i="4"/>
  <c r="D31" i="4"/>
  <c r="E31" i="4" s="1"/>
  <c r="F30" i="4"/>
  <c r="D30" i="4"/>
  <c r="G30" i="4" s="1"/>
  <c r="I30" i="4" s="1"/>
  <c r="J30" i="4" s="1"/>
  <c r="F29" i="4"/>
  <c r="D29" i="4"/>
  <c r="G29" i="4" s="1"/>
  <c r="I29" i="4" s="1"/>
  <c r="J29" i="4" s="1"/>
  <c r="F28" i="4"/>
  <c r="D28" i="4"/>
  <c r="G28" i="4" s="1"/>
  <c r="I28" i="4" s="1"/>
  <c r="J28" i="4" s="1"/>
  <c r="F27" i="4"/>
  <c r="D27" i="4"/>
  <c r="E27" i="4" s="1"/>
  <c r="F26" i="4"/>
  <c r="D26" i="4"/>
  <c r="G26" i="4" s="1"/>
  <c r="I26" i="4" s="1"/>
  <c r="J26" i="4" s="1"/>
  <c r="F25" i="4"/>
  <c r="D25" i="4"/>
  <c r="G25" i="4" s="1"/>
  <c r="I25" i="4" s="1"/>
  <c r="J25" i="4" s="1"/>
  <c r="F24" i="4"/>
  <c r="D24" i="4"/>
  <c r="G24" i="4" s="1"/>
  <c r="I24" i="4" s="1"/>
  <c r="J24" i="4" s="1"/>
  <c r="F23" i="4"/>
  <c r="D23" i="4"/>
  <c r="E23" i="4" s="1"/>
  <c r="F22" i="4"/>
  <c r="D22" i="4"/>
  <c r="G22" i="4" s="1"/>
  <c r="I22" i="4" s="1"/>
  <c r="J22" i="4" s="1"/>
  <c r="F21" i="4"/>
  <c r="D21" i="4"/>
  <c r="G21" i="4" s="1"/>
  <c r="I21" i="4" s="1"/>
  <c r="J21" i="4" s="1"/>
  <c r="F20" i="4"/>
  <c r="D20" i="4"/>
  <c r="G20" i="4" s="1"/>
  <c r="I20" i="4" s="1"/>
  <c r="J20" i="4" s="1"/>
  <c r="F19" i="4"/>
  <c r="D19" i="4"/>
  <c r="E19" i="4" s="1"/>
  <c r="F18" i="4"/>
  <c r="D18" i="4"/>
  <c r="G18" i="4" s="1"/>
  <c r="I18" i="4" s="1"/>
  <c r="J18" i="4" s="1"/>
  <c r="F17" i="4"/>
  <c r="D17" i="4"/>
  <c r="G17" i="4" s="1"/>
  <c r="I17" i="4" s="1"/>
  <c r="J17" i="4" s="1"/>
  <c r="F16" i="4"/>
  <c r="D16" i="4"/>
  <c r="G16" i="4" s="1"/>
  <c r="I16" i="4" s="1"/>
  <c r="J16" i="4" s="1"/>
  <c r="F15" i="4"/>
  <c r="D15" i="4"/>
  <c r="E15" i="4" s="1"/>
  <c r="F14" i="4"/>
  <c r="D14" i="4"/>
  <c r="G14" i="4" s="1"/>
  <c r="I14" i="4" s="1"/>
  <c r="J14" i="4" s="1"/>
  <c r="F13" i="4"/>
  <c r="D13" i="4"/>
  <c r="G13" i="4" s="1"/>
  <c r="I13" i="4" s="1"/>
  <c r="J13" i="4" s="1"/>
  <c r="F12" i="4"/>
  <c r="D12" i="4"/>
  <c r="G12" i="4" s="1"/>
  <c r="I12" i="4" s="1"/>
  <c r="J12" i="4" s="1"/>
  <c r="F11" i="4"/>
  <c r="D11" i="4"/>
  <c r="E11" i="4" s="1"/>
  <c r="F10" i="4"/>
  <c r="D10" i="4"/>
  <c r="G10" i="4" s="1"/>
  <c r="I10" i="4" s="1"/>
  <c r="J10" i="4" s="1"/>
  <c r="F9" i="4"/>
  <c r="D9" i="4"/>
  <c r="G9" i="4" s="1"/>
  <c r="I9" i="4" s="1"/>
  <c r="J9" i="4" s="1"/>
  <c r="F8" i="4"/>
  <c r="D8" i="4"/>
  <c r="G8" i="4" s="1"/>
  <c r="I8" i="4" s="1"/>
  <c r="J8" i="4" s="1"/>
  <c r="F7" i="4"/>
  <c r="D7" i="4"/>
  <c r="E7" i="4" s="1"/>
  <c r="F6" i="4"/>
  <c r="D6" i="4"/>
  <c r="G6" i="4" s="1"/>
  <c r="I6" i="4" s="1"/>
  <c r="J6" i="4" s="1"/>
  <c r="F5" i="4"/>
  <c r="D5" i="4"/>
  <c r="G5" i="4" s="1"/>
  <c r="I5" i="4" s="1"/>
  <c r="J5" i="4" s="1"/>
  <c r="F4" i="4"/>
  <c r="D4" i="4"/>
  <c r="G4" i="4" s="1"/>
  <c r="I4" i="4" s="1"/>
  <c r="J4" i="4" s="1"/>
  <c r="F3" i="4"/>
  <c r="D3" i="4"/>
  <c r="G3" i="4" s="1"/>
  <c r="I3" i="4" l="1"/>
  <c r="J3" i="4" s="1"/>
  <c r="I100" i="4"/>
  <c r="J100" i="4" s="1"/>
  <c r="I97" i="4"/>
  <c r="J97" i="4" s="1"/>
  <c r="I101" i="4"/>
  <c r="J101" i="4" s="1"/>
  <c r="E4" i="4"/>
  <c r="E6" i="4"/>
  <c r="G7" i="4"/>
  <c r="I7" i="4" s="1"/>
  <c r="J7" i="4" s="1"/>
  <c r="E10" i="4"/>
  <c r="G11" i="4"/>
  <c r="I11" i="4" s="1"/>
  <c r="J11" i="4" s="1"/>
  <c r="E14" i="4"/>
  <c r="G15" i="4"/>
  <c r="I15" i="4" s="1"/>
  <c r="J15" i="4" s="1"/>
  <c r="E18" i="4"/>
  <c r="G19" i="4"/>
  <c r="I19" i="4" s="1"/>
  <c r="J19" i="4" s="1"/>
  <c r="E22" i="4"/>
  <c r="G23" i="4"/>
  <c r="I23" i="4" s="1"/>
  <c r="J23" i="4" s="1"/>
  <c r="E26" i="4"/>
  <c r="G27" i="4"/>
  <c r="I27" i="4" s="1"/>
  <c r="J27" i="4" s="1"/>
  <c r="E30" i="4"/>
  <c r="G31" i="4"/>
  <c r="I31" i="4" s="1"/>
  <c r="J31" i="4" s="1"/>
  <c r="E34" i="4"/>
  <c r="G35" i="4"/>
  <c r="I35" i="4" s="1"/>
  <c r="J35" i="4" s="1"/>
  <c r="E38" i="4"/>
  <c r="G39" i="4"/>
  <c r="I39" i="4" s="1"/>
  <c r="J39" i="4" s="1"/>
  <c r="E42" i="4"/>
  <c r="G43" i="4"/>
  <c r="I43" i="4" s="1"/>
  <c r="J43" i="4" s="1"/>
  <c r="E46" i="4"/>
  <c r="G47" i="4"/>
  <c r="I47" i="4" s="1"/>
  <c r="J47" i="4" s="1"/>
  <c r="E50" i="4"/>
  <c r="G51" i="4"/>
  <c r="I51" i="4" s="1"/>
  <c r="J51" i="4" s="1"/>
  <c r="E54" i="4"/>
  <c r="G55" i="4"/>
  <c r="I55" i="4" s="1"/>
  <c r="J55" i="4" s="1"/>
  <c r="E58" i="4"/>
  <c r="G59" i="4"/>
  <c r="I59" i="4" s="1"/>
  <c r="J59" i="4" s="1"/>
  <c r="E62" i="4"/>
  <c r="G63" i="4"/>
  <c r="I63" i="4" s="1"/>
  <c r="J63" i="4" s="1"/>
  <c r="E66" i="4"/>
  <c r="G67" i="4"/>
  <c r="I67" i="4" s="1"/>
  <c r="J67" i="4" s="1"/>
  <c r="E70" i="4"/>
  <c r="G71" i="4"/>
  <c r="I71" i="4" s="1"/>
  <c r="J71" i="4" s="1"/>
  <c r="E74" i="4"/>
  <c r="G75" i="4"/>
  <c r="I75" i="4" s="1"/>
  <c r="J75" i="4" s="1"/>
  <c r="E78" i="4"/>
  <c r="G79" i="4"/>
  <c r="I79" i="4" s="1"/>
  <c r="J79" i="4" s="1"/>
  <c r="E82" i="4"/>
  <c r="G83" i="4"/>
  <c r="I83" i="4" s="1"/>
  <c r="J83" i="4" s="1"/>
  <c r="E86" i="4"/>
  <c r="G87" i="4"/>
  <c r="I87" i="4" s="1"/>
  <c r="J87" i="4" s="1"/>
  <c r="E90" i="4"/>
  <c r="G91" i="4"/>
  <c r="I91" i="4" s="1"/>
  <c r="J91" i="4" s="1"/>
  <c r="E94" i="4"/>
  <c r="G95" i="4"/>
  <c r="I95" i="4" s="1"/>
  <c r="J95" i="4" s="1"/>
  <c r="E98" i="4"/>
  <c r="G99" i="4"/>
  <c r="I99" i="4" s="1"/>
  <c r="J99" i="4" s="1"/>
  <c r="E5" i="4"/>
  <c r="E9" i="4"/>
  <c r="E13" i="4"/>
  <c r="E17" i="4"/>
  <c r="E21" i="4"/>
  <c r="E25" i="4"/>
  <c r="E29" i="4"/>
  <c r="E33" i="4"/>
  <c r="E37" i="4"/>
  <c r="E41" i="4"/>
  <c r="E45" i="4"/>
  <c r="E49" i="4"/>
  <c r="E53" i="4"/>
  <c r="E57" i="4"/>
  <c r="E61" i="4"/>
  <c r="E65" i="4"/>
  <c r="E69" i="4"/>
  <c r="E73" i="4"/>
  <c r="E77" i="4"/>
  <c r="E81" i="4"/>
  <c r="E85" i="4"/>
  <c r="E89" i="4"/>
  <c r="E93" i="4"/>
  <c r="E97" i="4"/>
  <c r="E101" i="4"/>
  <c r="E3" i="4"/>
  <c r="E8" i="4"/>
  <c r="E12" i="4"/>
  <c r="E16" i="4"/>
  <c r="E20" i="4"/>
  <c r="E24" i="4"/>
  <c r="E28" i="4"/>
  <c r="E32" i="4"/>
  <c r="E36" i="4"/>
  <c r="E40" i="4"/>
  <c r="E44" i="4"/>
  <c r="E48" i="4"/>
  <c r="E52" i="4"/>
  <c r="E56" i="4"/>
  <c r="E60" i="4"/>
  <c r="E64" i="4"/>
  <c r="E68" i="4"/>
  <c r="E72" i="4"/>
  <c r="E76" i="4"/>
  <c r="E80" i="4"/>
  <c r="E84" i="4"/>
  <c r="E88" i="4"/>
  <c r="E92" i="4"/>
  <c r="E96" i="4"/>
  <c r="E100" i="4"/>
  <c r="N3" i="4" l="1"/>
  <c r="N4" i="4"/>
  <c r="L4" i="3"/>
  <c r="L9" i="3"/>
  <c r="L10" i="3"/>
  <c r="L12" i="3"/>
  <c r="L15" i="3"/>
  <c r="L16" i="3"/>
  <c r="L17" i="3"/>
  <c r="L18" i="3"/>
  <c r="L19" i="3"/>
  <c r="L24" i="3"/>
  <c r="L25" i="3"/>
  <c r="L30" i="3"/>
  <c r="L32" i="3"/>
  <c r="L37" i="3"/>
  <c r="L38" i="3"/>
  <c r="L39" i="3"/>
  <c r="L40" i="3"/>
  <c r="L41" i="3"/>
  <c r="L42" i="3"/>
  <c r="L43" i="3"/>
  <c r="L44" i="3"/>
  <c r="L45" i="3"/>
  <c r="L46" i="3"/>
  <c r="L48" i="3"/>
  <c r="L53" i="3"/>
  <c r="L54" i="3"/>
  <c r="L55" i="3"/>
  <c r="L56" i="3"/>
  <c r="L57" i="3"/>
  <c r="L58" i="3"/>
  <c r="L59" i="3"/>
  <c r="L60" i="3"/>
  <c r="L61" i="3"/>
  <c r="L62" i="3"/>
  <c r="L63" i="3"/>
  <c r="L64" i="3"/>
  <c r="L66" i="3"/>
  <c r="L67" i="3"/>
  <c r="L71" i="3"/>
  <c r="L72" i="3"/>
  <c r="L73" i="3"/>
  <c r="L74" i="3"/>
  <c r="L76" i="3"/>
  <c r="L77" i="3"/>
  <c r="L79" i="3"/>
  <c r="L80" i="3"/>
  <c r="L81" i="3"/>
  <c r="L82" i="3"/>
  <c r="L83" i="3"/>
  <c r="L84" i="3"/>
  <c r="L85" i="3"/>
  <c r="L86" i="3"/>
  <c r="L87" i="3"/>
  <c r="L88" i="3"/>
  <c r="L92" i="3"/>
  <c r="L93" i="3"/>
  <c r="L94" i="3"/>
  <c r="L95" i="3"/>
  <c r="L97" i="3"/>
  <c r="L98" i="3"/>
  <c r="L99" i="3"/>
  <c r="L100" i="3"/>
  <c r="L101" i="3"/>
  <c r="L102" i="3"/>
  <c r="L103" i="3"/>
  <c r="L104" i="3"/>
  <c r="L105" i="3"/>
  <c r="L106" i="3"/>
  <c r="L107" i="3"/>
  <c r="L108" i="3"/>
  <c r="L109" i="3"/>
  <c r="L112" i="3"/>
  <c r="L114" i="3"/>
  <c r="L115" i="3"/>
  <c r="L116" i="3"/>
  <c r="L117" i="3"/>
  <c r="L129" i="3"/>
  <c r="L133" i="3"/>
  <c r="L139" i="3"/>
  <c r="L156" i="3"/>
  <c r="L158" i="3"/>
  <c r="L159" i="3"/>
  <c r="L160" i="3"/>
  <c r="L162" i="3"/>
  <c r="L163" i="3"/>
  <c r="L165" i="3"/>
  <c r="L166" i="3"/>
  <c r="L167" i="3"/>
  <c r="L168" i="3"/>
  <c r="L169" i="3"/>
  <c r="L176" i="3"/>
  <c r="L177" i="3"/>
  <c r="L181" i="3"/>
  <c r="L182" i="3"/>
  <c r="L183" i="3"/>
  <c r="L185" i="3"/>
  <c r="L186" i="3"/>
  <c r="L187" i="3"/>
  <c r="K4" i="3"/>
  <c r="K9" i="3"/>
  <c r="K10" i="3"/>
  <c r="K12" i="3"/>
  <c r="K15" i="3"/>
  <c r="K16" i="3"/>
  <c r="K17" i="3"/>
  <c r="K18" i="3"/>
  <c r="K19" i="3"/>
  <c r="K24" i="3"/>
  <c r="K25" i="3"/>
  <c r="K30" i="3"/>
  <c r="K32" i="3"/>
  <c r="K37" i="3"/>
  <c r="K38" i="3"/>
  <c r="K39" i="3"/>
  <c r="K40" i="3"/>
  <c r="K41" i="3"/>
  <c r="K42" i="3"/>
  <c r="K43" i="3"/>
  <c r="K44" i="3"/>
  <c r="K45" i="3"/>
  <c r="K46" i="3"/>
  <c r="K48" i="3"/>
  <c r="K53" i="3"/>
  <c r="K54" i="3"/>
  <c r="K55" i="3"/>
  <c r="K56" i="3"/>
  <c r="K57" i="3"/>
  <c r="K58" i="3"/>
  <c r="K59" i="3"/>
  <c r="K60" i="3"/>
  <c r="K61" i="3"/>
  <c r="K62" i="3"/>
  <c r="K63" i="3"/>
  <c r="K64" i="3"/>
  <c r="K66" i="3"/>
  <c r="K67" i="3"/>
  <c r="K71" i="3"/>
  <c r="K72" i="3"/>
  <c r="K73" i="3"/>
  <c r="K74" i="3"/>
  <c r="K76" i="3"/>
  <c r="K77" i="3"/>
  <c r="K79" i="3"/>
  <c r="K80" i="3"/>
  <c r="K81" i="3"/>
  <c r="K82" i="3"/>
  <c r="K83" i="3"/>
  <c r="K84" i="3"/>
  <c r="K85" i="3"/>
  <c r="K86" i="3"/>
  <c r="K87" i="3"/>
  <c r="K88" i="3"/>
  <c r="K92" i="3"/>
  <c r="K93" i="3"/>
  <c r="K94" i="3"/>
  <c r="K95" i="3"/>
  <c r="K97" i="3"/>
  <c r="K98" i="3"/>
  <c r="K99" i="3"/>
  <c r="K100" i="3"/>
  <c r="K101" i="3"/>
  <c r="K102" i="3"/>
  <c r="K103" i="3"/>
  <c r="K104" i="3"/>
  <c r="K105" i="3"/>
  <c r="K106" i="3"/>
  <c r="K107" i="3"/>
  <c r="K108" i="3"/>
  <c r="K109" i="3"/>
  <c r="K112" i="3"/>
  <c r="K114" i="3"/>
  <c r="K115" i="3"/>
  <c r="K116" i="3"/>
  <c r="K117" i="3"/>
  <c r="K129" i="3"/>
  <c r="K133" i="3"/>
  <c r="K139" i="3"/>
  <c r="K156" i="3"/>
  <c r="K158" i="3"/>
  <c r="K159" i="3"/>
  <c r="K160" i="3"/>
  <c r="K162" i="3"/>
  <c r="K163" i="3"/>
  <c r="K165" i="3"/>
  <c r="K166" i="3"/>
  <c r="K167" i="3"/>
  <c r="K168" i="3"/>
  <c r="K169" i="3"/>
  <c r="K176" i="3"/>
  <c r="K177" i="3"/>
  <c r="K181" i="3"/>
  <c r="K182" i="3"/>
  <c r="K183" i="3"/>
  <c r="K185" i="3"/>
  <c r="K186" i="3"/>
  <c r="K187" i="3"/>
  <c r="J4" i="3"/>
  <c r="J9" i="3"/>
  <c r="J10" i="3"/>
  <c r="J12" i="3"/>
  <c r="J15" i="3"/>
  <c r="J16" i="3"/>
  <c r="J17" i="3"/>
  <c r="J18" i="3"/>
  <c r="J19" i="3"/>
  <c r="J24" i="3"/>
  <c r="J25" i="3"/>
  <c r="J30" i="3"/>
  <c r="J32" i="3"/>
  <c r="J37" i="3"/>
  <c r="J38" i="3"/>
  <c r="J39" i="3"/>
  <c r="J40" i="3"/>
  <c r="J41" i="3"/>
  <c r="J42" i="3"/>
  <c r="J43" i="3"/>
  <c r="J44" i="3"/>
  <c r="J45" i="3"/>
  <c r="J46" i="3"/>
  <c r="J48" i="3"/>
  <c r="J53" i="3"/>
  <c r="J54" i="3"/>
  <c r="J55" i="3"/>
  <c r="J56" i="3"/>
  <c r="J57" i="3"/>
  <c r="J58" i="3"/>
  <c r="J59" i="3"/>
  <c r="J60" i="3"/>
  <c r="J61" i="3"/>
  <c r="J62" i="3"/>
  <c r="J63" i="3"/>
  <c r="J64" i="3"/>
  <c r="J66" i="3"/>
  <c r="J67" i="3"/>
  <c r="J71" i="3"/>
  <c r="J72" i="3"/>
  <c r="J73" i="3"/>
  <c r="J74" i="3"/>
  <c r="J76" i="3"/>
  <c r="J77" i="3"/>
  <c r="J79" i="3"/>
  <c r="J80" i="3"/>
  <c r="J81" i="3"/>
  <c r="J82" i="3"/>
  <c r="J83" i="3"/>
  <c r="J84" i="3"/>
  <c r="J85" i="3"/>
  <c r="J86" i="3"/>
  <c r="J87" i="3"/>
  <c r="J88" i="3"/>
  <c r="J92" i="3"/>
  <c r="J93" i="3"/>
  <c r="J94" i="3"/>
  <c r="J95" i="3"/>
  <c r="J97" i="3"/>
  <c r="J98" i="3"/>
  <c r="J99" i="3"/>
  <c r="J100" i="3"/>
  <c r="J101" i="3"/>
  <c r="J102" i="3"/>
  <c r="J103" i="3"/>
  <c r="J104" i="3"/>
  <c r="J105" i="3"/>
  <c r="J106" i="3"/>
  <c r="J107" i="3"/>
  <c r="J108" i="3"/>
  <c r="J109" i="3"/>
  <c r="J112" i="3"/>
  <c r="J114" i="3"/>
  <c r="J115" i="3"/>
  <c r="J116" i="3"/>
  <c r="J117" i="3"/>
  <c r="J129" i="3"/>
  <c r="J133" i="3"/>
  <c r="J139" i="3"/>
  <c r="J156" i="3"/>
  <c r="J158" i="3"/>
  <c r="J159" i="3"/>
  <c r="J160" i="3"/>
  <c r="J162" i="3"/>
  <c r="J163" i="3"/>
  <c r="J165" i="3"/>
  <c r="J166" i="3"/>
  <c r="J167" i="3"/>
  <c r="J168" i="3"/>
  <c r="J169" i="3"/>
  <c r="J176" i="3"/>
  <c r="J177" i="3"/>
  <c r="J181" i="3"/>
  <c r="J182" i="3"/>
  <c r="J183" i="3"/>
  <c r="J185" i="3"/>
  <c r="J186" i="3"/>
  <c r="J187" i="3"/>
  <c r="I4" i="3"/>
  <c r="I9" i="3"/>
  <c r="I10" i="3"/>
  <c r="I12" i="3"/>
  <c r="I15" i="3"/>
  <c r="I16" i="3"/>
  <c r="I17" i="3"/>
  <c r="I18" i="3"/>
  <c r="I19" i="3"/>
  <c r="I24" i="3"/>
  <c r="I25" i="3"/>
  <c r="I30" i="3"/>
  <c r="I32" i="3"/>
  <c r="I37" i="3"/>
  <c r="I38" i="3"/>
  <c r="I39" i="3"/>
  <c r="I40" i="3"/>
  <c r="I41" i="3"/>
  <c r="I42" i="3"/>
  <c r="I43" i="3"/>
  <c r="I44" i="3"/>
  <c r="I45" i="3"/>
  <c r="I46" i="3"/>
  <c r="I48" i="3"/>
  <c r="I53" i="3"/>
  <c r="I54" i="3"/>
  <c r="I55" i="3"/>
  <c r="I56" i="3"/>
  <c r="I57" i="3"/>
  <c r="I58" i="3"/>
  <c r="I59" i="3"/>
  <c r="I60" i="3"/>
  <c r="I61" i="3"/>
  <c r="I62" i="3"/>
  <c r="I63" i="3"/>
  <c r="I64" i="3"/>
  <c r="I66" i="3"/>
  <c r="I67" i="3"/>
  <c r="I71" i="3"/>
  <c r="I72" i="3"/>
  <c r="I73" i="3"/>
  <c r="I74" i="3"/>
  <c r="I76" i="3"/>
  <c r="I77" i="3"/>
  <c r="I79" i="3"/>
  <c r="I80" i="3"/>
  <c r="I81" i="3"/>
  <c r="I82" i="3"/>
  <c r="I83" i="3"/>
  <c r="I84" i="3"/>
  <c r="I85" i="3"/>
  <c r="I86" i="3"/>
  <c r="I87" i="3"/>
  <c r="I88" i="3"/>
  <c r="I92" i="3"/>
  <c r="I93" i="3"/>
  <c r="I94" i="3"/>
  <c r="I95" i="3"/>
  <c r="I97" i="3"/>
  <c r="I98" i="3"/>
  <c r="I99" i="3"/>
  <c r="I100" i="3"/>
  <c r="I101" i="3"/>
  <c r="I102" i="3"/>
  <c r="I103" i="3"/>
  <c r="I104" i="3"/>
  <c r="I105" i="3"/>
  <c r="I106" i="3"/>
  <c r="I107" i="3"/>
  <c r="I108" i="3"/>
  <c r="I109" i="3"/>
  <c r="I112" i="3"/>
  <c r="I114" i="3"/>
  <c r="I115" i="3"/>
  <c r="I116" i="3"/>
  <c r="I117" i="3"/>
  <c r="I129" i="3"/>
  <c r="I133" i="3"/>
  <c r="I139" i="3"/>
  <c r="I156" i="3"/>
  <c r="I158" i="3"/>
  <c r="I159" i="3"/>
  <c r="I160" i="3"/>
  <c r="I162" i="3"/>
  <c r="I163" i="3"/>
  <c r="I165" i="3"/>
  <c r="I166" i="3"/>
  <c r="I167" i="3"/>
  <c r="I168" i="3"/>
  <c r="I169" i="3"/>
  <c r="I176" i="3"/>
  <c r="I177" i="3"/>
  <c r="I181" i="3"/>
  <c r="I182" i="3"/>
  <c r="I183" i="3"/>
  <c r="I185" i="3"/>
  <c r="I186" i="3"/>
  <c r="I187" i="3"/>
  <c r="L3" i="3"/>
  <c r="K3" i="3"/>
  <c r="J3" i="3"/>
  <c r="I3" i="3"/>
  <c r="W458" i="1"/>
  <c r="V458" i="1"/>
  <c r="U458" i="1"/>
  <c r="T458" i="1"/>
  <c r="N458" i="1"/>
  <c r="L458" i="1"/>
  <c r="J458" i="1"/>
  <c r="W457" i="1"/>
  <c r="V457" i="1"/>
  <c r="U457" i="1"/>
  <c r="T457" i="1"/>
  <c r="N457" i="1"/>
  <c r="L457" i="1"/>
  <c r="R457" i="1" s="1"/>
  <c r="J457" i="1"/>
  <c r="W456" i="1"/>
  <c r="V456" i="1"/>
  <c r="U456" i="1"/>
  <c r="T456" i="1"/>
  <c r="N456" i="1"/>
  <c r="L456" i="1"/>
  <c r="J456" i="1"/>
  <c r="N455" i="1"/>
  <c r="L455" i="1"/>
  <c r="J455" i="1"/>
  <c r="W454" i="1"/>
  <c r="V454" i="1"/>
  <c r="U454" i="1"/>
  <c r="T454" i="1"/>
  <c r="N454" i="1"/>
  <c r="L454" i="1"/>
  <c r="J454" i="1"/>
  <c r="N453" i="1"/>
  <c r="L453" i="1"/>
  <c r="J453" i="1"/>
  <c r="W452" i="1"/>
  <c r="V452" i="1"/>
  <c r="U452" i="1"/>
  <c r="T452" i="1"/>
  <c r="N452" i="1"/>
  <c r="L452" i="1"/>
  <c r="J452" i="1"/>
  <c r="W451" i="1"/>
  <c r="V451" i="1"/>
  <c r="U451" i="1"/>
  <c r="T451" i="1"/>
  <c r="N451" i="1"/>
  <c r="L451" i="1"/>
  <c r="J451" i="1"/>
  <c r="W450" i="1"/>
  <c r="V450" i="1"/>
  <c r="U450" i="1"/>
  <c r="T450" i="1"/>
  <c r="N450" i="1"/>
  <c r="L450" i="1"/>
  <c r="J450" i="1"/>
  <c r="W449" i="1"/>
  <c r="V449" i="1"/>
  <c r="U449" i="1"/>
  <c r="T449" i="1"/>
  <c r="N449" i="1"/>
  <c r="L449" i="1"/>
  <c r="J449" i="1"/>
  <c r="W448" i="1"/>
  <c r="V448" i="1"/>
  <c r="U448" i="1"/>
  <c r="T448" i="1"/>
  <c r="N448" i="1"/>
  <c r="L448" i="1"/>
  <c r="J448" i="1"/>
  <c r="W447" i="1"/>
  <c r="V447" i="1"/>
  <c r="U447" i="1"/>
  <c r="T447" i="1"/>
  <c r="N447" i="1"/>
  <c r="L447" i="1"/>
  <c r="J447" i="1"/>
  <c r="N446" i="1"/>
  <c r="L446" i="1"/>
  <c r="J446" i="1"/>
  <c r="W442" i="1"/>
  <c r="V442" i="1"/>
  <c r="U442" i="1"/>
  <c r="T442" i="1"/>
  <c r="N442" i="1"/>
  <c r="L442" i="1"/>
  <c r="J442" i="1"/>
  <c r="N441" i="1"/>
  <c r="L441" i="1"/>
  <c r="R441" i="1" s="1"/>
  <c r="J441" i="1"/>
  <c r="W440" i="1"/>
  <c r="V440" i="1"/>
  <c r="U440" i="1"/>
  <c r="T440" i="1"/>
  <c r="N440" i="1"/>
  <c r="L440" i="1"/>
  <c r="J440" i="1"/>
  <c r="N439" i="1"/>
  <c r="L439" i="1"/>
  <c r="J439" i="1"/>
  <c r="W438" i="1"/>
  <c r="V438" i="1"/>
  <c r="U438" i="1"/>
  <c r="T438" i="1"/>
  <c r="N438" i="1"/>
  <c r="L438" i="1"/>
  <c r="J438" i="1"/>
  <c r="N437" i="1"/>
  <c r="L437" i="1"/>
  <c r="J437" i="1"/>
  <c r="W433" i="1"/>
  <c r="V433" i="1"/>
  <c r="U433" i="1"/>
  <c r="T433" i="1"/>
  <c r="N433" i="1"/>
  <c r="L433" i="1"/>
  <c r="J433" i="1"/>
  <c r="N432" i="1"/>
  <c r="L432" i="1"/>
  <c r="J432" i="1"/>
  <c r="W431" i="1"/>
  <c r="V431" i="1"/>
  <c r="U431" i="1"/>
  <c r="T431" i="1"/>
  <c r="N431" i="1"/>
  <c r="L431" i="1"/>
  <c r="J431" i="1"/>
  <c r="W430" i="1"/>
  <c r="V430" i="1"/>
  <c r="U430" i="1"/>
  <c r="T430" i="1"/>
  <c r="N430" i="1"/>
  <c r="L430" i="1"/>
  <c r="J430" i="1"/>
  <c r="N429" i="1"/>
  <c r="L429" i="1"/>
  <c r="J429" i="1"/>
  <c r="N428" i="1"/>
  <c r="L428" i="1"/>
  <c r="J428" i="1"/>
  <c r="N427" i="1"/>
  <c r="L427" i="1"/>
  <c r="J427" i="1"/>
  <c r="N426" i="1"/>
  <c r="L426" i="1"/>
  <c r="J426" i="1"/>
  <c r="N425" i="1"/>
  <c r="L425" i="1"/>
  <c r="J425" i="1"/>
  <c r="N424" i="1"/>
  <c r="L424" i="1"/>
  <c r="J424" i="1"/>
  <c r="N423" i="1"/>
  <c r="L423" i="1"/>
  <c r="J423" i="1"/>
  <c r="N422" i="1"/>
  <c r="L422" i="1"/>
  <c r="J422" i="1"/>
  <c r="N421" i="1"/>
  <c r="L421" i="1"/>
  <c r="J421" i="1"/>
  <c r="N420" i="1"/>
  <c r="L420" i="1"/>
  <c r="J420" i="1"/>
  <c r="N419" i="1"/>
  <c r="L419" i="1"/>
  <c r="J419" i="1"/>
  <c r="N418" i="1"/>
  <c r="L418" i="1"/>
  <c r="J418" i="1"/>
  <c r="N417" i="1"/>
  <c r="L417" i="1"/>
  <c r="J417" i="1"/>
  <c r="N416" i="1"/>
  <c r="L416" i="1"/>
  <c r="J416" i="1"/>
  <c r="N415" i="1"/>
  <c r="L415" i="1"/>
  <c r="J415" i="1"/>
  <c r="N414" i="1"/>
  <c r="L414" i="1"/>
  <c r="J414" i="1"/>
  <c r="N413" i="1"/>
  <c r="L413" i="1"/>
  <c r="J413" i="1"/>
  <c r="W412" i="1"/>
  <c r="V412" i="1"/>
  <c r="U412" i="1"/>
  <c r="T412" i="1"/>
  <c r="N412" i="1"/>
  <c r="L412" i="1"/>
  <c r="J412" i="1"/>
  <c r="W411" i="1"/>
  <c r="V411" i="1"/>
  <c r="U411" i="1"/>
  <c r="T411" i="1"/>
  <c r="N411" i="1"/>
  <c r="L411" i="1"/>
  <c r="J411" i="1"/>
  <c r="W410" i="1"/>
  <c r="V410" i="1"/>
  <c r="U410" i="1"/>
  <c r="T410" i="1"/>
  <c r="N410" i="1"/>
  <c r="L410" i="1"/>
  <c r="J410" i="1"/>
  <c r="W409" i="1"/>
  <c r="V409" i="1"/>
  <c r="U409" i="1"/>
  <c r="T409" i="1"/>
  <c r="N409" i="1"/>
  <c r="L409" i="1"/>
  <c r="J409" i="1"/>
  <c r="N408" i="1"/>
  <c r="L408" i="1"/>
  <c r="J408" i="1"/>
  <c r="W407" i="1"/>
  <c r="V407" i="1"/>
  <c r="U407" i="1"/>
  <c r="T407" i="1"/>
  <c r="N407" i="1"/>
  <c r="L407" i="1"/>
  <c r="J407" i="1"/>
  <c r="N406" i="1"/>
  <c r="L406" i="1"/>
  <c r="J406" i="1"/>
  <c r="W405" i="1"/>
  <c r="V405" i="1"/>
  <c r="U405" i="1"/>
  <c r="T405" i="1"/>
  <c r="N405" i="1"/>
  <c r="L405" i="1"/>
  <c r="J405" i="1"/>
  <c r="W404" i="1"/>
  <c r="V404" i="1"/>
  <c r="U404" i="1"/>
  <c r="T404" i="1"/>
  <c r="N404" i="1"/>
  <c r="L404" i="1"/>
  <c r="J404" i="1"/>
  <c r="N403" i="1"/>
  <c r="L403" i="1"/>
  <c r="J403" i="1"/>
  <c r="W402" i="1"/>
  <c r="V402" i="1"/>
  <c r="U402" i="1"/>
  <c r="T402" i="1"/>
  <c r="N402" i="1"/>
  <c r="L402" i="1"/>
  <c r="J402" i="1"/>
  <c r="N401" i="1"/>
  <c r="L401" i="1"/>
  <c r="J401" i="1"/>
  <c r="W399" i="1"/>
  <c r="V399" i="1"/>
  <c r="U399" i="1"/>
  <c r="T399" i="1"/>
  <c r="N399" i="1"/>
  <c r="L399" i="1"/>
  <c r="J399" i="1"/>
  <c r="W398" i="1"/>
  <c r="V398" i="1"/>
  <c r="U398" i="1"/>
  <c r="T398" i="1"/>
  <c r="N398" i="1"/>
  <c r="L398" i="1"/>
  <c r="J398" i="1"/>
  <c r="N397" i="1"/>
  <c r="L397" i="1"/>
  <c r="J397" i="1"/>
  <c r="W396" i="1"/>
  <c r="V396" i="1"/>
  <c r="U396" i="1"/>
  <c r="T396" i="1"/>
  <c r="N396" i="1"/>
  <c r="L396" i="1"/>
  <c r="J396" i="1"/>
  <c r="W394" i="1"/>
  <c r="V394" i="1"/>
  <c r="U394" i="1"/>
  <c r="T394" i="1"/>
  <c r="N394" i="1"/>
  <c r="L394" i="1"/>
  <c r="J394" i="1"/>
  <c r="W393" i="1"/>
  <c r="V393" i="1"/>
  <c r="U393" i="1"/>
  <c r="T393" i="1"/>
  <c r="N393" i="1"/>
  <c r="L393" i="1"/>
  <c r="J393" i="1"/>
  <c r="W392" i="1"/>
  <c r="V392" i="1"/>
  <c r="U392" i="1"/>
  <c r="T392" i="1"/>
  <c r="N392" i="1"/>
  <c r="L392" i="1"/>
  <c r="J392" i="1"/>
  <c r="W391" i="1"/>
  <c r="V391" i="1"/>
  <c r="U391" i="1"/>
  <c r="T391" i="1"/>
  <c r="N391" i="1"/>
  <c r="L391" i="1"/>
  <c r="J391" i="1"/>
  <c r="N390" i="1"/>
  <c r="L390" i="1"/>
  <c r="J390" i="1"/>
  <c r="W389" i="1"/>
  <c r="V389" i="1"/>
  <c r="U389" i="1"/>
  <c r="T389" i="1"/>
  <c r="N389" i="1"/>
  <c r="L389" i="1"/>
  <c r="J389" i="1"/>
  <c r="W388" i="1"/>
  <c r="V388" i="1"/>
  <c r="U388" i="1"/>
  <c r="T388" i="1"/>
  <c r="N388" i="1"/>
  <c r="L388" i="1"/>
  <c r="J388" i="1"/>
  <c r="W387" i="1"/>
  <c r="V387" i="1"/>
  <c r="U387" i="1"/>
  <c r="T387" i="1"/>
  <c r="N387" i="1"/>
  <c r="L387" i="1"/>
  <c r="J387" i="1"/>
  <c r="W386" i="1"/>
  <c r="V386" i="1"/>
  <c r="U386" i="1"/>
  <c r="T386" i="1"/>
  <c r="N386" i="1"/>
  <c r="L386" i="1"/>
  <c r="J386" i="1"/>
  <c r="N385" i="1"/>
  <c r="L385" i="1"/>
  <c r="J385" i="1"/>
  <c r="W384" i="1"/>
  <c r="V384" i="1"/>
  <c r="U384" i="1"/>
  <c r="T384" i="1"/>
  <c r="N384" i="1"/>
  <c r="L384" i="1"/>
  <c r="J384" i="1"/>
  <c r="N383" i="1"/>
  <c r="L383" i="1"/>
  <c r="J383" i="1"/>
  <c r="W381" i="1"/>
  <c r="V381" i="1"/>
  <c r="U381" i="1"/>
  <c r="T381" i="1"/>
  <c r="N381" i="1"/>
  <c r="L381" i="1"/>
  <c r="J381" i="1"/>
  <c r="W380" i="1"/>
  <c r="V380" i="1"/>
  <c r="U380" i="1"/>
  <c r="T380" i="1"/>
  <c r="N380" i="1"/>
  <c r="L380" i="1"/>
  <c r="J380" i="1"/>
  <c r="W379" i="1"/>
  <c r="V379" i="1"/>
  <c r="U379" i="1"/>
  <c r="T379" i="1"/>
  <c r="N379" i="1"/>
  <c r="L379" i="1"/>
  <c r="J379" i="1"/>
  <c r="N378" i="1"/>
  <c r="Q378" i="1" s="1"/>
  <c r="L378" i="1"/>
  <c r="J378" i="1"/>
  <c r="N372" i="1"/>
  <c r="L372" i="1"/>
  <c r="J372" i="1"/>
  <c r="W361" i="1"/>
  <c r="V361" i="1"/>
  <c r="U361" i="1"/>
  <c r="T361" i="1"/>
  <c r="N361" i="1"/>
  <c r="L361" i="1"/>
  <c r="J361" i="1"/>
  <c r="N360" i="1"/>
  <c r="L360" i="1"/>
  <c r="J360" i="1"/>
  <c r="N359" i="1"/>
  <c r="L359" i="1"/>
  <c r="J359" i="1"/>
  <c r="N358" i="1"/>
  <c r="L358" i="1"/>
  <c r="J358" i="1"/>
  <c r="N357" i="1"/>
  <c r="L357" i="1"/>
  <c r="J357" i="1"/>
  <c r="N356" i="1"/>
  <c r="L356" i="1"/>
  <c r="J356" i="1"/>
  <c r="N352" i="1"/>
  <c r="L352" i="1"/>
  <c r="J352" i="1"/>
  <c r="N351" i="1"/>
  <c r="L351" i="1"/>
  <c r="J351" i="1"/>
  <c r="N350" i="1"/>
  <c r="L350" i="1"/>
  <c r="J350" i="1"/>
  <c r="N349" i="1"/>
  <c r="L349" i="1"/>
  <c r="J349" i="1"/>
  <c r="W348" i="1"/>
  <c r="V348" i="1"/>
  <c r="U348" i="1"/>
  <c r="T348" i="1"/>
  <c r="N348" i="1"/>
  <c r="L348" i="1"/>
  <c r="J348" i="1"/>
  <c r="W347" i="1"/>
  <c r="V347" i="1"/>
  <c r="U347" i="1"/>
  <c r="T347" i="1"/>
  <c r="N347" i="1"/>
  <c r="L347" i="1"/>
  <c r="J347" i="1"/>
  <c r="N346" i="1"/>
  <c r="L346" i="1"/>
  <c r="J346" i="1"/>
  <c r="N345" i="1"/>
  <c r="L345" i="1"/>
  <c r="J345" i="1"/>
  <c r="N344" i="1"/>
  <c r="L344" i="1"/>
  <c r="J344" i="1"/>
  <c r="N343" i="1"/>
  <c r="L343" i="1"/>
  <c r="J343" i="1"/>
  <c r="N342" i="1"/>
  <c r="L342" i="1"/>
  <c r="J342" i="1"/>
  <c r="N341" i="1"/>
  <c r="L341" i="1"/>
  <c r="J341" i="1"/>
  <c r="N340" i="1"/>
  <c r="L340" i="1"/>
  <c r="J340" i="1"/>
  <c r="N339" i="1"/>
  <c r="L339" i="1"/>
  <c r="J339" i="1"/>
  <c r="N338" i="1"/>
  <c r="L338" i="1"/>
  <c r="J338" i="1"/>
  <c r="N337" i="1"/>
  <c r="L337" i="1"/>
  <c r="J337" i="1"/>
  <c r="N336" i="1"/>
  <c r="L336" i="1"/>
  <c r="J336" i="1"/>
  <c r="N335" i="1"/>
  <c r="L335" i="1"/>
  <c r="J335" i="1"/>
  <c r="N332" i="1"/>
  <c r="L332" i="1"/>
  <c r="J332" i="1"/>
  <c r="N331" i="1"/>
  <c r="L331" i="1"/>
  <c r="J331" i="1"/>
  <c r="N330" i="1"/>
  <c r="L330" i="1"/>
  <c r="J330" i="1"/>
  <c r="W329" i="1"/>
  <c r="V329" i="1"/>
  <c r="U329" i="1"/>
  <c r="T329" i="1"/>
  <c r="N329" i="1"/>
  <c r="L329" i="1"/>
  <c r="J329" i="1"/>
  <c r="W328" i="1"/>
  <c r="V328" i="1"/>
  <c r="U328" i="1"/>
  <c r="T328" i="1"/>
  <c r="N328" i="1"/>
  <c r="L328" i="1"/>
  <c r="J328" i="1"/>
  <c r="W327" i="1"/>
  <c r="V327" i="1"/>
  <c r="U327" i="1"/>
  <c r="T327" i="1"/>
  <c r="N327" i="1"/>
  <c r="L327" i="1"/>
  <c r="J327" i="1"/>
  <c r="W326" i="1"/>
  <c r="V326" i="1"/>
  <c r="U326" i="1"/>
  <c r="T326" i="1"/>
  <c r="N326" i="1"/>
  <c r="L326" i="1"/>
  <c r="J326" i="1"/>
  <c r="N325" i="1"/>
  <c r="L325" i="1"/>
  <c r="J325" i="1"/>
  <c r="W314" i="1"/>
  <c r="V314" i="1"/>
  <c r="U314" i="1"/>
  <c r="T314" i="1"/>
  <c r="N314" i="1"/>
  <c r="L314" i="1"/>
  <c r="J314" i="1"/>
  <c r="N313" i="1"/>
  <c r="L313" i="1"/>
  <c r="J313" i="1"/>
  <c r="W312" i="1"/>
  <c r="V312" i="1"/>
  <c r="U312" i="1"/>
  <c r="T312" i="1"/>
  <c r="N312" i="1"/>
  <c r="L312" i="1"/>
  <c r="J312" i="1"/>
  <c r="W311" i="1"/>
  <c r="V311" i="1"/>
  <c r="U311" i="1"/>
  <c r="T311" i="1"/>
  <c r="N311" i="1"/>
  <c r="L311" i="1"/>
  <c r="J311" i="1"/>
  <c r="W310" i="1"/>
  <c r="V310" i="1"/>
  <c r="U310" i="1"/>
  <c r="T310" i="1"/>
  <c r="N310" i="1"/>
  <c r="L310" i="1"/>
  <c r="J310" i="1"/>
  <c r="W309" i="1"/>
  <c r="V309" i="1"/>
  <c r="U309" i="1"/>
  <c r="T309" i="1"/>
  <c r="N309" i="1"/>
  <c r="L309" i="1"/>
  <c r="J309" i="1"/>
  <c r="W308" i="1"/>
  <c r="V308" i="1"/>
  <c r="U308" i="1"/>
  <c r="T308" i="1"/>
  <c r="N308" i="1"/>
  <c r="L308" i="1"/>
  <c r="J308" i="1"/>
  <c r="W307" i="1"/>
  <c r="V307" i="1"/>
  <c r="U307" i="1"/>
  <c r="T307" i="1"/>
  <c r="N307" i="1"/>
  <c r="L307" i="1"/>
  <c r="J307" i="1"/>
  <c r="N306" i="1"/>
  <c r="L306" i="1"/>
  <c r="J306" i="1"/>
  <c r="W305" i="1"/>
  <c r="V305" i="1"/>
  <c r="U305" i="1"/>
  <c r="T305" i="1"/>
  <c r="N305" i="1"/>
  <c r="L305" i="1"/>
  <c r="R305" i="1" s="1"/>
  <c r="J305" i="1"/>
  <c r="N304" i="1"/>
  <c r="L304" i="1"/>
  <c r="J304" i="1"/>
  <c r="W303" i="1"/>
  <c r="V303" i="1"/>
  <c r="U303" i="1"/>
  <c r="T303" i="1"/>
  <c r="N303" i="1"/>
  <c r="L303" i="1"/>
  <c r="J303" i="1"/>
  <c r="N302" i="1"/>
  <c r="L302" i="1"/>
  <c r="J302" i="1"/>
  <c r="W300" i="1"/>
  <c r="V300" i="1"/>
  <c r="U300" i="1"/>
  <c r="T300" i="1"/>
  <c r="N300" i="1"/>
  <c r="L300" i="1"/>
  <c r="J300" i="1"/>
  <c r="W299" i="1"/>
  <c r="V299" i="1"/>
  <c r="U299" i="1"/>
  <c r="T299" i="1"/>
  <c r="N299" i="1"/>
  <c r="L299" i="1"/>
  <c r="J299" i="1"/>
  <c r="N298" i="1"/>
  <c r="L298" i="1"/>
  <c r="J298" i="1"/>
  <c r="W295" i="1"/>
  <c r="V295" i="1"/>
  <c r="U295" i="1"/>
  <c r="T295" i="1"/>
  <c r="N295" i="1"/>
  <c r="L295" i="1"/>
  <c r="J295" i="1"/>
  <c r="W294" i="1"/>
  <c r="V294" i="1"/>
  <c r="U294" i="1"/>
  <c r="T294" i="1"/>
  <c r="N294" i="1"/>
  <c r="L294" i="1"/>
  <c r="J294" i="1"/>
  <c r="W293" i="1"/>
  <c r="V293" i="1"/>
  <c r="U293" i="1"/>
  <c r="T293" i="1"/>
  <c r="N293" i="1"/>
  <c r="L293" i="1"/>
  <c r="J293" i="1"/>
  <c r="W292" i="1"/>
  <c r="V292" i="1"/>
  <c r="U292" i="1"/>
  <c r="T292" i="1"/>
  <c r="N292" i="1"/>
  <c r="L292" i="1"/>
  <c r="J292" i="1"/>
  <c r="N291" i="1"/>
  <c r="L291" i="1"/>
  <c r="J291" i="1"/>
  <c r="W290" i="1"/>
  <c r="V290" i="1"/>
  <c r="U290" i="1"/>
  <c r="T290" i="1"/>
  <c r="N290" i="1"/>
  <c r="L290" i="1"/>
  <c r="J290" i="1"/>
  <c r="W289" i="1"/>
  <c r="V289" i="1"/>
  <c r="U289" i="1"/>
  <c r="T289" i="1"/>
  <c r="N289" i="1"/>
  <c r="L289" i="1"/>
  <c r="J289" i="1"/>
  <c r="N288" i="1"/>
  <c r="L288" i="1"/>
  <c r="J288" i="1"/>
  <c r="W287" i="1"/>
  <c r="V287" i="1"/>
  <c r="U287" i="1"/>
  <c r="T287" i="1"/>
  <c r="N287" i="1"/>
  <c r="L287" i="1"/>
  <c r="J287" i="1"/>
  <c r="N286" i="1"/>
  <c r="L286" i="1"/>
  <c r="J286" i="1"/>
  <c r="W285" i="1"/>
  <c r="V285" i="1"/>
  <c r="U285" i="1"/>
  <c r="T285" i="1"/>
  <c r="N285" i="1"/>
  <c r="L285" i="1"/>
  <c r="J285" i="1"/>
  <c r="W284" i="1"/>
  <c r="V284" i="1"/>
  <c r="U284" i="1"/>
  <c r="T284" i="1"/>
  <c r="N284" i="1"/>
  <c r="L284" i="1"/>
  <c r="J284" i="1"/>
  <c r="N283" i="1"/>
  <c r="L283" i="1"/>
  <c r="J283" i="1"/>
  <c r="W282" i="1"/>
  <c r="V282" i="1"/>
  <c r="U282" i="1"/>
  <c r="T282" i="1"/>
  <c r="N282" i="1"/>
  <c r="L282" i="1"/>
  <c r="J282" i="1"/>
  <c r="N281" i="1"/>
  <c r="L281" i="1"/>
  <c r="J281" i="1"/>
  <c r="W280" i="1"/>
  <c r="V280" i="1"/>
  <c r="U280" i="1"/>
  <c r="T280" i="1"/>
  <c r="N280" i="1"/>
  <c r="L280" i="1"/>
  <c r="R280" i="1" s="1"/>
  <c r="J280" i="1"/>
  <c r="W279" i="1"/>
  <c r="V279" i="1"/>
  <c r="U279" i="1"/>
  <c r="T279" i="1"/>
  <c r="N279" i="1"/>
  <c r="L279" i="1"/>
  <c r="J279" i="1"/>
  <c r="W278" i="1"/>
  <c r="V278" i="1"/>
  <c r="U278" i="1"/>
  <c r="T278" i="1"/>
  <c r="N278" i="1"/>
  <c r="L278" i="1"/>
  <c r="J278" i="1"/>
  <c r="W277" i="1"/>
  <c r="V277" i="1"/>
  <c r="U277" i="1"/>
  <c r="T277" i="1"/>
  <c r="N277" i="1"/>
  <c r="L277" i="1"/>
  <c r="J277" i="1"/>
  <c r="W276" i="1"/>
  <c r="V276" i="1"/>
  <c r="U276" i="1"/>
  <c r="T276" i="1"/>
  <c r="N276" i="1"/>
  <c r="L276" i="1"/>
  <c r="J276" i="1"/>
  <c r="N275" i="1"/>
  <c r="L275" i="1"/>
  <c r="J275" i="1"/>
  <c r="W274" i="1"/>
  <c r="V274" i="1"/>
  <c r="U274" i="1"/>
  <c r="T274" i="1"/>
  <c r="N274" i="1"/>
  <c r="L274" i="1"/>
  <c r="J274" i="1"/>
  <c r="W273" i="1"/>
  <c r="V273" i="1"/>
  <c r="U273" i="1"/>
  <c r="T273" i="1"/>
  <c r="N273" i="1"/>
  <c r="L273" i="1"/>
  <c r="J273" i="1"/>
  <c r="W272" i="1"/>
  <c r="V272" i="1"/>
  <c r="U272" i="1"/>
  <c r="T272" i="1"/>
  <c r="N272" i="1"/>
  <c r="L272" i="1"/>
  <c r="J272" i="1"/>
  <c r="W271" i="1"/>
  <c r="V271" i="1"/>
  <c r="U271" i="1"/>
  <c r="T271" i="1"/>
  <c r="N271" i="1"/>
  <c r="L271" i="1"/>
  <c r="J271" i="1"/>
  <c r="W270" i="1"/>
  <c r="V270" i="1"/>
  <c r="U270" i="1"/>
  <c r="T270" i="1"/>
  <c r="N270" i="1"/>
  <c r="L270" i="1"/>
  <c r="J270" i="1"/>
  <c r="N269" i="1"/>
  <c r="L269" i="1"/>
  <c r="J269" i="1"/>
  <c r="W268" i="1"/>
  <c r="V268" i="1"/>
  <c r="U268" i="1"/>
  <c r="T268" i="1"/>
  <c r="N268" i="1"/>
  <c r="L268" i="1"/>
  <c r="J268" i="1"/>
  <c r="N267" i="1"/>
  <c r="L267" i="1"/>
  <c r="J267" i="1"/>
  <c r="W266" i="1"/>
  <c r="V266" i="1"/>
  <c r="U266" i="1"/>
  <c r="T266" i="1"/>
  <c r="N266" i="1"/>
  <c r="L266" i="1"/>
  <c r="J266" i="1"/>
  <c r="N265" i="1"/>
  <c r="L265" i="1"/>
  <c r="J265" i="1"/>
  <c r="W264" i="1"/>
  <c r="V264" i="1"/>
  <c r="U264" i="1"/>
  <c r="T264" i="1"/>
  <c r="N264" i="1"/>
  <c r="L264" i="1"/>
  <c r="R264" i="1" s="1"/>
  <c r="J264" i="1"/>
  <c r="N263" i="1"/>
  <c r="L263" i="1"/>
  <c r="J263" i="1"/>
  <c r="W261" i="1"/>
  <c r="V261" i="1"/>
  <c r="U261" i="1"/>
  <c r="T261" i="1"/>
  <c r="N261" i="1"/>
  <c r="L261" i="1"/>
  <c r="J261" i="1"/>
  <c r="N260" i="1"/>
  <c r="L260" i="1"/>
  <c r="J260" i="1"/>
  <c r="W259" i="1"/>
  <c r="V259" i="1"/>
  <c r="U259" i="1"/>
  <c r="T259" i="1"/>
  <c r="N259" i="1"/>
  <c r="L259" i="1"/>
  <c r="J259" i="1"/>
  <c r="W258" i="1"/>
  <c r="V258" i="1"/>
  <c r="U258" i="1"/>
  <c r="T258" i="1"/>
  <c r="N258" i="1"/>
  <c r="L258" i="1"/>
  <c r="J258" i="1"/>
  <c r="W257" i="1"/>
  <c r="V257" i="1"/>
  <c r="U257" i="1"/>
  <c r="T257" i="1"/>
  <c r="N257" i="1"/>
  <c r="L257" i="1"/>
  <c r="J257" i="1"/>
  <c r="W256" i="1"/>
  <c r="V256" i="1"/>
  <c r="U256" i="1"/>
  <c r="T256" i="1"/>
  <c r="N256" i="1"/>
  <c r="L256" i="1"/>
  <c r="J256" i="1"/>
  <c r="W255" i="1"/>
  <c r="V255" i="1"/>
  <c r="U255" i="1"/>
  <c r="T255" i="1"/>
  <c r="N255" i="1"/>
  <c r="L255" i="1"/>
  <c r="J255" i="1"/>
  <c r="W254" i="1"/>
  <c r="V254" i="1"/>
  <c r="U254" i="1"/>
  <c r="T254" i="1"/>
  <c r="N254" i="1"/>
  <c r="L254" i="1"/>
  <c r="J254" i="1"/>
  <c r="W253" i="1"/>
  <c r="V253" i="1"/>
  <c r="U253" i="1"/>
  <c r="T253" i="1"/>
  <c r="N253" i="1"/>
  <c r="L253" i="1"/>
  <c r="J253" i="1"/>
  <c r="W252" i="1"/>
  <c r="V252" i="1"/>
  <c r="U252" i="1"/>
  <c r="T252" i="1"/>
  <c r="N252" i="1"/>
  <c r="L252" i="1"/>
  <c r="J252" i="1"/>
  <c r="W251" i="1"/>
  <c r="V251" i="1"/>
  <c r="U251" i="1"/>
  <c r="T251" i="1"/>
  <c r="N251" i="1"/>
  <c r="L251" i="1"/>
  <c r="J251" i="1"/>
  <c r="W250" i="1"/>
  <c r="V250" i="1"/>
  <c r="U250" i="1"/>
  <c r="T250" i="1"/>
  <c r="N250" i="1"/>
  <c r="L250" i="1"/>
  <c r="J250" i="1"/>
  <c r="N249" i="1"/>
  <c r="L249" i="1"/>
  <c r="J249" i="1"/>
  <c r="W248" i="1"/>
  <c r="V248" i="1"/>
  <c r="U248" i="1"/>
  <c r="T248" i="1"/>
  <c r="N248" i="1"/>
  <c r="L248" i="1"/>
  <c r="J248" i="1"/>
  <c r="W247" i="1"/>
  <c r="V247" i="1"/>
  <c r="U247" i="1"/>
  <c r="T247" i="1"/>
  <c r="N247" i="1"/>
  <c r="L247" i="1"/>
  <c r="J247" i="1"/>
  <c r="N246" i="1"/>
  <c r="L246" i="1"/>
  <c r="J246" i="1"/>
  <c r="W245" i="1"/>
  <c r="V245" i="1"/>
  <c r="U245" i="1"/>
  <c r="T245" i="1"/>
  <c r="N245" i="1"/>
  <c r="L245" i="1"/>
  <c r="J245" i="1"/>
  <c r="N244" i="1"/>
  <c r="Q244" i="1" s="1"/>
  <c r="L244" i="1"/>
  <c r="J244" i="1"/>
  <c r="N243" i="1"/>
  <c r="L243" i="1"/>
  <c r="J243" i="1"/>
  <c r="N242" i="1"/>
  <c r="L242" i="1"/>
  <c r="J242" i="1"/>
  <c r="N241" i="1"/>
  <c r="L241" i="1"/>
  <c r="J241" i="1"/>
  <c r="N240" i="1"/>
  <c r="L240" i="1"/>
  <c r="J240" i="1"/>
  <c r="N239" i="1"/>
  <c r="L239" i="1"/>
  <c r="J239" i="1"/>
  <c r="N238" i="1"/>
  <c r="L238" i="1"/>
  <c r="J238" i="1"/>
  <c r="N237" i="1"/>
  <c r="L237" i="1"/>
  <c r="J237" i="1"/>
  <c r="W236" i="1"/>
  <c r="V236" i="1"/>
  <c r="U236" i="1"/>
  <c r="T236" i="1"/>
  <c r="N236" i="1"/>
  <c r="L236" i="1"/>
  <c r="R236" i="1" s="1"/>
  <c r="J236" i="1"/>
  <c r="W235" i="1"/>
  <c r="V235" i="1"/>
  <c r="U235" i="1"/>
  <c r="T235" i="1"/>
  <c r="N235" i="1"/>
  <c r="L235" i="1"/>
  <c r="J235" i="1"/>
  <c r="W234" i="1"/>
  <c r="V234" i="1"/>
  <c r="U234" i="1"/>
  <c r="T234" i="1"/>
  <c r="N234" i="1"/>
  <c r="L234" i="1"/>
  <c r="R234" i="1" s="1"/>
  <c r="J234" i="1"/>
  <c r="W233" i="1"/>
  <c r="V233" i="1"/>
  <c r="U233" i="1"/>
  <c r="T233" i="1"/>
  <c r="N233" i="1"/>
  <c r="L233" i="1"/>
  <c r="J233" i="1"/>
  <c r="N232" i="1"/>
  <c r="L232" i="1"/>
  <c r="J232" i="1"/>
  <c r="W231" i="1"/>
  <c r="V231" i="1"/>
  <c r="U231" i="1"/>
  <c r="T231" i="1"/>
  <c r="N231" i="1"/>
  <c r="R231" i="1" s="1"/>
  <c r="L231" i="1"/>
  <c r="J231" i="1"/>
  <c r="W230" i="1"/>
  <c r="V230" i="1"/>
  <c r="U230" i="1"/>
  <c r="T230" i="1"/>
  <c r="N230" i="1"/>
  <c r="L230" i="1"/>
  <c r="J230" i="1"/>
  <c r="N229" i="1"/>
  <c r="L229" i="1"/>
  <c r="J229" i="1"/>
  <c r="W228" i="1"/>
  <c r="V228" i="1"/>
  <c r="U228" i="1"/>
  <c r="T228" i="1"/>
  <c r="N228" i="1"/>
  <c r="L228" i="1"/>
  <c r="R228" i="1" s="1"/>
  <c r="J228" i="1"/>
  <c r="W227" i="1"/>
  <c r="V227" i="1"/>
  <c r="U227" i="1"/>
  <c r="T227" i="1"/>
  <c r="N227" i="1"/>
  <c r="L227" i="1"/>
  <c r="J227" i="1"/>
  <c r="W226" i="1"/>
  <c r="V226" i="1"/>
  <c r="U226" i="1"/>
  <c r="T226" i="1"/>
  <c r="N226" i="1"/>
  <c r="L226" i="1"/>
  <c r="R226" i="1" s="1"/>
  <c r="J226" i="1"/>
  <c r="W225" i="1"/>
  <c r="V225" i="1"/>
  <c r="U225" i="1"/>
  <c r="T225" i="1"/>
  <c r="N225" i="1"/>
  <c r="L225" i="1"/>
  <c r="J225" i="1"/>
  <c r="W224" i="1"/>
  <c r="V224" i="1"/>
  <c r="U224" i="1"/>
  <c r="T224" i="1"/>
  <c r="N224" i="1"/>
  <c r="L224" i="1"/>
  <c r="J224" i="1"/>
  <c r="N223" i="1"/>
  <c r="L223" i="1"/>
  <c r="J223" i="1"/>
  <c r="W222" i="1"/>
  <c r="V222" i="1"/>
  <c r="U222" i="1"/>
  <c r="T222" i="1"/>
  <c r="N222" i="1"/>
  <c r="L222" i="1"/>
  <c r="J222" i="1"/>
  <c r="W221" i="1"/>
  <c r="V221" i="1"/>
  <c r="U221" i="1"/>
  <c r="T221" i="1"/>
  <c r="N221" i="1"/>
  <c r="L221" i="1"/>
  <c r="J221" i="1"/>
  <c r="W220" i="1"/>
  <c r="V220" i="1"/>
  <c r="U220" i="1"/>
  <c r="T220" i="1"/>
  <c r="N220" i="1"/>
  <c r="L220" i="1"/>
  <c r="J220" i="1"/>
  <c r="N219" i="1"/>
  <c r="L219" i="1"/>
  <c r="J219" i="1"/>
  <c r="W218" i="1"/>
  <c r="V218" i="1"/>
  <c r="U218" i="1"/>
  <c r="T218" i="1"/>
  <c r="N218" i="1"/>
  <c r="L218" i="1"/>
  <c r="J218" i="1"/>
  <c r="W217" i="1"/>
  <c r="V217" i="1"/>
  <c r="U217" i="1"/>
  <c r="T217" i="1"/>
  <c r="N217" i="1"/>
  <c r="L217" i="1"/>
  <c r="J217" i="1"/>
  <c r="N216" i="1"/>
  <c r="L216" i="1"/>
  <c r="J216" i="1"/>
  <c r="W215" i="1"/>
  <c r="V215" i="1"/>
  <c r="U215" i="1"/>
  <c r="T215" i="1"/>
  <c r="N215" i="1"/>
  <c r="L215" i="1"/>
  <c r="J215" i="1"/>
  <c r="W214" i="1"/>
  <c r="V214" i="1"/>
  <c r="U214" i="1"/>
  <c r="T214" i="1"/>
  <c r="N214" i="1"/>
  <c r="L214" i="1"/>
  <c r="J214" i="1"/>
  <c r="W213" i="1"/>
  <c r="V213" i="1"/>
  <c r="U213" i="1"/>
  <c r="T213" i="1"/>
  <c r="N213" i="1"/>
  <c r="L213" i="1"/>
  <c r="J213" i="1"/>
  <c r="N212" i="1"/>
  <c r="L212" i="1"/>
  <c r="J212" i="1"/>
  <c r="W211" i="1"/>
  <c r="V211" i="1"/>
  <c r="U211" i="1"/>
  <c r="T211" i="1"/>
  <c r="N211" i="1"/>
  <c r="R211" i="1" s="1"/>
  <c r="L211" i="1"/>
  <c r="J211" i="1"/>
  <c r="W210" i="1"/>
  <c r="V210" i="1"/>
  <c r="U210" i="1"/>
  <c r="T210" i="1"/>
  <c r="N210" i="1"/>
  <c r="L210" i="1"/>
  <c r="J210" i="1"/>
  <c r="W209" i="1"/>
  <c r="V209" i="1"/>
  <c r="U209" i="1"/>
  <c r="T209" i="1"/>
  <c r="N209" i="1"/>
  <c r="L209" i="1"/>
  <c r="J209" i="1"/>
  <c r="W208" i="1"/>
  <c r="V208" i="1"/>
  <c r="U208" i="1"/>
  <c r="T208" i="1"/>
  <c r="N208" i="1"/>
  <c r="L208" i="1"/>
  <c r="J208" i="1"/>
  <c r="W207" i="1"/>
  <c r="V207" i="1"/>
  <c r="U207" i="1"/>
  <c r="T207" i="1"/>
  <c r="N207" i="1"/>
  <c r="L207" i="1"/>
  <c r="J207" i="1"/>
  <c r="N206" i="1"/>
  <c r="L206" i="1"/>
  <c r="R206" i="1" s="1"/>
  <c r="J206" i="1"/>
  <c r="W205" i="1"/>
  <c r="V205" i="1"/>
  <c r="U205" i="1"/>
  <c r="T205" i="1"/>
  <c r="N205" i="1"/>
  <c r="L205" i="1"/>
  <c r="J205" i="1"/>
  <c r="N204" i="1"/>
  <c r="L204" i="1"/>
  <c r="J204" i="1"/>
  <c r="W203" i="1"/>
  <c r="V203" i="1"/>
  <c r="U203" i="1"/>
  <c r="T203" i="1"/>
  <c r="N203" i="1"/>
  <c r="L203" i="1"/>
  <c r="J203" i="1"/>
  <c r="W202" i="1"/>
  <c r="V202" i="1"/>
  <c r="U202" i="1"/>
  <c r="T202" i="1"/>
  <c r="N202" i="1"/>
  <c r="L202" i="1"/>
  <c r="R202" i="1" s="1"/>
  <c r="J202" i="1"/>
  <c r="W201" i="1"/>
  <c r="V201" i="1"/>
  <c r="U201" i="1"/>
  <c r="T201" i="1"/>
  <c r="N201" i="1"/>
  <c r="L201" i="1"/>
  <c r="J201" i="1"/>
  <c r="N200" i="1"/>
  <c r="L200" i="1"/>
  <c r="J200" i="1"/>
  <c r="W198" i="1"/>
  <c r="V198" i="1"/>
  <c r="U198" i="1"/>
  <c r="T198" i="1"/>
  <c r="N198" i="1"/>
  <c r="L198" i="1"/>
  <c r="J198" i="1"/>
  <c r="W197" i="1"/>
  <c r="V197" i="1"/>
  <c r="U197" i="1"/>
  <c r="T197" i="1"/>
  <c r="N197" i="1"/>
  <c r="L197" i="1"/>
  <c r="J197" i="1"/>
  <c r="W196" i="1"/>
  <c r="V196" i="1"/>
  <c r="U196" i="1"/>
  <c r="T196" i="1"/>
  <c r="N196" i="1"/>
  <c r="L196" i="1"/>
  <c r="J196" i="1"/>
  <c r="N195" i="1"/>
  <c r="L195" i="1"/>
  <c r="Q195" i="1" s="1"/>
  <c r="J195" i="1"/>
  <c r="W194" i="1"/>
  <c r="V194" i="1"/>
  <c r="U194" i="1"/>
  <c r="T194" i="1"/>
  <c r="N194" i="1"/>
  <c r="L194" i="1"/>
  <c r="J194" i="1"/>
  <c r="W193" i="1"/>
  <c r="V193" i="1"/>
  <c r="U193" i="1"/>
  <c r="T193" i="1"/>
  <c r="N193" i="1"/>
  <c r="L193" i="1"/>
  <c r="Q193" i="1" s="1"/>
  <c r="J193" i="1"/>
  <c r="N192" i="1"/>
  <c r="L192" i="1"/>
  <c r="J192" i="1"/>
  <c r="W190" i="1"/>
  <c r="V190" i="1"/>
  <c r="U190" i="1"/>
  <c r="T190" i="1"/>
  <c r="N190" i="1"/>
  <c r="L190" i="1"/>
  <c r="J190" i="1"/>
  <c r="W189" i="1"/>
  <c r="V189" i="1"/>
  <c r="U189" i="1"/>
  <c r="T189" i="1"/>
  <c r="N189" i="1"/>
  <c r="L189" i="1"/>
  <c r="J189" i="1"/>
  <c r="W188" i="1"/>
  <c r="V188" i="1"/>
  <c r="U188" i="1"/>
  <c r="T188" i="1"/>
  <c r="N188" i="1"/>
  <c r="L188" i="1"/>
  <c r="J188" i="1"/>
  <c r="N187" i="1"/>
  <c r="L187" i="1"/>
  <c r="J187" i="1"/>
  <c r="W186" i="1"/>
  <c r="V186" i="1"/>
  <c r="U186" i="1"/>
  <c r="T186" i="1"/>
  <c r="N186" i="1"/>
  <c r="L186" i="1"/>
  <c r="J186" i="1"/>
  <c r="W185" i="1"/>
  <c r="V185" i="1"/>
  <c r="U185" i="1"/>
  <c r="T185" i="1"/>
  <c r="N185" i="1"/>
  <c r="L185" i="1"/>
  <c r="J185" i="1"/>
  <c r="W184" i="1"/>
  <c r="V184" i="1"/>
  <c r="U184" i="1"/>
  <c r="T184" i="1"/>
  <c r="N184" i="1"/>
  <c r="L184" i="1"/>
  <c r="J184" i="1"/>
  <c r="W183" i="1"/>
  <c r="V183" i="1"/>
  <c r="U183" i="1"/>
  <c r="T183" i="1"/>
  <c r="N183" i="1"/>
  <c r="L183" i="1"/>
  <c r="J183" i="1"/>
  <c r="W182" i="1"/>
  <c r="V182" i="1"/>
  <c r="U182" i="1"/>
  <c r="T182" i="1"/>
  <c r="N182" i="1"/>
  <c r="L182" i="1"/>
  <c r="J182" i="1"/>
  <c r="W181" i="1"/>
  <c r="V181" i="1"/>
  <c r="U181" i="1"/>
  <c r="T181" i="1"/>
  <c r="N181" i="1"/>
  <c r="L181" i="1"/>
  <c r="J181" i="1"/>
  <c r="W180" i="1"/>
  <c r="V180" i="1"/>
  <c r="U180" i="1"/>
  <c r="T180" i="1"/>
  <c r="N180" i="1"/>
  <c r="L180" i="1"/>
  <c r="J180" i="1"/>
  <c r="N179" i="1"/>
  <c r="L179" i="1"/>
  <c r="J179" i="1"/>
  <c r="W178" i="1"/>
  <c r="V178" i="1"/>
  <c r="U178" i="1"/>
  <c r="T178" i="1"/>
  <c r="N178" i="1"/>
  <c r="L178" i="1"/>
  <c r="J178" i="1"/>
  <c r="W177" i="1"/>
  <c r="V177" i="1"/>
  <c r="U177" i="1"/>
  <c r="T177" i="1"/>
  <c r="N177" i="1"/>
  <c r="L177" i="1"/>
  <c r="J177" i="1"/>
  <c r="N176" i="1"/>
  <c r="L176" i="1"/>
  <c r="J176" i="1"/>
  <c r="W175" i="1"/>
  <c r="V175" i="1"/>
  <c r="U175" i="1"/>
  <c r="T175" i="1"/>
  <c r="N175" i="1"/>
  <c r="L175" i="1"/>
  <c r="J175" i="1"/>
  <c r="W174" i="1"/>
  <c r="V174" i="1"/>
  <c r="U174" i="1"/>
  <c r="T174" i="1"/>
  <c r="N174" i="1"/>
  <c r="L174" i="1"/>
  <c r="J174" i="1"/>
  <c r="W173" i="1"/>
  <c r="V173" i="1"/>
  <c r="U173" i="1"/>
  <c r="T173" i="1"/>
  <c r="N173" i="1"/>
  <c r="L173" i="1"/>
  <c r="J173" i="1"/>
  <c r="N172" i="1"/>
  <c r="L172" i="1"/>
  <c r="J172" i="1"/>
  <c r="W168" i="1"/>
  <c r="V168" i="1"/>
  <c r="U168" i="1"/>
  <c r="T168" i="1"/>
  <c r="N168" i="1"/>
  <c r="L168" i="1"/>
  <c r="J168" i="1"/>
  <c r="W167" i="1"/>
  <c r="V167" i="1"/>
  <c r="U167" i="1"/>
  <c r="T167" i="1"/>
  <c r="N167" i="1"/>
  <c r="L167" i="1"/>
  <c r="J167" i="1"/>
  <c r="W166" i="1"/>
  <c r="V166" i="1"/>
  <c r="U166" i="1"/>
  <c r="T166" i="1"/>
  <c r="N166" i="1"/>
  <c r="L166" i="1"/>
  <c r="J166" i="1"/>
  <c r="W165" i="1"/>
  <c r="V165" i="1"/>
  <c r="U165" i="1"/>
  <c r="T165" i="1"/>
  <c r="N165" i="1"/>
  <c r="L165" i="1"/>
  <c r="J165" i="1"/>
  <c r="W164" i="1"/>
  <c r="V164" i="1"/>
  <c r="U164" i="1"/>
  <c r="T164" i="1"/>
  <c r="N164" i="1"/>
  <c r="L164" i="1"/>
  <c r="J164" i="1"/>
  <c r="N163" i="1"/>
  <c r="L163" i="1"/>
  <c r="J163" i="1"/>
  <c r="W161" i="1"/>
  <c r="V161" i="1"/>
  <c r="U161" i="1"/>
  <c r="T161" i="1"/>
  <c r="N161" i="1"/>
  <c r="L161" i="1"/>
  <c r="J161" i="1"/>
  <c r="N160" i="1"/>
  <c r="L160" i="1"/>
  <c r="J160" i="1"/>
  <c r="W159" i="1"/>
  <c r="V159" i="1"/>
  <c r="U159" i="1"/>
  <c r="T159" i="1"/>
  <c r="N159" i="1"/>
  <c r="L159" i="1"/>
  <c r="J159" i="1"/>
  <c r="N158" i="1"/>
  <c r="L158" i="1"/>
  <c r="J158" i="1"/>
  <c r="W157" i="1"/>
  <c r="V157" i="1"/>
  <c r="U157" i="1"/>
  <c r="T157" i="1"/>
  <c r="N157" i="1"/>
  <c r="L157" i="1"/>
  <c r="J157" i="1"/>
  <c r="N156" i="1"/>
  <c r="L156" i="1"/>
  <c r="J156" i="1"/>
  <c r="W155" i="1"/>
  <c r="V155" i="1"/>
  <c r="U155" i="1"/>
  <c r="T155" i="1"/>
  <c r="N155" i="1"/>
  <c r="L155" i="1"/>
  <c r="J155" i="1"/>
  <c r="N154" i="1"/>
  <c r="L154" i="1"/>
  <c r="J154" i="1"/>
  <c r="W153" i="1"/>
  <c r="V153" i="1"/>
  <c r="U153" i="1"/>
  <c r="T153" i="1"/>
  <c r="N153" i="1"/>
  <c r="L153" i="1"/>
  <c r="J153" i="1"/>
  <c r="N152" i="1"/>
  <c r="L152" i="1"/>
  <c r="J152" i="1"/>
  <c r="W151" i="1"/>
  <c r="V151" i="1"/>
  <c r="U151" i="1"/>
  <c r="T151" i="1"/>
  <c r="N151" i="1"/>
  <c r="L151" i="1"/>
  <c r="J151" i="1"/>
  <c r="N150" i="1"/>
  <c r="L150" i="1"/>
  <c r="J150" i="1"/>
  <c r="W149" i="1"/>
  <c r="V149" i="1"/>
  <c r="U149" i="1"/>
  <c r="T149" i="1"/>
  <c r="N149" i="1"/>
  <c r="L149" i="1"/>
  <c r="J149" i="1"/>
  <c r="W148" i="1"/>
  <c r="V148" i="1"/>
  <c r="U148" i="1"/>
  <c r="T148" i="1"/>
  <c r="N148" i="1"/>
  <c r="L148" i="1"/>
  <c r="J148" i="1"/>
  <c r="W147" i="1"/>
  <c r="V147" i="1"/>
  <c r="U147" i="1"/>
  <c r="T147" i="1"/>
  <c r="N147" i="1"/>
  <c r="L147" i="1"/>
  <c r="J147" i="1"/>
  <c r="W146" i="1"/>
  <c r="V146" i="1"/>
  <c r="U146" i="1"/>
  <c r="T146" i="1"/>
  <c r="N146" i="1"/>
  <c r="Q146" i="1" s="1"/>
  <c r="L146" i="1"/>
  <c r="J146" i="1"/>
  <c r="W145" i="1"/>
  <c r="V145" i="1"/>
  <c r="U145" i="1"/>
  <c r="T145" i="1"/>
  <c r="N145" i="1"/>
  <c r="L145" i="1"/>
  <c r="J145" i="1"/>
  <c r="N144" i="1"/>
  <c r="L144" i="1"/>
  <c r="J144" i="1"/>
  <c r="W143" i="1"/>
  <c r="V143" i="1"/>
  <c r="U143" i="1"/>
  <c r="T143" i="1"/>
  <c r="N143" i="1"/>
  <c r="L143" i="1"/>
  <c r="J143" i="1"/>
  <c r="N142" i="1"/>
  <c r="L142" i="1"/>
  <c r="J142" i="1"/>
  <c r="W141" i="1"/>
  <c r="V141" i="1"/>
  <c r="U141" i="1"/>
  <c r="T141" i="1"/>
  <c r="N141" i="1"/>
  <c r="L141" i="1"/>
  <c r="J141" i="1"/>
  <c r="N140" i="1"/>
  <c r="L140" i="1"/>
  <c r="J140" i="1"/>
  <c r="W139" i="1"/>
  <c r="V139" i="1"/>
  <c r="U139" i="1"/>
  <c r="T139" i="1"/>
  <c r="N139" i="1"/>
  <c r="L139" i="1"/>
  <c r="J139" i="1"/>
  <c r="N138" i="1"/>
  <c r="L138" i="1"/>
  <c r="J138" i="1"/>
  <c r="W137" i="1"/>
  <c r="V137" i="1"/>
  <c r="U137" i="1"/>
  <c r="T137" i="1"/>
  <c r="N137" i="1"/>
  <c r="L137" i="1"/>
  <c r="R137" i="1" s="1"/>
  <c r="J137" i="1"/>
  <c r="W136" i="1"/>
  <c r="V136" i="1"/>
  <c r="U136" i="1"/>
  <c r="T136" i="1"/>
  <c r="N136" i="1"/>
  <c r="L136" i="1"/>
  <c r="J136" i="1"/>
  <c r="N135" i="1"/>
  <c r="L135" i="1"/>
  <c r="J135" i="1"/>
  <c r="W134" i="1"/>
  <c r="V134" i="1"/>
  <c r="U134" i="1"/>
  <c r="T134" i="1"/>
  <c r="N134" i="1"/>
  <c r="L134" i="1"/>
  <c r="J134" i="1"/>
  <c r="W133" i="1"/>
  <c r="V133" i="1"/>
  <c r="U133" i="1"/>
  <c r="T133" i="1"/>
  <c r="N133" i="1"/>
  <c r="L133" i="1"/>
  <c r="J133" i="1"/>
  <c r="W132" i="1"/>
  <c r="V132" i="1"/>
  <c r="U132" i="1"/>
  <c r="T132" i="1"/>
  <c r="N132" i="1"/>
  <c r="L132" i="1"/>
  <c r="J132" i="1"/>
  <c r="W131" i="1"/>
  <c r="V131" i="1"/>
  <c r="U131" i="1"/>
  <c r="T131" i="1"/>
  <c r="N131" i="1"/>
  <c r="L131" i="1"/>
  <c r="J131" i="1"/>
  <c r="N130" i="1"/>
  <c r="Q130" i="1" s="1"/>
  <c r="L130" i="1"/>
  <c r="J130" i="1"/>
  <c r="N127" i="1"/>
  <c r="L127" i="1"/>
  <c r="J127" i="1"/>
  <c r="N126" i="1"/>
  <c r="L126" i="1"/>
  <c r="J126" i="1"/>
  <c r="N125" i="1"/>
  <c r="L125" i="1"/>
  <c r="J125" i="1"/>
  <c r="N124" i="1"/>
  <c r="L124" i="1"/>
  <c r="J124" i="1"/>
  <c r="N123" i="1"/>
  <c r="L123" i="1"/>
  <c r="J123" i="1"/>
  <c r="N122" i="1"/>
  <c r="L122" i="1"/>
  <c r="J122" i="1"/>
  <c r="N121" i="1"/>
  <c r="L121" i="1"/>
  <c r="J121" i="1"/>
  <c r="W120" i="1"/>
  <c r="V120" i="1"/>
  <c r="U120" i="1"/>
  <c r="T120" i="1"/>
  <c r="N120" i="1"/>
  <c r="L120" i="1"/>
  <c r="J120" i="1"/>
  <c r="W119" i="1"/>
  <c r="V119" i="1"/>
  <c r="U119" i="1"/>
  <c r="T119" i="1"/>
  <c r="N119" i="1"/>
  <c r="L119" i="1"/>
  <c r="J119" i="1"/>
  <c r="W118" i="1"/>
  <c r="V118" i="1"/>
  <c r="U118" i="1"/>
  <c r="T118" i="1"/>
  <c r="N118" i="1"/>
  <c r="L118" i="1"/>
  <c r="J118" i="1"/>
  <c r="W117" i="1"/>
  <c r="V117" i="1"/>
  <c r="U117" i="1"/>
  <c r="T117" i="1"/>
  <c r="N117" i="1"/>
  <c r="L117" i="1"/>
  <c r="J117" i="1"/>
  <c r="W116" i="1"/>
  <c r="V116" i="1"/>
  <c r="U116" i="1"/>
  <c r="T116" i="1"/>
  <c r="N116" i="1"/>
  <c r="L116" i="1"/>
  <c r="J116" i="1"/>
  <c r="W115" i="1"/>
  <c r="V115" i="1"/>
  <c r="U115" i="1"/>
  <c r="T115" i="1"/>
  <c r="N115" i="1"/>
  <c r="L115" i="1"/>
  <c r="Q115" i="1" s="1"/>
  <c r="J115" i="1"/>
  <c r="W114" i="1"/>
  <c r="V114" i="1"/>
  <c r="U114" i="1"/>
  <c r="T114" i="1"/>
  <c r="N114" i="1"/>
  <c r="L114" i="1"/>
  <c r="J114" i="1"/>
  <c r="W113" i="1"/>
  <c r="V113" i="1"/>
  <c r="U113" i="1"/>
  <c r="T113" i="1"/>
  <c r="N113" i="1"/>
  <c r="L113" i="1"/>
  <c r="J113" i="1"/>
  <c r="W112" i="1"/>
  <c r="V112" i="1"/>
  <c r="U112" i="1"/>
  <c r="T112" i="1"/>
  <c r="N112" i="1"/>
  <c r="L112" i="1"/>
  <c r="J112" i="1"/>
  <c r="N111" i="1"/>
  <c r="L111" i="1"/>
  <c r="J111" i="1"/>
  <c r="W109" i="1"/>
  <c r="V109" i="1"/>
  <c r="U109" i="1"/>
  <c r="T109" i="1"/>
  <c r="N109" i="1"/>
  <c r="L109" i="1"/>
  <c r="J109" i="1"/>
  <c r="W108" i="1"/>
  <c r="V108" i="1"/>
  <c r="U108" i="1"/>
  <c r="T108" i="1"/>
  <c r="N108" i="1"/>
  <c r="L108" i="1"/>
  <c r="J108" i="1"/>
  <c r="N107" i="1"/>
  <c r="L107" i="1"/>
  <c r="J107" i="1"/>
  <c r="W106" i="1"/>
  <c r="V106" i="1"/>
  <c r="U106" i="1"/>
  <c r="T106" i="1"/>
  <c r="N106" i="1"/>
  <c r="L106" i="1"/>
  <c r="J106" i="1"/>
  <c r="W105" i="1"/>
  <c r="V105" i="1"/>
  <c r="U105" i="1"/>
  <c r="T105" i="1"/>
  <c r="N105" i="1"/>
  <c r="L105" i="1"/>
  <c r="J105" i="1"/>
  <c r="W104" i="1"/>
  <c r="V104" i="1"/>
  <c r="U104" i="1"/>
  <c r="T104" i="1"/>
  <c r="N104" i="1"/>
  <c r="L104" i="1"/>
  <c r="J104" i="1"/>
  <c r="W103" i="1"/>
  <c r="V103" i="1"/>
  <c r="U103" i="1"/>
  <c r="T103" i="1"/>
  <c r="N103" i="1"/>
  <c r="L103" i="1"/>
  <c r="J103" i="1"/>
  <c r="W102" i="1"/>
  <c r="V102" i="1"/>
  <c r="U102" i="1"/>
  <c r="T102" i="1"/>
  <c r="N102" i="1"/>
  <c r="L102" i="1"/>
  <c r="J102" i="1"/>
  <c r="N101" i="1"/>
  <c r="L101" i="1"/>
  <c r="J101" i="1"/>
  <c r="W100" i="1"/>
  <c r="V100" i="1"/>
  <c r="U100" i="1"/>
  <c r="T100" i="1"/>
  <c r="N100" i="1"/>
  <c r="L100" i="1"/>
  <c r="J100" i="1"/>
  <c r="W99" i="1"/>
  <c r="V99" i="1"/>
  <c r="U99" i="1"/>
  <c r="T99" i="1"/>
  <c r="N99" i="1"/>
  <c r="L99" i="1"/>
  <c r="J99" i="1"/>
  <c r="W98" i="1"/>
  <c r="V98" i="1"/>
  <c r="U98" i="1"/>
  <c r="T98" i="1"/>
  <c r="N98" i="1"/>
  <c r="L98" i="1"/>
  <c r="J98" i="1"/>
  <c r="W97" i="1"/>
  <c r="V97" i="1"/>
  <c r="U97" i="1"/>
  <c r="T97" i="1"/>
  <c r="N97" i="1"/>
  <c r="L97" i="1"/>
  <c r="Q97" i="1" s="1"/>
  <c r="J97" i="1"/>
  <c r="W96" i="1"/>
  <c r="V96" i="1"/>
  <c r="U96" i="1"/>
  <c r="T96" i="1"/>
  <c r="N96" i="1"/>
  <c r="L96" i="1"/>
  <c r="J96" i="1"/>
  <c r="N95" i="1"/>
  <c r="L95" i="1"/>
  <c r="J95" i="1"/>
  <c r="W94" i="1"/>
  <c r="V94" i="1"/>
  <c r="U94" i="1"/>
  <c r="T94" i="1"/>
  <c r="N94" i="1"/>
  <c r="L94" i="1"/>
  <c r="J94" i="1"/>
  <c r="W93" i="1"/>
  <c r="V93" i="1"/>
  <c r="U93" i="1"/>
  <c r="T93" i="1"/>
  <c r="N93" i="1"/>
  <c r="L93" i="1"/>
  <c r="J93" i="1"/>
  <c r="W92" i="1"/>
  <c r="V92" i="1"/>
  <c r="U92" i="1"/>
  <c r="T92" i="1"/>
  <c r="N92" i="1"/>
  <c r="L92" i="1"/>
  <c r="J92" i="1"/>
  <c r="N91" i="1"/>
  <c r="L91" i="1"/>
  <c r="J91" i="1"/>
  <c r="W90" i="1"/>
  <c r="V90" i="1"/>
  <c r="U90" i="1"/>
  <c r="T90" i="1"/>
  <c r="N90" i="1"/>
  <c r="L90" i="1"/>
  <c r="J90" i="1"/>
  <c r="W89" i="1"/>
  <c r="V89" i="1"/>
  <c r="U89" i="1"/>
  <c r="T89" i="1"/>
  <c r="N89" i="1"/>
  <c r="L89" i="1"/>
  <c r="J89" i="1"/>
  <c r="N88" i="1"/>
  <c r="L88" i="1"/>
  <c r="J88" i="1"/>
  <c r="W87" i="1"/>
  <c r="V87" i="1"/>
  <c r="U87" i="1"/>
  <c r="T87" i="1"/>
  <c r="N87" i="1"/>
  <c r="L87" i="1"/>
  <c r="J87" i="1"/>
  <c r="W86" i="1"/>
  <c r="V86" i="1"/>
  <c r="U86" i="1"/>
  <c r="T86" i="1"/>
  <c r="N86" i="1"/>
  <c r="L86" i="1"/>
  <c r="J86" i="1"/>
  <c r="N85" i="1"/>
  <c r="L85" i="1"/>
  <c r="J85" i="1"/>
  <c r="W84" i="1"/>
  <c r="V84" i="1"/>
  <c r="U84" i="1"/>
  <c r="T84" i="1"/>
  <c r="N84" i="1"/>
  <c r="L84" i="1"/>
  <c r="J84" i="1"/>
  <c r="W83" i="1"/>
  <c r="V83" i="1"/>
  <c r="U83" i="1"/>
  <c r="T83" i="1"/>
  <c r="N83" i="1"/>
  <c r="L83" i="1"/>
  <c r="J83" i="1"/>
  <c r="W82" i="1"/>
  <c r="V82" i="1"/>
  <c r="U82" i="1"/>
  <c r="T82" i="1"/>
  <c r="N82" i="1"/>
  <c r="L82" i="1"/>
  <c r="J82" i="1"/>
  <c r="W81" i="1"/>
  <c r="V81" i="1"/>
  <c r="U81" i="1"/>
  <c r="T81" i="1"/>
  <c r="N81" i="1"/>
  <c r="L81" i="1"/>
  <c r="J81" i="1"/>
  <c r="W80" i="1"/>
  <c r="V80" i="1"/>
  <c r="U80" i="1"/>
  <c r="T80" i="1"/>
  <c r="N80" i="1"/>
  <c r="L80" i="1"/>
  <c r="J80" i="1"/>
  <c r="W79" i="1"/>
  <c r="V79" i="1"/>
  <c r="U79" i="1"/>
  <c r="T79" i="1"/>
  <c r="N79" i="1"/>
  <c r="L79" i="1"/>
  <c r="J79" i="1"/>
  <c r="W78" i="1"/>
  <c r="V78" i="1"/>
  <c r="U78" i="1"/>
  <c r="T78" i="1"/>
  <c r="N78" i="1"/>
  <c r="L78" i="1"/>
  <c r="J78" i="1"/>
  <c r="N77" i="1"/>
  <c r="L77" i="1"/>
  <c r="J77" i="1"/>
  <c r="W76" i="1"/>
  <c r="V76" i="1"/>
  <c r="U76" i="1"/>
  <c r="T76" i="1"/>
  <c r="N76" i="1"/>
  <c r="L76" i="1"/>
  <c r="J76" i="1"/>
  <c r="N75" i="1"/>
  <c r="L75" i="1"/>
  <c r="J75" i="1"/>
  <c r="W74" i="1"/>
  <c r="V74" i="1"/>
  <c r="U74" i="1"/>
  <c r="T74" i="1"/>
  <c r="N74" i="1"/>
  <c r="L74" i="1"/>
  <c r="J74" i="1"/>
  <c r="W73" i="1"/>
  <c r="V73" i="1"/>
  <c r="U73" i="1"/>
  <c r="T73" i="1"/>
  <c r="N73" i="1"/>
  <c r="L73" i="1"/>
  <c r="J73" i="1"/>
  <c r="W72" i="1"/>
  <c r="V72" i="1"/>
  <c r="U72" i="1"/>
  <c r="T72" i="1"/>
  <c r="N72" i="1"/>
  <c r="L72" i="1"/>
  <c r="J72" i="1"/>
  <c r="W71" i="1"/>
  <c r="V71" i="1"/>
  <c r="U71" i="1"/>
  <c r="T71" i="1"/>
  <c r="N71" i="1"/>
  <c r="L71" i="1"/>
  <c r="J71" i="1"/>
  <c r="W70" i="1"/>
  <c r="V70" i="1"/>
  <c r="U70" i="1"/>
  <c r="T70" i="1"/>
  <c r="N70" i="1"/>
  <c r="L70" i="1"/>
  <c r="J70" i="1"/>
  <c r="N69" i="1"/>
  <c r="L69" i="1"/>
  <c r="J69" i="1"/>
  <c r="W68" i="1"/>
  <c r="V68" i="1"/>
  <c r="U68" i="1"/>
  <c r="T68" i="1"/>
  <c r="N68" i="1"/>
  <c r="L68" i="1"/>
  <c r="J68" i="1"/>
  <c r="W67" i="1"/>
  <c r="V67" i="1"/>
  <c r="U67" i="1"/>
  <c r="T67" i="1"/>
  <c r="N67" i="1"/>
  <c r="L67" i="1"/>
  <c r="J67" i="1"/>
  <c r="N66" i="1"/>
  <c r="L66" i="1"/>
  <c r="J66" i="1"/>
  <c r="W61" i="1"/>
  <c r="V61" i="1"/>
  <c r="U61" i="1"/>
  <c r="T61" i="1"/>
  <c r="N61" i="1"/>
  <c r="L61" i="1"/>
  <c r="R61" i="1" s="1"/>
  <c r="J61" i="1"/>
  <c r="N60" i="1"/>
  <c r="L60" i="1"/>
  <c r="J60" i="1"/>
  <c r="W58" i="1"/>
  <c r="V58" i="1"/>
  <c r="U58" i="1"/>
  <c r="T58" i="1"/>
  <c r="N58" i="1"/>
  <c r="L58" i="1"/>
  <c r="J58" i="1"/>
  <c r="W57" i="1"/>
  <c r="V57" i="1"/>
  <c r="U57" i="1"/>
  <c r="T57" i="1"/>
  <c r="N57" i="1"/>
  <c r="L57" i="1"/>
  <c r="J57" i="1"/>
  <c r="N56" i="1"/>
  <c r="L56" i="1"/>
  <c r="J56" i="1"/>
  <c r="W51" i="1"/>
  <c r="V51" i="1"/>
  <c r="U51" i="1"/>
  <c r="T51" i="1"/>
  <c r="N51" i="1"/>
  <c r="L51" i="1"/>
  <c r="J51" i="1"/>
  <c r="W50" i="1"/>
  <c r="V50" i="1"/>
  <c r="U50" i="1"/>
  <c r="T50" i="1"/>
  <c r="N50" i="1"/>
  <c r="L50" i="1"/>
  <c r="J50" i="1"/>
  <c r="W49" i="1"/>
  <c r="V49" i="1"/>
  <c r="U49" i="1"/>
  <c r="T49" i="1"/>
  <c r="N49" i="1"/>
  <c r="L49" i="1"/>
  <c r="J49" i="1"/>
  <c r="W48" i="1"/>
  <c r="V48" i="1"/>
  <c r="U48" i="1"/>
  <c r="T48" i="1"/>
  <c r="N48" i="1"/>
  <c r="L48" i="1"/>
  <c r="J48" i="1"/>
  <c r="N47" i="1"/>
  <c r="L47" i="1"/>
  <c r="J47" i="1"/>
  <c r="W46" i="1"/>
  <c r="V46" i="1"/>
  <c r="U46" i="1"/>
  <c r="T46" i="1"/>
  <c r="N46" i="1"/>
  <c r="L46" i="1"/>
  <c r="J46" i="1"/>
  <c r="W45" i="1"/>
  <c r="V45" i="1"/>
  <c r="U45" i="1"/>
  <c r="T45" i="1"/>
  <c r="N45" i="1"/>
  <c r="L45" i="1"/>
  <c r="J45" i="1"/>
  <c r="W44" i="1"/>
  <c r="V44" i="1"/>
  <c r="U44" i="1"/>
  <c r="T44" i="1"/>
  <c r="N44" i="1"/>
  <c r="L44" i="1"/>
  <c r="J44" i="1"/>
  <c r="N43" i="1"/>
  <c r="L43" i="1"/>
  <c r="J43" i="1"/>
  <c r="W38" i="1"/>
  <c r="V38" i="1"/>
  <c r="U38" i="1"/>
  <c r="T38" i="1"/>
  <c r="N38" i="1"/>
  <c r="L38" i="1"/>
  <c r="J38" i="1"/>
  <c r="N37" i="1"/>
  <c r="L37" i="1"/>
  <c r="J37" i="1"/>
  <c r="W36" i="1"/>
  <c r="V36" i="1"/>
  <c r="U36" i="1"/>
  <c r="T36" i="1"/>
  <c r="N36" i="1"/>
  <c r="L36" i="1"/>
  <c r="J36" i="1"/>
  <c r="W35" i="1"/>
  <c r="V35" i="1"/>
  <c r="U35" i="1"/>
  <c r="T35" i="1"/>
  <c r="N35" i="1"/>
  <c r="L35" i="1"/>
  <c r="J35" i="1"/>
  <c r="N34" i="1"/>
  <c r="L34" i="1"/>
  <c r="J34" i="1"/>
  <c r="W33" i="1"/>
  <c r="V33" i="1"/>
  <c r="U33" i="1"/>
  <c r="T33" i="1"/>
  <c r="N33" i="1"/>
  <c r="L33" i="1"/>
  <c r="J33" i="1"/>
  <c r="W32" i="1"/>
  <c r="V32" i="1"/>
  <c r="U32" i="1"/>
  <c r="T32" i="1"/>
  <c r="N32" i="1"/>
  <c r="L32" i="1"/>
  <c r="J32" i="1"/>
  <c r="W31" i="1"/>
  <c r="V31" i="1"/>
  <c r="U31" i="1"/>
  <c r="T31" i="1"/>
  <c r="N31" i="1"/>
  <c r="L31" i="1"/>
  <c r="J31" i="1"/>
  <c r="N30" i="1"/>
  <c r="L30" i="1"/>
  <c r="J30" i="1"/>
  <c r="W29" i="1"/>
  <c r="V29" i="1"/>
  <c r="U29" i="1"/>
  <c r="T29" i="1"/>
  <c r="N29" i="1"/>
  <c r="L29" i="1"/>
  <c r="J29" i="1"/>
  <c r="N28" i="1"/>
  <c r="L28" i="1"/>
  <c r="J28" i="1"/>
  <c r="W27" i="1"/>
  <c r="V27" i="1"/>
  <c r="U27" i="1"/>
  <c r="T27" i="1"/>
  <c r="N27" i="1"/>
  <c r="L27" i="1"/>
  <c r="J27" i="1"/>
  <c r="W26" i="1"/>
  <c r="V26" i="1"/>
  <c r="U26" i="1"/>
  <c r="T26" i="1"/>
  <c r="N26" i="1"/>
  <c r="L26" i="1"/>
  <c r="J26" i="1"/>
  <c r="N25" i="1"/>
  <c r="L25" i="1"/>
  <c r="J25" i="1"/>
  <c r="W22" i="1"/>
  <c r="V22" i="1"/>
  <c r="U22" i="1"/>
  <c r="T22" i="1"/>
  <c r="N22" i="1"/>
  <c r="L22" i="1"/>
  <c r="J22" i="1"/>
  <c r="N21" i="1"/>
  <c r="L21" i="1"/>
  <c r="J21" i="1"/>
  <c r="W19" i="1"/>
  <c r="V19" i="1"/>
  <c r="U19" i="1"/>
  <c r="T19" i="1"/>
  <c r="N19" i="1"/>
  <c r="L19" i="1"/>
  <c r="J19" i="1"/>
  <c r="N18" i="1"/>
  <c r="L18" i="1"/>
  <c r="J18" i="1"/>
  <c r="W17" i="1"/>
  <c r="V17" i="1"/>
  <c r="U17" i="1"/>
  <c r="T17" i="1"/>
  <c r="N17" i="1"/>
  <c r="L17" i="1"/>
  <c r="J17" i="1"/>
  <c r="N16" i="1"/>
  <c r="L16" i="1"/>
  <c r="J16" i="1"/>
  <c r="W11" i="1"/>
  <c r="V11" i="1"/>
  <c r="U11" i="1"/>
  <c r="T11" i="1"/>
  <c r="N11" i="1"/>
  <c r="L11" i="1"/>
  <c r="J11" i="1"/>
  <c r="W10" i="1"/>
  <c r="V10" i="1"/>
  <c r="U10" i="1"/>
  <c r="T10" i="1"/>
  <c r="N10" i="1"/>
  <c r="L10" i="1"/>
  <c r="J10" i="1"/>
  <c r="W9" i="1"/>
  <c r="V9" i="1"/>
  <c r="U9" i="1"/>
  <c r="T9" i="1"/>
  <c r="N9" i="1"/>
  <c r="L9" i="1"/>
  <c r="J9" i="1"/>
  <c r="N8" i="1"/>
  <c r="L8" i="1"/>
  <c r="J8" i="1"/>
  <c r="W7" i="1"/>
  <c r="V7" i="1"/>
  <c r="U7" i="1"/>
  <c r="T7" i="1"/>
  <c r="N7" i="1"/>
  <c r="L7" i="1"/>
  <c r="J7" i="1"/>
  <c r="W6" i="1"/>
  <c r="V6" i="1"/>
  <c r="U6" i="1"/>
  <c r="T6" i="1"/>
  <c r="N6" i="1"/>
  <c r="L6" i="1"/>
  <c r="Q6" i="1" s="1"/>
  <c r="J6" i="1"/>
  <c r="W5" i="1"/>
  <c r="V5" i="1"/>
  <c r="U5" i="1"/>
  <c r="T5" i="1"/>
  <c r="N5" i="1"/>
  <c r="L5" i="1"/>
  <c r="J5" i="1"/>
  <c r="W4" i="1"/>
  <c r="V4" i="1"/>
  <c r="U4" i="1"/>
  <c r="T4" i="1"/>
  <c r="N4" i="1"/>
  <c r="L4" i="1"/>
  <c r="J4" i="1"/>
  <c r="W3" i="1"/>
  <c r="V3" i="1"/>
  <c r="U3" i="1"/>
  <c r="T3" i="1"/>
  <c r="N3" i="1"/>
  <c r="L3" i="1"/>
  <c r="J3" i="1"/>
  <c r="N2" i="1"/>
  <c r="L2" i="1"/>
  <c r="J2" i="1"/>
  <c r="Q246" i="1" l="1"/>
  <c r="R283" i="1"/>
  <c r="Q101" i="1"/>
  <c r="Q156" i="1"/>
  <c r="R306" i="1"/>
  <c r="R440" i="1"/>
  <c r="R450" i="1"/>
  <c r="R458" i="1"/>
  <c r="Q8" i="1"/>
  <c r="Q72" i="1"/>
  <c r="Q76" i="1"/>
  <c r="Q92" i="1"/>
  <c r="R313" i="1"/>
  <c r="R397" i="1"/>
  <c r="R410" i="1"/>
  <c r="Q422" i="1"/>
  <c r="R430" i="1"/>
  <c r="R448" i="1"/>
  <c r="R456" i="1"/>
  <c r="R46" i="1"/>
  <c r="R276" i="1"/>
  <c r="R284" i="1"/>
  <c r="R288" i="1"/>
  <c r="R309" i="1"/>
  <c r="R328" i="1"/>
  <c r="Q392" i="1"/>
  <c r="R402" i="1"/>
  <c r="R406" i="1"/>
  <c r="Q418" i="1"/>
  <c r="Q426" i="1"/>
  <c r="Q153" i="1"/>
  <c r="Q174" i="1"/>
  <c r="Q180" i="1"/>
  <c r="Q4" i="1"/>
  <c r="R35" i="1"/>
  <c r="R51" i="1"/>
  <c r="R60" i="1"/>
  <c r="S60" i="1" s="1"/>
  <c r="Q100" i="1"/>
  <c r="Q104" i="1"/>
  <c r="Q108" i="1"/>
  <c r="R278" i="1"/>
  <c r="R286" i="1"/>
  <c r="Q394" i="1"/>
  <c r="R399" i="1"/>
  <c r="Q420" i="1"/>
  <c r="Q428" i="1"/>
  <c r="Q89" i="1"/>
  <c r="Q96" i="1"/>
  <c r="Q117" i="1"/>
  <c r="Q143" i="1"/>
  <c r="Q148" i="1"/>
  <c r="R453" i="1"/>
  <c r="R220" i="1"/>
  <c r="R224" i="1"/>
  <c r="R454" i="1"/>
  <c r="S453" i="1" s="1"/>
  <c r="T453" i="1" s="1"/>
  <c r="Q192" i="1"/>
  <c r="S192" i="1" s="1"/>
  <c r="W192" i="1" s="1"/>
  <c r="Q99" i="1"/>
  <c r="R25" i="1"/>
  <c r="R49" i="1"/>
  <c r="Q57" i="1"/>
  <c r="Q66" i="1"/>
  <c r="Q82" i="1"/>
  <c r="Q86" i="1"/>
  <c r="Q94" i="1"/>
  <c r="Q98" i="1"/>
  <c r="Q102" i="1"/>
  <c r="Q119" i="1"/>
  <c r="Q157" i="1"/>
  <c r="Q194" i="1"/>
  <c r="R207" i="1"/>
  <c r="Q67" i="1"/>
  <c r="Q109" i="1"/>
  <c r="R209" i="1"/>
  <c r="Q270" i="1"/>
  <c r="R290" i="1"/>
  <c r="R307" i="1"/>
  <c r="R326" i="1"/>
  <c r="R347" i="1"/>
  <c r="R404" i="1"/>
  <c r="R408" i="1"/>
  <c r="Q142" i="1"/>
  <c r="Q158" i="1"/>
  <c r="Q419" i="1"/>
  <c r="Q427" i="1"/>
  <c r="R451" i="1"/>
  <c r="R22" i="1"/>
  <c r="R48" i="1"/>
  <c r="Q75" i="1"/>
  <c r="S75" i="1" s="1"/>
  <c r="Q144" i="1"/>
  <c r="Q172" i="1"/>
  <c r="Q176" i="1"/>
  <c r="Q254" i="1"/>
  <c r="Q77" i="1"/>
  <c r="Q163" i="1"/>
  <c r="Q167" i="1"/>
  <c r="R200" i="1"/>
  <c r="R212" i="1"/>
  <c r="R329" i="1"/>
  <c r="Q5" i="1"/>
  <c r="Q9" i="1"/>
  <c r="Q17" i="1"/>
  <c r="R33" i="1"/>
  <c r="R36" i="1"/>
  <c r="R37" i="1"/>
  <c r="Q93" i="1"/>
  <c r="Q134" i="1"/>
  <c r="Q138" i="1"/>
  <c r="Q149" i="1"/>
  <c r="R205" i="1"/>
  <c r="R210" i="1"/>
  <c r="R225" i="1"/>
  <c r="R233" i="1"/>
  <c r="Q250" i="1"/>
  <c r="Q258" i="1"/>
  <c r="R263" i="1"/>
  <c r="S263" i="1" s="1"/>
  <c r="U263" i="1" s="1"/>
  <c r="Q271" i="1"/>
  <c r="R287" i="1"/>
  <c r="R291" i="1"/>
  <c r="Q302" i="1"/>
  <c r="Q388" i="1"/>
  <c r="Q391" i="1"/>
  <c r="Q421" i="1"/>
  <c r="R429" i="1"/>
  <c r="Q412" i="1"/>
  <c r="Q424" i="1"/>
  <c r="Q432" i="1"/>
  <c r="R452" i="1"/>
  <c r="Q3" i="1"/>
  <c r="R31" i="1"/>
  <c r="R38" i="1"/>
  <c r="R43" i="1"/>
  <c r="Q58" i="1"/>
  <c r="Q79" i="1"/>
  <c r="Q105" i="1"/>
  <c r="Q111" i="1"/>
  <c r="Q114" i="1"/>
  <c r="Q160" i="1"/>
  <c r="Q185" i="1"/>
  <c r="Q189" i="1"/>
  <c r="R208" i="1"/>
  <c r="Q256" i="1"/>
  <c r="R265" i="1"/>
  <c r="R281" i="1"/>
  <c r="R289" i="1"/>
  <c r="R299" i="1"/>
  <c r="Q386" i="1"/>
  <c r="R437" i="1"/>
  <c r="Q85" i="1"/>
  <c r="Q103" i="1"/>
  <c r="S156" i="1"/>
  <c r="U156" i="1" s="1"/>
  <c r="Q175" i="1"/>
  <c r="Q183" i="1"/>
  <c r="R229" i="1"/>
  <c r="R275" i="1"/>
  <c r="R279" i="1"/>
  <c r="Q303" i="1"/>
  <c r="Q383" i="1"/>
  <c r="R396" i="1"/>
  <c r="Q425" i="1"/>
  <c r="R442" i="1"/>
  <c r="S441" i="1" s="1"/>
  <c r="R449" i="1"/>
  <c r="Q16" i="1"/>
  <c r="Q155" i="1"/>
  <c r="R216" i="1"/>
  <c r="Q245" i="1"/>
  <c r="S244" i="1" s="1"/>
  <c r="V244" i="1" s="1"/>
  <c r="Q7" i="1"/>
  <c r="R26" i="1"/>
  <c r="R30" i="1"/>
  <c r="Q73" i="1"/>
  <c r="Q83" i="1"/>
  <c r="Q87" i="1"/>
  <c r="Q95" i="1"/>
  <c r="Q165" i="1"/>
  <c r="Q181" i="1"/>
  <c r="Q198" i="1"/>
  <c r="R203" i="1"/>
  <c r="R219" i="1"/>
  <c r="R223" i="1"/>
  <c r="R227" i="1"/>
  <c r="Q252" i="1"/>
  <c r="Q260" i="1"/>
  <c r="Q269" i="1"/>
  <c r="Q273" i="1"/>
  <c r="R277" i="1"/>
  <c r="Q380" i="1"/>
  <c r="Q385" i="1"/>
  <c r="Q390" i="1"/>
  <c r="Q393" i="1"/>
  <c r="Q423" i="1"/>
  <c r="R439" i="1"/>
  <c r="R447" i="1"/>
  <c r="V263" i="1"/>
  <c r="Q2" i="1"/>
  <c r="R21" i="1"/>
  <c r="R29" i="1"/>
  <c r="R34" i="1"/>
  <c r="Q56" i="1"/>
  <c r="S56" i="1" s="1"/>
  <c r="U56" i="1" s="1"/>
  <c r="Q78" i="1"/>
  <c r="Q118" i="1"/>
  <c r="Q141" i="1"/>
  <c r="Q147" i="1"/>
  <c r="Q154" i="1"/>
  <c r="Q161" i="1"/>
  <c r="Q166" i="1"/>
  <c r="Q184" i="1"/>
  <c r="Q188" i="1"/>
  <c r="Q257" i="1"/>
  <c r="Q261" i="1"/>
  <c r="R266" i="1"/>
  <c r="Q274" i="1"/>
  <c r="R282" i="1"/>
  <c r="R285" i="1"/>
  <c r="R294" i="1"/>
  <c r="R300" i="1"/>
  <c r="R327" i="1"/>
  <c r="R348" i="1"/>
  <c r="Q379" i="1"/>
  <c r="Q384" i="1"/>
  <c r="Q389" i="1"/>
  <c r="R405" i="1"/>
  <c r="Q433" i="1"/>
  <c r="R446" i="1"/>
  <c r="Q19" i="1"/>
  <c r="R32" i="1"/>
  <c r="R47" i="1"/>
  <c r="R50" i="1"/>
  <c r="Q74" i="1"/>
  <c r="Q84" i="1"/>
  <c r="Q88" i="1"/>
  <c r="Q116" i="1"/>
  <c r="Q145" i="1"/>
  <c r="Q164" i="1"/>
  <c r="Q173" i="1"/>
  <c r="Q178" i="1"/>
  <c r="Q182" i="1"/>
  <c r="R204" i="1"/>
  <c r="R232" i="1"/>
  <c r="R235" i="1"/>
  <c r="Q255" i="1"/>
  <c r="Q268" i="1"/>
  <c r="Q272" i="1"/>
  <c r="R304" i="1"/>
  <c r="S304" i="1" s="1"/>
  <c r="T304" i="1" s="1"/>
  <c r="R361" i="1"/>
  <c r="Q387" i="1"/>
  <c r="R407" i="1"/>
  <c r="S406" i="1" s="1"/>
  <c r="R411" i="1"/>
  <c r="S439" i="1"/>
  <c r="W439" i="1" s="1"/>
  <c r="R45" i="1"/>
  <c r="Q69" i="1"/>
  <c r="Q91" i="1"/>
  <c r="R230" i="1"/>
  <c r="Q249" i="1"/>
  <c r="Q253" i="1"/>
  <c r="R401" i="1"/>
  <c r="R409" i="1"/>
  <c r="R438" i="1"/>
  <c r="Q11" i="1"/>
  <c r="R28" i="1"/>
  <c r="R44" i="1"/>
  <c r="Q68" i="1"/>
  <c r="Q71" i="1"/>
  <c r="Q81" i="1"/>
  <c r="Q90" i="1"/>
  <c r="Q113" i="1"/>
  <c r="R136" i="1"/>
  <c r="Q150" i="1"/>
  <c r="Q159" i="1"/>
  <c r="Q187" i="1"/>
  <c r="Q196" i="1"/>
  <c r="R201" i="1"/>
  <c r="R214" i="1"/>
  <c r="R218" i="1"/>
  <c r="R222" i="1"/>
  <c r="R325" i="1"/>
  <c r="Q10" i="1"/>
  <c r="Q18" i="1"/>
  <c r="R27" i="1"/>
  <c r="Q70" i="1"/>
  <c r="Q80" i="1"/>
  <c r="Q112" i="1"/>
  <c r="Q120" i="1"/>
  <c r="Q139" i="1"/>
  <c r="Q168" i="1"/>
  <c r="Q186" i="1"/>
  <c r="Q190" i="1"/>
  <c r="R217" i="1"/>
  <c r="R221" i="1"/>
  <c r="Q247" i="1"/>
  <c r="Q251" i="1"/>
  <c r="Q259" i="1"/>
  <c r="R298" i="1"/>
  <c r="R314" i="1"/>
  <c r="S313" i="1" s="1"/>
  <c r="R346" i="1"/>
  <c r="Q381" i="1"/>
  <c r="R403" i="1"/>
  <c r="R431" i="1"/>
  <c r="R455" i="1"/>
  <c r="M3" i="3"/>
  <c r="O3" i="3"/>
  <c r="N3" i="3"/>
  <c r="P3" i="3"/>
  <c r="V56" i="1"/>
  <c r="R135" i="1"/>
  <c r="Q177" i="1"/>
  <c r="R293" i="1"/>
  <c r="R312" i="1"/>
  <c r="R292" i="1"/>
  <c r="R311" i="1"/>
  <c r="Q107" i="1"/>
  <c r="Q133" i="1"/>
  <c r="Q152" i="1"/>
  <c r="S152" i="1" s="1"/>
  <c r="Q267" i="1"/>
  <c r="R310" i="1"/>
  <c r="Q106" i="1"/>
  <c r="Q132" i="1"/>
  <c r="Q151" i="1"/>
  <c r="Q131" i="1"/>
  <c r="Q140" i="1"/>
  <c r="R215" i="1"/>
  <c r="Q248" i="1"/>
  <c r="R308" i="1"/>
  <c r="R398" i="1"/>
  <c r="Q179" i="1"/>
  <c r="Q197" i="1"/>
  <c r="R213" i="1"/>
  <c r="R295" i="1"/>
  <c r="S283" i="1" l="1"/>
  <c r="S397" i="1"/>
  <c r="S21" i="1"/>
  <c r="V21" i="1" s="1"/>
  <c r="T56" i="1"/>
  <c r="W75" i="1"/>
  <c r="V75" i="1"/>
  <c r="U75" i="1"/>
  <c r="T75" i="1"/>
  <c r="S37" i="1"/>
  <c r="U37" i="1" s="1"/>
  <c r="S408" i="1"/>
  <c r="S142" i="1"/>
  <c r="U142" i="1" s="1"/>
  <c r="S432" i="1"/>
  <c r="U432" i="1" s="1"/>
  <c r="S302" i="1"/>
  <c r="U302" i="1" s="1"/>
  <c r="S66" i="1"/>
  <c r="S107" i="1"/>
  <c r="V107" i="1" s="1"/>
  <c r="S101" i="1"/>
  <c r="W101" i="1" s="1"/>
  <c r="S403" i="1"/>
  <c r="V403" i="1" s="1"/>
  <c r="S265" i="1"/>
  <c r="T60" i="1"/>
  <c r="W60" i="1"/>
  <c r="U60" i="1"/>
  <c r="V60" i="1"/>
  <c r="S291" i="1"/>
  <c r="V291" i="1" s="1"/>
  <c r="W244" i="1"/>
  <c r="S216" i="1"/>
  <c r="T216" i="1" s="1"/>
  <c r="S200" i="1"/>
  <c r="W200" i="1" s="1"/>
  <c r="S95" i="1"/>
  <c r="W156" i="1"/>
  <c r="S223" i="1"/>
  <c r="U223" i="1" s="1"/>
  <c r="T156" i="1"/>
  <c r="S455" i="1"/>
  <c r="U455" i="1" s="1"/>
  <c r="S229" i="1"/>
  <c r="W229" i="1" s="1"/>
  <c r="S281" i="1"/>
  <c r="V281" i="1" s="1"/>
  <c r="V156" i="1"/>
  <c r="S269" i="1"/>
  <c r="T269" i="1" s="1"/>
  <c r="S401" i="1"/>
  <c r="U401" i="1" s="1"/>
  <c r="S130" i="1"/>
  <c r="S298" i="1"/>
  <c r="W298" i="1" s="1"/>
  <c r="S158" i="1"/>
  <c r="U158" i="1" s="1"/>
  <c r="S34" i="1"/>
  <c r="V34" i="1" s="1"/>
  <c r="S160" i="1"/>
  <c r="U160" i="1" s="1"/>
  <c r="S390" i="1"/>
  <c r="T390" i="1" s="1"/>
  <c r="S275" i="1"/>
  <c r="T275" i="1" s="1"/>
  <c r="S286" i="1"/>
  <c r="V286" i="1" s="1"/>
  <c r="S16" i="1"/>
  <c r="V16" i="1" s="1"/>
  <c r="S91" i="1"/>
  <c r="V91" i="1" s="1"/>
  <c r="W21" i="1"/>
  <c r="S206" i="1"/>
  <c r="W206" i="1" s="1"/>
  <c r="S85" i="1"/>
  <c r="W85" i="1" s="1"/>
  <c r="V453" i="1"/>
  <c r="S437" i="1"/>
  <c r="S187" i="1"/>
  <c r="V187" i="1" s="1"/>
  <c r="S43" i="1"/>
  <c r="T43" i="1" s="1"/>
  <c r="U304" i="1"/>
  <c r="V304" i="1"/>
  <c r="U286" i="1"/>
  <c r="S140" i="1"/>
  <c r="W140" i="1" s="1"/>
  <c r="S138" i="1"/>
  <c r="T138" i="1" s="1"/>
  <c r="S111" i="1"/>
  <c r="S204" i="1"/>
  <c r="V204" i="1" s="1"/>
  <c r="T263" i="1"/>
  <c r="S25" i="1"/>
  <c r="W25" i="1" s="1"/>
  <c r="S288" i="1"/>
  <c r="U288" i="1" s="1"/>
  <c r="W275" i="1"/>
  <c r="S429" i="1"/>
  <c r="W429" i="1" s="1"/>
  <c r="S69" i="1"/>
  <c r="S8" i="1"/>
  <c r="T8" i="1" s="1"/>
  <c r="U275" i="1"/>
  <c r="V275" i="1"/>
  <c r="W304" i="1"/>
  <c r="S176" i="1"/>
  <c r="U176" i="1" s="1"/>
  <c r="S18" i="1"/>
  <c r="V18" i="1" s="1"/>
  <c r="S163" i="1"/>
  <c r="T163" i="1" s="1"/>
  <c r="S30" i="1"/>
  <c r="S378" i="1"/>
  <c r="U378" i="1" s="1"/>
  <c r="S2" i="1"/>
  <c r="W37" i="1"/>
  <c r="U441" i="1"/>
  <c r="T441" i="1"/>
  <c r="W441" i="1"/>
  <c r="V441" i="1"/>
  <c r="W390" i="1"/>
  <c r="U390" i="1"/>
  <c r="W138" i="1"/>
  <c r="S306" i="1"/>
  <c r="V306" i="1" s="1"/>
  <c r="T244" i="1"/>
  <c r="W56" i="1"/>
  <c r="W204" i="1"/>
  <c r="S385" i="1"/>
  <c r="W385" i="1" s="1"/>
  <c r="U244" i="1"/>
  <c r="T192" i="1"/>
  <c r="S195" i="1"/>
  <c r="U195" i="1" s="1"/>
  <c r="U453" i="1"/>
  <c r="U192" i="1"/>
  <c r="S172" i="1"/>
  <c r="U172" i="1" s="1"/>
  <c r="S47" i="1"/>
  <c r="W47" i="1" s="1"/>
  <c r="S383" i="1"/>
  <c r="T383" i="1" s="1"/>
  <c r="S154" i="1"/>
  <c r="U154" i="1" s="1"/>
  <c r="W263" i="1"/>
  <c r="V192" i="1"/>
  <c r="W453" i="1"/>
  <c r="S325" i="1"/>
  <c r="T325" i="1" s="1"/>
  <c r="S28" i="1"/>
  <c r="W28" i="1" s="1"/>
  <c r="S249" i="1"/>
  <c r="W249" i="1" s="1"/>
  <c r="S144" i="1"/>
  <c r="V144" i="1" s="1"/>
  <c r="S346" i="1"/>
  <c r="T346" i="1" s="1"/>
  <c r="S260" i="1"/>
  <c r="T260" i="1" s="1"/>
  <c r="S246" i="1"/>
  <c r="V246" i="1" s="1"/>
  <c r="S219" i="1"/>
  <c r="W219" i="1" s="1"/>
  <c r="S77" i="1"/>
  <c r="W77" i="1" s="1"/>
  <c r="S232" i="1"/>
  <c r="T232" i="1" s="1"/>
  <c r="S88" i="1"/>
  <c r="U88" i="1" s="1"/>
  <c r="S446" i="1"/>
  <c r="V283" i="1"/>
  <c r="W283" i="1"/>
  <c r="T283" i="1"/>
  <c r="U283" i="1"/>
  <c r="U313" i="1"/>
  <c r="W313" i="1"/>
  <c r="T313" i="1"/>
  <c r="V313" i="1"/>
  <c r="T281" i="1"/>
  <c r="W281" i="1"/>
  <c r="U406" i="1"/>
  <c r="T406" i="1"/>
  <c r="V406" i="1"/>
  <c r="W406" i="1"/>
  <c r="T439" i="1"/>
  <c r="U439" i="1"/>
  <c r="S150" i="1"/>
  <c r="W150" i="1" s="1"/>
  <c r="S267" i="1"/>
  <c r="W267" i="1" s="1"/>
  <c r="V43" i="1"/>
  <c r="S135" i="1"/>
  <c r="U135" i="1" s="1"/>
  <c r="U43" i="1"/>
  <c r="T21" i="1"/>
  <c r="V439" i="1"/>
  <c r="S212" i="1"/>
  <c r="T212" i="1" s="1"/>
  <c r="U21" i="1"/>
  <c r="V138" i="1"/>
  <c r="S179" i="1"/>
  <c r="T179" i="1" s="1"/>
  <c r="T195" i="1"/>
  <c r="V397" i="1"/>
  <c r="U397" i="1"/>
  <c r="T397" i="1"/>
  <c r="W397" i="1"/>
  <c r="U130" i="1"/>
  <c r="W130" i="1"/>
  <c r="V130" i="1"/>
  <c r="T130" i="1"/>
  <c r="V8" i="1"/>
  <c r="U216" i="1"/>
  <c r="V302" i="1"/>
  <c r="W403" i="1"/>
  <c r="U403" i="1"/>
  <c r="T403" i="1"/>
  <c r="V265" i="1"/>
  <c r="U265" i="1"/>
  <c r="T265" i="1"/>
  <c r="W265" i="1"/>
  <c r="V346" i="1"/>
  <c r="T69" i="1"/>
  <c r="W69" i="1"/>
  <c r="V69" i="1"/>
  <c r="U69" i="1"/>
  <c r="V176" i="1"/>
  <c r="U219" i="1"/>
  <c r="W378" i="1"/>
  <c r="V378" i="1"/>
  <c r="T107" i="1"/>
  <c r="W107" i="1"/>
  <c r="T187" i="1"/>
  <c r="T437" i="1"/>
  <c r="W437" i="1"/>
  <c r="V437" i="1"/>
  <c r="U437" i="1"/>
  <c r="V408" i="1"/>
  <c r="U408" i="1"/>
  <c r="T408" i="1"/>
  <c r="W408" i="1"/>
  <c r="T101" i="1"/>
  <c r="W455" i="1"/>
  <c r="V455" i="1"/>
  <c r="T267" i="1"/>
  <c r="U385" i="1"/>
  <c r="T66" i="1"/>
  <c r="U66" i="1"/>
  <c r="W66" i="1"/>
  <c r="V66" i="1"/>
  <c r="T291" i="1"/>
  <c r="T152" i="1"/>
  <c r="W152" i="1"/>
  <c r="V152" i="1"/>
  <c r="U152" i="1"/>
  <c r="U325" i="1"/>
  <c r="W158" i="1"/>
  <c r="T158" i="1"/>
  <c r="V158" i="1"/>
  <c r="U111" i="1"/>
  <c r="W111" i="1"/>
  <c r="V111" i="1"/>
  <c r="T111" i="1"/>
  <c r="W30" i="1"/>
  <c r="V30" i="1"/>
  <c r="U30" i="1"/>
  <c r="T30" i="1"/>
  <c r="V101" i="1" l="1"/>
  <c r="U101" i="1"/>
  <c r="U107" i="1"/>
  <c r="V229" i="1"/>
  <c r="W291" i="1"/>
  <c r="U229" i="1"/>
  <c r="U291" i="1"/>
  <c r="T455" i="1"/>
  <c r="T401" i="1"/>
  <c r="T286" i="1"/>
  <c r="V383" i="1"/>
  <c r="T229" i="1"/>
  <c r="V401" i="1"/>
  <c r="W383" i="1"/>
  <c r="W187" i="1"/>
  <c r="U267" i="1"/>
  <c r="W401" i="1"/>
  <c r="T249" i="1"/>
  <c r="U281" i="1"/>
  <c r="V37" i="1"/>
  <c r="T37" i="1"/>
  <c r="U269" i="1"/>
  <c r="V219" i="1"/>
  <c r="V269" i="1"/>
  <c r="T219" i="1"/>
  <c r="V216" i="1"/>
  <c r="V142" i="1"/>
  <c r="V267" i="1"/>
  <c r="U140" i="1"/>
  <c r="W269" i="1"/>
  <c r="W216" i="1"/>
  <c r="U34" i="1"/>
  <c r="W142" i="1"/>
  <c r="V172" i="1"/>
  <c r="T142" i="1"/>
  <c r="V223" i="1"/>
  <c r="W302" i="1"/>
  <c r="T85" i="1"/>
  <c r="U346" i="1"/>
  <c r="W195" i="1"/>
  <c r="V206" i="1"/>
  <c r="T160" i="1"/>
  <c r="W223" i="1"/>
  <c r="W172" i="1"/>
  <c r="V160" i="1"/>
  <c r="V85" i="1"/>
  <c r="W346" i="1"/>
  <c r="V195" i="1"/>
  <c r="W160" i="1"/>
  <c r="W432" i="1"/>
  <c r="U85" i="1"/>
  <c r="V432" i="1"/>
  <c r="V77" i="1"/>
  <c r="T172" i="1"/>
  <c r="T302" i="1"/>
  <c r="V179" i="1"/>
  <c r="W154" i="1"/>
  <c r="V390" i="1"/>
  <c r="T432" i="1"/>
  <c r="T223" i="1"/>
  <c r="V28" i="1"/>
  <c r="V385" i="1"/>
  <c r="V140" i="1"/>
  <c r="T429" i="1"/>
  <c r="T140" i="1"/>
  <c r="U429" i="1"/>
  <c r="T385" i="1"/>
  <c r="V429" i="1"/>
  <c r="T91" i="1"/>
  <c r="W286" i="1"/>
  <c r="T16" i="1"/>
  <c r="U200" i="1"/>
  <c r="W163" i="1"/>
  <c r="T200" i="1"/>
  <c r="U163" i="1"/>
  <c r="U8" i="1"/>
  <c r="T154" i="1"/>
  <c r="V163" i="1"/>
  <c r="V232" i="1"/>
  <c r="V200" i="1"/>
  <c r="T298" i="1"/>
  <c r="T378" i="1"/>
  <c r="T28" i="1"/>
  <c r="W8" i="1"/>
  <c r="T95" i="1"/>
  <c r="U95" i="1"/>
  <c r="V95" i="1"/>
  <c r="W95" i="1"/>
  <c r="U298" i="1"/>
  <c r="V88" i="1"/>
  <c r="T34" i="1"/>
  <c r="V212" i="1"/>
  <c r="T206" i="1"/>
  <c r="W34" i="1"/>
  <c r="V249" i="1"/>
  <c r="U16" i="1"/>
  <c r="W16" i="1"/>
  <c r="V298" i="1"/>
  <c r="U260" i="1"/>
  <c r="U249" i="1"/>
  <c r="U206" i="1"/>
  <c r="U91" i="1"/>
  <c r="W91" i="1"/>
  <c r="V325" i="1"/>
  <c r="W325" i="1"/>
  <c r="T150" i="1"/>
  <c r="U150" i="1"/>
  <c r="T77" i="1"/>
  <c r="W43" i="1"/>
  <c r="U187" i="1"/>
  <c r="U77" i="1"/>
  <c r="U138" i="1"/>
  <c r="W246" i="1"/>
  <c r="V260" i="1"/>
  <c r="T246" i="1"/>
  <c r="U212" i="1"/>
  <c r="W288" i="1"/>
  <c r="W260" i="1"/>
  <c r="U246" i="1"/>
  <c r="W2" i="1"/>
  <c r="V2" i="1"/>
  <c r="U2" i="1"/>
  <c r="T2" i="1"/>
  <c r="T204" i="1"/>
  <c r="U204" i="1"/>
  <c r="T25" i="1"/>
  <c r="W176" i="1"/>
  <c r="U25" i="1"/>
  <c r="V288" i="1"/>
  <c r="T176" i="1"/>
  <c r="V25" i="1"/>
  <c r="V154" i="1"/>
  <c r="T288" i="1"/>
  <c r="T18" i="1"/>
  <c r="W18" i="1"/>
  <c r="U18" i="1"/>
  <c r="U446" i="1"/>
  <c r="T446" i="1"/>
  <c r="W446" i="1"/>
  <c r="V446" i="1"/>
  <c r="W232" i="1"/>
  <c r="U28" i="1"/>
  <c r="U383" i="1"/>
  <c r="W88" i="1"/>
  <c r="T88" i="1"/>
  <c r="U47" i="1"/>
  <c r="V47" i="1"/>
  <c r="W179" i="1"/>
  <c r="T144" i="1"/>
  <c r="W212" i="1"/>
  <c r="W306" i="1"/>
  <c r="V150" i="1"/>
  <c r="T47" i="1"/>
  <c r="W144" i="1"/>
  <c r="T306" i="1"/>
  <c r="U232" i="1"/>
  <c r="U144" i="1"/>
  <c r="U306" i="1"/>
  <c r="U179" i="1"/>
  <c r="V135" i="1"/>
  <c r="W135" i="1"/>
  <c r="T135" i="1"/>
</calcChain>
</file>

<file path=xl/sharedStrings.xml><?xml version="1.0" encoding="utf-8"?>
<sst xmlns="http://schemas.openxmlformats.org/spreadsheetml/2006/main" count="1017" uniqueCount="213">
  <si>
    <t>Quadrangle</t>
  </si>
  <si>
    <t>Name</t>
  </si>
  <si>
    <t>Can shadow measurements be made?</t>
  </si>
  <si>
    <t>Graben designation</t>
  </si>
  <si>
    <t>Measurement #</t>
  </si>
  <si>
    <t>Graben FixedID</t>
  </si>
  <si>
    <t>Frame ID</t>
  </si>
  <si>
    <t>Solar Azimuth (Ground)</t>
  </si>
  <si>
    <t>Solar Azimith (Opposite)</t>
  </si>
  <si>
    <t xml:space="preserve">Centre Incidence Angle </t>
  </si>
  <si>
    <t>Centre Incidence Angle (Radians)</t>
  </si>
  <si>
    <t>Centre Emission Angle</t>
  </si>
  <si>
    <t>Centre Emission Angle (Radians)</t>
  </si>
  <si>
    <t>Centre Phase Angle</t>
  </si>
  <si>
    <t>Shadow length measurement (metres)</t>
  </si>
  <si>
    <t>Depth of graben (+)</t>
  </si>
  <si>
    <t>Depth of graben (-)</t>
  </si>
  <si>
    <t>Average Depth</t>
  </si>
  <si>
    <t>Rate of infilling (fastest rate 5+3)</t>
  </si>
  <si>
    <t>Rate of infilling (slowest rate 5-3)</t>
  </si>
  <si>
    <t>Rate of infilling (fastest rate 16)</t>
  </si>
  <si>
    <t>Rate of infilling (slowest rate 4)</t>
  </si>
  <si>
    <t>H01</t>
  </si>
  <si>
    <t>A</t>
  </si>
  <si>
    <t>Y</t>
  </si>
  <si>
    <t>EN1052963743M</t>
  </si>
  <si>
    <t>N</t>
  </si>
  <si>
    <t>B</t>
  </si>
  <si>
    <t>C</t>
  </si>
  <si>
    <t>H02</t>
  </si>
  <si>
    <t>EN1015222514M</t>
  </si>
  <si>
    <t>H03</t>
  </si>
  <si>
    <t>EN0212502528M</t>
  </si>
  <si>
    <t>H04</t>
  </si>
  <si>
    <t>EN1015541044M</t>
  </si>
  <si>
    <t>EN1015339401M</t>
  </si>
  <si>
    <t>D</t>
  </si>
  <si>
    <t>E</t>
  </si>
  <si>
    <t>H06</t>
  </si>
  <si>
    <t>EN1015451229M</t>
  </si>
  <si>
    <t>EN0243798227M</t>
  </si>
  <si>
    <t>H08</t>
  </si>
  <si>
    <t>EN1015167012M</t>
  </si>
  <si>
    <t>EN0250940922M</t>
  </si>
  <si>
    <t>EN0227726196M</t>
  </si>
  <si>
    <t>EN0258282872M</t>
  </si>
  <si>
    <t>EN0242754192M</t>
  </si>
  <si>
    <t>F</t>
  </si>
  <si>
    <t>EN0250768612M</t>
  </si>
  <si>
    <t>G</t>
  </si>
  <si>
    <t>EN1014792988M</t>
  </si>
  <si>
    <t>H</t>
  </si>
  <si>
    <t>I</t>
  </si>
  <si>
    <t>EN1014446861M</t>
  </si>
  <si>
    <t>J</t>
  </si>
  <si>
    <t>K</t>
  </si>
  <si>
    <t>EN1014677849M</t>
  </si>
  <si>
    <t>L</t>
  </si>
  <si>
    <t>EN1052817095M</t>
  </si>
  <si>
    <t>H09</t>
  </si>
  <si>
    <t>EN0220807580M</t>
  </si>
  <si>
    <t>EN1015627633M</t>
  </si>
  <si>
    <t>EN0231353067M</t>
  </si>
  <si>
    <t>EN0236024656M</t>
  </si>
  <si>
    <t>EN0244025143M</t>
  </si>
  <si>
    <t>EN0251257770M</t>
  </si>
  <si>
    <t>EN1045964746M</t>
  </si>
  <si>
    <t>EN0251257762M</t>
  </si>
  <si>
    <t>EN1015800736M</t>
  </si>
  <si>
    <t>EN1015800780M</t>
  </si>
  <si>
    <t>EN0251747625M</t>
  </si>
  <si>
    <t>EN1015944874M</t>
  </si>
  <si>
    <t>AC-A</t>
  </si>
  <si>
    <t>EN0251431360M</t>
  </si>
  <si>
    <t>EN0231136925M</t>
  </si>
  <si>
    <t>EN0231136927M</t>
  </si>
  <si>
    <t>EN0251431357M</t>
  </si>
  <si>
    <t>EN0231136998M</t>
  </si>
  <si>
    <t>AC-B</t>
  </si>
  <si>
    <t>H10</t>
  </si>
  <si>
    <t>EN1014818106M</t>
  </si>
  <si>
    <t>EN0250131823M</t>
  </si>
  <si>
    <t>EN1014011971M</t>
  </si>
  <si>
    <t>EN1028933084M</t>
  </si>
  <si>
    <t>EN0239829788M</t>
  </si>
  <si>
    <t>EN0234833318M</t>
  </si>
  <si>
    <t>EN0234790883M</t>
  </si>
  <si>
    <t>EN1004504512M</t>
  </si>
  <si>
    <t>EN1029538361M</t>
  </si>
  <si>
    <t>H11</t>
  </si>
  <si>
    <t>EN0239037747M</t>
  </si>
  <si>
    <t>EN0243884869M</t>
  </si>
  <si>
    <t>H12</t>
  </si>
  <si>
    <t>BDR</t>
  </si>
  <si>
    <t>H13</t>
  </si>
  <si>
    <t>EN1015139737M</t>
  </si>
  <si>
    <t>H14</t>
  </si>
  <si>
    <t>H15</t>
  </si>
  <si>
    <t>HIW</t>
  </si>
  <si>
    <t>N/A</t>
  </si>
  <si>
    <t>H01 A</t>
  </si>
  <si>
    <t>H01 B</t>
  </si>
  <si>
    <t>H01 C</t>
  </si>
  <si>
    <t>H02 A</t>
  </si>
  <si>
    <t>H03 A</t>
  </si>
  <si>
    <t>H03 B</t>
  </si>
  <si>
    <t>H03 C</t>
  </si>
  <si>
    <t>H04 A</t>
  </si>
  <si>
    <t>H04 B</t>
  </si>
  <si>
    <t>H04 C</t>
  </si>
  <si>
    <t>H04 D</t>
  </si>
  <si>
    <t>H04 E</t>
  </si>
  <si>
    <t>H06 A</t>
  </si>
  <si>
    <t>H06 B</t>
  </si>
  <si>
    <t>H08 A</t>
  </si>
  <si>
    <t>H08 B</t>
  </si>
  <si>
    <t>H08 C</t>
  </si>
  <si>
    <t>H08 D</t>
  </si>
  <si>
    <t>H08 E</t>
  </si>
  <si>
    <t>H08 F</t>
  </si>
  <si>
    <t>H08 G</t>
  </si>
  <si>
    <t>H08 H</t>
  </si>
  <si>
    <t>H08 I</t>
  </si>
  <si>
    <t>H08 J</t>
  </si>
  <si>
    <t>H08 K</t>
  </si>
  <si>
    <t>H08 L</t>
  </si>
  <si>
    <t>H09 A</t>
  </si>
  <si>
    <t>H09 B</t>
  </si>
  <si>
    <t>H09 C</t>
  </si>
  <si>
    <t>H09 D</t>
  </si>
  <si>
    <t>H09 E</t>
  </si>
  <si>
    <t>H09 F</t>
  </si>
  <si>
    <t>H09 G</t>
  </si>
  <si>
    <t>H09 H</t>
  </si>
  <si>
    <t>H09 I</t>
  </si>
  <si>
    <t>H09 J</t>
  </si>
  <si>
    <t>H09 K</t>
  </si>
  <si>
    <t>AC A</t>
  </si>
  <si>
    <t>AC B</t>
  </si>
  <si>
    <t>H10 A</t>
  </si>
  <si>
    <t>H10 B</t>
  </si>
  <si>
    <t>H10 C</t>
  </si>
  <si>
    <t>H10 D</t>
  </si>
  <si>
    <t>H10 E</t>
  </si>
  <si>
    <t>H10 F</t>
  </si>
  <si>
    <t>H11 A</t>
  </si>
  <si>
    <t>H11 B</t>
  </si>
  <si>
    <t>H11 C</t>
  </si>
  <si>
    <t>H12 A</t>
  </si>
  <si>
    <t>H13 A</t>
  </si>
  <si>
    <t>H14 A</t>
  </si>
  <si>
    <t>H15 A</t>
  </si>
  <si>
    <t>H15 B</t>
  </si>
  <si>
    <t>Length (km)</t>
  </si>
  <si>
    <t>Average width (m)</t>
  </si>
  <si>
    <t>Average depth (m)</t>
  </si>
  <si>
    <t>Average for fastest rate (8cm/ma)</t>
  </si>
  <si>
    <t>Average for slowest rate (4cm/ma)</t>
  </si>
  <si>
    <t>Lunar rate</t>
  </si>
  <si>
    <t>Mercury rate</t>
  </si>
  <si>
    <t>Rate of infilling fastes (8cm/ma)</t>
  </si>
  <si>
    <t>Rate of infilling slowest (2cm/ma)</t>
  </si>
  <si>
    <t>Rate of infilling fastest (16cm/ma)</t>
  </si>
  <si>
    <t>Rate of infilling slowest (4cm/ma)</t>
  </si>
  <si>
    <t>Average for slowest rate (2cm/ma)</t>
  </si>
  <si>
    <t>Average for fastes rate (16cm/ma)</t>
  </si>
  <si>
    <t>How long it would take to infill the average depth (Ma)</t>
  </si>
  <si>
    <t>Age of graben (Ma)</t>
  </si>
  <si>
    <r>
      <t>How long it would take to infill the D</t>
    </r>
    <r>
      <rPr>
        <vertAlign val="subscript"/>
        <sz val="11"/>
        <color theme="1"/>
        <rFont val="Open Sauce One"/>
      </rPr>
      <t>max</t>
    </r>
    <r>
      <rPr>
        <sz val="11"/>
        <color theme="1"/>
        <rFont val="Open Sauce One"/>
      </rPr>
      <t xml:space="preserve"> (Ma)</t>
    </r>
  </si>
  <si>
    <t>Depth from length (mean)</t>
  </si>
  <si>
    <t>Infilled amount</t>
  </si>
  <si>
    <r>
      <t>D</t>
    </r>
    <r>
      <rPr>
        <vertAlign val="subscript"/>
        <sz val="11"/>
        <color theme="1"/>
        <rFont val="Open Sauce One"/>
      </rPr>
      <t>max</t>
    </r>
    <r>
      <rPr>
        <sz val="11"/>
        <color theme="1"/>
        <rFont val="Open Sauce One"/>
      </rPr>
      <t xml:space="preserve"> gamma = 10^-2</t>
    </r>
  </si>
  <si>
    <t>Infill rate</t>
  </si>
  <si>
    <t>Gamma</t>
  </si>
  <si>
    <t>Mean age</t>
  </si>
  <si>
    <t>Median age</t>
  </si>
  <si>
    <t>Guest Dorsum</t>
  </si>
  <si>
    <t>Schiaparelli Dorsum</t>
  </si>
  <si>
    <t>Vejas Rupes</t>
  </si>
  <si>
    <t>Unnamed</t>
  </si>
  <si>
    <t>Yelcho Rupes</t>
  </si>
  <si>
    <t>Endurance Rupes</t>
  </si>
  <si>
    <t>Xue Long Rupes</t>
  </si>
  <si>
    <t>Aegeao</t>
  </si>
  <si>
    <t>Darshak Rupes</t>
  </si>
  <si>
    <t>Selen Rupes</t>
  </si>
  <si>
    <t>Alvin Rupes</t>
  </si>
  <si>
    <t>Pisces Rupes</t>
  </si>
  <si>
    <t>Akademik Rupes</t>
  </si>
  <si>
    <t>Protea Rupes</t>
  </si>
  <si>
    <t>Lance Rupes</t>
  </si>
  <si>
    <t>Tangaroa Rupes</t>
  </si>
  <si>
    <t>Hesperides Rupes</t>
  </si>
  <si>
    <t>Arquipelago Rupes</t>
  </si>
  <si>
    <t>Astrea Rupes</t>
  </si>
  <si>
    <t>Carrasco Rupes</t>
  </si>
  <si>
    <t>Pelagia Rupes</t>
  </si>
  <si>
    <t>Providencia Rupes</t>
  </si>
  <si>
    <t>Antares Rupes</t>
  </si>
  <si>
    <t>Alpha Crucis</t>
  </si>
  <si>
    <t>Skagerak Rupes</t>
  </si>
  <si>
    <t>Grifo Rupes</t>
  </si>
  <si>
    <t>Calypso Rupes</t>
  </si>
  <si>
    <t>Baltica Rupes</t>
  </si>
  <si>
    <t>Legend Rupes</t>
  </si>
  <si>
    <t>Acadia Rupes</t>
  </si>
  <si>
    <t>Behr Paima</t>
  </si>
  <si>
    <t>Suk Rupes</t>
  </si>
  <si>
    <t>Hero Rupes (Extension)</t>
  </si>
  <si>
    <t>Noosfera Rupes</t>
  </si>
  <si>
    <t>Seol Mara Rupes</t>
  </si>
  <si>
    <t>Altair Rupes</t>
  </si>
  <si>
    <t>Structure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</si>
</sst>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theme="1"/>
      <name val="Open Sauce One"/>
    </font>
    <font>
      <sz val="11"/>
      <name val="Open Sauce One"/>
    </font>
    <font>
      <b/>
      <sz val="11"/>
      <color theme="1"/>
      <name val="Open Sauce One"/>
    </font>
    <font>
      <b/>
      <sz val="11"/>
      <color rgb="FF006100"/>
      <name val="Open Sauce One"/>
    </font>
    <font>
      <sz val="11"/>
      <color rgb="FF006100"/>
      <name val="Open Sauce One"/>
    </font>
    <font>
      <sz val="11"/>
      <color rgb="FF9C0006"/>
      <name val="Open Sauce One"/>
    </font>
    <font>
      <sz val="11"/>
      <color rgb="FF9C5700"/>
      <name val="Open Sauce One"/>
    </font>
    <font>
      <vertAlign val="subscript"/>
      <sz val="11"/>
      <color theme="1"/>
      <name val="Open Sauce One"/>
    </font>
    <font>
      <b/>
      <sz val="11"/>
      <color rgb="FFFA7D00"/>
      <name val="Calibri"/>
      <family val="2"/>
      <scheme val="minor"/>
    </font>
    <font>
      <b/>
      <sz val="11"/>
      <color rgb="FFFA7D00"/>
      <name val="Open Sauce One"/>
    </font>
  </fonts>
  <fills count="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</patternFill>
    </fill>
  </fills>
  <borders count="47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3" fillId="4" borderId="0" applyNumberFormat="0" applyBorder="0" applyAlignment="0" applyProtection="0"/>
    <xf numFmtId="0" fontId="12" fillId="8" borderId="1" applyNumberFormat="0" applyAlignment="0" applyProtection="0"/>
  </cellStyleXfs>
  <cellXfs count="128">
    <xf numFmtId="0" fontId="0" fillId="0" borderId="0" xfId="0"/>
    <xf numFmtId="0" fontId="4" fillId="0" borderId="0" xfId="0" applyFont="1"/>
    <xf numFmtId="0" fontId="5" fillId="0" borderId="0" xfId="0" applyFont="1"/>
    <xf numFmtId="164" fontId="4" fillId="0" borderId="0" xfId="0" applyNumberFormat="1" applyFont="1"/>
    <xf numFmtId="0" fontId="4" fillId="7" borderId="3" xfId="0" applyFont="1" applyFill="1" applyBorder="1" applyAlignment="1">
      <alignment horizontal="center" vertical="center" wrapText="1"/>
    </xf>
    <xf numFmtId="0" fontId="5" fillId="7" borderId="3" xfId="0" applyFont="1" applyFill="1" applyBorder="1" applyAlignment="1">
      <alignment horizontal="center" vertical="center" wrapText="1"/>
    </xf>
    <xf numFmtId="164" fontId="4" fillId="7" borderId="3" xfId="0" applyNumberFormat="1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horizontal="center" vertical="center" wrapText="1"/>
    </xf>
    <xf numFmtId="0" fontId="5" fillId="7" borderId="8" xfId="1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164" fontId="4" fillId="0" borderId="8" xfId="0" applyNumberFormat="1" applyFont="1" applyBorder="1" applyAlignment="1">
      <alignment horizontal="center" vertical="center"/>
    </xf>
    <xf numFmtId="164" fontId="4" fillId="0" borderId="28" xfId="0" applyNumberFormat="1" applyFont="1" applyBorder="1" applyAlignment="1">
      <alignment horizontal="center" vertical="center"/>
    </xf>
    <xf numFmtId="164" fontId="4" fillId="0" borderId="8" xfId="0" applyNumberFormat="1" applyFont="1" applyBorder="1"/>
    <xf numFmtId="164" fontId="4" fillId="0" borderId="9" xfId="0" applyNumberFormat="1" applyFont="1" applyBorder="1"/>
    <xf numFmtId="164" fontId="7" fillId="2" borderId="30" xfId="1" applyNumberFormat="1" applyFont="1" applyBorder="1"/>
    <xf numFmtId="164" fontId="7" fillId="2" borderId="2" xfId="1" applyNumberFormat="1" applyFont="1" applyBorder="1"/>
    <xf numFmtId="0" fontId="5" fillId="7" borderId="2" xfId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/>
    </xf>
    <xf numFmtId="164" fontId="4" fillId="0" borderId="29" xfId="0" applyNumberFormat="1" applyFont="1" applyBorder="1" applyAlignment="1">
      <alignment horizontal="center" vertical="center"/>
    </xf>
    <xf numFmtId="164" fontId="4" fillId="0" borderId="2" xfId="0" applyNumberFormat="1" applyFont="1" applyBorder="1"/>
    <xf numFmtId="164" fontId="4" fillId="0" borderId="11" xfId="0" applyNumberFormat="1" applyFont="1" applyBorder="1"/>
    <xf numFmtId="0" fontId="5" fillId="0" borderId="13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164" fontId="4" fillId="0" borderId="13" xfId="0" applyNumberFormat="1" applyFont="1" applyBorder="1" applyAlignment="1">
      <alignment horizontal="center" vertical="center"/>
    </xf>
    <xf numFmtId="164" fontId="4" fillId="0" borderId="14" xfId="0" applyNumberFormat="1" applyFont="1" applyBorder="1" applyAlignment="1">
      <alignment horizontal="center" vertical="center"/>
    </xf>
    <xf numFmtId="164" fontId="4" fillId="0" borderId="39" xfId="0" applyNumberFormat="1" applyFont="1" applyBorder="1"/>
    <xf numFmtId="164" fontId="4" fillId="0" borderId="40" xfId="0" applyNumberFormat="1" applyFont="1" applyBorder="1"/>
    <xf numFmtId="0" fontId="4" fillId="0" borderId="36" xfId="0" applyFont="1" applyBorder="1" applyAlignment="1">
      <alignment horizontal="center" vertical="center"/>
    </xf>
    <xf numFmtId="0" fontId="5" fillId="7" borderId="37" xfId="2" applyFont="1" applyFill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164" fontId="4" fillId="0" borderId="37" xfId="0" applyNumberFormat="1" applyFont="1" applyBorder="1" applyAlignment="1">
      <alignment horizontal="center" vertical="center"/>
    </xf>
    <xf numFmtId="164" fontId="4" fillId="0" borderId="38" xfId="0" applyNumberFormat="1" applyFont="1" applyBorder="1" applyAlignment="1">
      <alignment horizontal="center" vertical="center"/>
    </xf>
    <xf numFmtId="164" fontId="4" fillId="0" borderId="0" xfId="0" applyNumberFormat="1" applyFont="1" applyBorder="1"/>
    <xf numFmtId="164" fontId="4" fillId="0" borderId="35" xfId="0" applyNumberFormat="1" applyFont="1" applyBorder="1"/>
    <xf numFmtId="0" fontId="4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164" fontId="4" fillId="0" borderId="18" xfId="0" applyNumberFormat="1" applyFont="1" applyBorder="1" applyAlignment="1">
      <alignment horizontal="center" vertical="center"/>
    </xf>
    <xf numFmtId="164" fontId="4" fillId="0" borderId="19" xfId="0" applyNumberFormat="1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164" fontId="4" fillId="0" borderId="9" xfId="0" applyNumberFormat="1" applyFont="1" applyBorder="1" applyAlignment="1">
      <alignment horizontal="center" vertical="center"/>
    </xf>
    <xf numFmtId="164" fontId="4" fillId="0" borderId="43" xfId="0" applyNumberFormat="1" applyFont="1" applyBorder="1"/>
    <xf numFmtId="164" fontId="4" fillId="0" borderId="44" xfId="0" applyNumberFormat="1" applyFont="1" applyBorder="1"/>
    <xf numFmtId="0" fontId="5" fillId="0" borderId="2" xfId="0" applyFont="1" applyBorder="1" applyAlignment="1">
      <alignment horizontal="center" vertical="center"/>
    </xf>
    <xf numFmtId="164" fontId="4" fillId="0" borderId="31" xfId="0" applyNumberFormat="1" applyFont="1" applyBorder="1" applyAlignment="1">
      <alignment horizontal="center" vertical="center"/>
    </xf>
    <xf numFmtId="164" fontId="4" fillId="0" borderId="13" xfId="0" applyNumberFormat="1" applyFont="1" applyBorder="1"/>
    <xf numFmtId="164" fontId="4" fillId="0" borderId="14" xfId="0" applyNumberFormat="1" applyFont="1" applyBorder="1"/>
    <xf numFmtId="0" fontId="4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164" fontId="4" fillId="0" borderId="22" xfId="0" applyNumberFormat="1" applyFont="1" applyBorder="1" applyAlignment="1">
      <alignment horizontal="center" vertical="center"/>
    </xf>
    <xf numFmtId="164" fontId="4" fillId="0" borderId="23" xfId="0" applyNumberFormat="1" applyFont="1" applyBorder="1" applyAlignment="1">
      <alignment horizontal="center" vertical="center"/>
    </xf>
    <xf numFmtId="164" fontId="4" fillId="0" borderId="32" xfId="0" applyNumberFormat="1" applyFont="1" applyBorder="1" applyAlignment="1">
      <alignment horizontal="center" vertical="center"/>
    </xf>
    <xf numFmtId="164" fontId="4" fillId="0" borderId="18" xfId="0" applyNumberFormat="1" applyFont="1" applyBorder="1"/>
    <xf numFmtId="164" fontId="4" fillId="0" borderId="19" xfId="0" applyNumberFormat="1" applyFont="1" applyBorder="1"/>
    <xf numFmtId="0" fontId="5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164" fontId="4" fillId="0" borderId="42" xfId="0" applyNumberFormat="1" applyFont="1" applyBorder="1" applyAlignment="1">
      <alignment horizontal="center" vertical="center"/>
    </xf>
    <xf numFmtId="164" fontId="4" fillId="0" borderId="11" xfId="0" applyNumberFormat="1" applyFont="1" applyBorder="1" applyAlignment="1">
      <alignment horizontal="center" vertical="center"/>
    </xf>
    <xf numFmtId="164" fontId="4" fillId="0" borderId="45" xfId="0" applyNumberFormat="1" applyFont="1" applyBorder="1"/>
    <xf numFmtId="164" fontId="4" fillId="0" borderId="46" xfId="0" applyNumberFormat="1" applyFont="1" applyBorder="1"/>
    <xf numFmtId="0" fontId="4" fillId="0" borderId="27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4" fillId="6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8" fillId="2" borderId="2" xfId="1" applyFont="1" applyBorder="1" applyAlignment="1">
      <alignment horizontal="center" vertical="center"/>
    </xf>
    <xf numFmtId="0" fontId="9" fillId="3" borderId="2" xfId="2" applyFont="1" applyBorder="1" applyAlignment="1">
      <alignment horizontal="center" vertical="center"/>
    </xf>
    <xf numFmtId="0" fontId="9" fillId="3" borderId="1" xfId="2" applyFont="1" applyBorder="1" applyAlignment="1">
      <alignment horizontal="center" vertical="center"/>
    </xf>
    <xf numFmtId="0" fontId="4" fillId="6" borderId="29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164" fontId="8" fillId="2" borderId="2" xfId="1" applyNumberFormat="1" applyFont="1" applyBorder="1" applyAlignment="1">
      <alignment horizontal="center" vertical="center"/>
    </xf>
    <xf numFmtId="164" fontId="4" fillId="5" borderId="3" xfId="0" applyNumberFormat="1" applyFont="1" applyFill="1" applyBorder="1" applyAlignment="1">
      <alignment horizontal="center" vertical="center" wrapText="1"/>
    </xf>
    <xf numFmtId="164" fontId="4" fillId="6" borderId="3" xfId="0" applyNumberFormat="1" applyFont="1" applyFill="1" applyBorder="1" applyAlignment="1">
      <alignment horizontal="center" vertical="center" wrapText="1"/>
    </xf>
    <xf numFmtId="164" fontId="4" fillId="6" borderId="33" xfId="0" applyNumberFormat="1" applyFont="1" applyFill="1" applyBorder="1" applyAlignment="1">
      <alignment horizontal="center" vertical="center" wrapText="1"/>
    </xf>
    <xf numFmtId="164" fontId="9" fillId="3" borderId="2" xfId="2" applyNumberFormat="1" applyFont="1" applyBorder="1" applyAlignment="1">
      <alignment horizontal="center" vertical="center"/>
    </xf>
    <xf numFmtId="164" fontId="9" fillId="3" borderId="1" xfId="2" applyNumberFormat="1" applyFont="1" applyBorder="1" applyAlignment="1">
      <alignment horizontal="center" vertical="center"/>
    </xf>
    <xf numFmtId="164" fontId="8" fillId="2" borderId="3" xfId="1" applyNumberFormat="1" applyFont="1" applyBorder="1" applyAlignment="1">
      <alignment horizontal="center" vertical="center"/>
    </xf>
    <xf numFmtId="164" fontId="8" fillId="2" borderId="4" xfId="1" applyNumberFormat="1" applyFont="1" applyBorder="1" applyAlignment="1">
      <alignment horizontal="center" vertical="center"/>
    </xf>
    <xf numFmtId="164" fontId="8" fillId="2" borderId="5" xfId="1" applyNumberFormat="1" applyFont="1" applyBorder="1" applyAlignment="1">
      <alignment horizontal="center" vertical="center"/>
    </xf>
    <xf numFmtId="164" fontId="9" fillId="3" borderId="6" xfId="2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7" borderId="0" xfId="0" applyFill="1" applyBorder="1" applyAlignment="1">
      <alignment horizontal="center" vertical="center"/>
    </xf>
    <xf numFmtId="0" fontId="13" fillId="8" borderId="1" xfId="4" applyFont="1"/>
    <xf numFmtId="0" fontId="4" fillId="0" borderId="0" xfId="0" applyFont="1" applyAlignment="1">
      <alignment wrapText="1"/>
    </xf>
    <xf numFmtId="1" fontId="4" fillId="0" borderId="0" xfId="0" applyNumberFormat="1" applyFont="1" applyAlignment="1">
      <alignment horizontal="left"/>
    </xf>
    <xf numFmtId="164" fontId="4" fillId="7" borderId="0" xfId="0" applyNumberFormat="1" applyFont="1" applyFill="1"/>
    <xf numFmtId="0" fontId="4" fillId="0" borderId="2" xfId="0" applyFont="1" applyBorder="1" applyAlignment="1">
      <alignment horizontal="center" vertical="center"/>
    </xf>
    <xf numFmtId="0" fontId="9" fillId="3" borderId="2" xfId="2" applyFont="1" applyBorder="1" applyAlignment="1">
      <alignment horizontal="center" vertical="center"/>
    </xf>
    <xf numFmtId="0" fontId="3" fillId="4" borderId="2" xfId="3" applyBorder="1" applyAlignment="1">
      <alignment horizontal="center" vertical="center"/>
    </xf>
    <xf numFmtId="164" fontId="9" fillId="3" borderId="3" xfId="2" applyNumberFormat="1" applyFont="1" applyBorder="1" applyAlignment="1">
      <alignment horizontal="center" vertical="center"/>
    </xf>
    <xf numFmtId="164" fontId="4" fillId="5" borderId="2" xfId="0" applyNumberFormat="1" applyFont="1" applyFill="1" applyBorder="1" applyAlignment="1">
      <alignment horizontal="center" vertical="center" wrapText="1"/>
    </xf>
    <xf numFmtId="164" fontId="4" fillId="6" borderId="2" xfId="0" applyNumberFormat="1" applyFont="1" applyFill="1" applyBorder="1" applyAlignment="1">
      <alignment horizontal="center" vertical="center" wrapText="1"/>
    </xf>
    <xf numFmtId="164" fontId="4" fillId="6" borderId="29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4" borderId="3" xfId="3" applyBorder="1" applyAlignment="1">
      <alignment horizontal="center" vertical="center"/>
    </xf>
    <xf numFmtId="0" fontId="3" fillId="4" borderId="4" xfId="3" applyBorder="1" applyAlignment="1">
      <alignment horizontal="center" vertical="center"/>
    </xf>
    <xf numFmtId="0" fontId="3" fillId="4" borderId="5" xfId="3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9" fillId="3" borderId="2" xfId="2" applyFont="1" applyBorder="1" applyAlignment="1">
      <alignment horizontal="center" vertical="center"/>
    </xf>
    <xf numFmtId="0" fontId="8" fillId="2" borderId="2" xfId="1" applyFont="1" applyBorder="1" applyAlignment="1">
      <alignment horizontal="center" vertical="center"/>
    </xf>
    <xf numFmtId="0" fontId="9" fillId="3" borderId="1" xfId="2" applyFont="1" applyBorder="1" applyAlignment="1">
      <alignment horizontal="center" vertical="center"/>
    </xf>
    <xf numFmtId="0" fontId="10" fillId="4" borderId="2" xfId="3" applyFont="1" applyBorder="1" applyAlignment="1">
      <alignment horizontal="center" vertical="center"/>
    </xf>
    <xf numFmtId="0" fontId="8" fillId="2" borderId="3" xfId="1" applyFont="1" applyBorder="1" applyAlignment="1">
      <alignment horizontal="center" vertical="center"/>
    </xf>
    <xf numFmtId="0" fontId="8" fillId="2" borderId="4" xfId="1" applyFont="1" applyBorder="1" applyAlignment="1">
      <alignment horizontal="center" vertical="center"/>
    </xf>
    <xf numFmtId="0" fontId="8" fillId="2" borderId="5" xfId="1" applyFont="1" applyBorder="1" applyAlignment="1">
      <alignment horizontal="center" vertical="center"/>
    </xf>
    <xf numFmtId="0" fontId="3" fillId="4" borderId="2" xfId="3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</cellXfs>
  <cellStyles count="5">
    <cellStyle name="Bad" xfId="2" builtinId="27"/>
    <cellStyle name="Calculation" xfId="4" builtinId="22"/>
    <cellStyle name="Good" xfId="1" builtinId="26"/>
    <cellStyle name="Neutral" xfId="3" builtinId="28"/>
    <cellStyle name="Normal" xfId="0" builtinId="0"/>
  </cellStyles>
  <dxfs count="1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lor theme="5" tint="-0.499984740745262"/>
      </font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3F3F"/>
        </patternFill>
      </fill>
    </dxf>
    <dxf>
      <fill>
        <patternFill>
          <bgColor theme="7" tint="0.59996337778862885"/>
        </patternFill>
      </fill>
    </dxf>
  </dxfs>
  <tableStyles count="0" defaultTableStyle="TableStyleMedium2" defaultPivotStyle="PivotStyleLight16"/>
  <colors>
    <mruColors>
      <color rgb="FFFF3F3F"/>
      <color rgb="FFFF434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_xlchart.v1.0</cx:f>
      </cx:numDim>
    </cx:data>
  </cx:chartData>
  <cx:chart>
    <cx:plotArea>
      <cx:plotAreaRegion>
        <cx:series layoutId="clusteredColumn" uniqueId="{9F70BE8A-833C-4C16-AEB8-57567BCD1DDE}">
          <cx:dataId val="0"/>
          <cx:layoutPr>
            <cx:binning intervalClosed="r">
              <cx:binCount val="10"/>
            </cx:binning>
          </cx:layoutPr>
        </cx:series>
      </cx:plotAreaRegion>
      <cx:axis id="0">
        <cx:catScaling gapWidth="0"/>
        <cx:title>
          <cx:tx>
            <cx:txData>
              <cx:v>Graben estimated age</cx:v>
            </cx:txData>
          </cx:tx>
          <cx:txPr>
            <a:bodyPr spcFirstLastPara="1" vertOverflow="ellipsis" horzOverflow="overflow" wrap="square" lIns="0" tIns="0" rIns="0" bIns="0" anchor="ctr" anchorCtr="1"/>
            <a:lstStyle/>
            <a:p>
              <a:pPr algn="ctr" rtl="0">
                <a:defRPr sz="1600">
                  <a:solidFill>
                    <a:schemeClr val="bg1"/>
                  </a:solidFill>
                  <a:latin typeface="Open Sauce One Black" panose="00000A00000000000000" pitchFamily="2" charset="0"/>
                  <a:ea typeface="Open Sauce One Black" panose="00000A00000000000000" pitchFamily="2" charset="0"/>
                  <a:cs typeface="Open Sauce One Black" panose="00000A00000000000000" pitchFamily="2" charset="0"/>
                </a:defRPr>
              </a:pPr>
              <a:r>
                <a:rPr lang="en-US" sz="1600" b="0" i="0" u="none" strike="noStrike" baseline="0">
                  <a:solidFill>
                    <a:schemeClr val="bg1"/>
                  </a:solidFill>
                  <a:latin typeface="Open Sauce One Black" panose="00000A00000000000000" pitchFamily="2" charset="0"/>
                </a:rPr>
                <a:t>Graben estimated age</a:t>
              </a:r>
            </a:p>
          </cx:txPr>
        </cx:title>
        <cx:majorGridlines/>
        <cx:tickLabels/>
        <cx:numFmt formatCode="0.0" sourceLinked="0"/>
        <cx:txPr>
          <a:bodyPr spcFirstLastPara="1" vertOverflow="ellipsis" horzOverflow="overflow" wrap="square" lIns="0" tIns="0" rIns="0" bIns="0" anchor="ctr" anchorCtr="1"/>
          <a:lstStyle/>
          <a:p>
            <a:pPr algn="ctr" rtl="0">
              <a:defRPr>
                <a:solidFill>
                  <a:schemeClr val="bg1"/>
                </a:solidFill>
                <a:latin typeface="Open Sauce One" panose="00000500000000000000" pitchFamily="2" charset="0"/>
                <a:ea typeface="Open Sauce One" panose="00000500000000000000" pitchFamily="2" charset="0"/>
                <a:cs typeface="Open Sauce One" panose="00000500000000000000" pitchFamily="2" charset="0"/>
              </a:defRPr>
            </a:pPr>
            <a:endParaRPr lang="en-US" sz="900" b="0" i="0" u="none" strike="noStrike" baseline="0">
              <a:solidFill>
                <a:schemeClr val="bg1"/>
              </a:solidFill>
              <a:latin typeface="Open Sauce One" panose="00000500000000000000" pitchFamily="2" charset="0"/>
            </a:endParaRPr>
          </a:p>
        </cx:txPr>
      </cx:axis>
      <cx:axis id="1">
        <cx:valScaling/>
        <cx:title>
          <cx:tx>
            <cx:txData>
              <cx:v>N</cx:v>
            </cx:txData>
          </cx:tx>
          <cx:txPr>
            <a:bodyPr spcFirstLastPara="1" vertOverflow="ellipsis" horzOverflow="overflow" wrap="square" lIns="0" tIns="0" rIns="0" bIns="0" anchor="ctr" anchorCtr="1"/>
            <a:lstStyle/>
            <a:p>
              <a:pPr algn="ctr" rtl="0">
                <a:defRPr sz="1600">
                  <a:solidFill>
                    <a:schemeClr val="bg1"/>
                  </a:solidFill>
                  <a:latin typeface="Open Sauce One Black" panose="00000A00000000000000" pitchFamily="2" charset="0"/>
                  <a:ea typeface="Open Sauce One Black" panose="00000A00000000000000" pitchFamily="2" charset="0"/>
                  <a:cs typeface="Open Sauce One Black" panose="00000A00000000000000" pitchFamily="2" charset="0"/>
                </a:defRPr>
              </a:pPr>
              <a:r>
                <a:rPr lang="en-US" sz="1600" b="0" i="0" u="none" strike="noStrike" baseline="0">
                  <a:solidFill>
                    <a:schemeClr val="bg1"/>
                  </a:solidFill>
                  <a:latin typeface="Open Sauce One Black" panose="00000A00000000000000" pitchFamily="2" charset="0"/>
                </a:rPr>
                <a:t>N</a:t>
              </a:r>
            </a:p>
          </cx:txPr>
        </cx:title>
        <cx:majorGridlines/>
        <cx:tickLabels/>
        <cx:txPr>
          <a:bodyPr spcFirstLastPara="1" vertOverflow="ellipsis" horzOverflow="overflow" wrap="square" lIns="0" tIns="0" rIns="0" bIns="0" anchor="ctr" anchorCtr="1"/>
          <a:lstStyle/>
          <a:p>
            <a:pPr algn="ctr" rtl="0">
              <a:defRPr>
                <a:solidFill>
                  <a:schemeClr val="bg1"/>
                </a:solidFill>
                <a:latin typeface="Open Sauce One" panose="00000500000000000000" pitchFamily="2" charset="0"/>
                <a:ea typeface="Open Sauce One" panose="00000500000000000000" pitchFamily="2" charset="0"/>
                <a:cs typeface="Open Sauce One" panose="00000500000000000000" pitchFamily="2" charset="0"/>
              </a:defRPr>
            </a:pPr>
            <a:endParaRPr lang="en-US" sz="900" b="0" i="0" u="none" strike="noStrike" baseline="0">
              <a:solidFill>
                <a:schemeClr val="bg1"/>
              </a:solidFill>
              <a:latin typeface="Open Sauce One" panose="00000500000000000000" pitchFamily="2" charset="0"/>
            </a:endParaRPr>
          </a:p>
        </cx:txPr>
      </cx:axis>
    </cx:plotArea>
  </cx:chart>
  <cx:spPr>
    <a:solidFill>
      <a:schemeClr val="tx1">
        <a:lumMod val="85000"/>
        <a:lumOff val="15000"/>
      </a:schemeClr>
    </a:solidFill>
  </cx:spPr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6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microsoft.com/office/2014/relationships/chartEx" Target="../charts/chartEx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319087</xdr:colOff>
      <xdr:row>6</xdr:row>
      <xdr:rowOff>90487</xdr:rowOff>
    </xdr:from>
    <xdr:to>
      <xdr:col>19</xdr:col>
      <xdr:colOff>200025</xdr:colOff>
      <xdr:row>29</xdr:row>
      <xdr:rowOff>85725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Chart 3">
              <a:extLst>
                <a:ext uri="{FF2B5EF4-FFF2-40B4-BE49-F238E27FC236}">
                  <a16:creationId xmlns:a16="http://schemas.microsoft.com/office/drawing/2014/main" id="{37858974-990E-46D0-8CDA-319A7188902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8824912" y="1824037"/>
              <a:ext cx="5672138" cy="4376738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GB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62DDCD-7BB6-40A0-9EDF-1122B481B66C}">
  <dimension ref="A1:AA467"/>
  <sheetViews>
    <sheetView tabSelected="1" zoomScale="70" zoomScaleNormal="70" workbookViewId="0">
      <selection activeCell="Y6" sqref="Y6"/>
    </sheetView>
  </sheetViews>
  <sheetFormatPr defaultRowHeight="15" x14ac:dyDescent="0.25"/>
  <cols>
    <col min="1" max="1" width="13.5703125" style="84" customWidth="1"/>
    <col min="2" max="2" width="25.5703125" style="84" bestFit="1" customWidth="1"/>
    <col min="3" max="3" width="9.140625" style="84"/>
    <col min="4" max="4" width="16.42578125" style="84" customWidth="1"/>
    <col min="5" max="5" width="14.42578125" style="84" customWidth="1"/>
    <col min="6" max="6" width="17.5703125" style="84" customWidth="1"/>
    <col min="7" max="7" width="9.28515625" style="84" bestFit="1" customWidth="1"/>
    <col min="8" max="8" width="22.28515625" style="84" customWidth="1"/>
    <col min="9" max="9" width="11.140625" style="84" customWidth="1"/>
    <col min="10" max="10" width="13" style="84" customWidth="1"/>
    <col min="11" max="11" width="11.140625" style="84" customWidth="1"/>
    <col min="12" max="12" width="11.5703125" style="84" customWidth="1"/>
    <col min="13" max="13" width="10.42578125" style="84" customWidth="1"/>
    <col min="14" max="14" width="10.7109375" style="84" customWidth="1"/>
    <col min="15" max="15" width="9.28515625" style="84" bestFit="1" customWidth="1"/>
    <col min="16" max="16" width="15.5703125" style="84" customWidth="1"/>
    <col min="17" max="17" width="9.28515625" style="84" bestFit="1" customWidth="1"/>
    <col min="18" max="18" width="11.42578125" style="84" customWidth="1"/>
    <col min="19" max="19" width="10.5703125" style="84" customWidth="1"/>
    <col min="20" max="20" width="16.140625" style="84" bestFit="1" customWidth="1"/>
    <col min="21" max="21" width="19.42578125" style="84" customWidth="1"/>
    <col min="22" max="22" width="18.28515625" style="84" customWidth="1"/>
    <col min="23" max="23" width="18" style="84" customWidth="1"/>
    <col min="24" max="27" width="9.140625" style="73"/>
    <col min="28" max="16384" width="9.140625" style="84"/>
  </cols>
  <sheetData>
    <row r="1" spans="1:26" ht="60" x14ac:dyDescent="0.25">
      <c r="A1" s="64" t="s">
        <v>0</v>
      </c>
      <c r="B1" s="64" t="s">
        <v>212</v>
      </c>
      <c r="C1" s="64" t="s">
        <v>1</v>
      </c>
      <c r="D1" s="64" t="s">
        <v>2</v>
      </c>
      <c r="E1" s="64" t="s">
        <v>3</v>
      </c>
      <c r="F1" s="64" t="s">
        <v>4</v>
      </c>
      <c r="G1" s="64" t="s">
        <v>5</v>
      </c>
      <c r="H1" s="64" t="s">
        <v>6</v>
      </c>
      <c r="I1" s="64" t="s">
        <v>7</v>
      </c>
      <c r="J1" s="64" t="s">
        <v>8</v>
      </c>
      <c r="K1" s="64" t="s">
        <v>9</v>
      </c>
      <c r="L1" s="64" t="s">
        <v>10</v>
      </c>
      <c r="M1" s="64" t="s">
        <v>11</v>
      </c>
      <c r="N1" s="64" t="s">
        <v>12</v>
      </c>
      <c r="O1" s="64" t="s">
        <v>13</v>
      </c>
      <c r="P1" s="64" t="s">
        <v>14</v>
      </c>
      <c r="Q1" s="64" t="s">
        <v>15</v>
      </c>
      <c r="R1" s="64" t="s">
        <v>16</v>
      </c>
      <c r="S1" s="64" t="s">
        <v>17</v>
      </c>
      <c r="T1" s="65" t="s">
        <v>18</v>
      </c>
      <c r="U1" s="65" t="s">
        <v>19</v>
      </c>
      <c r="V1" s="66" t="s">
        <v>20</v>
      </c>
      <c r="W1" s="71" t="s">
        <v>21</v>
      </c>
      <c r="Y1" s="72"/>
      <c r="Z1" s="72"/>
    </row>
    <row r="2" spans="1:26" x14ac:dyDescent="0.25">
      <c r="A2" s="103" t="s">
        <v>22</v>
      </c>
      <c r="B2" s="112" t="s">
        <v>176</v>
      </c>
      <c r="C2" s="103" t="s">
        <v>23</v>
      </c>
      <c r="D2" s="105" t="s">
        <v>24</v>
      </c>
      <c r="E2" s="108">
        <v>1</v>
      </c>
      <c r="F2" s="68">
        <v>1</v>
      </c>
      <c r="G2" s="105">
        <v>682</v>
      </c>
      <c r="H2" s="68" t="s">
        <v>25</v>
      </c>
      <c r="I2" s="68">
        <v>233.85506140947999</v>
      </c>
      <c r="J2" s="68">
        <f>I2-180</f>
        <v>53.855061409479987</v>
      </c>
      <c r="K2" s="68">
        <v>79.124321159499004</v>
      </c>
      <c r="L2" s="68">
        <f>RADIANS(K2)</f>
        <v>1.380979922638675</v>
      </c>
      <c r="M2" s="68">
        <v>25.346307690258001</v>
      </c>
      <c r="N2" s="68">
        <f>RADIANS(M2)</f>
        <v>0.44237652241856118</v>
      </c>
      <c r="O2" s="68">
        <v>104.47044656646</v>
      </c>
      <c r="P2" s="74">
        <v>53.480702000000001</v>
      </c>
      <c r="Q2" s="74">
        <f>P2*(1/(TAN(L2)+TAN(N2)))</f>
        <v>9.4180855497189757</v>
      </c>
      <c r="R2" s="74"/>
      <c r="S2" s="80">
        <f>AVERAGE(Q2:Q7)</f>
        <v>26.966164039359644</v>
      </c>
      <c r="T2" s="75">
        <f>S2/0.08</f>
        <v>337.07705049199552</v>
      </c>
      <c r="U2" s="75">
        <f>S2/0.02</f>
        <v>1348.3082019679821</v>
      </c>
      <c r="V2" s="76">
        <f>S2/0.16</f>
        <v>168.53852524599776</v>
      </c>
      <c r="W2" s="77">
        <f>S2/0.04</f>
        <v>674.15410098399104</v>
      </c>
    </row>
    <row r="3" spans="1:26" x14ac:dyDescent="0.25">
      <c r="A3" s="103"/>
      <c r="B3" s="113"/>
      <c r="C3" s="103"/>
      <c r="D3" s="105"/>
      <c r="E3" s="109"/>
      <c r="F3" s="68">
        <v>2</v>
      </c>
      <c r="G3" s="105"/>
      <c r="H3" s="68" t="s">
        <v>25</v>
      </c>
      <c r="I3" s="68">
        <v>233.85506140947999</v>
      </c>
      <c r="J3" s="68">
        <f>I3-180</f>
        <v>53.855061409479987</v>
      </c>
      <c r="K3" s="68">
        <v>79.124321159499004</v>
      </c>
      <c r="L3" s="68">
        <f>RADIANS(K3)</f>
        <v>1.380979922638675</v>
      </c>
      <c r="M3" s="68">
        <v>25.346307690258001</v>
      </c>
      <c r="N3" s="68">
        <f>RADIANS(M3)</f>
        <v>0.44237652241856118</v>
      </c>
      <c r="O3" s="68">
        <v>104.47044656646</v>
      </c>
      <c r="P3" s="74">
        <v>118.852818</v>
      </c>
      <c r="Q3" s="74">
        <f>P3*(1/(TAN(L3)+TAN(N3)))</f>
        <v>20.930278883571486</v>
      </c>
      <c r="R3" s="74"/>
      <c r="S3" s="81">
        <v>26.966164039359644</v>
      </c>
      <c r="T3" s="75">
        <f t="shared" ref="T3:T66" si="0">S3/0.08</f>
        <v>337.07705049199552</v>
      </c>
      <c r="U3" s="75">
        <f t="shared" ref="U3:U7" si="1">S3/0.02</f>
        <v>1348.3082019679821</v>
      </c>
      <c r="V3" s="76">
        <f>S3/0.16</f>
        <v>168.53852524599776</v>
      </c>
      <c r="W3" s="77">
        <f t="shared" ref="W3:W7" si="2">S3/0.04</f>
        <v>674.15410098399104</v>
      </c>
    </row>
    <row r="4" spans="1:26" x14ac:dyDescent="0.25">
      <c r="A4" s="103"/>
      <c r="B4" s="113"/>
      <c r="C4" s="103"/>
      <c r="D4" s="105"/>
      <c r="E4" s="109"/>
      <c r="F4" s="68">
        <v>3</v>
      </c>
      <c r="G4" s="105"/>
      <c r="H4" s="68" t="s">
        <v>25</v>
      </c>
      <c r="I4" s="68">
        <v>233.85506140947999</v>
      </c>
      <c r="J4" s="68">
        <f t="shared" ref="J4:J11" si="3">I4-180</f>
        <v>53.855061409479987</v>
      </c>
      <c r="K4" s="68">
        <v>79.124321159499004</v>
      </c>
      <c r="L4" s="68">
        <f t="shared" ref="L4:L11" si="4">RADIANS(K4)</f>
        <v>1.380979922638675</v>
      </c>
      <c r="M4" s="68">
        <v>25.346307690258001</v>
      </c>
      <c r="N4" s="68">
        <f t="shared" ref="N4:N11" si="5">RADIANS(M4)</f>
        <v>0.44237652241856118</v>
      </c>
      <c r="O4" s="68">
        <v>104.47044656646</v>
      </c>
      <c r="P4" s="74">
        <v>126.976383</v>
      </c>
      <c r="Q4" s="74">
        <f t="shared" ref="Q4:Q7" si="6">P4*(1/(TAN(L4)+TAN(N4)))</f>
        <v>22.360859023276888</v>
      </c>
      <c r="R4" s="74"/>
      <c r="S4" s="81">
        <v>26.966164039359644</v>
      </c>
      <c r="T4" s="75">
        <f t="shared" si="0"/>
        <v>337.07705049199552</v>
      </c>
      <c r="U4" s="75">
        <f t="shared" si="1"/>
        <v>1348.3082019679821</v>
      </c>
      <c r="V4" s="76">
        <f t="shared" ref="V4:V7" si="7">S4/0.16</f>
        <v>168.53852524599776</v>
      </c>
      <c r="W4" s="77">
        <f t="shared" si="2"/>
        <v>674.15410098399104</v>
      </c>
    </row>
    <row r="5" spans="1:26" x14ac:dyDescent="0.25">
      <c r="A5" s="103"/>
      <c r="B5" s="113"/>
      <c r="C5" s="103"/>
      <c r="D5" s="105"/>
      <c r="E5" s="109"/>
      <c r="F5" s="68">
        <v>4</v>
      </c>
      <c r="G5" s="105"/>
      <c r="H5" s="68" t="s">
        <v>25</v>
      </c>
      <c r="I5" s="68">
        <v>233.85506140947999</v>
      </c>
      <c r="J5" s="68">
        <f t="shared" si="3"/>
        <v>53.855061409479987</v>
      </c>
      <c r="K5" s="68">
        <v>79.124321159499004</v>
      </c>
      <c r="L5" s="68">
        <f t="shared" si="4"/>
        <v>1.380979922638675</v>
      </c>
      <c r="M5" s="68">
        <v>25.346307690258001</v>
      </c>
      <c r="N5" s="68">
        <f t="shared" si="5"/>
        <v>0.44237652241856118</v>
      </c>
      <c r="O5" s="68">
        <v>104.47044656646</v>
      </c>
      <c r="P5" s="74">
        <v>211.344853</v>
      </c>
      <c r="Q5" s="74">
        <f t="shared" si="6"/>
        <v>37.218357867605796</v>
      </c>
      <c r="R5" s="74"/>
      <c r="S5" s="81">
        <v>26.966164039359601</v>
      </c>
      <c r="T5" s="75">
        <f t="shared" si="0"/>
        <v>337.07705049199501</v>
      </c>
      <c r="U5" s="75">
        <f t="shared" si="1"/>
        <v>1348.30820196798</v>
      </c>
      <c r="V5" s="76">
        <f t="shared" si="7"/>
        <v>168.5385252459975</v>
      </c>
      <c r="W5" s="77">
        <f t="shared" si="2"/>
        <v>674.15410098399002</v>
      </c>
    </row>
    <row r="6" spans="1:26" x14ac:dyDescent="0.25">
      <c r="A6" s="103"/>
      <c r="B6" s="113"/>
      <c r="C6" s="103"/>
      <c r="D6" s="105"/>
      <c r="E6" s="109"/>
      <c r="F6" s="68">
        <v>5</v>
      </c>
      <c r="G6" s="105"/>
      <c r="H6" s="68" t="s">
        <v>25</v>
      </c>
      <c r="I6" s="68">
        <v>233.85506140947999</v>
      </c>
      <c r="J6" s="68">
        <f t="shared" si="3"/>
        <v>53.855061409479987</v>
      </c>
      <c r="K6" s="68">
        <v>79.124321159499004</v>
      </c>
      <c r="L6" s="68">
        <f t="shared" si="4"/>
        <v>1.380979922638675</v>
      </c>
      <c r="M6" s="68">
        <v>25.346307690258001</v>
      </c>
      <c r="N6" s="68">
        <f t="shared" si="5"/>
        <v>0.44237652241856118</v>
      </c>
      <c r="O6" s="68">
        <v>104.47044656646</v>
      </c>
      <c r="P6" s="74">
        <v>190.73563100000001</v>
      </c>
      <c r="Q6" s="74">
        <f t="shared" si="6"/>
        <v>33.58902226335082</v>
      </c>
      <c r="R6" s="74"/>
      <c r="S6" s="81">
        <v>26.966164039359601</v>
      </c>
      <c r="T6" s="75">
        <f t="shared" si="0"/>
        <v>337.07705049199501</v>
      </c>
      <c r="U6" s="75">
        <f t="shared" si="1"/>
        <v>1348.30820196798</v>
      </c>
      <c r="V6" s="76">
        <f t="shared" si="7"/>
        <v>168.5385252459975</v>
      </c>
      <c r="W6" s="77">
        <f t="shared" si="2"/>
        <v>674.15410098399002</v>
      </c>
    </row>
    <row r="7" spans="1:26" x14ac:dyDescent="0.25">
      <c r="A7" s="103"/>
      <c r="B7" s="113"/>
      <c r="C7" s="103"/>
      <c r="D7" s="105"/>
      <c r="E7" s="110"/>
      <c r="F7" s="68">
        <v>6</v>
      </c>
      <c r="G7" s="105"/>
      <c r="H7" s="68" t="s">
        <v>25</v>
      </c>
      <c r="I7" s="68">
        <v>233.85506140947999</v>
      </c>
      <c r="J7" s="68">
        <f t="shared" si="3"/>
        <v>53.855061409479987</v>
      </c>
      <c r="K7" s="68">
        <v>79.124321159499004</v>
      </c>
      <c r="L7" s="68">
        <f t="shared" si="4"/>
        <v>1.380979922638675</v>
      </c>
      <c r="M7" s="68">
        <v>25.346307690258001</v>
      </c>
      <c r="N7" s="68">
        <f t="shared" si="5"/>
        <v>0.44237652241856118</v>
      </c>
      <c r="O7" s="68">
        <v>104.47044656646</v>
      </c>
      <c r="P7" s="74">
        <v>217.375561</v>
      </c>
      <c r="Q7" s="74">
        <f t="shared" si="6"/>
        <v>38.280380648633894</v>
      </c>
      <c r="R7" s="74"/>
      <c r="S7" s="81">
        <v>26.966164039359601</v>
      </c>
      <c r="T7" s="75">
        <f t="shared" si="0"/>
        <v>337.07705049199501</v>
      </c>
      <c r="U7" s="75">
        <f t="shared" si="1"/>
        <v>1348.30820196798</v>
      </c>
      <c r="V7" s="76">
        <f t="shared" si="7"/>
        <v>168.5385252459975</v>
      </c>
      <c r="W7" s="77">
        <f t="shared" si="2"/>
        <v>674.15410098399002</v>
      </c>
    </row>
    <row r="8" spans="1:26" x14ac:dyDescent="0.25">
      <c r="A8" s="103"/>
      <c r="B8" s="113"/>
      <c r="C8" s="103"/>
      <c r="D8" s="105"/>
      <c r="E8" s="108">
        <v>2</v>
      </c>
      <c r="F8" s="68">
        <v>1</v>
      </c>
      <c r="G8" s="105">
        <v>683</v>
      </c>
      <c r="H8" s="68" t="s">
        <v>25</v>
      </c>
      <c r="I8" s="68">
        <v>233.85506140947999</v>
      </c>
      <c r="J8" s="68">
        <f t="shared" si="3"/>
        <v>53.855061409479987</v>
      </c>
      <c r="K8" s="68">
        <v>79.124321159499004</v>
      </c>
      <c r="L8" s="68">
        <f t="shared" si="4"/>
        <v>1.380979922638675</v>
      </c>
      <c r="M8" s="68">
        <v>25.346307690258001</v>
      </c>
      <c r="N8" s="68">
        <f t="shared" si="5"/>
        <v>0.44237652241856118</v>
      </c>
      <c r="O8" s="68">
        <v>104.47044656646</v>
      </c>
      <c r="P8" s="74">
        <v>41.768479999999997</v>
      </c>
      <c r="Q8" s="74">
        <f>P8*(1/(TAN(L8)+TAN(N8)))</f>
        <v>7.3555339255218826</v>
      </c>
      <c r="R8" s="74"/>
      <c r="S8" s="80">
        <f>AVERAGE(Q8:Q11)</f>
        <v>7.4034527376893102</v>
      </c>
      <c r="T8" s="75">
        <f>S8/0.08</f>
        <v>92.543159221116369</v>
      </c>
      <c r="U8" s="75">
        <f>S8/0.02</f>
        <v>370.17263688446548</v>
      </c>
      <c r="V8" s="76">
        <f>S8/0.16</f>
        <v>46.271579610558184</v>
      </c>
      <c r="W8" s="77">
        <f>S8/0.04</f>
        <v>185.08631844223274</v>
      </c>
    </row>
    <row r="9" spans="1:26" x14ac:dyDescent="0.25">
      <c r="A9" s="103"/>
      <c r="B9" s="113"/>
      <c r="C9" s="103"/>
      <c r="D9" s="105"/>
      <c r="E9" s="109"/>
      <c r="F9" s="68">
        <v>2</v>
      </c>
      <c r="G9" s="105"/>
      <c r="H9" s="68" t="s">
        <v>25</v>
      </c>
      <c r="I9" s="68">
        <v>233.85506140947999</v>
      </c>
      <c r="J9" s="68">
        <f t="shared" si="3"/>
        <v>53.855061409479987</v>
      </c>
      <c r="K9" s="68">
        <v>79.124321159499004</v>
      </c>
      <c r="L9" s="68">
        <f t="shared" si="4"/>
        <v>1.380979922638675</v>
      </c>
      <c r="M9" s="68">
        <v>25.346307690258001</v>
      </c>
      <c r="N9" s="68">
        <f t="shared" si="5"/>
        <v>0.44237652241856118</v>
      </c>
      <c r="O9" s="68">
        <v>104.47044656646</v>
      </c>
      <c r="P9" s="74">
        <v>38.187528999999998</v>
      </c>
      <c r="Q9" s="74">
        <f>P9*(1/(TAN(L9)+TAN(N9)))</f>
        <v>6.7249194869277202</v>
      </c>
      <c r="R9" s="74"/>
      <c r="S9" s="81">
        <v>7.4034527376893102</v>
      </c>
      <c r="T9" s="75">
        <f t="shared" si="0"/>
        <v>92.543159221116369</v>
      </c>
      <c r="U9" s="75">
        <f t="shared" ref="U9:U72" si="8">S9/0.02</f>
        <v>370.17263688446548</v>
      </c>
      <c r="V9" s="76">
        <f>S9/0.16</f>
        <v>46.271579610558184</v>
      </c>
      <c r="W9" s="77">
        <f>S9/0.04</f>
        <v>185.08631844223274</v>
      </c>
    </row>
    <row r="10" spans="1:26" x14ac:dyDescent="0.25">
      <c r="A10" s="103"/>
      <c r="B10" s="113"/>
      <c r="C10" s="103"/>
      <c r="D10" s="105"/>
      <c r="E10" s="109"/>
      <c r="F10" s="68">
        <v>3</v>
      </c>
      <c r="G10" s="105"/>
      <c r="H10" s="68" t="s">
        <v>25</v>
      </c>
      <c r="I10" s="68">
        <v>233.85506140947999</v>
      </c>
      <c r="J10" s="68">
        <f t="shared" si="3"/>
        <v>53.855061409479987</v>
      </c>
      <c r="K10" s="68">
        <v>79.124321159499004</v>
      </c>
      <c r="L10" s="68">
        <f t="shared" si="4"/>
        <v>1.380979922638675</v>
      </c>
      <c r="M10" s="68">
        <v>25.346307690258001</v>
      </c>
      <c r="N10" s="68">
        <f t="shared" si="5"/>
        <v>0.44237652241856118</v>
      </c>
      <c r="O10" s="68">
        <v>104.47044656646</v>
      </c>
      <c r="P10" s="74">
        <v>42.386516</v>
      </c>
      <c r="Q10" s="74">
        <f t="shared" ref="Q10:Q11" si="9">P10*(1/(TAN(L10)+TAN(N10)))</f>
        <v>7.4643716128208668</v>
      </c>
      <c r="R10" s="74"/>
      <c r="S10" s="81">
        <v>7.4034527376893102</v>
      </c>
      <c r="T10" s="75">
        <f t="shared" si="0"/>
        <v>92.543159221116369</v>
      </c>
      <c r="U10" s="75">
        <f t="shared" si="8"/>
        <v>370.17263688446548</v>
      </c>
      <c r="V10" s="76">
        <f>S10/0.16</f>
        <v>46.271579610558184</v>
      </c>
      <c r="W10" s="77">
        <f>S10/0.04</f>
        <v>185.08631844223274</v>
      </c>
    </row>
    <row r="11" spans="1:26" x14ac:dyDescent="0.25">
      <c r="A11" s="103"/>
      <c r="B11" s="113"/>
      <c r="C11" s="103"/>
      <c r="D11" s="105"/>
      <c r="E11" s="110"/>
      <c r="F11" s="68">
        <v>4</v>
      </c>
      <c r="G11" s="105"/>
      <c r="H11" s="68" t="s">
        <v>25</v>
      </c>
      <c r="I11" s="68">
        <v>233.85506140947999</v>
      </c>
      <c r="J11" s="68">
        <f t="shared" si="3"/>
        <v>53.855061409479987</v>
      </c>
      <c r="K11" s="68">
        <v>79.124321159499004</v>
      </c>
      <c r="L11" s="68">
        <f t="shared" si="4"/>
        <v>1.380979922638675</v>
      </c>
      <c r="M11" s="68">
        <v>25.346307690258001</v>
      </c>
      <c r="N11" s="68">
        <f t="shared" si="5"/>
        <v>0.44237652241856118</v>
      </c>
      <c r="O11" s="68">
        <v>104.47044656646</v>
      </c>
      <c r="P11" s="74">
        <v>45.819825000000002</v>
      </c>
      <c r="Q11" s="74">
        <f t="shared" si="9"/>
        <v>8.0689859254867731</v>
      </c>
      <c r="R11" s="74"/>
      <c r="S11" s="81">
        <v>7.4034527376893102</v>
      </c>
      <c r="T11" s="75">
        <f t="shared" si="0"/>
        <v>92.543159221116369</v>
      </c>
      <c r="U11" s="75">
        <f t="shared" si="8"/>
        <v>370.17263688446548</v>
      </c>
      <c r="V11" s="76">
        <f>S11/0.16</f>
        <v>46.271579610558184</v>
      </c>
      <c r="W11" s="77">
        <f>S11/0.04</f>
        <v>185.08631844223274</v>
      </c>
    </row>
    <row r="12" spans="1:26" x14ac:dyDescent="0.25">
      <c r="A12" s="103"/>
      <c r="B12" s="114"/>
      <c r="C12" s="103"/>
      <c r="D12" s="69" t="s">
        <v>26</v>
      </c>
      <c r="E12" s="69">
        <v>3</v>
      </c>
      <c r="F12" s="69"/>
      <c r="G12" s="69">
        <v>684</v>
      </c>
      <c r="H12" s="69"/>
      <c r="I12" s="69"/>
      <c r="J12" s="69"/>
      <c r="K12" s="69"/>
      <c r="L12" s="69"/>
      <c r="M12" s="69"/>
      <c r="N12" s="69"/>
      <c r="O12" s="69"/>
      <c r="P12" s="78"/>
      <c r="Q12" s="78"/>
      <c r="R12" s="78"/>
      <c r="S12" s="78"/>
      <c r="T12" s="75"/>
      <c r="U12" s="75"/>
      <c r="V12" s="76"/>
      <c r="W12" s="77"/>
    </row>
    <row r="13" spans="1:26" x14ac:dyDescent="0.25">
      <c r="A13" s="103"/>
      <c r="B13" s="90" t="s">
        <v>179</v>
      </c>
      <c r="C13" s="67" t="s">
        <v>27</v>
      </c>
      <c r="D13" s="69" t="s">
        <v>26</v>
      </c>
      <c r="E13" s="69">
        <v>1</v>
      </c>
      <c r="F13" s="69"/>
      <c r="G13" s="69">
        <v>626</v>
      </c>
      <c r="H13" s="69"/>
      <c r="I13" s="69"/>
      <c r="J13" s="69"/>
      <c r="K13" s="69"/>
      <c r="L13" s="69"/>
      <c r="M13" s="69"/>
      <c r="N13" s="69"/>
      <c r="O13" s="69"/>
      <c r="P13" s="78"/>
      <c r="Q13" s="78"/>
      <c r="R13" s="78"/>
      <c r="S13" s="78"/>
      <c r="T13" s="75"/>
      <c r="U13" s="75"/>
      <c r="V13" s="76"/>
      <c r="W13" s="77"/>
    </row>
    <row r="14" spans="1:26" x14ac:dyDescent="0.25">
      <c r="A14" s="103"/>
      <c r="B14" s="90" t="s">
        <v>179</v>
      </c>
      <c r="C14" s="67" t="s">
        <v>28</v>
      </c>
      <c r="D14" s="69" t="s">
        <v>26</v>
      </c>
      <c r="E14" s="69">
        <v>1</v>
      </c>
      <c r="F14" s="69"/>
      <c r="G14" s="69">
        <v>694</v>
      </c>
      <c r="H14" s="69"/>
      <c r="I14" s="69"/>
      <c r="J14" s="69"/>
      <c r="K14" s="69"/>
      <c r="L14" s="69"/>
      <c r="M14" s="69"/>
      <c r="N14" s="69"/>
      <c r="O14" s="69"/>
      <c r="P14" s="78"/>
      <c r="Q14" s="78"/>
      <c r="R14" s="78"/>
      <c r="S14" s="78"/>
      <c r="T14" s="75"/>
      <c r="U14" s="75"/>
      <c r="V14" s="76"/>
      <c r="W14" s="77"/>
    </row>
    <row r="15" spans="1:26" x14ac:dyDescent="0.25">
      <c r="A15" s="103" t="s">
        <v>29</v>
      </c>
      <c r="B15" s="97" t="s">
        <v>179</v>
      </c>
      <c r="C15" s="103" t="s">
        <v>23</v>
      </c>
      <c r="D15" s="69" t="s">
        <v>26</v>
      </c>
      <c r="E15" s="69">
        <v>1</v>
      </c>
      <c r="F15" s="69"/>
      <c r="G15" s="69">
        <v>17</v>
      </c>
      <c r="H15" s="69"/>
      <c r="I15" s="69"/>
      <c r="J15" s="69"/>
      <c r="K15" s="69"/>
      <c r="L15" s="69"/>
      <c r="M15" s="69"/>
      <c r="N15" s="69"/>
      <c r="O15" s="69"/>
      <c r="P15" s="78"/>
      <c r="Q15" s="78"/>
      <c r="R15" s="78"/>
      <c r="S15" s="78"/>
      <c r="T15" s="75"/>
      <c r="U15" s="75"/>
      <c r="V15" s="76"/>
      <c r="W15" s="77"/>
    </row>
    <row r="16" spans="1:26" x14ac:dyDescent="0.25">
      <c r="A16" s="103"/>
      <c r="B16" s="98"/>
      <c r="C16" s="103"/>
      <c r="D16" s="105" t="s">
        <v>24</v>
      </c>
      <c r="E16" s="105">
        <v>2</v>
      </c>
      <c r="F16" s="68">
        <v>1</v>
      </c>
      <c r="G16" s="108">
        <v>28</v>
      </c>
      <c r="H16" s="68" t="s">
        <v>30</v>
      </c>
      <c r="I16" s="68">
        <v>284.13801430540002</v>
      </c>
      <c r="J16" s="68">
        <f t="shared" ref="J16:J19" si="10">I16-180</f>
        <v>104.13801430540002</v>
      </c>
      <c r="K16" s="68">
        <v>81.357031804431998</v>
      </c>
      <c r="L16" s="68">
        <f>RADIANS(K16)</f>
        <v>1.4199480746370818</v>
      </c>
      <c r="M16" s="68">
        <v>40.587879483361</v>
      </c>
      <c r="N16" s="68">
        <f>RADIANS(M16)</f>
        <v>0.70839213338730445</v>
      </c>
      <c r="O16" s="68">
        <v>121.94429921923999</v>
      </c>
      <c r="P16" s="74">
        <v>42.585307</v>
      </c>
      <c r="Q16" s="74">
        <f>P16*(1/(TAN(L16)+TAN(N16)))</f>
        <v>5.7272524260855739</v>
      </c>
      <c r="R16" s="74"/>
      <c r="S16" s="80">
        <f>AVERAGE(Q16:Q17)</f>
        <v>5.6790942261108732</v>
      </c>
      <c r="T16" s="75">
        <f t="shared" si="0"/>
        <v>70.98867782638591</v>
      </c>
      <c r="U16" s="75">
        <f t="shared" si="8"/>
        <v>283.95471130554364</v>
      </c>
      <c r="V16" s="76">
        <f t="shared" ref="V16:V75" si="11">S16/0.16</f>
        <v>35.494338913192955</v>
      </c>
      <c r="W16" s="77">
        <f t="shared" ref="W16:W75" si="12">S16/0.04</f>
        <v>141.97735565277182</v>
      </c>
    </row>
    <row r="17" spans="1:23" x14ac:dyDescent="0.25">
      <c r="A17" s="103"/>
      <c r="B17" s="98"/>
      <c r="C17" s="103"/>
      <c r="D17" s="105"/>
      <c r="E17" s="105"/>
      <c r="F17" s="68">
        <v>2</v>
      </c>
      <c r="G17" s="110"/>
      <c r="H17" s="68" t="s">
        <v>30</v>
      </c>
      <c r="I17" s="68">
        <v>284.13801430540002</v>
      </c>
      <c r="J17" s="68">
        <f t="shared" si="10"/>
        <v>104.13801430540002</v>
      </c>
      <c r="K17" s="68">
        <v>81.357031804431998</v>
      </c>
      <c r="L17" s="68">
        <f>RADIANS(K17)</f>
        <v>1.4199480746370818</v>
      </c>
      <c r="M17" s="68">
        <v>40.587879483361</v>
      </c>
      <c r="N17" s="68">
        <f>RADIANS(M17)</f>
        <v>0.70839213338730445</v>
      </c>
      <c r="O17" s="68">
        <v>121.94429921923999</v>
      </c>
      <c r="P17" s="74">
        <v>41.869140999999999</v>
      </c>
      <c r="Q17" s="74">
        <f>P17*(1/(TAN(L17)+TAN(N17)))</f>
        <v>5.6309360261361734</v>
      </c>
      <c r="R17" s="74"/>
      <c r="S17" s="82">
        <v>5.6790942261108732</v>
      </c>
      <c r="T17" s="75">
        <f t="shared" si="0"/>
        <v>70.98867782638591</v>
      </c>
      <c r="U17" s="75">
        <f t="shared" si="8"/>
        <v>283.95471130554364</v>
      </c>
      <c r="V17" s="76">
        <f t="shared" si="11"/>
        <v>35.494338913192955</v>
      </c>
      <c r="W17" s="77">
        <f t="shared" si="12"/>
        <v>141.97735565277182</v>
      </c>
    </row>
    <row r="18" spans="1:23" x14ac:dyDescent="0.25">
      <c r="A18" s="103"/>
      <c r="B18" s="98"/>
      <c r="C18" s="103"/>
      <c r="D18" s="105"/>
      <c r="E18" s="105">
        <v>3</v>
      </c>
      <c r="F18" s="68">
        <v>1</v>
      </c>
      <c r="G18" s="105">
        <v>27</v>
      </c>
      <c r="H18" s="68" t="s">
        <v>30</v>
      </c>
      <c r="I18" s="68">
        <v>284.13801430540002</v>
      </c>
      <c r="J18" s="68">
        <f t="shared" si="10"/>
        <v>104.13801430540002</v>
      </c>
      <c r="K18" s="68">
        <v>81.357031804431998</v>
      </c>
      <c r="L18" s="68">
        <f>RADIANS(K18)</f>
        <v>1.4199480746370818</v>
      </c>
      <c r="M18" s="68">
        <v>40.587879483361</v>
      </c>
      <c r="N18" s="68">
        <f>RADIANS(M18)</f>
        <v>0.70839213338730445</v>
      </c>
      <c r="O18" s="68">
        <v>121.94429921923999</v>
      </c>
      <c r="P18" s="74">
        <v>56.253233000000002</v>
      </c>
      <c r="Q18" s="74">
        <f>P18*(1/(TAN(L18)+TAN(N18)))</f>
        <v>7.5654371864551093</v>
      </c>
      <c r="R18" s="74"/>
      <c r="S18" s="80">
        <f>AVERAGE(Q18:Q19)</f>
        <v>8.8878526590163034</v>
      </c>
      <c r="T18" s="75">
        <f t="shared" si="0"/>
        <v>111.09815823770379</v>
      </c>
      <c r="U18" s="75">
        <f t="shared" si="8"/>
        <v>444.39263295081514</v>
      </c>
      <c r="V18" s="76">
        <f t="shared" si="11"/>
        <v>55.549079118851893</v>
      </c>
      <c r="W18" s="77">
        <f t="shared" si="12"/>
        <v>222.19631647540757</v>
      </c>
    </row>
    <row r="19" spans="1:23" x14ac:dyDescent="0.25">
      <c r="A19" s="103"/>
      <c r="B19" s="99"/>
      <c r="C19" s="103"/>
      <c r="D19" s="105"/>
      <c r="E19" s="105"/>
      <c r="F19" s="68">
        <v>2</v>
      </c>
      <c r="G19" s="105"/>
      <c r="H19" s="68" t="s">
        <v>30</v>
      </c>
      <c r="I19" s="68">
        <v>284.13801430540002</v>
      </c>
      <c r="J19" s="68">
        <f t="shared" si="10"/>
        <v>104.13801430540002</v>
      </c>
      <c r="K19" s="68">
        <v>81.357031804431998</v>
      </c>
      <c r="L19" s="68">
        <f>RADIANS(K19)</f>
        <v>1.4199480746370818</v>
      </c>
      <c r="M19" s="68">
        <v>40.587879483361</v>
      </c>
      <c r="N19" s="68">
        <f>RADIANS(M19)</f>
        <v>0.70839213338730445</v>
      </c>
      <c r="O19" s="68">
        <v>121.94429921923999</v>
      </c>
      <c r="P19" s="74">
        <v>75.919021999999998</v>
      </c>
      <c r="Q19" s="74">
        <f>P19*(1/(TAN(L19)+TAN(N19)))</f>
        <v>10.210268131577497</v>
      </c>
      <c r="R19" s="74"/>
      <c r="S19" s="82">
        <v>8.8878526590163034</v>
      </c>
      <c r="T19" s="75">
        <f t="shared" si="0"/>
        <v>111.09815823770379</v>
      </c>
      <c r="U19" s="75">
        <f t="shared" si="8"/>
        <v>444.39263295081514</v>
      </c>
      <c r="V19" s="76">
        <f t="shared" si="11"/>
        <v>55.549079118851893</v>
      </c>
      <c r="W19" s="77">
        <f t="shared" si="12"/>
        <v>222.19631647540757</v>
      </c>
    </row>
    <row r="20" spans="1:23" x14ac:dyDescent="0.25">
      <c r="A20" s="103" t="s">
        <v>31</v>
      </c>
      <c r="B20" s="92" t="s">
        <v>177</v>
      </c>
      <c r="C20" s="92" t="s">
        <v>23</v>
      </c>
      <c r="D20" s="69" t="s">
        <v>26</v>
      </c>
      <c r="E20" s="69">
        <v>1</v>
      </c>
      <c r="F20" s="69"/>
      <c r="G20" s="69">
        <v>56</v>
      </c>
      <c r="H20" s="69"/>
      <c r="I20" s="69"/>
      <c r="J20" s="69"/>
      <c r="K20" s="69"/>
      <c r="L20" s="69"/>
      <c r="M20" s="69"/>
      <c r="N20" s="69"/>
      <c r="O20" s="69"/>
      <c r="P20" s="78"/>
      <c r="Q20" s="78"/>
      <c r="R20" s="78"/>
      <c r="S20" s="78"/>
      <c r="T20" s="75"/>
      <c r="U20" s="75"/>
      <c r="V20" s="76"/>
      <c r="W20" s="77"/>
    </row>
    <row r="21" spans="1:23" x14ac:dyDescent="0.25">
      <c r="A21" s="103"/>
      <c r="B21" s="97" t="s">
        <v>178</v>
      </c>
      <c r="C21" s="103" t="s">
        <v>27</v>
      </c>
      <c r="D21" s="105" t="s">
        <v>24</v>
      </c>
      <c r="E21" s="105">
        <v>1</v>
      </c>
      <c r="F21" s="68">
        <v>1</v>
      </c>
      <c r="G21" s="105">
        <v>60</v>
      </c>
      <c r="H21" s="68" t="s">
        <v>32</v>
      </c>
      <c r="I21" s="68">
        <v>99.845457652112998</v>
      </c>
      <c r="J21" s="68">
        <f>I21+180</f>
        <v>279.845457652113</v>
      </c>
      <c r="K21" s="68">
        <v>76.576726453808007</v>
      </c>
      <c r="L21" s="68">
        <f>RADIANS(K21)</f>
        <v>1.3365160070179911</v>
      </c>
      <c r="M21" s="68">
        <v>3.8375729848395999</v>
      </c>
      <c r="N21" s="68">
        <f>RADIANS(M21)</f>
        <v>6.697828387103745E-2</v>
      </c>
      <c r="O21" s="68">
        <v>72.751765856576</v>
      </c>
      <c r="P21" s="74">
        <v>116.92124699999999</v>
      </c>
      <c r="Q21" s="74"/>
      <c r="R21" s="74">
        <f>P21*(1/(TAN(L21)-TAN(N21)))</f>
        <v>28.358764357152307</v>
      </c>
      <c r="S21" s="80">
        <f>AVERAGE(R21:R22)</f>
        <v>25.692985987636582</v>
      </c>
      <c r="T21" s="75">
        <f t="shared" si="0"/>
        <v>321.16232484545725</v>
      </c>
      <c r="U21" s="75">
        <f t="shared" si="8"/>
        <v>1284.649299381829</v>
      </c>
      <c r="V21" s="76">
        <f t="shared" si="11"/>
        <v>160.58116242272862</v>
      </c>
      <c r="W21" s="77">
        <f t="shared" si="12"/>
        <v>642.3246496909145</v>
      </c>
    </row>
    <row r="22" spans="1:23" x14ac:dyDescent="0.25">
      <c r="A22" s="103"/>
      <c r="B22" s="99"/>
      <c r="C22" s="103"/>
      <c r="D22" s="105"/>
      <c r="E22" s="105"/>
      <c r="F22" s="68">
        <v>2</v>
      </c>
      <c r="G22" s="105"/>
      <c r="H22" s="68" t="s">
        <v>32</v>
      </c>
      <c r="I22" s="68">
        <v>99.845457652112998</v>
      </c>
      <c r="J22" s="68">
        <f>I22+180</f>
        <v>279.845457652113</v>
      </c>
      <c r="K22" s="68">
        <v>76.576726453808007</v>
      </c>
      <c r="L22" s="68">
        <f>RADIANS(K22)</f>
        <v>1.3365160070179911</v>
      </c>
      <c r="M22" s="68">
        <v>3.8375729848395999</v>
      </c>
      <c r="N22" s="68">
        <f>RADIANS(M22)</f>
        <v>6.697828387103745E-2</v>
      </c>
      <c r="O22" s="68">
        <v>72.751765856576</v>
      </c>
      <c r="P22" s="74">
        <v>94.939603000000005</v>
      </c>
      <c r="Q22" s="74"/>
      <c r="R22" s="74">
        <f>P22*(1/(TAN(L22)-TAN(N22)))</f>
        <v>23.027207618120858</v>
      </c>
      <c r="S22" s="82">
        <v>25.692985987636582</v>
      </c>
      <c r="T22" s="75">
        <f t="shared" si="0"/>
        <v>321.16232484545725</v>
      </c>
      <c r="U22" s="75">
        <f t="shared" si="8"/>
        <v>1284.649299381829</v>
      </c>
      <c r="V22" s="76">
        <f t="shared" si="11"/>
        <v>160.58116242272862</v>
      </c>
      <c r="W22" s="77">
        <f t="shared" si="12"/>
        <v>642.3246496909145</v>
      </c>
    </row>
    <row r="23" spans="1:23" x14ac:dyDescent="0.25">
      <c r="A23" s="103"/>
      <c r="B23" s="97" t="s">
        <v>179</v>
      </c>
      <c r="C23" s="103" t="s">
        <v>28</v>
      </c>
      <c r="D23" s="104" t="s">
        <v>26</v>
      </c>
      <c r="E23" s="69">
        <v>1</v>
      </c>
      <c r="F23" s="69"/>
      <c r="G23" s="69">
        <v>69</v>
      </c>
      <c r="H23" s="69"/>
      <c r="I23" s="69"/>
      <c r="J23" s="69"/>
      <c r="K23" s="69"/>
      <c r="L23" s="69"/>
      <c r="M23" s="69"/>
      <c r="N23" s="69"/>
      <c r="O23" s="69"/>
      <c r="P23" s="78"/>
      <c r="Q23" s="78"/>
      <c r="R23" s="78"/>
      <c r="S23" s="78"/>
      <c r="T23" s="75"/>
      <c r="U23" s="75"/>
      <c r="V23" s="76"/>
      <c r="W23" s="77"/>
    </row>
    <row r="24" spans="1:23" x14ac:dyDescent="0.25">
      <c r="A24" s="103"/>
      <c r="B24" s="99"/>
      <c r="C24" s="103"/>
      <c r="D24" s="104"/>
      <c r="E24" s="69">
        <v>2</v>
      </c>
      <c r="F24" s="69"/>
      <c r="G24" s="69">
        <v>70</v>
      </c>
      <c r="H24" s="69"/>
      <c r="I24" s="69"/>
      <c r="J24" s="69"/>
      <c r="K24" s="69"/>
      <c r="L24" s="69"/>
      <c r="M24" s="69"/>
      <c r="N24" s="69"/>
      <c r="O24" s="69"/>
      <c r="P24" s="78"/>
      <c r="Q24" s="78"/>
      <c r="R24" s="78"/>
      <c r="S24" s="78"/>
      <c r="T24" s="75"/>
      <c r="U24" s="75"/>
      <c r="V24" s="76"/>
      <c r="W24" s="77"/>
    </row>
    <row r="25" spans="1:23" x14ac:dyDescent="0.25">
      <c r="A25" s="103" t="s">
        <v>33</v>
      </c>
      <c r="B25" s="97" t="s">
        <v>180</v>
      </c>
      <c r="C25" s="103" t="s">
        <v>23</v>
      </c>
      <c r="D25" s="105" t="s">
        <v>24</v>
      </c>
      <c r="E25" s="105">
        <v>1</v>
      </c>
      <c r="F25" s="68">
        <v>1</v>
      </c>
      <c r="G25" s="105">
        <v>119</v>
      </c>
      <c r="H25" s="68" t="s">
        <v>34</v>
      </c>
      <c r="I25" s="68">
        <v>264.05706777665</v>
      </c>
      <c r="J25" s="68">
        <f t="shared" ref="J25:J38" si="13">I25-180</f>
        <v>84.057067776650001</v>
      </c>
      <c r="K25" s="68">
        <v>76.432875821308002</v>
      </c>
      <c r="L25" s="68">
        <f>RADIANS(K25)</f>
        <v>1.3340053398497898</v>
      </c>
      <c r="M25" s="68">
        <v>18.544851311736998</v>
      </c>
      <c r="N25" s="68">
        <f>RADIANS(M25)</f>
        <v>0.32366871468259995</v>
      </c>
      <c r="O25" s="68">
        <v>57.941139675568003</v>
      </c>
      <c r="P25" s="74">
        <v>76.094296</v>
      </c>
      <c r="Q25" s="74"/>
      <c r="R25" s="74">
        <f>P25*(1/(TAN(L25)-TAN(N25)))</f>
        <v>19.980433095411176</v>
      </c>
      <c r="S25" s="80">
        <f>AVERAGE(R25:R27)</f>
        <v>22.150972562749796</v>
      </c>
      <c r="T25" s="75">
        <f t="shared" si="0"/>
        <v>276.88715703437242</v>
      </c>
      <c r="U25" s="75">
        <f t="shared" si="8"/>
        <v>1107.5486281374897</v>
      </c>
      <c r="V25" s="76">
        <f t="shared" si="11"/>
        <v>138.44357851718621</v>
      </c>
      <c r="W25" s="77">
        <f t="shared" si="12"/>
        <v>553.77431406874484</v>
      </c>
    </row>
    <row r="26" spans="1:23" x14ac:dyDescent="0.25">
      <c r="A26" s="103"/>
      <c r="B26" s="98"/>
      <c r="C26" s="103"/>
      <c r="D26" s="105"/>
      <c r="E26" s="105"/>
      <c r="F26" s="68">
        <v>2</v>
      </c>
      <c r="G26" s="105"/>
      <c r="H26" s="68" t="s">
        <v>34</v>
      </c>
      <c r="I26" s="68">
        <v>264.05706777665</v>
      </c>
      <c r="J26" s="68">
        <f t="shared" si="13"/>
        <v>84.057067776650001</v>
      </c>
      <c r="K26" s="68">
        <v>76.432875821308002</v>
      </c>
      <c r="L26" s="68">
        <f>RADIANS(K26)</f>
        <v>1.3340053398497898</v>
      </c>
      <c r="M26" s="68">
        <v>18.544851311736998</v>
      </c>
      <c r="N26" s="68">
        <f>RADIANS(M26)</f>
        <v>0.32366871468259995</v>
      </c>
      <c r="O26" s="68">
        <v>57.941139675568003</v>
      </c>
      <c r="P26" s="74">
        <v>109.139437</v>
      </c>
      <c r="Q26" s="74"/>
      <c r="R26" s="74">
        <f>P26*(1/(TAN(L26)-TAN(N26)))</f>
        <v>28.657249408672406</v>
      </c>
      <c r="S26" s="81">
        <v>22.150972562749796</v>
      </c>
      <c r="T26" s="75">
        <f t="shared" si="0"/>
        <v>276.88715703437242</v>
      </c>
      <c r="U26" s="75">
        <f t="shared" si="8"/>
        <v>1107.5486281374897</v>
      </c>
      <c r="V26" s="76">
        <f t="shared" si="11"/>
        <v>138.44357851718621</v>
      </c>
      <c r="W26" s="77">
        <f t="shared" si="12"/>
        <v>553.77431406874484</v>
      </c>
    </row>
    <row r="27" spans="1:23" x14ac:dyDescent="0.25">
      <c r="A27" s="103"/>
      <c r="B27" s="98"/>
      <c r="C27" s="103"/>
      <c r="D27" s="105"/>
      <c r="E27" s="105"/>
      <c r="F27" s="68">
        <v>3</v>
      </c>
      <c r="G27" s="105"/>
      <c r="H27" s="68" t="s">
        <v>34</v>
      </c>
      <c r="I27" s="68">
        <v>264.05706777665</v>
      </c>
      <c r="J27" s="68">
        <f t="shared" si="13"/>
        <v>84.057067776650001</v>
      </c>
      <c r="K27" s="68">
        <v>76.432875821308002</v>
      </c>
      <c r="L27" s="68">
        <f t="shared" ref="L27:L38" si="14">RADIANS(K27)</f>
        <v>1.3340053398497898</v>
      </c>
      <c r="M27" s="68">
        <v>18.544851311736998</v>
      </c>
      <c r="N27" s="68">
        <f t="shared" ref="N27:N38" si="15">RADIANS(M27)</f>
        <v>0.32366871468259995</v>
      </c>
      <c r="O27" s="68">
        <v>57.941139675568003</v>
      </c>
      <c r="P27" s="74">
        <v>67.848268000000004</v>
      </c>
      <c r="Q27" s="74"/>
      <c r="R27" s="74">
        <f t="shared" ref="R27:R38" si="16">P27*(1/(TAN(L27)-TAN(N27)))</f>
        <v>17.815235184165804</v>
      </c>
      <c r="S27" s="82">
        <v>22.150972562749796</v>
      </c>
      <c r="T27" s="75">
        <f t="shared" si="0"/>
        <v>276.88715703437242</v>
      </c>
      <c r="U27" s="75">
        <f t="shared" si="8"/>
        <v>1107.5486281374897</v>
      </c>
      <c r="V27" s="76">
        <f t="shared" si="11"/>
        <v>138.44357851718621</v>
      </c>
      <c r="W27" s="77">
        <f t="shared" si="12"/>
        <v>553.77431406874484</v>
      </c>
    </row>
    <row r="28" spans="1:23" x14ac:dyDescent="0.25">
      <c r="A28" s="103"/>
      <c r="B28" s="98"/>
      <c r="C28" s="103"/>
      <c r="D28" s="105"/>
      <c r="E28" s="105">
        <v>2</v>
      </c>
      <c r="F28" s="68">
        <v>1</v>
      </c>
      <c r="G28" s="105">
        <v>105</v>
      </c>
      <c r="H28" s="68" t="s">
        <v>34</v>
      </c>
      <c r="I28" s="68">
        <v>264.05706777665</v>
      </c>
      <c r="J28" s="68">
        <f t="shared" si="13"/>
        <v>84.057067776650001</v>
      </c>
      <c r="K28" s="68">
        <v>76.432875821308002</v>
      </c>
      <c r="L28" s="68">
        <f t="shared" si="14"/>
        <v>1.3340053398497898</v>
      </c>
      <c r="M28" s="68">
        <v>18.544851311736998</v>
      </c>
      <c r="N28" s="68">
        <f t="shared" si="15"/>
        <v>0.32366871468259995</v>
      </c>
      <c r="O28" s="68">
        <v>57.941139675568003</v>
      </c>
      <c r="P28" s="74">
        <v>81.974552000000003</v>
      </c>
      <c r="Q28" s="74"/>
      <c r="R28" s="74">
        <f t="shared" si="16"/>
        <v>21.524439253138034</v>
      </c>
      <c r="S28" s="80">
        <f>AVERAGE(R28:R29)</f>
        <v>21.78416024127268</v>
      </c>
      <c r="T28" s="75">
        <f t="shared" si="0"/>
        <v>272.3020030159085</v>
      </c>
      <c r="U28" s="75">
        <f t="shared" si="8"/>
        <v>1089.208012063634</v>
      </c>
      <c r="V28" s="76">
        <f t="shared" si="11"/>
        <v>136.15100150795425</v>
      </c>
      <c r="W28" s="77">
        <f t="shared" si="12"/>
        <v>544.60400603181699</v>
      </c>
    </row>
    <row r="29" spans="1:23" x14ac:dyDescent="0.25">
      <c r="A29" s="103"/>
      <c r="B29" s="98"/>
      <c r="C29" s="103"/>
      <c r="D29" s="105"/>
      <c r="E29" s="105"/>
      <c r="F29" s="68">
        <v>2</v>
      </c>
      <c r="G29" s="105"/>
      <c r="H29" s="68" t="s">
        <v>34</v>
      </c>
      <c r="I29" s="68">
        <v>264.05706777665</v>
      </c>
      <c r="J29" s="68">
        <f t="shared" si="13"/>
        <v>84.057067776650001</v>
      </c>
      <c r="K29" s="68">
        <v>76.432875821308002</v>
      </c>
      <c r="L29" s="68">
        <f t="shared" si="14"/>
        <v>1.3340053398497898</v>
      </c>
      <c r="M29" s="68">
        <v>18.544851311736998</v>
      </c>
      <c r="N29" s="68">
        <f t="shared" si="15"/>
        <v>0.32366871468259995</v>
      </c>
      <c r="O29" s="68">
        <v>57.941139675568003</v>
      </c>
      <c r="P29" s="74">
        <v>83.952815999999999</v>
      </c>
      <c r="Q29" s="74"/>
      <c r="R29" s="74">
        <f t="shared" si="16"/>
        <v>22.043881229407326</v>
      </c>
      <c r="S29" s="82">
        <v>21.78416024127268</v>
      </c>
      <c r="T29" s="75">
        <f t="shared" si="0"/>
        <v>272.3020030159085</v>
      </c>
      <c r="U29" s="75">
        <f t="shared" si="8"/>
        <v>1089.208012063634</v>
      </c>
      <c r="V29" s="76">
        <f t="shared" si="11"/>
        <v>136.15100150795425</v>
      </c>
      <c r="W29" s="77">
        <f t="shared" si="12"/>
        <v>544.60400603181699</v>
      </c>
    </row>
    <row r="30" spans="1:23" x14ac:dyDescent="0.25">
      <c r="A30" s="103"/>
      <c r="B30" s="98"/>
      <c r="C30" s="103"/>
      <c r="D30" s="105"/>
      <c r="E30" s="105">
        <v>3</v>
      </c>
      <c r="F30" s="68">
        <v>1</v>
      </c>
      <c r="G30" s="105">
        <v>106</v>
      </c>
      <c r="H30" s="68" t="s">
        <v>34</v>
      </c>
      <c r="I30" s="68">
        <v>264.05706777665</v>
      </c>
      <c r="J30" s="68">
        <f t="shared" si="13"/>
        <v>84.057067776650001</v>
      </c>
      <c r="K30" s="68">
        <v>76.432875821308002</v>
      </c>
      <c r="L30" s="68">
        <f t="shared" si="14"/>
        <v>1.3340053398497898</v>
      </c>
      <c r="M30" s="68">
        <v>18.544851311736998</v>
      </c>
      <c r="N30" s="68">
        <f t="shared" si="15"/>
        <v>0.32366871468259995</v>
      </c>
      <c r="O30" s="68">
        <v>57.941139675568003</v>
      </c>
      <c r="P30" s="74">
        <v>101.514347</v>
      </c>
      <c r="Q30" s="74"/>
      <c r="R30" s="74">
        <f t="shared" si="16"/>
        <v>26.655094075091441</v>
      </c>
      <c r="S30" s="80">
        <f>AVERAGE(R30:R33)</f>
        <v>23.23681352756893</v>
      </c>
      <c r="T30" s="75">
        <f t="shared" si="0"/>
        <v>290.46016909461162</v>
      </c>
      <c r="U30" s="75">
        <f t="shared" si="8"/>
        <v>1161.8406763784465</v>
      </c>
      <c r="V30" s="76">
        <f t="shared" si="11"/>
        <v>145.23008454730581</v>
      </c>
      <c r="W30" s="77">
        <f t="shared" si="12"/>
        <v>580.92033818922323</v>
      </c>
    </row>
    <row r="31" spans="1:23" x14ac:dyDescent="0.25">
      <c r="A31" s="103"/>
      <c r="B31" s="98"/>
      <c r="C31" s="103"/>
      <c r="D31" s="105"/>
      <c r="E31" s="105"/>
      <c r="F31" s="68">
        <v>2</v>
      </c>
      <c r="G31" s="105"/>
      <c r="H31" s="68" t="s">
        <v>34</v>
      </c>
      <c r="I31" s="68">
        <v>264.05706777665</v>
      </c>
      <c r="J31" s="68">
        <f t="shared" si="13"/>
        <v>84.057067776650001</v>
      </c>
      <c r="K31" s="68">
        <v>76.432875821308002</v>
      </c>
      <c r="L31" s="68">
        <f t="shared" si="14"/>
        <v>1.3340053398497898</v>
      </c>
      <c r="M31" s="68">
        <v>18.544851311736998</v>
      </c>
      <c r="N31" s="68">
        <f t="shared" si="15"/>
        <v>0.32366871468259995</v>
      </c>
      <c r="O31" s="68">
        <v>57.941139675568003</v>
      </c>
      <c r="P31" s="74">
        <v>112.40424299999999</v>
      </c>
      <c r="Q31" s="74"/>
      <c r="R31" s="74">
        <f t="shared" si="16"/>
        <v>29.514504699561712</v>
      </c>
      <c r="S31" s="81">
        <v>23.23681352756893</v>
      </c>
      <c r="T31" s="75">
        <f t="shared" si="0"/>
        <v>290.46016909461162</v>
      </c>
      <c r="U31" s="75">
        <f t="shared" si="8"/>
        <v>1161.8406763784465</v>
      </c>
      <c r="V31" s="76">
        <f t="shared" si="11"/>
        <v>145.23008454730581</v>
      </c>
      <c r="W31" s="77">
        <f t="shared" si="12"/>
        <v>580.92033818922323</v>
      </c>
    </row>
    <row r="32" spans="1:23" x14ac:dyDescent="0.25">
      <c r="A32" s="103"/>
      <c r="B32" s="98"/>
      <c r="C32" s="103"/>
      <c r="D32" s="105"/>
      <c r="E32" s="105"/>
      <c r="F32" s="68">
        <v>3</v>
      </c>
      <c r="G32" s="105"/>
      <c r="H32" s="68" t="s">
        <v>34</v>
      </c>
      <c r="I32" s="68">
        <v>264.05706777665</v>
      </c>
      <c r="J32" s="68">
        <f t="shared" si="13"/>
        <v>84.057067776650001</v>
      </c>
      <c r="K32" s="68">
        <v>76.432875821308002</v>
      </c>
      <c r="L32" s="68">
        <f t="shared" si="14"/>
        <v>1.3340053398497898</v>
      </c>
      <c r="M32" s="68">
        <v>18.544851311736998</v>
      </c>
      <c r="N32" s="68">
        <f t="shared" si="15"/>
        <v>0.32366871468259995</v>
      </c>
      <c r="O32" s="68">
        <v>57.941139675568003</v>
      </c>
      <c r="P32" s="74">
        <v>69.118185999999994</v>
      </c>
      <c r="Q32" s="74"/>
      <c r="R32" s="74">
        <f t="shared" si="16"/>
        <v>18.148683457813782</v>
      </c>
      <c r="S32" s="81">
        <v>23.23681352756893</v>
      </c>
      <c r="T32" s="75">
        <f t="shared" si="0"/>
        <v>290.46016909461162</v>
      </c>
      <c r="U32" s="75">
        <f t="shared" si="8"/>
        <v>1161.8406763784465</v>
      </c>
      <c r="V32" s="76">
        <f t="shared" si="11"/>
        <v>145.23008454730581</v>
      </c>
      <c r="W32" s="77">
        <f t="shared" si="12"/>
        <v>580.92033818922323</v>
      </c>
    </row>
    <row r="33" spans="1:23" x14ac:dyDescent="0.25">
      <c r="A33" s="103"/>
      <c r="B33" s="98"/>
      <c r="C33" s="103"/>
      <c r="D33" s="105"/>
      <c r="E33" s="105"/>
      <c r="F33" s="68">
        <v>4</v>
      </c>
      <c r="G33" s="105"/>
      <c r="H33" s="68" t="s">
        <v>34</v>
      </c>
      <c r="I33" s="68">
        <v>264.05706777665</v>
      </c>
      <c r="J33" s="68">
        <f t="shared" si="13"/>
        <v>84.057067776650001</v>
      </c>
      <c r="K33" s="68">
        <v>76.432875821308002</v>
      </c>
      <c r="L33" s="68">
        <f t="shared" si="14"/>
        <v>1.3340053398497898</v>
      </c>
      <c r="M33" s="68">
        <v>18.544851311736998</v>
      </c>
      <c r="N33" s="68">
        <f t="shared" si="15"/>
        <v>0.32366871468259995</v>
      </c>
      <c r="O33" s="68">
        <v>57.941139675568003</v>
      </c>
      <c r="P33" s="74">
        <v>70.947336000000007</v>
      </c>
      <c r="Q33" s="74"/>
      <c r="R33" s="74">
        <f t="shared" si="16"/>
        <v>18.628971877808777</v>
      </c>
      <c r="S33" s="82">
        <v>23.23681352756893</v>
      </c>
      <c r="T33" s="75">
        <f t="shared" si="0"/>
        <v>290.46016909461162</v>
      </c>
      <c r="U33" s="75">
        <f t="shared" si="8"/>
        <v>1161.8406763784465</v>
      </c>
      <c r="V33" s="76">
        <f t="shared" si="11"/>
        <v>145.23008454730581</v>
      </c>
      <c r="W33" s="77">
        <f t="shared" si="12"/>
        <v>580.92033818922323</v>
      </c>
    </row>
    <row r="34" spans="1:23" x14ac:dyDescent="0.25">
      <c r="A34" s="103"/>
      <c r="B34" s="98"/>
      <c r="C34" s="103"/>
      <c r="D34" s="105"/>
      <c r="E34" s="105">
        <v>4</v>
      </c>
      <c r="F34" s="68">
        <v>1</v>
      </c>
      <c r="G34" s="105">
        <v>104</v>
      </c>
      <c r="H34" s="68" t="s">
        <v>34</v>
      </c>
      <c r="I34" s="68">
        <v>264.05706777665</v>
      </c>
      <c r="J34" s="68">
        <f t="shared" si="13"/>
        <v>84.057067776650001</v>
      </c>
      <c r="K34" s="68">
        <v>76.432875821308002</v>
      </c>
      <c r="L34" s="68">
        <f t="shared" si="14"/>
        <v>1.3340053398497898</v>
      </c>
      <c r="M34" s="68">
        <v>18.544851311736998</v>
      </c>
      <c r="N34" s="68">
        <f t="shared" si="15"/>
        <v>0.32366871468259995</v>
      </c>
      <c r="O34" s="68">
        <v>57.941139675568003</v>
      </c>
      <c r="P34" s="74">
        <v>63.155377999999999</v>
      </c>
      <c r="Q34" s="74"/>
      <c r="R34" s="74">
        <f t="shared" si="16"/>
        <v>16.583001237627627</v>
      </c>
      <c r="S34" s="80">
        <f>AVERAGE(R34:R36)</f>
        <v>22.451411877019542</v>
      </c>
      <c r="T34" s="75">
        <f t="shared" si="0"/>
        <v>280.64264846274426</v>
      </c>
      <c r="U34" s="75">
        <f t="shared" si="8"/>
        <v>1122.570593850977</v>
      </c>
      <c r="V34" s="76">
        <f t="shared" si="11"/>
        <v>140.32132423137213</v>
      </c>
      <c r="W34" s="77">
        <f t="shared" si="12"/>
        <v>561.28529692548852</v>
      </c>
    </row>
    <row r="35" spans="1:23" x14ac:dyDescent="0.25">
      <c r="A35" s="103"/>
      <c r="B35" s="98"/>
      <c r="C35" s="103"/>
      <c r="D35" s="105"/>
      <c r="E35" s="105"/>
      <c r="F35" s="68">
        <v>2</v>
      </c>
      <c r="G35" s="105"/>
      <c r="H35" s="68" t="s">
        <v>34</v>
      </c>
      <c r="I35" s="68">
        <v>264.05706777665</v>
      </c>
      <c r="J35" s="68">
        <f t="shared" si="13"/>
        <v>84.057067776650001</v>
      </c>
      <c r="K35" s="68">
        <v>76.432875821308002</v>
      </c>
      <c r="L35" s="68">
        <f t="shared" si="14"/>
        <v>1.3340053398497898</v>
      </c>
      <c r="M35" s="68">
        <v>18.544851311736998</v>
      </c>
      <c r="N35" s="68">
        <f t="shared" si="15"/>
        <v>0.32366871468259995</v>
      </c>
      <c r="O35" s="68">
        <v>57.941139675568003</v>
      </c>
      <c r="P35" s="74">
        <v>93.106324999999998</v>
      </c>
      <c r="Q35" s="74"/>
      <c r="R35" s="74">
        <f t="shared" si="16"/>
        <v>24.44736064608718</v>
      </c>
      <c r="S35" s="81">
        <v>22.451411877019542</v>
      </c>
      <c r="T35" s="75">
        <f t="shared" si="0"/>
        <v>280.64264846274426</v>
      </c>
      <c r="U35" s="75">
        <f t="shared" si="8"/>
        <v>1122.570593850977</v>
      </c>
      <c r="V35" s="76">
        <f t="shared" si="11"/>
        <v>140.32132423137213</v>
      </c>
      <c r="W35" s="77">
        <f t="shared" si="12"/>
        <v>561.28529692548852</v>
      </c>
    </row>
    <row r="36" spans="1:23" x14ac:dyDescent="0.25">
      <c r="A36" s="103"/>
      <c r="B36" s="98"/>
      <c r="C36" s="103"/>
      <c r="D36" s="105"/>
      <c r="E36" s="105"/>
      <c r="F36" s="68">
        <v>3</v>
      </c>
      <c r="G36" s="105"/>
      <c r="H36" s="68" t="s">
        <v>34</v>
      </c>
      <c r="I36" s="68">
        <v>264.05706777665</v>
      </c>
      <c r="J36" s="68">
        <f t="shared" si="13"/>
        <v>84.057067776650001</v>
      </c>
      <c r="K36" s="68">
        <v>76.432875821308002</v>
      </c>
      <c r="L36" s="68">
        <f t="shared" si="14"/>
        <v>1.3340053398497898</v>
      </c>
      <c r="M36" s="68">
        <v>18.544851311736998</v>
      </c>
      <c r="N36" s="68">
        <f t="shared" si="15"/>
        <v>0.32366871468259995</v>
      </c>
      <c r="O36" s="68">
        <v>57.941139675568003</v>
      </c>
      <c r="P36" s="74">
        <v>100.252914</v>
      </c>
      <c r="Q36" s="74"/>
      <c r="R36" s="74">
        <f t="shared" si="16"/>
        <v>26.323873747343828</v>
      </c>
      <c r="S36" s="82">
        <v>22.451411877019542</v>
      </c>
      <c r="T36" s="75">
        <f t="shared" si="0"/>
        <v>280.64264846274426</v>
      </c>
      <c r="U36" s="75">
        <f t="shared" si="8"/>
        <v>1122.570593850977</v>
      </c>
      <c r="V36" s="76">
        <f t="shared" si="11"/>
        <v>140.32132423137213</v>
      </c>
      <c r="W36" s="77">
        <f t="shared" si="12"/>
        <v>561.28529692548852</v>
      </c>
    </row>
    <row r="37" spans="1:23" x14ac:dyDescent="0.25">
      <c r="A37" s="103"/>
      <c r="B37" s="98"/>
      <c r="C37" s="103"/>
      <c r="D37" s="105"/>
      <c r="E37" s="105">
        <v>5</v>
      </c>
      <c r="F37" s="68">
        <v>1</v>
      </c>
      <c r="G37" s="105">
        <v>118</v>
      </c>
      <c r="H37" s="68" t="s">
        <v>34</v>
      </c>
      <c r="I37" s="68">
        <v>264.05706777665</v>
      </c>
      <c r="J37" s="68">
        <f t="shared" si="13"/>
        <v>84.057067776650001</v>
      </c>
      <c r="K37" s="68">
        <v>76.432875821308002</v>
      </c>
      <c r="L37" s="68">
        <f t="shared" si="14"/>
        <v>1.3340053398497898</v>
      </c>
      <c r="M37" s="68">
        <v>18.544851311736998</v>
      </c>
      <c r="N37" s="68">
        <f t="shared" si="15"/>
        <v>0.32366871468259995</v>
      </c>
      <c r="O37" s="68">
        <v>57.941139675568003</v>
      </c>
      <c r="P37" s="74">
        <v>76.665621999999999</v>
      </c>
      <c r="Q37" s="74"/>
      <c r="R37" s="74">
        <f t="shared" si="16"/>
        <v>20.130448819568333</v>
      </c>
      <c r="S37" s="80">
        <f>AVERAGE(R37:R38)</f>
        <v>18.707940678473925</v>
      </c>
      <c r="T37" s="75">
        <f t="shared" si="0"/>
        <v>233.84925848092405</v>
      </c>
      <c r="U37" s="75">
        <f t="shared" si="8"/>
        <v>935.3970339236962</v>
      </c>
      <c r="V37" s="76">
        <f t="shared" si="11"/>
        <v>116.92462924046202</v>
      </c>
      <c r="W37" s="77">
        <f t="shared" si="12"/>
        <v>467.6985169618481</v>
      </c>
    </row>
    <row r="38" spans="1:23" x14ac:dyDescent="0.25">
      <c r="A38" s="103"/>
      <c r="B38" s="98"/>
      <c r="C38" s="103"/>
      <c r="D38" s="105"/>
      <c r="E38" s="105"/>
      <c r="F38" s="68">
        <v>2</v>
      </c>
      <c r="G38" s="105"/>
      <c r="H38" s="68" t="s">
        <v>34</v>
      </c>
      <c r="I38" s="68">
        <v>264.05706777665</v>
      </c>
      <c r="J38" s="68">
        <f t="shared" si="13"/>
        <v>84.057067776650001</v>
      </c>
      <c r="K38" s="68">
        <v>76.432875821308002</v>
      </c>
      <c r="L38" s="68">
        <f t="shared" si="14"/>
        <v>1.3340053398497898</v>
      </c>
      <c r="M38" s="68">
        <v>18.544851311736998</v>
      </c>
      <c r="N38" s="68">
        <f t="shared" si="15"/>
        <v>0.32366871468259995</v>
      </c>
      <c r="O38" s="68">
        <v>57.941139675568003</v>
      </c>
      <c r="P38" s="74">
        <v>65.830545999999998</v>
      </c>
      <c r="Q38" s="74"/>
      <c r="R38" s="74">
        <f t="shared" si="16"/>
        <v>17.285432537379513</v>
      </c>
      <c r="S38" s="82">
        <v>18.707940678473925</v>
      </c>
      <c r="T38" s="75">
        <f t="shared" si="0"/>
        <v>233.84925848092405</v>
      </c>
      <c r="U38" s="75">
        <f t="shared" si="8"/>
        <v>935.3970339236962</v>
      </c>
      <c r="V38" s="76">
        <f t="shared" si="11"/>
        <v>116.92462924046202</v>
      </c>
      <c r="W38" s="77">
        <f t="shared" si="12"/>
        <v>467.6985169618481</v>
      </c>
    </row>
    <row r="39" spans="1:23" x14ac:dyDescent="0.25">
      <c r="A39" s="103"/>
      <c r="B39" s="98"/>
      <c r="C39" s="103"/>
      <c r="D39" s="104" t="s">
        <v>26</v>
      </c>
      <c r="E39" s="69">
        <v>6</v>
      </c>
      <c r="F39" s="69"/>
      <c r="G39" s="69">
        <v>117</v>
      </c>
      <c r="H39" s="69"/>
      <c r="I39" s="69"/>
      <c r="J39" s="69"/>
      <c r="K39" s="69"/>
      <c r="L39" s="69"/>
      <c r="M39" s="69"/>
      <c r="N39" s="69"/>
      <c r="O39" s="69"/>
      <c r="P39" s="78"/>
      <c r="Q39" s="78"/>
      <c r="R39" s="78"/>
      <c r="S39" s="78"/>
      <c r="T39" s="75"/>
      <c r="U39" s="75"/>
      <c r="V39" s="76"/>
      <c r="W39" s="77"/>
    </row>
    <row r="40" spans="1:23" x14ac:dyDescent="0.25">
      <c r="A40" s="103"/>
      <c r="B40" s="99"/>
      <c r="C40" s="103"/>
      <c r="D40" s="104"/>
      <c r="E40" s="69">
        <v>7</v>
      </c>
      <c r="F40" s="69"/>
      <c r="G40" s="69">
        <v>116</v>
      </c>
      <c r="H40" s="69"/>
      <c r="I40" s="69"/>
      <c r="J40" s="69"/>
      <c r="K40" s="69"/>
      <c r="L40" s="69"/>
      <c r="M40" s="69"/>
      <c r="N40" s="69"/>
      <c r="O40" s="69"/>
      <c r="P40" s="78"/>
      <c r="Q40" s="78"/>
      <c r="R40" s="78"/>
      <c r="S40" s="78"/>
      <c r="T40" s="75"/>
      <c r="U40" s="75"/>
      <c r="V40" s="76"/>
      <c r="W40" s="77"/>
    </row>
    <row r="41" spans="1:23" x14ac:dyDescent="0.25">
      <c r="A41" s="103"/>
      <c r="B41" s="97" t="s">
        <v>179</v>
      </c>
      <c r="C41" s="103" t="s">
        <v>27</v>
      </c>
      <c r="D41" s="69" t="s">
        <v>26</v>
      </c>
      <c r="E41" s="69">
        <v>1</v>
      </c>
      <c r="F41" s="69"/>
      <c r="G41" s="69">
        <v>120</v>
      </c>
      <c r="H41" s="69"/>
      <c r="I41" s="69"/>
      <c r="J41" s="69"/>
      <c r="K41" s="69"/>
      <c r="L41" s="69"/>
      <c r="M41" s="69"/>
      <c r="N41" s="69"/>
      <c r="O41" s="69"/>
      <c r="P41" s="78"/>
      <c r="Q41" s="78"/>
      <c r="R41" s="78"/>
      <c r="S41" s="78"/>
      <c r="T41" s="75"/>
      <c r="U41" s="75"/>
      <c r="V41" s="76"/>
      <c r="W41" s="77"/>
    </row>
    <row r="42" spans="1:23" x14ac:dyDescent="0.25">
      <c r="A42" s="103"/>
      <c r="B42" s="99"/>
      <c r="C42" s="103"/>
      <c r="D42" s="69" t="s">
        <v>26</v>
      </c>
      <c r="E42" s="69">
        <v>2</v>
      </c>
      <c r="F42" s="69"/>
      <c r="G42" s="69">
        <v>121</v>
      </c>
      <c r="H42" s="69"/>
      <c r="I42" s="69"/>
      <c r="J42" s="69"/>
      <c r="K42" s="69"/>
      <c r="L42" s="69"/>
      <c r="M42" s="69"/>
      <c r="N42" s="69"/>
      <c r="O42" s="69"/>
      <c r="P42" s="78"/>
      <c r="Q42" s="78"/>
      <c r="R42" s="78"/>
      <c r="S42" s="78"/>
      <c r="T42" s="75"/>
      <c r="U42" s="75"/>
      <c r="V42" s="76"/>
      <c r="W42" s="77"/>
    </row>
    <row r="43" spans="1:23" x14ac:dyDescent="0.25">
      <c r="A43" s="103"/>
      <c r="B43" s="100" t="s">
        <v>181</v>
      </c>
      <c r="C43" s="103" t="s">
        <v>28</v>
      </c>
      <c r="D43" s="105" t="s">
        <v>24</v>
      </c>
      <c r="E43" s="105">
        <v>1</v>
      </c>
      <c r="F43" s="68">
        <v>1</v>
      </c>
      <c r="G43" s="105">
        <v>98</v>
      </c>
      <c r="H43" s="68" t="s">
        <v>35</v>
      </c>
      <c r="I43" s="68">
        <v>263.41725959890999</v>
      </c>
      <c r="J43" s="68">
        <f t="shared" ref="J43:J51" si="17">I43-180</f>
        <v>83.417259598909993</v>
      </c>
      <c r="K43" s="68">
        <v>74.309897218553004</v>
      </c>
      <c r="L43" s="68">
        <f>RADIANS(K43)</f>
        <v>1.2969523732823263</v>
      </c>
      <c r="M43" s="68">
        <v>2.7914034555825</v>
      </c>
      <c r="N43" s="68">
        <f>RADIANS(M43)</f>
        <v>4.8719181051461911E-2</v>
      </c>
      <c r="O43" s="68">
        <v>77.088138541749998</v>
      </c>
      <c r="P43" s="74">
        <v>106.559414</v>
      </c>
      <c r="Q43" s="74"/>
      <c r="R43" s="74">
        <f t="shared" ref="R43:R51" si="18">P43*(1/(TAN(L43)-TAN(N43)))</f>
        <v>30.348293406662279</v>
      </c>
      <c r="S43" s="80">
        <f>AVERAGE(R43:R46)</f>
        <v>35.163281120883248</v>
      </c>
      <c r="T43" s="75">
        <f t="shared" si="0"/>
        <v>439.5410140110406</v>
      </c>
      <c r="U43" s="75">
        <f t="shared" si="8"/>
        <v>1758.1640560441624</v>
      </c>
      <c r="V43" s="76">
        <f t="shared" si="11"/>
        <v>219.7705070055203</v>
      </c>
      <c r="W43" s="77">
        <f t="shared" si="12"/>
        <v>879.0820280220812</v>
      </c>
    </row>
    <row r="44" spans="1:23" x14ac:dyDescent="0.25">
      <c r="A44" s="103"/>
      <c r="B44" s="101"/>
      <c r="C44" s="103"/>
      <c r="D44" s="105"/>
      <c r="E44" s="105"/>
      <c r="F44" s="68">
        <v>2</v>
      </c>
      <c r="G44" s="105"/>
      <c r="H44" s="68" t="s">
        <v>35</v>
      </c>
      <c r="I44" s="68">
        <v>263.41725959890999</v>
      </c>
      <c r="J44" s="68">
        <f t="shared" si="17"/>
        <v>83.417259598909993</v>
      </c>
      <c r="K44" s="68">
        <v>74.309897218553004</v>
      </c>
      <c r="L44" s="68">
        <f>RADIANS(K44)</f>
        <v>1.2969523732823263</v>
      </c>
      <c r="M44" s="68">
        <v>2.7914034555825</v>
      </c>
      <c r="N44" s="68">
        <f>RADIANS(M44)</f>
        <v>4.8719181051461911E-2</v>
      </c>
      <c r="O44" s="68">
        <v>77.088138541749998</v>
      </c>
      <c r="P44" s="74">
        <v>103.04780100000001</v>
      </c>
      <c r="Q44" s="74"/>
      <c r="R44" s="74">
        <f t="shared" si="18"/>
        <v>29.348180346218371</v>
      </c>
      <c r="S44" s="81">
        <v>35.163281120883248</v>
      </c>
      <c r="T44" s="75">
        <f t="shared" si="0"/>
        <v>439.5410140110406</v>
      </c>
      <c r="U44" s="75">
        <f t="shared" si="8"/>
        <v>1758.1640560441624</v>
      </c>
      <c r="V44" s="76">
        <f t="shared" si="11"/>
        <v>219.7705070055203</v>
      </c>
      <c r="W44" s="77">
        <f t="shared" si="12"/>
        <v>879.0820280220812</v>
      </c>
    </row>
    <row r="45" spans="1:23" x14ac:dyDescent="0.25">
      <c r="A45" s="103"/>
      <c r="B45" s="101"/>
      <c r="C45" s="103"/>
      <c r="D45" s="105"/>
      <c r="E45" s="105"/>
      <c r="F45" s="68">
        <v>3</v>
      </c>
      <c r="G45" s="105"/>
      <c r="H45" s="68" t="s">
        <v>35</v>
      </c>
      <c r="I45" s="68">
        <v>263.41725959890999</v>
      </c>
      <c r="J45" s="68">
        <f t="shared" si="17"/>
        <v>83.417259598909993</v>
      </c>
      <c r="K45" s="68">
        <v>74.309897218553004</v>
      </c>
      <c r="L45" s="68">
        <f t="shared" ref="L45:L51" si="19">RADIANS(K45)</f>
        <v>1.2969523732823263</v>
      </c>
      <c r="M45" s="68">
        <v>2.7914034555825</v>
      </c>
      <c r="N45" s="68">
        <f t="shared" ref="N45:N51" si="20">RADIANS(M45)</f>
        <v>4.8719181051461911E-2</v>
      </c>
      <c r="O45" s="68">
        <v>77.088138541749998</v>
      </c>
      <c r="P45" s="74">
        <v>139.96519499999999</v>
      </c>
      <c r="Q45" s="74"/>
      <c r="R45" s="74">
        <f t="shared" si="18"/>
        <v>39.862313850381156</v>
      </c>
      <c r="S45" s="81">
        <v>35.163281120883248</v>
      </c>
      <c r="T45" s="75">
        <f t="shared" si="0"/>
        <v>439.5410140110406</v>
      </c>
      <c r="U45" s="75">
        <f t="shared" si="8"/>
        <v>1758.1640560441624</v>
      </c>
      <c r="V45" s="76">
        <f t="shared" si="11"/>
        <v>219.7705070055203</v>
      </c>
      <c r="W45" s="77">
        <f t="shared" si="12"/>
        <v>879.0820280220812</v>
      </c>
    </row>
    <row r="46" spans="1:23" x14ac:dyDescent="0.25">
      <c r="A46" s="103"/>
      <c r="B46" s="101"/>
      <c r="C46" s="103"/>
      <c r="D46" s="105"/>
      <c r="E46" s="105"/>
      <c r="F46" s="68">
        <v>4</v>
      </c>
      <c r="G46" s="105"/>
      <c r="H46" s="68" t="s">
        <v>35</v>
      </c>
      <c r="I46" s="68">
        <v>263.41725959890999</v>
      </c>
      <c r="J46" s="68">
        <f t="shared" si="17"/>
        <v>83.417259598909993</v>
      </c>
      <c r="K46" s="68">
        <v>74.309897218553004</v>
      </c>
      <c r="L46" s="68">
        <f t="shared" si="19"/>
        <v>1.2969523732823263</v>
      </c>
      <c r="M46" s="68">
        <v>2.7914034555825</v>
      </c>
      <c r="N46" s="68">
        <f t="shared" si="20"/>
        <v>4.8719181051461911E-2</v>
      </c>
      <c r="O46" s="68">
        <v>77.088138541749998</v>
      </c>
      <c r="P46" s="74">
        <v>144.29109399999999</v>
      </c>
      <c r="Q46" s="74"/>
      <c r="R46" s="74">
        <f t="shared" si="18"/>
        <v>41.094336880271193</v>
      </c>
      <c r="S46" s="82">
        <v>35.163281120883248</v>
      </c>
      <c r="T46" s="75">
        <f t="shared" si="0"/>
        <v>439.5410140110406</v>
      </c>
      <c r="U46" s="75">
        <f t="shared" si="8"/>
        <v>1758.1640560441624</v>
      </c>
      <c r="V46" s="76">
        <f t="shared" si="11"/>
        <v>219.7705070055203</v>
      </c>
      <c r="W46" s="77">
        <f t="shared" si="12"/>
        <v>879.0820280220812</v>
      </c>
    </row>
    <row r="47" spans="1:23" x14ac:dyDescent="0.25">
      <c r="A47" s="103"/>
      <c r="B47" s="101"/>
      <c r="C47" s="103"/>
      <c r="D47" s="105"/>
      <c r="E47" s="105">
        <v>2</v>
      </c>
      <c r="F47" s="68">
        <v>1</v>
      </c>
      <c r="G47" s="105">
        <v>99</v>
      </c>
      <c r="H47" s="68" t="s">
        <v>35</v>
      </c>
      <c r="I47" s="68">
        <v>263.41725959890999</v>
      </c>
      <c r="J47" s="68">
        <f t="shared" si="17"/>
        <v>83.417259598909993</v>
      </c>
      <c r="K47" s="68">
        <v>74.309897218553004</v>
      </c>
      <c r="L47" s="68">
        <f t="shared" si="19"/>
        <v>1.2969523732823263</v>
      </c>
      <c r="M47" s="68">
        <v>2.7914034555825</v>
      </c>
      <c r="N47" s="68">
        <f t="shared" si="20"/>
        <v>4.8719181051461911E-2</v>
      </c>
      <c r="O47" s="68">
        <v>77.088138541749998</v>
      </c>
      <c r="P47" s="74">
        <v>124.590521</v>
      </c>
      <c r="Q47" s="74"/>
      <c r="R47" s="74">
        <f t="shared" si="18"/>
        <v>35.483581835359175</v>
      </c>
      <c r="S47" s="80">
        <f>AVERAGE(R47:R51)</f>
        <v>41.967685652383281</v>
      </c>
      <c r="T47" s="75">
        <f t="shared" si="0"/>
        <v>524.59607065479099</v>
      </c>
      <c r="U47" s="75">
        <f t="shared" si="8"/>
        <v>2098.384282619164</v>
      </c>
      <c r="V47" s="76">
        <f t="shared" si="11"/>
        <v>262.2980353273955</v>
      </c>
      <c r="W47" s="77">
        <f t="shared" si="12"/>
        <v>1049.192141309582</v>
      </c>
    </row>
    <row r="48" spans="1:23" x14ac:dyDescent="0.25">
      <c r="A48" s="103"/>
      <c r="B48" s="101"/>
      <c r="C48" s="103"/>
      <c r="D48" s="105"/>
      <c r="E48" s="105"/>
      <c r="F48" s="68">
        <v>2</v>
      </c>
      <c r="G48" s="105"/>
      <c r="H48" s="68" t="s">
        <v>35</v>
      </c>
      <c r="I48" s="68">
        <v>263.41725959890999</v>
      </c>
      <c r="J48" s="68">
        <f t="shared" si="17"/>
        <v>83.417259598909993</v>
      </c>
      <c r="K48" s="68">
        <v>74.309897218553004</v>
      </c>
      <c r="L48" s="68">
        <f t="shared" si="19"/>
        <v>1.2969523732823263</v>
      </c>
      <c r="M48" s="68">
        <v>2.7914034555825</v>
      </c>
      <c r="N48" s="68">
        <f t="shared" si="20"/>
        <v>4.8719181051461911E-2</v>
      </c>
      <c r="O48" s="68">
        <v>77.088138541749998</v>
      </c>
      <c r="P48" s="74">
        <v>171.54989900000001</v>
      </c>
      <c r="Q48" s="74"/>
      <c r="R48" s="74">
        <f t="shared" si="18"/>
        <v>48.857688619940049</v>
      </c>
      <c r="S48" s="81">
        <v>41.967685652383281</v>
      </c>
      <c r="T48" s="75">
        <f t="shared" si="0"/>
        <v>524.59607065479099</v>
      </c>
      <c r="U48" s="75">
        <f t="shared" si="8"/>
        <v>2098.384282619164</v>
      </c>
      <c r="V48" s="76">
        <f t="shared" si="11"/>
        <v>262.2980353273955</v>
      </c>
      <c r="W48" s="77">
        <f t="shared" si="12"/>
        <v>1049.192141309582</v>
      </c>
    </row>
    <row r="49" spans="1:23" x14ac:dyDescent="0.25">
      <c r="A49" s="103"/>
      <c r="B49" s="101"/>
      <c r="C49" s="103"/>
      <c r="D49" s="105"/>
      <c r="E49" s="105"/>
      <c r="F49" s="68">
        <v>3</v>
      </c>
      <c r="G49" s="105"/>
      <c r="H49" s="68" t="s">
        <v>35</v>
      </c>
      <c r="I49" s="68">
        <v>263.41725959890999</v>
      </c>
      <c r="J49" s="68">
        <f t="shared" si="17"/>
        <v>83.417259598909993</v>
      </c>
      <c r="K49" s="68">
        <v>74.309897218553004</v>
      </c>
      <c r="L49" s="68">
        <f t="shared" si="19"/>
        <v>1.2969523732823263</v>
      </c>
      <c r="M49" s="68">
        <v>2.7914034555825</v>
      </c>
      <c r="N49" s="68">
        <f t="shared" si="20"/>
        <v>4.8719181051461911E-2</v>
      </c>
      <c r="O49" s="68">
        <v>77.088138541749998</v>
      </c>
      <c r="P49" s="74">
        <v>149.733227</v>
      </c>
      <c r="Q49" s="74"/>
      <c r="R49" s="74">
        <f t="shared" si="18"/>
        <v>42.644265158237133</v>
      </c>
      <c r="S49" s="81">
        <v>41.967685652383281</v>
      </c>
      <c r="T49" s="75">
        <f t="shared" si="0"/>
        <v>524.59607065479099</v>
      </c>
      <c r="U49" s="75">
        <f t="shared" si="8"/>
        <v>2098.384282619164</v>
      </c>
      <c r="V49" s="76">
        <f t="shared" si="11"/>
        <v>262.2980353273955</v>
      </c>
      <c r="W49" s="77">
        <f t="shared" si="12"/>
        <v>1049.192141309582</v>
      </c>
    </row>
    <row r="50" spans="1:23" x14ac:dyDescent="0.25">
      <c r="A50" s="103"/>
      <c r="B50" s="101"/>
      <c r="C50" s="103"/>
      <c r="D50" s="105"/>
      <c r="E50" s="105"/>
      <c r="F50" s="68">
        <v>4</v>
      </c>
      <c r="G50" s="105"/>
      <c r="H50" s="68" t="s">
        <v>35</v>
      </c>
      <c r="I50" s="68">
        <v>263.41725959890999</v>
      </c>
      <c r="J50" s="68">
        <f t="shared" si="17"/>
        <v>83.417259598909993</v>
      </c>
      <c r="K50" s="68">
        <v>74.309897218553004</v>
      </c>
      <c r="L50" s="68">
        <f t="shared" si="19"/>
        <v>1.2969523732823263</v>
      </c>
      <c r="M50" s="68">
        <v>2.7914034555825</v>
      </c>
      <c r="N50" s="68">
        <f t="shared" si="20"/>
        <v>4.8719181051461911E-2</v>
      </c>
      <c r="O50" s="68">
        <v>77.088138541749998</v>
      </c>
      <c r="P50" s="74">
        <v>156.035822</v>
      </c>
      <c r="Q50" s="74"/>
      <c r="R50" s="74">
        <f t="shared" si="18"/>
        <v>44.439254405112706</v>
      </c>
      <c r="S50" s="81">
        <v>41.967685652383281</v>
      </c>
      <c r="T50" s="75">
        <f t="shared" si="0"/>
        <v>524.59607065479099</v>
      </c>
      <c r="U50" s="75">
        <f t="shared" si="8"/>
        <v>2098.384282619164</v>
      </c>
      <c r="V50" s="76">
        <f t="shared" si="11"/>
        <v>262.2980353273955</v>
      </c>
      <c r="W50" s="77">
        <f t="shared" si="12"/>
        <v>1049.192141309582</v>
      </c>
    </row>
    <row r="51" spans="1:23" x14ac:dyDescent="0.25">
      <c r="A51" s="103"/>
      <c r="B51" s="101"/>
      <c r="C51" s="103"/>
      <c r="D51" s="105"/>
      <c r="E51" s="105"/>
      <c r="F51" s="68">
        <v>5</v>
      </c>
      <c r="G51" s="105"/>
      <c r="H51" s="68" t="s">
        <v>35</v>
      </c>
      <c r="I51" s="68">
        <v>263.41725959890999</v>
      </c>
      <c r="J51" s="68">
        <f t="shared" si="17"/>
        <v>83.417259598909993</v>
      </c>
      <c r="K51" s="68">
        <v>74.309897218553004</v>
      </c>
      <c r="L51" s="68">
        <f t="shared" si="19"/>
        <v>1.2969523732823263</v>
      </c>
      <c r="M51" s="68">
        <v>2.7914034555825</v>
      </c>
      <c r="N51" s="68">
        <f t="shared" si="20"/>
        <v>4.8719181051461911E-2</v>
      </c>
      <c r="O51" s="68">
        <v>77.088138541749998</v>
      </c>
      <c r="P51" s="74">
        <v>134.87858199999999</v>
      </c>
      <c r="Q51" s="74"/>
      <c r="R51" s="74">
        <f t="shared" si="18"/>
        <v>38.413638243267343</v>
      </c>
      <c r="S51" s="82">
        <v>41.967685652383281</v>
      </c>
      <c r="T51" s="75">
        <f t="shared" si="0"/>
        <v>524.59607065479099</v>
      </c>
      <c r="U51" s="75">
        <f t="shared" si="8"/>
        <v>2098.384282619164</v>
      </c>
      <c r="V51" s="76">
        <f t="shared" si="11"/>
        <v>262.2980353273955</v>
      </c>
      <c r="W51" s="77">
        <f t="shared" si="12"/>
        <v>1049.192141309582</v>
      </c>
    </row>
    <row r="52" spans="1:23" x14ac:dyDescent="0.25">
      <c r="A52" s="103"/>
      <c r="B52" s="101"/>
      <c r="C52" s="103"/>
      <c r="D52" s="104" t="s">
        <v>26</v>
      </c>
      <c r="E52" s="69">
        <v>3</v>
      </c>
      <c r="F52" s="69"/>
      <c r="G52" s="69">
        <v>101</v>
      </c>
      <c r="H52" s="69"/>
      <c r="I52" s="69"/>
      <c r="J52" s="69"/>
      <c r="K52" s="69"/>
      <c r="L52" s="69"/>
      <c r="M52" s="69"/>
      <c r="N52" s="69"/>
      <c r="O52" s="69"/>
      <c r="P52" s="78"/>
      <c r="Q52" s="78"/>
      <c r="R52" s="78"/>
      <c r="S52" s="78"/>
      <c r="T52" s="75"/>
      <c r="U52" s="75"/>
      <c r="V52" s="76"/>
      <c r="W52" s="77"/>
    </row>
    <row r="53" spans="1:23" x14ac:dyDescent="0.25">
      <c r="A53" s="103"/>
      <c r="B53" s="102"/>
      <c r="C53" s="103"/>
      <c r="D53" s="104"/>
      <c r="E53" s="69">
        <v>4</v>
      </c>
      <c r="F53" s="69"/>
      <c r="G53" s="69">
        <v>102</v>
      </c>
      <c r="H53" s="69"/>
      <c r="I53" s="69"/>
      <c r="J53" s="69"/>
      <c r="K53" s="69"/>
      <c r="L53" s="69"/>
      <c r="M53" s="69"/>
      <c r="N53" s="69"/>
      <c r="O53" s="69"/>
      <c r="P53" s="78"/>
      <c r="Q53" s="78"/>
      <c r="R53" s="78"/>
      <c r="S53" s="78"/>
      <c r="T53" s="75"/>
      <c r="U53" s="75"/>
      <c r="V53" s="76"/>
      <c r="W53" s="77"/>
    </row>
    <row r="54" spans="1:23" x14ac:dyDescent="0.25">
      <c r="A54" s="103"/>
      <c r="B54" s="90" t="s">
        <v>179</v>
      </c>
      <c r="C54" s="67" t="s">
        <v>36</v>
      </c>
      <c r="D54" s="69" t="s">
        <v>26</v>
      </c>
      <c r="E54" s="69">
        <v>1</v>
      </c>
      <c r="F54" s="69"/>
      <c r="G54" s="69">
        <v>138</v>
      </c>
      <c r="H54" s="69"/>
      <c r="I54" s="69"/>
      <c r="J54" s="69"/>
      <c r="K54" s="69"/>
      <c r="L54" s="69"/>
      <c r="M54" s="69"/>
      <c r="N54" s="69"/>
      <c r="O54" s="69"/>
      <c r="P54" s="78"/>
      <c r="Q54" s="78"/>
      <c r="R54" s="78"/>
      <c r="S54" s="78"/>
      <c r="T54" s="75"/>
      <c r="U54" s="75"/>
      <c r="V54" s="76"/>
      <c r="W54" s="77"/>
    </row>
    <row r="55" spans="1:23" x14ac:dyDescent="0.25">
      <c r="A55" s="103"/>
      <c r="B55" s="90" t="s">
        <v>182</v>
      </c>
      <c r="C55" s="67" t="s">
        <v>37</v>
      </c>
      <c r="D55" s="69" t="s">
        <v>26</v>
      </c>
      <c r="E55" s="69">
        <v>1</v>
      </c>
      <c r="F55" s="69"/>
      <c r="G55" s="69">
        <v>148</v>
      </c>
      <c r="H55" s="69"/>
      <c r="I55" s="69"/>
      <c r="J55" s="69"/>
      <c r="K55" s="69"/>
      <c r="L55" s="69"/>
      <c r="M55" s="69"/>
      <c r="N55" s="69"/>
      <c r="O55" s="69"/>
      <c r="P55" s="78"/>
      <c r="Q55" s="78"/>
      <c r="R55" s="78"/>
      <c r="S55" s="78"/>
      <c r="T55" s="75"/>
      <c r="U55" s="75"/>
      <c r="V55" s="76"/>
      <c r="W55" s="77"/>
    </row>
    <row r="56" spans="1:23" x14ac:dyDescent="0.25">
      <c r="A56" s="103" t="s">
        <v>38</v>
      </c>
      <c r="B56" s="97" t="s">
        <v>183</v>
      </c>
      <c r="C56" s="103" t="s">
        <v>23</v>
      </c>
      <c r="D56" s="105" t="s">
        <v>24</v>
      </c>
      <c r="E56" s="105">
        <v>1</v>
      </c>
      <c r="F56" s="68">
        <v>1</v>
      </c>
      <c r="G56" s="105">
        <v>213</v>
      </c>
      <c r="H56" s="68" t="s">
        <v>39</v>
      </c>
      <c r="I56" s="68">
        <v>87.778024321106997</v>
      </c>
      <c r="J56" s="68">
        <f>I56+180</f>
        <v>267.77802432110701</v>
      </c>
      <c r="K56" s="68">
        <v>79.386688197067002</v>
      </c>
      <c r="L56" s="68">
        <f t="shared" ref="L56:L58" si="21">RADIANS(K56)</f>
        <v>1.3855590912929403</v>
      </c>
      <c r="M56" s="68">
        <v>50.548874492953999</v>
      </c>
      <c r="N56" s="68">
        <f t="shared" ref="N56:N58" si="22">RADIANS(M56)</f>
        <v>0.88224429307942642</v>
      </c>
      <c r="O56" s="68">
        <v>129.93451632649001</v>
      </c>
      <c r="P56" s="74">
        <v>272.85742900000002</v>
      </c>
      <c r="Q56" s="74">
        <f>P56*(1/(TAN(L56)+TAN(N56)))</f>
        <v>41.646160804714157</v>
      </c>
      <c r="R56" s="74"/>
      <c r="S56" s="80">
        <f>AVERAGE(Q56:Q58)</f>
        <v>33.617924093251254</v>
      </c>
      <c r="T56" s="75">
        <f t="shared" si="0"/>
        <v>420.22405116564067</v>
      </c>
      <c r="U56" s="75">
        <f t="shared" si="8"/>
        <v>1680.8962046625627</v>
      </c>
      <c r="V56" s="76">
        <f t="shared" si="11"/>
        <v>210.11202558282034</v>
      </c>
      <c r="W56" s="77">
        <f t="shared" si="12"/>
        <v>840.44810233128135</v>
      </c>
    </row>
    <row r="57" spans="1:23" x14ac:dyDescent="0.25">
      <c r="A57" s="103"/>
      <c r="B57" s="98"/>
      <c r="C57" s="103"/>
      <c r="D57" s="105"/>
      <c r="E57" s="105"/>
      <c r="F57" s="68">
        <v>2</v>
      </c>
      <c r="G57" s="105"/>
      <c r="H57" s="68" t="s">
        <v>39</v>
      </c>
      <c r="I57" s="68">
        <v>87.778024321106997</v>
      </c>
      <c r="J57" s="68">
        <f>I57+180</f>
        <v>267.77802432110701</v>
      </c>
      <c r="K57" s="68">
        <v>79.386688197067002</v>
      </c>
      <c r="L57" s="68">
        <f t="shared" si="21"/>
        <v>1.3855590912929403</v>
      </c>
      <c r="M57" s="68">
        <v>50.548874492953999</v>
      </c>
      <c r="N57" s="68">
        <f t="shared" si="22"/>
        <v>0.88224429307942642</v>
      </c>
      <c r="O57" s="68">
        <v>129.93451632649001</v>
      </c>
      <c r="P57" s="74">
        <v>209.32078799999999</v>
      </c>
      <c r="Q57" s="74">
        <f>P57*(1/(TAN(L57)+TAN(N57)))</f>
        <v>31.948579259014714</v>
      </c>
      <c r="R57" s="74"/>
      <c r="S57" s="81">
        <v>33.617924093251254</v>
      </c>
      <c r="T57" s="75">
        <f t="shared" si="0"/>
        <v>420.22405116564067</v>
      </c>
      <c r="U57" s="75">
        <f t="shared" si="8"/>
        <v>1680.8962046625627</v>
      </c>
      <c r="V57" s="76">
        <f t="shared" si="11"/>
        <v>210.11202558282034</v>
      </c>
      <c r="W57" s="77">
        <f t="shared" si="12"/>
        <v>840.44810233128135</v>
      </c>
    </row>
    <row r="58" spans="1:23" x14ac:dyDescent="0.25">
      <c r="A58" s="103"/>
      <c r="B58" s="99"/>
      <c r="C58" s="103"/>
      <c r="D58" s="105"/>
      <c r="E58" s="105"/>
      <c r="F58" s="68">
        <v>3</v>
      </c>
      <c r="G58" s="105"/>
      <c r="H58" s="68" t="s">
        <v>39</v>
      </c>
      <c r="I58" s="68">
        <v>87.778024321106997</v>
      </c>
      <c r="J58" s="68">
        <f>I58+180</f>
        <v>267.77802432110701</v>
      </c>
      <c r="K58" s="68">
        <v>79.386688197067002</v>
      </c>
      <c r="L58" s="68">
        <f t="shared" si="21"/>
        <v>1.3855590912929403</v>
      </c>
      <c r="M58" s="68">
        <v>50.548874492953999</v>
      </c>
      <c r="N58" s="68">
        <f t="shared" si="22"/>
        <v>0.88224429307942642</v>
      </c>
      <c r="O58" s="68">
        <v>129.93451632649001</v>
      </c>
      <c r="P58" s="74">
        <v>178.59580099999999</v>
      </c>
      <c r="Q58" s="74">
        <f>P58*(1/(TAN(L58)+TAN(N58)))</f>
        <v>27.259032216024906</v>
      </c>
      <c r="R58" s="74"/>
      <c r="S58" s="82">
        <v>33.617924093251254</v>
      </c>
      <c r="T58" s="75">
        <f t="shared" si="0"/>
        <v>420.22405116564067</v>
      </c>
      <c r="U58" s="75">
        <f t="shared" si="8"/>
        <v>1680.8962046625627</v>
      </c>
      <c r="V58" s="76">
        <f t="shared" si="11"/>
        <v>210.11202558282034</v>
      </c>
      <c r="W58" s="77">
        <f t="shared" si="12"/>
        <v>840.44810233128135</v>
      </c>
    </row>
    <row r="59" spans="1:23" x14ac:dyDescent="0.25">
      <c r="A59" s="103"/>
      <c r="B59" s="97" t="s">
        <v>184</v>
      </c>
      <c r="C59" s="103" t="s">
        <v>27</v>
      </c>
      <c r="D59" s="69" t="s">
        <v>26</v>
      </c>
      <c r="E59" s="69">
        <v>1</v>
      </c>
      <c r="F59" s="69"/>
      <c r="G59" s="69">
        <v>183</v>
      </c>
      <c r="H59" s="69"/>
      <c r="I59" s="69"/>
      <c r="J59" s="69"/>
      <c r="K59" s="69"/>
      <c r="L59" s="69"/>
      <c r="M59" s="69"/>
      <c r="N59" s="69"/>
      <c r="O59" s="69"/>
      <c r="P59" s="78"/>
      <c r="Q59" s="78"/>
      <c r="R59" s="78"/>
      <c r="S59" s="78"/>
      <c r="T59" s="75"/>
      <c r="U59" s="75"/>
      <c r="V59" s="76"/>
      <c r="W59" s="77"/>
    </row>
    <row r="60" spans="1:23" x14ac:dyDescent="0.25">
      <c r="A60" s="103"/>
      <c r="B60" s="98"/>
      <c r="C60" s="103"/>
      <c r="D60" s="105" t="s">
        <v>24</v>
      </c>
      <c r="E60" s="105">
        <v>2</v>
      </c>
      <c r="F60" s="68">
        <v>1</v>
      </c>
      <c r="G60" s="105">
        <v>182</v>
      </c>
      <c r="H60" s="68" t="s">
        <v>40</v>
      </c>
      <c r="I60" s="68">
        <v>273.84654602622999</v>
      </c>
      <c r="J60" s="68">
        <f t="shared" ref="J60:J61" si="23">I60-180</f>
        <v>93.846546026229987</v>
      </c>
      <c r="K60" s="68">
        <v>78.184272139556001</v>
      </c>
      <c r="L60" s="68">
        <f>RADIANS(K60)</f>
        <v>1.3645729721105238</v>
      </c>
      <c r="M60" s="68">
        <v>10.09838831487</v>
      </c>
      <c r="N60" s="68">
        <f>RADIANS(M60)</f>
        <v>0.17625012523940337</v>
      </c>
      <c r="O60" s="68">
        <v>68.090375594845</v>
      </c>
      <c r="P60" s="74">
        <v>161.129142</v>
      </c>
      <c r="Q60" s="74"/>
      <c r="R60" s="74">
        <f t="shared" ref="R60:R61" si="24">P60*(1/(TAN(L60)-TAN(N60)))</f>
        <v>35.012270207932595</v>
      </c>
      <c r="S60" s="80">
        <f>AVERAGE(R60:R61)</f>
        <v>42.971846910905981</v>
      </c>
      <c r="T60" s="75">
        <f t="shared" si="0"/>
        <v>537.14808638632474</v>
      </c>
      <c r="U60" s="75">
        <f t="shared" si="8"/>
        <v>2148.5923455452989</v>
      </c>
      <c r="V60" s="76">
        <f t="shared" si="11"/>
        <v>268.57404319316237</v>
      </c>
      <c r="W60" s="77">
        <f t="shared" si="12"/>
        <v>1074.2961727726495</v>
      </c>
    </row>
    <row r="61" spans="1:23" x14ac:dyDescent="0.25">
      <c r="A61" s="103"/>
      <c r="B61" s="99"/>
      <c r="C61" s="103"/>
      <c r="D61" s="105"/>
      <c r="E61" s="105"/>
      <c r="F61" s="68">
        <v>2</v>
      </c>
      <c r="G61" s="105"/>
      <c r="H61" s="68" t="s">
        <v>40</v>
      </c>
      <c r="I61" s="68">
        <v>273.84654602622999</v>
      </c>
      <c r="J61" s="68">
        <f t="shared" si="23"/>
        <v>93.846546026229987</v>
      </c>
      <c r="K61" s="68">
        <v>78.184272139556001</v>
      </c>
      <c r="L61" s="68">
        <f>RADIANS(K61)</f>
        <v>1.3645729721105238</v>
      </c>
      <c r="M61" s="68">
        <v>10.09838831487</v>
      </c>
      <c r="N61" s="68">
        <f>RADIANS(M61)</f>
        <v>0.17625012523940337</v>
      </c>
      <c r="O61" s="68">
        <v>68.090375594845</v>
      </c>
      <c r="P61" s="74">
        <v>234.39030199999999</v>
      </c>
      <c r="Q61" s="74"/>
      <c r="R61" s="74">
        <f t="shared" si="24"/>
        <v>50.931423613879375</v>
      </c>
      <c r="S61" s="82">
        <v>42.971846910905981</v>
      </c>
      <c r="T61" s="75">
        <f t="shared" si="0"/>
        <v>537.14808638632474</v>
      </c>
      <c r="U61" s="75">
        <f t="shared" si="8"/>
        <v>2148.5923455452989</v>
      </c>
      <c r="V61" s="76">
        <f t="shared" si="11"/>
        <v>268.57404319316237</v>
      </c>
      <c r="W61" s="77">
        <f t="shared" si="12"/>
        <v>1074.2961727726495</v>
      </c>
    </row>
    <row r="62" spans="1:23" x14ac:dyDescent="0.25">
      <c r="A62" s="103" t="s">
        <v>41</v>
      </c>
      <c r="B62" s="97" t="s">
        <v>185</v>
      </c>
      <c r="C62" s="103" t="s">
        <v>23</v>
      </c>
      <c r="D62" s="104" t="s">
        <v>26</v>
      </c>
      <c r="E62" s="69">
        <v>1</v>
      </c>
      <c r="F62" s="69"/>
      <c r="G62" s="69">
        <v>318</v>
      </c>
      <c r="H62" s="69"/>
      <c r="I62" s="69"/>
      <c r="J62" s="69"/>
      <c r="K62" s="69"/>
      <c r="L62" s="69"/>
      <c r="M62" s="69"/>
      <c r="N62" s="69"/>
      <c r="O62" s="69"/>
      <c r="P62" s="78"/>
      <c r="Q62" s="78"/>
      <c r="R62" s="78"/>
      <c r="S62" s="78"/>
      <c r="T62" s="75"/>
      <c r="U62" s="75"/>
      <c r="V62" s="76"/>
      <c r="W62" s="77"/>
    </row>
    <row r="63" spans="1:23" x14ac:dyDescent="0.25">
      <c r="A63" s="103"/>
      <c r="B63" s="99"/>
      <c r="C63" s="103"/>
      <c r="D63" s="104"/>
      <c r="E63" s="69">
        <v>2</v>
      </c>
      <c r="F63" s="69"/>
      <c r="G63" s="69">
        <v>317</v>
      </c>
      <c r="H63" s="69"/>
      <c r="I63" s="69"/>
      <c r="J63" s="69"/>
      <c r="K63" s="69"/>
      <c r="L63" s="69"/>
      <c r="M63" s="69"/>
      <c r="N63" s="69"/>
      <c r="O63" s="69"/>
      <c r="P63" s="78"/>
      <c r="Q63" s="78"/>
      <c r="R63" s="78"/>
      <c r="S63" s="78"/>
      <c r="T63" s="75"/>
      <c r="U63" s="75"/>
      <c r="V63" s="76"/>
      <c r="W63" s="77"/>
    </row>
    <row r="64" spans="1:23" x14ac:dyDescent="0.25">
      <c r="A64" s="103"/>
      <c r="B64" s="97" t="s">
        <v>186</v>
      </c>
      <c r="C64" s="103" t="s">
        <v>27</v>
      </c>
      <c r="D64" s="104" t="s">
        <v>26</v>
      </c>
      <c r="E64" s="69">
        <v>1</v>
      </c>
      <c r="F64" s="69"/>
      <c r="G64" s="69">
        <v>262</v>
      </c>
      <c r="H64" s="69"/>
      <c r="I64" s="69"/>
      <c r="J64" s="69"/>
      <c r="K64" s="69"/>
      <c r="L64" s="69"/>
      <c r="M64" s="69"/>
      <c r="N64" s="69"/>
      <c r="O64" s="69"/>
      <c r="P64" s="78"/>
      <c r="Q64" s="78"/>
      <c r="R64" s="78"/>
      <c r="S64" s="78"/>
      <c r="T64" s="75"/>
      <c r="U64" s="75"/>
      <c r="V64" s="76"/>
      <c r="W64" s="77"/>
    </row>
    <row r="65" spans="1:23" x14ac:dyDescent="0.25">
      <c r="A65" s="103"/>
      <c r="B65" s="98"/>
      <c r="C65" s="103"/>
      <c r="D65" s="104"/>
      <c r="E65" s="69">
        <v>2</v>
      </c>
      <c r="F65" s="69"/>
      <c r="G65" s="69">
        <v>263</v>
      </c>
      <c r="H65" s="69"/>
      <c r="I65" s="69"/>
      <c r="J65" s="69"/>
      <c r="K65" s="69"/>
      <c r="L65" s="69"/>
      <c r="M65" s="69"/>
      <c r="N65" s="69"/>
      <c r="O65" s="69"/>
      <c r="P65" s="78"/>
      <c r="Q65" s="78"/>
      <c r="R65" s="78"/>
      <c r="S65" s="78"/>
      <c r="T65" s="75"/>
      <c r="U65" s="75"/>
      <c r="V65" s="76"/>
      <c r="W65" s="77"/>
    </row>
    <row r="66" spans="1:23" x14ac:dyDescent="0.25">
      <c r="A66" s="103"/>
      <c r="B66" s="98"/>
      <c r="C66" s="103"/>
      <c r="D66" s="105" t="s">
        <v>24</v>
      </c>
      <c r="E66" s="105">
        <v>3</v>
      </c>
      <c r="F66" s="68">
        <v>1</v>
      </c>
      <c r="G66" s="105">
        <v>233</v>
      </c>
      <c r="H66" s="68" t="s">
        <v>42</v>
      </c>
      <c r="I66" s="68">
        <v>267.96533347400998</v>
      </c>
      <c r="J66" s="68">
        <f t="shared" ref="J66:J109" si="25">I66-180</f>
        <v>87.965333474009981</v>
      </c>
      <c r="K66" s="68">
        <v>75.643935581514</v>
      </c>
      <c r="L66" s="68">
        <f t="shared" ref="L66:L109" si="26">RADIANS(K66)</f>
        <v>1.3202357350639109</v>
      </c>
      <c r="M66" s="68">
        <v>12.615438910986001</v>
      </c>
      <c r="N66" s="68">
        <f t="shared" ref="N66:N109" si="27">RADIANS(M66)</f>
        <v>0.22018094558091356</v>
      </c>
      <c r="O66" s="68">
        <v>88.259372003544001</v>
      </c>
      <c r="P66" s="74">
        <v>118.69377900000001</v>
      </c>
      <c r="Q66" s="74">
        <f>P66*(1/(TAN(L66)+TAN(N66)))</f>
        <v>28.732539145292098</v>
      </c>
      <c r="R66" s="74"/>
      <c r="S66" s="80">
        <f>AVERAGE(Q66:Q68)</f>
        <v>29.197311235139438</v>
      </c>
      <c r="T66" s="75">
        <f t="shared" si="0"/>
        <v>364.96639043924296</v>
      </c>
      <c r="U66" s="75">
        <f t="shared" si="8"/>
        <v>1459.8655617569718</v>
      </c>
      <c r="V66" s="76">
        <f t="shared" si="11"/>
        <v>182.48319521962148</v>
      </c>
      <c r="W66" s="77">
        <f t="shared" si="12"/>
        <v>729.93278087848591</v>
      </c>
    </row>
    <row r="67" spans="1:23" x14ac:dyDescent="0.25">
      <c r="A67" s="103"/>
      <c r="B67" s="98"/>
      <c r="C67" s="103"/>
      <c r="D67" s="105"/>
      <c r="E67" s="105"/>
      <c r="F67" s="68">
        <v>2</v>
      </c>
      <c r="G67" s="105"/>
      <c r="H67" s="68" t="s">
        <v>42</v>
      </c>
      <c r="I67" s="68">
        <v>267.96533347400998</v>
      </c>
      <c r="J67" s="68">
        <f t="shared" si="25"/>
        <v>87.965333474009981</v>
      </c>
      <c r="K67" s="68">
        <v>75.643935581514</v>
      </c>
      <c r="L67" s="68">
        <f t="shared" si="26"/>
        <v>1.3202357350639109</v>
      </c>
      <c r="M67" s="68">
        <v>12.615438910986001</v>
      </c>
      <c r="N67" s="68">
        <f t="shared" si="27"/>
        <v>0.22018094558091356</v>
      </c>
      <c r="O67" s="68">
        <v>88.259372003544001</v>
      </c>
      <c r="P67" s="74">
        <v>152.15482700000001</v>
      </c>
      <c r="Q67" s="74">
        <f>P67*(1/(TAN(L67)+TAN(N67)))</f>
        <v>36.832549774345352</v>
      </c>
      <c r="R67" s="74"/>
      <c r="S67" s="81">
        <v>29.197311235139438</v>
      </c>
      <c r="T67" s="75">
        <f t="shared" ref="T67:T130" si="28">S67/0.08</f>
        <v>364.96639043924296</v>
      </c>
      <c r="U67" s="75">
        <f t="shared" si="8"/>
        <v>1459.8655617569718</v>
      </c>
      <c r="V67" s="76">
        <f t="shared" si="11"/>
        <v>182.48319521962148</v>
      </c>
      <c r="W67" s="77">
        <f t="shared" si="12"/>
        <v>729.93278087848591</v>
      </c>
    </row>
    <row r="68" spans="1:23" x14ac:dyDescent="0.25">
      <c r="A68" s="103"/>
      <c r="B68" s="98"/>
      <c r="C68" s="103"/>
      <c r="D68" s="105"/>
      <c r="E68" s="105"/>
      <c r="F68" s="68">
        <v>3</v>
      </c>
      <c r="G68" s="105"/>
      <c r="H68" s="68" t="s">
        <v>42</v>
      </c>
      <c r="I68" s="68">
        <v>267.96533347400998</v>
      </c>
      <c r="J68" s="68">
        <f t="shared" si="25"/>
        <v>87.965333474009981</v>
      </c>
      <c r="K68" s="68">
        <v>75.643935581514</v>
      </c>
      <c r="L68" s="68">
        <f t="shared" si="26"/>
        <v>1.3202357350639109</v>
      </c>
      <c r="M68" s="68">
        <v>12.615438910986001</v>
      </c>
      <c r="N68" s="68">
        <f t="shared" si="27"/>
        <v>0.22018094558091356</v>
      </c>
      <c r="O68" s="68">
        <v>88.259372003544001</v>
      </c>
      <c r="P68" s="74">
        <v>90.992635000000007</v>
      </c>
      <c r="Q68" s="74">
        <f>P68*(1/(TAN(L68)+TAN(N68)))</f>
        <v>22.026844785780863</v>
      </c>
      <c r="R68" s="74"/>
      <c r="S68" s="82">
        <v>29.197311235139438</v>
      </c>
      <c r="T68" s="75">
        <f t="shared" si="28"/>
        <v>364.96639043924296</v>
      </c>
      <c r="U68" s="75">
        <f t="shared" si="8"/>
        <v>1459.8655617569718</v>
      </c>
      <c r="V68" s="76">
        <f t="shared" si="11"/>
        <v>182.48319521962148</v>
      </c>
      <c r="W68" s="77">
        <f t="shared" si="12"/>
        <v>729.93278087848591</v>
      </c>
    </row>
    <row r="69" spans="1:23" x14ac:dyDescent="0.25">
      <c r="A69" s="103"/>
      <c r="B69" s="98"/>
      <c r="C69" s="103"/>
      <c r="D69" s="105"/>
      <c r="E69" s="105">
        <v>4</v>
      </c>
      <c r="F69" s="68">
        <v>1</v>
      </c>
      <c r="G69" s="105">
        <v>231</v>
      </c>
      <c r="H69" s="68" t="s">
        <v>42</v>
      </c>
      <c r="I69" s="68">
        <v>267.96533347400998</v>
      </c>
      <c r="J69" s="68">
        <f t="shared" si="25"/>
        <v>87.965333474009981</v>
      </c>
      <c r="K69" s="68">
        <v>75.643935581514</v>
      </c>
      <c r="L69" s="68">
        <f t="shared" si="26"/>
        <v>1.3202357350639109</v>
      </c>
      <c r="M69" s="68">
        <v>12.615438910986001</v>
      </c>
      <c r="N69" s="68">
        <f t="shared" si="27"/>
        <v>0.22018094558091356</v>
      </c>
      <c r="O69" s="68">
        <v>88.259372003544001</v>
      </c>
      <c r="P69" s="74">
        <v>116.03296400000001</v>
      </c>
      <c r="Q69" s="74">
        <f t="shared" ref="Q69:Q120" si="29">P69*(1/(TAN(L69)+TAN(N69)))</f>
        <v>28.088428124563031</v>
      </c>
      <c r="R69" s="74"/>
      <c r="S69" s="80">
        <f>AVERAGE(Q69:Q74)</f>
        <v>30.492747934571966</v>
      </c>
      <c r="T69" s="75">
        <f t="shared" si="28"/>
        <v>381.15934918214958</v>
      </c>
      <c r="U69" s="75">
        <f t="shared" si="8"/>
        <v>1524.6373967285983</v>
      </c>
      <c r="V69" s="76">
        <f t="shared" si="11"/>
        <v>190.57967459107479</v>
      </c>
      <c r="W69" s="77">
        <f t="shared" si="12"/>
        <v>762.31869836429917</v>
      </c>
    </row>
    <row r="70" spans="1:23" x14ac:dyDescent="0.25">
      <c r="A70" s="103"/>
      <c r="B70" s="98"/>
      <c r="C70" s="103"/>
      <c r="D70" s="105"/>
      <c r="E70" s="105"/>
      <c r="F70" s="68">
        <v>2</v>
      </c>
      <c r="G70" s="105"/>
      <c r="H70" s="68" t="s">
        <v>42</v>
      </c>
      <c r="I70" s="68">
        <v>267.96533347400998</v>
      </c>
      <c r="J70" s="68">
        <f t="shared" si="25"/>
        <v>87.965333474009981</v>
      </c>
      <c r="K70" s="68">
        <v>75.643935581514</v>
      </c>
      <c r="L70" s="68">
        <f t="shared" si="26"/>
        <v>1.3202357350639109</v>
      </c>
      <c r="M70" s="68">
        <v>12.615438910986001</v>
      </c>
      <c r="N70" s="68">
        <f t="shared" si="27"/>
        <v>0.22018094558091356</v>
      </c>
      <c r="O70" s="68">
        <v>88.259372003544001</v>
      </c>
      <c r="P70" s="74">
        <v>131.90656799999999</v>
      </c>
      <c r="Q70" s="74">
        <f t="shared" si="29"/>
        <v>31.930996388455487</v>
      </c>
      <c r="R70" s="74"/>
      <c r="S70" s="81">
        <v>30.492747934571966</v>
      </c>
      <c r="T70" s="75">
        <f t="shared" si="28"/>
        <v>381.15934918214958</v>
      </c>
      <c r="U70" s="75">
        <f t="shared" si="8"/>
        <v>1524.6373967285983</v>
      </c>
      <c r="V70" s="76">
        <f t="shared" si="11"/>
        <v>190.57967459107479</v>
      </c>
      <c r="W70" s="77">
        <f t="shared" si="12"/>
        <v>762.31869836429917</v>
      </c>
    </row>
    <row r="71" spans="1:23" x14ac:dyDescent="0.25">
      <c r="A71" s="103"/>
      <c r="B71" s="98"/>
      <c r="C71" s="103"/>
      <c r="D71" s="105"/>
      <c r="E71" s="105"/>
      <c r="F71" s="68">
        <v>3</v>
      </c>
      <c r="G71" s="105"/>
      <c r="H71" s="68" t="s">
        <v>42</v>
      </c>
      <c r="I71" s="68">
        <v>267.96533347400998</v>
      </c>
      <c r="J71" s="68">
        <f t="shared" si="25"/>
        <v>87.965333474009981</v>
      </c>
      <c r="K71" s="68">
        <v>75.643935581514</v>
      </c>
      <c r="L71" s="68">
        <f t="shared" si="26"/>
        <v>1.3202357350639109</v>
      </c>
      <c r="M71" s="68">
        <v>12.615438910986001</v>
      </c>
      <c r="N71" s="68">
        <f t="shared" si="27"/>
        <v>0.22018094558091356</v>
      </c>
      <c r="O71" s="68">
        <v>88.259372003544001</v>
      </c>
      <c r="P71" s="74">
        <v>121.153139</v>
      </c>
      <c r="Q71" s="74">
        <f t="shared" si="29"/>
        <v>29.327883383783025</v>
      </c>
      <c r="R71" s="74"/>
      <c r="S71" s="81">
        <v>30.492747934571966</v>
      </c>
      <c r="T71" s="75">
        <f t="shared" si="28"/>
        <v>381.15934918214958</v>
      </c>
      <c r="U71" s="75">
        <f t="shared" si="8"/>
        <v>1524.6373967285983</v>
      </c>
      <c r="V71" s="76">
        <f t="shared" si="11"/>
        <v>190.57967459107479</v>
      </c>
      <c r="W71" s="77">
        <f t="shared" si="12"/>
        <v>762.31869836429917</v>
      </c>
    </row>
    <row r="72" spans="1:23" x14ac:dyDescent="0.25">
      <c r="A72" s="103"/>
      <c r="B72" s="98"/>
      <c r="C72" s="103"/>
      <c r="D72" s="105"/>
      <c r="E72" s="105"/>
      <c r="F72" s="68">
        <v>4</v>
      </c>
      <c r="G72" s="105"/>
      <c r="H72" s="68" t="s">
        <v>42</v>
      </c>
      <c r="I72" s="68">
        <v>267.96533347400998</v>
      </c>
      <c r="J72" s="68">
        <f t="shared" si="25"/>
        <v>87.965333474009981</v>
      </c>
      <c r="K72" s="68">
        <v>75.643935581514</v>
      </c>
      <c r="L72" s="68">
        <f t="shared" si="26"/>
        <v>1.3202357350639109</v>
      </c>
      <c r="M72" s="68">
        <v>12.615438910986001</v>
      </c>
      <c r="N72" s="68">
        <f t="shared" si="27"/>
        <v>0.22018094558091356</v>
      </c>
      <c r="O72" s="68">
        <v>88.259372003544001</v>
      </c>
      <c r="P72" s="74">
        <v>133.35234800000001</v>
      </c>
      <c r="Q72" s="74">
        <f t="shared" si="29"/>
        <v>32.280980446554111</v>
      </c>
      <c r="R72" s="74"/>
      <c r="S72" s="81">
        <v>30.492747934571966</v>
      </c>
      <c r="T72" s="75">
        <f t="shared" si="28"/>
        <v>381.15934918214958</v>
      </c>
      <c r="U72" s="75">
        <f t="shared" si="8"/>
        <v>1524.6373967285983</v>
      </c>
      <c r="V72" s="76">
        <f t="shared" si="11"/>
        <v>190.57967459107479</v>
      </c>
      <c r="W72" s="77">
        <f t="shared" si="12"/>
        <v>762.31869836429917</v>
      </c>
    </row>
    <row r="73" spans="1:23" x14ac:dyDescent="0.25">
      <c r="A73" s="103"/>
      <c r="B73" s="98"/>
      <c r="C73" s="103"/>
      <c r="D73" s="105"/>
      <c r="E73" s="105"/>
      <c r="F73" s="68">
        <v>5</v>
      </c>
      <c r="G73" s="105"/>
      <c r="H73" s="68" t="s">
        <v>42</v>
      </c>
      <c r="I73" s="68">
        <v>267.96533347400998</v>
      </c>
      <c r="J73" s="68">
        <f t="shared" si="25"/>
        <v>87.965333474009981</v>
      </c>
      <c r="K73" s="68">
        <v>75.643935581514</v>
      </c>
      <c r="L73" s="68">
        <f t="shared" si="26"/>
        <v>1.3202357350639109</v>
      </c>
      <c r="M73" s="68">
        <v>12.615438910986001</v>
      </c>
      <c r="N73" s="68">
        <f t="shared" si="27"/>
        <v>0.22018094558091356</v>
      </c>
      <c r="O73" s="68">
        <v>88.259372003544001</v>
      </c>
      <c r="P73" s="74">
        <v>132.37733399999999</v>
      </c>
      <c r="Q73" s="74">
        <f t="shared" si="29"/>
        <v>32.044956046975351</v>
      </c>
      <c r="R73" s="74"/>
      <c r="S73" s="81">
        <v>30.492747934571966</v>
      </c>
      <c r="T73" s="75">
        <f t="shared" si="28"/>
        <v>381.15934918214958</v>
      </c>
      <c r="U73" s="75">
        <f t="shared" ref="U73:U136" si="30">S73/0.02</f>
        <v>1524.6373967285983</v>
      </c>
      <c r="V73" s="76">
        <f t="shared" si="11"/>
        <v>190.57967459107479</v>
      </c>
      <c r="W73" s="77">
        <f t="shared" si="12"/>
        <v>762.31869836429917</v>
      </c>
    </row>
    <row r="74" spans="1:23" x14ac:dyDescent="0.25">
      <c r="A74" s="103"/>
      <c r="B74" s="98"/>
      <c r="C74" s="103"/>
      <c r="D74" s="105"/>
      <c r="E74" s="105"/>
      <c r="F74" s="68">
        <v>6</v>
      </c>
      <c r="G74" s="105"/>
      <c r="H74" s="68" t="s">
        <v>42</v>
      </c>
      <c r="I74" s="68">
        <v>267.96533347400998</v>
      </c>
      <c r="J74" s="68">
        <f t="shared" si="25"/>
        <v>87.965333474009981</v>
      </c>
      <c r="K74" s="68">
        <v>75.643935581514</v>
      </c>
      <c r="L74" s="68">
        <f t="shared" si="26"/>
        <v>1.3202357350639109</v>
      </c>
      <c r="M74" s="68">
        <v>12.615438910986001</v>
      </c>
      <c r="N74" s="68">
        <f t="shared" si="27"/>
        <v>0.22018094558091356</v>
      </c>
      <c r="O74" s="68">
        <v>88.259372003544001</v>
      </c>
      <c r="P74" s="74">
        <v>120.96873100000001</v>
      </c>
      <c r="Q74" s="74">
        <f t="shared" si="29"/>
        <v>29.283243217100786</v>
      </c>
      <c r="R74" s="74"/>
      <c r="S74" s="82">
        <v>30.492747934571966</v>
      </c>
      <c r="T74" s="75">
        <f t="shared" si="28"/>
        <v>381.15934918214958</v>
      </c>
      <c r="U74" s="75">
        <f t="shared" si="30"/>
        <v>1524.6373967285983</v>
      </c>
      <c r="V74" s="76">
        <f t="shared" si="11"/>
        <v>190.57967459107479</v>
      </c>
      <c r="W74" s="77">
        <f t="shared" si="12"/>
        <v>762.31869836429917</v>
      </c>
    </row>
    <row r="75" spans="1:23" x14ac:dyDescent="0.25">
      <c r="A75" s="103"/>
      <c r="B75" s="98"/>
      <c r="C75" s="103"/>
      <c r="D75" s="105"/>
      <c r="E75" s="105">
        <v>5</v>
      </c>
      <c r="F75" s="68">
        <v>1</v>
      </c>
      <c r="G75" s="105">
        <v>709</v>
      </c>
      <c r="H75" s="68" t="s">
        <v>42</v>
      </c>
      <c r="I75" s="68">
        <v>267.96533347400998</v>
      </c>
      <c r="J75" s="68">
        <f t="shared" si="25"/>
        <v>87.965333474009981</v>
      </c>
      <c r="K75" s="68">
        <v>75.643935581514</v>
      </c>
      <c r="L75" s="68">
        <f t="shared" si="26"/>
        <v>1.3202357350639109</v>
      </c>
      <c r="M75" s="68">
        <v>12.615438910986001</v>
      </c>
      <c r="N75" s="68">
        <f t="shared" si="27"/>
        <v>0.22018094558091356</v>
      </c>
      <c r="O75" s="68">
        <v>88.259372003544001</v>
      </c>
      <c r="P75" s="74">
        <v>67.183869000000001</v>
      </c>
      <c r="Q75" s="74">
        <f t="shared" si="29"/>
        <v>16.263389389385573</v>
      </c>
      <c r="R75" s="74"/>
      <c r="S75" s="80">
        <f>AVERAGE(Q75:Q76)</f>
        <v>18.65574737216107</v>
      </c>
      <c r="T75" s="75">
        <f t="shared" si="28"/>
        <v>233.19684215201337</v>
      </c>
      <c r="U75" s="75">
        <f t="shared" si="30"/>
        <v>932.7873686080535</v>
      </c>
      <c r="V75" s="76">
        <f t="shared" si="11"/>
        <v>116.59842107600669</v>
      </c>
      <c r="W75" s="77">
        <f t="shared" si="12"/>
        <v>466.39368430402675</v>
      </c>
    </row>
    <row r="76" spans="1:23" x14ac:dyDescent="0.25">
      <c r="A76" s="103"/>
      <c r="B76" s="98"/>
      <c r="C76" s="103"/>
      <c r="D76" s="105"/>
      <c r="E76" s="105"/>
      <c r="F76" s="68">
        <v>2</v>
      </c>
      <c r="G76" s="105"/>
      <c r="H76" s="68" t="s">
        <v>42</v>
      </c>
      <c r="I76" s="68">
        <v>267.96533347400998</v>
      </c>
      <c r="J76" s="68">
        <f t="shared" si="25"/>
        <v>87.965333474009981</v>
      </c>
      <c r="K76" s="68">
        <v>75.643935581514</v>
      </c>
      <c r="L76" s="68">
        <f t="shared" si="26"/>
        <v>1.3202357350639109</v>
      </c>
      <c r="M76" s="68">
        <v>12.615438910986001</v>
      </c>
      <c r="N76" s="68">
        <f t="shared" si="27"/>
        <v>0.22018094558091356</v>
      </c>
      <c r="O76" s="68">
        <v>88.259372003544001</v>
      </c>
      <c r="P76" s="74">
        <v>86.949473999999995</v>
      </c>
      <c r="Q76" s="74">
        <f t="shared" si="29"/>
        <v>21.048105354936567</v>
      </c>
      <c r="R76" s="74"/>
      <c r="S76" s="82">
        <v>18.65574737216107</v>
      </c>
      <c r="T76" s="75">
        <f t="shared" si="28"/>
        <v>233.19684215201337</v>
      </c>
      <c r="U76" s="75">
        <f t="shared" si="30"/>
        <v>932.7873686080535</v>
      </c>
      <c r="V76" s="76">
        <f t="shared" ref="V76:V139" si="31">S76/0.16</f>
        <v>116.59842107600669</v>
      </c>
      <c r="W76" s="77">
        <f t="shared" ref="W76:W139" si="32">S76/0.04</f>
        <v>466.39368430402675</v>
      </c>
    </row>
    <row r="77" spans="1:23" x14ac:dyDescent="0.25">
      <c r="A77" s="103"/>
      <c r="B77" s="98"/>
      <c r="C77" s="103"/>
      <c r="D77" s="105"/>
      <c r="E77" s="105">
        <v>6</v>
      </c>
      <c r="F77" s="68">
        <v>1</v>
      </c>
      <c r="G77" s="105">
        <v>232</v>
      </c>
      <c r="H77" s="68" t="s">
        <v>42</v>
      </c>
      <c r="I77" s="68">
        <v>267.96533347400998</v>
      </c>
      <c r="J77" s="68">
        <f t="shared" si="25"/>
        <v>87.965333474009981</v>
      </c>
      <c r="K77" s="68">
        <v>75.643935581514</v>
      </c>
      <c r="L77" s="68">
        <f t="shared" si="26"/>
        <v>1.3202357350639109</v>
      </c>
      <c r="M77" s="68">
        <v>12.615438910986001</v>
      </c>
      <c r="N77" s="68">
        <f t="shared" si="27"/>
        <v>0.22018094558091356</v>
      </c>
      <c r="O77" s="68">
        <v>88.259372003544001</v>
      </c>
      <c r="P77" s="74">
        <v>300.11293899999998</v>
      </c>
      <c r="Q77" s="74">
        <f t="shared" si="29"/>
        <v>72.64918886630241</v>
      </c>
      <c r="R77" s="74"/>
      <c r="S77" s="80">
        <f>AVERAGE(Q77:Q84)</f>
        <v>43.052981274795478</v>
      </c>
      <c r="T77" s="75">
        <f t="shared" si="28"/>
        <v>538.16226593494343</v>
      </c>
      <c r="U77" s="75">
        <f t="shared" si="30"/>
        <v>2152.6490637397737</v>
      </c>
      <c r="V77" s="76">
        <f t="shared" si="31"/>
        <v>269.08113296747172</v>
      </c>
      <c r="W77" s="77">
        <f t="shared" si="32"/>
        <v>1076.3245318698869</v>
      </c>
    </row>
    <row r="78" spans="1:23" x14ac:dyDescent="0.25">
      <c r="A78" s="103"/>
      <c r="B78" s="98"/>
      <c r="C78" s="103"/>
      <c r="D78" s="105"/>
      <c r="E78" s="105"/>
      <c r="F78" s="68">
        <v>2</v>
      </c>
      <c r="G78" s="105"/>
      <c r="H78" s="68" t="s">
        <v>42</v>
      </c>
      <c r="I78" s="68">
        <v>267.96533347400998</v>
      </c>
      <c r="J78" s="68">
        <f t="shared" si="25"/>
        <v>87.965333474009981</v>
      </c>
      <c r="K78" s="68">
        <v>75.643935581514</v>
      </c>
      <c r="L78" s="68">
        <f t="shared" si="26"/>
        <v>1.3202357350639109</v>
      </c>
      <c r="M78" s="68">
        <v>12.615438910986001</v>
      </c>
      <c r="N78" s="68">
        <f t="shared" si="27"/>
        <v>0.22018094558091356</v>
      </c>
      <c r="O78" s="68">
        <v>88.259372003544001</v>
      </c>
      <c r="P78" s="74">
        <v>219.61725300000001</v>
      </c>
      <c r="Q78" s="74">
        <f t="shared" si="29"/>
        <v>53.163370245411251</v>
      </c>
      <c r="R78" s="74"/>
      <c r="S78" s="81">
        <v>43.052981274795478</v>
      </c>
      <c r="T78" s="75">
        <f t="shared" si="28"/>
        <v>538.16226593494343</v>
      </c>
      <c r="U78" s="75">
        <f t="shared" si="30"/>
        <v>2152.6490637397737</v>
      </c>
      <c r="V78" s="76">
        <f t="shared" si="31"/>
        <v>269.08113296747172</v>
      </c>
      <c r="W78" s="77">
        <f t="shared" si="32"/>
        <v>1076.3245318698869</v>
      </c>
    </row>
    <row r="79" spans="1:23" x14ac:dyDescent="0.25">
      <c r="A79" s="103"/>
      <c r="B79" s="98"/>
      <c r="C79" s="103"/>
      <c r="D79" s="105"/>
      <c r="E79" s="105"/>
      <c r="F79" s="68">
        <v>3</v>
      </c>
      <c r="G79" s="105"/>
      <c r="H79" s="68" t="s">
        <v>42</v>
      </c>
      <c r="I79" s="68">
        <v>267.96533347400998</v>
      </c>
      <c r="J79" s="68">
        <f t="shared" si="25"/>
        <v>87.965333474009981</v>
      </c>
      <c r="K79" s="68">
        <v>75.643935581514</v>
      </c>
      <c r="L79" s="68">
        <f t="shared" si="26"/>
        <v>1.3202357350639109</v>
      </c>
      <c r="M79" s="68">
        <v>12.615438910986001</v>
      </c>
      <c r="N79" s="68">
        <f t="shared" si="27"/>
        <v>0.22018094558091356</v>
      </c>
      <c r="O79" s="68">
        <v>88.259372003544001</v>
      </c>
      <c r="P79" s="74">
        <v>121.057205</v>
      </c>
      <c r="Q79" s="74">
        <f t="shared" si="29"/>
        <v>29.304660368780997</v>
      </c>
      <c r="R79" s="74"/>
      <c r="S79" s="81">
        <v>43.052981274795478</v>
      </c>
      <c r="T79" s="75">
        <f t="shared" si="28"/>
        <v>538.16226593494343</v>
      </c>
      <c r="U79" s="75">
        <f t="shared" si="30"/>
        <v>2152.6490637397737</v>
      </c>
      <c r="V79" s="76">
        <f t="shared" si="31"/>
        <v>269.08113296747172</v>
      </c>
      <c r="W79" s="77">
        <f t="shared" si="32"/>
        <v>1076.3245318698869</v>
      </c>
    </row>
    <row r="80" spans="1:23" x14ac:dyDescent="0.25">
      <c r="A80" s="103"/>
      <c r="B80" s="98"/>
      <c r="C80" s="103"/>
      <c r="D80" s="105"/>
      <c r="E80" s="105"/>
      <c r="F80" s="68">
        <v>4</v>
      </c>
      <c r="G80" s="105"/>
      <c r="H80" s="68" t="s">
        <v>42</v>
      </c>
      <c r="I80" s="68">
        <v>267.96533347400998</v>
      </c>
      <c r="J80" s="68">
        <f t="shared" si="25"/>
        <v>87.965333474009981</v>
      </c>
      <c r="K80" s="68">
        <v>75.643935581514</v>
      </c>
      <c r="L80" s="68">
        <f t="shared" si="26"/>
        <v>1.3202357350639109</v>
      </c>
      <c r="M80" s="68">
        <v>12.615438910986001</v>
      </c>
      <c r="N80" s="68">
        <f t="shared" si="27"/>
        <v>0.22018094558091356</v>
      </c>
      <c r="O80" s="68">
        <v>88.259372003544001</v>
      </c>
      <c r="P80" s="74">
        <v>191.18061299999999</v>
      </c>
      <c r="Q80" s="74">
        <f t="shared" si="29"/>
        <v>46.279632286738796</v>
      </c>
      <c r="R80" s="74"/>
      <c r="S80" s="81">
        <v>43.052981274795478</v>
      </c>
      <c r="T80" s="75">
        <f t="shared" si="28"/>
        <v>538.16226593494343</v>
      </c>
      <c r="U80" s="75">
        <f t="shared" si="30"/>
        <v>2152.6490637397737</v>
      </c>
      <c r="V80" s="76">
        <f t="shared" si="31"/>
        <v>269.08113296747172</v>
      </c>
      <c r="W80" s="77">
        <f t="shared" si="32"/>
        <v>1076.3245318698869</v>
      </c>
    </row>
    <row r="81" spans="1:23" x14ac:dyDescent="0.25">
      <c r="A81" s="103"/>
      <c r="B81" s="98"/>
      <c r="C81" s="103"/>
      <c r="D81" s="105"/>
      <c r="E81" s="105"/>
      <c r="F81" s="68">
        <v>5</v>
      </c>
      <c r="G81" s="105"/>
      <c r="H81" s="68" t="s">
        <v>42</v>
      </c>
      <c r="I81" s="68">
        <v>267.96533347400998</v>
      </c>
      <c r="J81" s="68">
        <f t="shared" si="25"/>
        <v>87.965333474009981</v>
      </c>
      <c r="K81" s="68">
        <v>75.643935581514</v>
      </c>
      <c r="L81" s="68">
        <f t="shared" si="26"/>
        <v>1.3202357350639109</v>
      </c>
      <c r="M81" s="68">
        <v>12.615438910986001</v>
      </c>
      <c r="N81" s="68">
        <f t="shared" si="27"/>
        <v>0.22018094558091356</v>
      </c>
      <c r="O81" s="68">
        <v>88.259372003544001</v>
      </c>
      <c r="P81" s="74">
        <v>155.78834699999999</v>
      </c>
      <c r="Q81" s="74">
        <f t="shared" si="29"/>
        <v>37.712126248485596</v>
      </c>
      <c r="R81" s="74"/>
      <c r="S81" s="81">
        <v>43.052981274795478</v>
      </c>
      <c r="T81" s="75">
        <f t="shared" si="28"/>
        <v>538.16226593494343</v>
      </c>
      <c r="U81" s="75">
        <f t="shared" si="30"/>
        <v>2152.6490637397737</v>
      </c>
      <c r="V81" s="76">
        <f t="shared" si="31"/>
        <v>269.08113296747172</v>
      </c>
      <c r="W81" s="77">
        <f t="shared" si="32"/>
        <v>1076.3245318698869</v>
      </c>
    </row>
    <row r="82" spans="1:23" x14ac:dyDescent="0.25">
      <c r="A82" s="103"/>
      <c r="B82" s="98"/>
      <c r="C82" s="103"/>
      <c r="D82" s="105"/>
      <c r="E82" s="105"/>
      <c r="F82" s="68">
        <v>6</v>
      </c>
      <c r="G82" s="105"/>
      <c r="H82" s="68" t="s">
        <v>42</v>
      </c>
      <c r="I82" s="68">
        <v>267.96533347400998</v>
      </c>
      <c r="J82" s="68">
        <f t="shared" si="25"/>
        <v>87.965333474009981</v>
      </c>
      <c r="K82" s="68">
        <v>75.643935581514</v>
      </c>
      <c r="L82" s="68">
        <f t="shared" si="26"/>
        <v>1.3202357350639109</v>
      </c>
      <c r="M82" s="68">
        <v>12.615438910986001</v>
      </c>
      <c r="N82" s="68">
        <f t="shared" si="27"/>
        <v>0.22018094558091356</v>
      </c>
      <c r="O82" s="68">
        <v>88.259372003544001</v>
      </c>
      <c r="P82" s="74">
        <v>171.741908</v>
      </c>
      <c r="Q82" s="74">
        <f t="shared" si="29"/>
        <v>41.57404992975372</v>
      </c>
      <c r="R82" s="74"/>
      <c r="S82" s="81">
        <v>43.052981274795478</v>
      </c>
      <c r="T82" s="75">
        <f t="shared" si="28"/>
        <v>538.16226593494343</v>
      </c>
      <c r="U82" s="75">
        <f t="shared" si="30"/>
        <v>2152.6490637397737</v>
      </c>
      <c r="V82" s="76">
        <f t="shared" si="31"/>
        <v>269.08113296747172</v>
      </c>
      <c r="W82" s="77">
        <f t="shared" si="32"/>
        <v>1076.3245318698869</v>
      </c>
    </row>
    <row r="83" spans="1:23" x14ac:dyDescent="0.25">
      <c r="A83" s="103"/>
      <c r="B83" s="98"/>
      <c r="C83" s="103"/>
      <c r="D83" s="105"/>
      <c r="E83" s="105"/>
      <c r="F83" s="68">
        <v>7</v>
      </c>
      <c r="G83" s="105"/>
      <c r="H83" s="68" t="s">
        <v>42</v>
      </c>
      <c r="I83" s="68">
        <v>267.96533347400998</v>
      </c>
      <c r="J83" s="68">
        <f t="shared" si="25"/>
        <v>87.965333474009981</v>
      </c>
      <c r="K83" s="68">
        <v>75.643935581514</v>
      </c>
      <c r="L83" s="68">
        <f t="shared" si="26"/>
        <v>1.3202357350639109</v>
      </c>
      <c r="M83" s="68">
        <v>12.615438910986001</v>
      </c>
      <c r="N83" s="68">
        <f t="shared" si="27"/>
        <v>0.22018094558091356</v>
      </c>
      <c r="O83" s="68">
        <v>88.259372003544001</v>
      </c>
      <c r="P83" s="74">
        <v>129.31424899999999</v>
      </c>
      <c r="Q83" s="74">
        <f t="shared" si="29"/>
        <v>31.303466388382066</v>
      </c>
      <c r="R83" s="74"/>
      <c r="S83" s="81">
        <v>43.052981274795478</v>
      </c>
      <c r="T83" s="75">
        <f t="shared" si="28"/>
        <v>538.16226593494343</v>
      </c>
      <c r="U83" s="75">
        <f t="shared" si="30"/>
        <v>2152.6490637397737</v>
      </c>
      <c r="V83" s="76">
        <f t="shared" si="31"/>
        <v>269.08113296747172</v>
      </c>
      <c r="W83" s="77">
        <f t="shared" si="32"/>
        <v>1076.3245318698869</v>
      </c>
    </row>
    <row r="84" spans="1:23" x14ac:dyDescent="0.25">
      <c r="A84" s="103"/>
      <c r="B84" s="98"/>
      <c r="C84" s="103"/>
      <c r="D84" s="105"/>
      <c r="E84" s="105"/>
      <c r="F84" s="68">
        <v>8</v>
      </c>
      <c r="G84" s="105"/>
      <c r="H84" s="68" t="s">
        <v>42</v>
      </c>
      <c r="I84" s="68">
        <v>267.96533347400998</v>
      </c>
      <c r="J84" s="68">
        <f t="shared" si="25"/>
        <v>87.965333474009981</v>
      </c>
      <c r="K84" s="68">
        <v>75.643935581514</v>
      </c>
      <c r="L84" s="68">
        <f t="shared" si="26"/>
        <v>1.3202357350639109</v>
      </c>
      <c r="M84" s="68">
        <v>12.615438910986001</v>
      </c>
      <c r="N84" s="68">
        <f t="shared" si="27"/>
        <v>0.22018094558091356</v>
      </c>
      <c r="O84" s="68">
        <v>88.259372003544001</v>
      </c>
      <c r="P84" s="74">
        <v>133.998333</v>
      </c>
      <c r="Q84" s="74">
        <f t="shared" si="29"/>
        <v>32.437355864509009</v>
      </c>
      <c r="R84" s="74"/>
      <c r="S84" s="82">
        <v>43.052981274795478</v>
      </c>
      <c r="T84" s="75">
        <f t="shared" si="28"/>
        <v>538.16226593494343</v>
      </c>
      <c r="U84" s="75">
        <f t="shared" si="30"/>
        <v>2152.6490637397737</v>
      </c>
      <c r="V84" s="76">
        <f t="shared" si="31"/>
        <v>269.08113296747172</v>
      </c>
      <c r="W84" s="77">
        <f t="shared" si="32"/>
        <v>1076.3245318698869</v>
      </c>
    </row>
    <row r="85" spans="1:23" x14ac:dyDescent="0.25">
      <c r="A85" s="103"/>
      <c r="B85" s="98"/>
      <c r="C85" s="103"/>
      <c r="D85" s="105"/>
      <c r="E85" s="105">
        <v>7</v>
      </c>
      <c r="F85" s="68">
        <v>1</v>
      </c>
      <c r="G85" s="105">
        <v>706</v>
      </c>
      <c r="H85" s="68" t="s">
        <v>42</v>
      </c>
      <c r="I85" s="68">
        <v>267.96533347400998</v>
      </c>
      <c r="J85" s="68">
        <f t="shared" si="25"/>
        <v>87.965333474009981</v>
      </c>
      <c r="K85" s="68">
        <v>75.643935581514</v>
      </c>
      <c r="L85" s="68">
        <f t="shared" si="26"/>
        <v>1.3202357350639109</v>
      </c>
      <c r="M85" s="68">
        <v>12.615438910986001</v>
      </c>
      <c r="N85" s="68">
        <f t="shared" si="27"/>
        <v>0.22018094558091356</v>
      </c>
      <c r="O85" s="68">
        <v>88.259372003544001</v>
      </c>
      <c r="P85" s="74">
        <v>88.852597000000003</v>
      </c>
      <c r="Q85" s="74">
        <f t="shared" si="29"/>
        <v>21.508799727939937</v>
      </c>
      <c r="R85" s="74"/>
      <c r="S85" s="80">
        <f>AVERAGE(Q85:Q87)</f>
        <v>19.880135009721499</v>
      </c>
      <c r="T85" s="75">
        <f t="shared" si="28"/>
        <v>248.50168762151873</v>
      </c>
      <c r="U85" s="75">
        <f t="shared" si="30"/>
        <v>994.00675048607491</v>
      </c>
      <c r="V85" s="76">
        <f t="shared" si="31"/>
        <v>124.25084381075936</v>
      </c>
      <c r="W85" s="77">
        <f t="shared" si="32"/>
        <v>497.00337524303745</v>
      </c>
    </row>
    <row r="86" spans="1:23" x14ac:dyDescent="0.25">
      <c r="A86" s="103"/>
      <c r="B86" s="98"/>
      <c r="C86" s="103"/>
      <c r="D86" s="105"/>
      <c r="E86" s="105"/>
      <c r="F86" s="68">
        <v>2</v>
      </c>
      <c r="G86" s="105"/>
      <c r="H86" s="68" t="s">
        <v>42</v>
      </c>
      <c r="I86" s="68">
        <v>267.96533347400998</v>
      </c>
      <c r="J86" s="68">
        <f t="shared" si="25"/>
        <v>87.965333474009981</v>
      </c>
      <c r="K86" s="68">
        <v>75.643935581514</v>
      </c>
      <c r="L86" s="68">
        <f t="shared" si="26"/>
        <v>1.3202357350639109</v>
      </c>
      <c r="M86" s="68">
        <v>12.615438910986001</v>
      </c>
      <c r="N86" s="68">
        <f t="shared" si="27"/>
        <v>0.22018094558091356</v>
      </c>
      <c r="O86" s="68">
        <v>88.259372003544001</v>
      </c>
      <c r="P86" s="74">
        <v>83.590277</v>
      </c>
      <c r="Q86" s="74">
        <f t="shared" si="29"/>
        <v>20.234935026108737</v>
      </c>
      <c r="R86" s="74"/>
      <c r="S86" s="81">
        <v>19.880135009721499</v>
      </c>
      <c r="T86" s="75">
        <f t="shared" si="28"/>
        <v>248.50168762151873</v>
      </c>
      <c r="U86" s="75">
        <f t="shared" si="30"/>
        <v>994.00675048607491</v>
      </c>
      <c r="V86" s="76">
        <f t="shared" si="31"/>
        <v>124.25084381075936</v>
      </c>
      <c r="W86" s="77">
        <f t="shared" si="32"/>
        <v>497.00337524303745</v>
      </c>
    </row>
    <row r="87" spans="1:23" x14ac:dyDescent="0.25">
      <c r="A87" s="103"/>
      <c r="B87" s="98"/>
      <c r="C87" s="103"/>
      <c r="D87" s="105"/>
      <c r="E87" s="105"/>
      <c r="F87" s="68">
        <v>3</v>
      </c>
      <c r="G87" s="105"/>
      <c r="H87" s="68" t="s">
        <v>42</v>
      </c>
      <c r="I87" s="68">
        <v>267.96533347400998</v>
      </c>
      <c r="J87" s="68">
        <f t="shared" si="25"/>
        <v>87.965333474009981</v>
      </c>
      <c r="K87" s="68">
        <v>75.643935581514</v>
      </c>
      <c r="L87" s="68">
        <f t="shared" si="26"/>
        <v>1.3202357350639109</v>
      </c>
      <c r="M87" s="68">
        <v>12.615438910986001</v>
      </c>
      <c r="N87" s="68">
        <f t="shared" si="27"/>
        <v>0.22018094558091356</v>
      </c>
      <c r="O87" s="68">
        <v>88.259372003544001</v>
      </c>
      <c r="P87" s="74">
        <v>73.930932999999996</v>
      </c>
      <c r="Q87" s="74">
        <f t="shared" si="29"/>
        <v>17.896670275115827</v>
      </c>
      <c r="R87" s="74"/>
      <c r="S87" s="82">
        <v>19.880135009721499</v>
      </c>
      <c r="T87" s="75">
        <f t="shared" si="28"/>
        <v>248.50168762151873</v>
      </c>
      <c r="U87" s="75">
        <f t="shared" si="30"/>
        <v>994.00675048607491</v>
      </c>
      <c r="V87" s="76">
        <f t="shared" si="31"/>
        <v>124.25084381075936</v>
      </c>
      <c r="W87" s="77">
        <f t="shared" si="32"/>
        <v>497.00337524303745</v>
      </c>
    </row>
    <row r="88" spans="1:23" x14ac:dyDescent="0.25">
      <c r="A88" s="103"/>
      <c r="B88" s="98"/>
      <c r="C88" s="103"/>
      <c r="D88" s="105"/>
      <c r="E88" s="105">
        <v>8</v>
      </c>
      <c r="F88" s="68">
        <v>1</v>
      </c>
      <c r="G88" s="105">
        <v>707</v>
      </c>
      <c r="H88" s="68" t="s">
        <v>42</v>
      </c>
      <c r="I88" s="68">
        <v>267.96533347400998</v>
      </c>
      <c r="J88" s="68">
        <f t="shared" si="25"/>
        <v>87.965333474009981</v>
      </c>
      <c r="K88" s="68">
        <v>75.643935581514</v>
      </c>
      <c r="L88" s="68">
        <f t="shared" si="26"/>
        <v>1.3202357350639109</v>
      </c>
      <c r="M88" s="68">
        <v>12.615438910986001</v>
      </c>
      <c r="N88" s="68">
        <f t="shared" si="27"/>
        <v>0.22018094558091356</v>
      </c>
      <c r="O88" s="68">
        <v>88.259372003544001</v>
      </c>
      <c r="P88" s="74">
        <v>112.720721</v>
      </c>
      <c r="Q88" s="74">
        <f t="shared" si="29"/>
        <v>27.286624083458062</v>
      </c>
      <c r="R88" s="74"/>
      <c r="S88" s="80">
        <f>AVERAGE(Q88:Q90)</f>
        <v>26.626572889548857</v>
      </c>
      <c r="T88" s="75">
        <f t="shared" si="28"/>
        <v>332.83216111936071</v>
      </c>
      <c r="U88" s="75">
        <f t="shared" si="30"/>
        <v>1331.3286444774428</v>
      </c>
      <c r="V88" s="76">
        <f t="shared" si="31"/>
        <v>166.41608055968035</v>
      </c>
      <c r="W88" s="77">
        <f t="shared" si="32"/>
        <v>665.66432223872141</v>
      </c>
    </row>
    <row r="89" spans="1:23" x14ac:dyDescent="0.25">
      <c r="A89" s="103"/>
      <c r="B89" s="98"/>
      <c r="C89" s="103"/>
      <c r="D89" s="105"/>
      <c r="E89" s="105"/>
      <c r="F89" s="68">
        <v>2</v>
      </c>
      <c r="G89" s="105"/>
      <c r="H89" s="68" t="s">
        <v>42</v>
      </c>
      <c r="I89" s="68">
        <v>267.96533347400998</v>
      </c>
      <c r="J89" s="68">
        <f t="shared" si="25"/>
        <v>87.965333474009981</v>
      </c>
      <c r="K89" s="68">
        <v>75.643935581514</v>
      </c>
      <c r="L89" s="68">
        <f t="shared" si="26"/>
        <v>1.3202357350639109</v>
      </c>
      <c r="M89" s="68">
        <v>12.615438910986001</v>
      </c>
      <c r="N89" s="68">
        <f t="shared" si="27"/>
        <v>0.22018094558091356</v>
      </c>
      <c r="O89" s="68">
        <v>88.259372003544001</v>
      </c>
      <c r="P89" s="74">
        <v>91.850560000000002</v>
      </c>
      <c r="Q89" s="74">
        <f t="shared" si="29"/>
        <v>22.234525119610527</v>
      </c>
      <c r="R89" s="74"/>
      <c r="S89" s="81">
        <v>26.626572889548857</v>
      </c>
      <c r="T89" s="75">
        <f t="shared" si="28"/>
        <v>332.83216111936071</v>
      </c>
      <c r="U89" s="75">
        <f t="shared" si="30"/>
        <v>1331.3286444774428</v>
      </c>
      <c r="V89" s="76">
        <f t="shared" si="31"/>
        <v>166.41608055968035</v>
      </c>
      <c r="W89" s="77">
        <f t="shared" si="32"/>
        <v>665.66432223872141</v>
      </c>
    </row>
    <row r="90" spans="1:23" x14ac:dyDescent="0.25">
      <c r="A90" s="103"/>
      <c r="B90" s="98"/>
      <c r="C90" s="103"/>
      <c r="D90" s="105"/>
      <c r="E90" s="105"/>
      <c r="F90" s="68">
        <v>3</v>
      </c>
      <c r="G90" s="105"/>
      <c r="H90" s="68" t="s">
        <v>42</v>
      </c>
      <c r="I90" s="68">
        <v>267.96533347400998</v>
      </c>
      <c r="J90" s="68">
        <f t="shared" si="25"/>
        <v>87.965333474009981</v>
      </c>
      <c r="K90" s="68">
        <v>75.643935581514</v>
      </c>
      <c r="L90" s="68">
        <f t="shared" si="26"/>
        <v>1.3202357350639109</v>
      </c>
      <c r="M90" s="68">
        <v>12.615438910986001</v>
      </c>
      <c r="N90" s="68">
        <f t="shared" si="27"/>
        <v>0.22018094558091356</v>
      </c>
      <c r="O90" s="68">
        <v>88.259372003544001</v>
      </c>
      <c r="P90" s="74">
        <v>125.41089100000001</v>
      </c>
      <c r="Q90" s="74">
        <f t="shared" si="29"/>
        <v>30.358569465577979</v>
      </c>
      <c r="R90" s="74"/>
      <c r="S90" s="82">
        <v>26.626572889548857</v>
      </c>
      <c r="T90" s="75">
        <f t="shared" si="28"/>
        <v>332.83216111936071</v>
      </c>
      <c r="U90" s="75">
        <f t="shared" si="30"/>
        <v>1331.3286444774428</v>
      </c>
      <c r="V90" s="76">
        <f t="shared" si="31"/>
        <v>166.41608055968035</v>
      </c>
      <c r="W90" s="77">
        <f t="shared" si="32"/>
        <v>665.66432223872141</v>
      </c>
    </row>
    <row r="91" spans="1:23" x14ac:dyDescent="0.25">
      <c r="A91" s="103"/>
      <c r="B91" s="98"/>
      <c r="C91" s="103"/>
      <c r="D91" s="105"/>
      <c r="E91" s="105">
        <v>9</v>
      </c>
      <c r="F91" s="68">
        <v>1</v>
      </c>
      <c r="G91" s="105">
        <v>235</v>
      </c>
      <c r="H91" s="68" t="s">
        <v>42</v>
      </c>
      <c r="I91" s="68">
        <v>267.96533347400998</v>
      </c>
      <c r="J91" s="68">
        <f t="shared" si="25"/>
        <v>87.965333474009981</v>
      </c>
      <c r="K91" s="68">
        <v>75.643935581514</v>
      </c>
      <c r="L91" s="68">
        <f t="shared" si="26"/>
        <v>1.3202357350639109</v>
      </c>
      <c r="M91" s="68">
        <v>12.615438910986001</v>
      </c>
      <c r="N91" s="68">
        <f t="shared" si="27"/>
        <v>0.22018094558091356</v>
      </c>
      <c r="O91" s="68">
        <v>88.259372003544001</v>
      </c>
      <c r="P91" s="74">
        <v>103.20230599999999</v>
      </c>
      <c r="Q91" s="74">
        <f t="shared" si="29"/>
        <v>24.982474414513444</v>
      </c>
      <c r="R91" s="74"/>
      <c r="S91" s="80">
        <f>AVERAGE(Q91:Q94)</f>
        <v>21.02264086655272</v>
      </c>
      <c r="T91" s="75">
        <f t="shared" si="28"/>
        <v>262.783010831909</v>
      </c>
      <c r="U91" s="75">
        <f t="shared" si="30"/>
        <v>1051.132043327636</v>
      </c>
      <c r="V91" s="76">
        <f t="shared" si="31"/>
        <v>131.3915054159545</v>
      </c>
      <c r="W91" s="77">
        <f t="shared" si="32"/>
        <v>525.56602166381799</v>
      </c>
    </row>
    <row r="92" spans="1:23" x14ac:dyDescent="0.25">
      <c r="A92" s="103"/>
      <c r="B92" s="98"/>
      <c r="C92" s="103"/>
      <c r="D92" s="105"/>
      <c r="E92" s="105"/>
      <c r="F92" s="68">
        <v>2</v>
      </c>
      <c r="G92" s="105"/>
      <c r="H92" s="68" t="s">
        <v>42</v>
      </c>
      <c r="I92" s="68">
        <v>267.96533347400998</v>
      </c>
      <c r="J92" s="68">
        <f t="shared" si="25"/>
        <v>87.965333474009981</v>
      </c>
      <c r="K92" s="68">
        <v>75.643935581514</v>
      </c>
      <c r="L92" s="68">
        <f t="shared" si="26"/>
        <v>1.3202357350639109</v>
      </c>
      <c r="M92" s="68">
        <v>12.615438910986001</v>
      </c>
      <c r="N92" s="68">
        <f t="shared" si="27"/>
        <v>0.22018094558091356</v>
      </c>
      <c r="O92" s="68">
        <v>88.259372003544001</v>
      </c>
      <c r="P92" s="74">
        <v>84.381217000000007</v>
      </c>
      <c r="Q92" s="74">
        <f t="shared" si="29"/>
        <v>20.426400111330917</v>
      </c>
      <c r="R92" s="74"/>
      <c r="S92" s="81">
        <v>21.02264086655272</v>
      </c>
      <c r="T92" s="75">
        <f t="shared" si="28"/>
        <v>262.783010831909</v>
      </c>
      <c r="U92" s="75">
        <f t="shared" si="30"/>
        <v>1051.132043327636</v>
      </c>
      <c r="V92" s="76">
        <f t="shared" si="31"/>
        <v>131.3915054159545</v>
      </c>
      <c r="W92" s="77">
        <f t="shared" si="32"/>
        <v>525.56602166381799</v>
      </c>
    </row>
    <row r="93" spans="1:23" x14ac:dyDescent="0.25">
      <c r="A93" s="103"/>
      <c r="B93" s="98"/>
      <c r="C93" s="103"/>
      <c r="D93" s="105"/>
      <c r="E93" s="105"/>
      <c r="F93" s="68">
        <v>3</v>
      </c>
      <c r="G93" s="105"/>
      <c r="H93" s="68" t="s">
        <v>42</v>
      </c>
      <c r="I93" s="68">
        <v>267.96533347400998</v>
      </c>
      <c r="J93" s="68">
        <f t="shared" si="25"/>
        <v>87.965333474009981</v>
      </c>
      <c r="K93" s="68">
        <v>75.643935581514</v>
      </c>
      <c r="L93" s="68">
        <f t="shared" si="26"/>
        <v>1.3202357350639109</v>
      </c>
      <c r="M93" s="68">
        <v>12.615438910986001</v>
      </c>
      <c r="N93" s="68">
        <f t="shared" si="27"/>
        <v>0.22018094558091356</v>
      </c>
      <c r="O93" s="68">
        <v>88.259372003544001</v>
      </c>
      <c r="P93" s="74">
        <v>88.297242999999995</v>
      </c>
      <c r="Q93" s="74">
        <f t="shared" si="29"/>
        <v>21.374363612762455</v>
      </c>
      <c r="R93" s="74"/>
      <c r="S93" s="81">
        <v>21.02264086655272</v>
      </c>
      <c r="T93" s="75">
        <f t="shared" si="28"/>
        <v>262.783010831909</v>
      </c>
      <c r="U93" s="75">
        <f t="shared" si="30"/>
        <v>1051.132043327636</v>
      </c>
      <c r="V93" s="76">
        <f t="shared" si="31"/>
        <v>131.3915054159545</v>
      </c>
      <c r="W93" s="77">
        <f t="shared" si="32"/>
        <v>525.56602166381799</v>
      </c>
    </row>
    <row r="94" spans="1:23" x14ac:dyDescent="0.25">
      <c r="A94" s="103"/>
      <c r="B94" s="98"/>
      <c r="C94" s="103"/>
      <c r="D94" s="105"/>
      <c r="E94" s="105"/>
      <c r="F94" s="68">
        <v>4</v>
      </c>
      <c r="G94" s="105"/>
      <c r="H94" s="68" t="s">
        <v>42</v>
      </c>
      <c r="I94" s="68">
        <v>267.96533347400998</v>
      </c>
      <c r="J94" s="68">
        <f t="shared" si="25"/>
        <v>87.965333474009981</v>
      </c>
      <c r="K94" s="68">
        <v>75.643935581514</v>
      </c>
      <c r="L94" s="68">
        <f t="shared" si="26"/>
        <v>1.3202357350639109</v>
      </c>
      <c r="M94" s="68">
        <v>12.615438910986001</v>
      </c>
      <c r="N94" s="68">
        <f t="shared" si="27"/>
        <v>0.22018094558091356</v>
      </c>
      <c r="O94" s="68">
        <v>88.259372003544001</v>
      </c>
      <c r="P94" s="74">
        <v>71.496356000000006</v>
      </c>
      <c r="Q94" s="74">
        <f t="shared" si="29"/>
        <v>17.307325327604065</v>
      </c>
      <c r="R94" s="74"/>
      <c r="S94" s="82">
        <v>21.02264086655272</v>
      </c>
      <c r="T94" s="75">
        <f t="shared" si="28"/>
        <v>262.783010831909</v>
      </c>
      <c r="U94" s="75">
        <f t="shared" si="30"/>
        <v>1051.132043327636</v>
      </c>
      <c r="V94" s="76">
        <f t="shared" si="31"/>
        <v>131.3915054159545</v>
      </c>
      <c r="W94" s="77">
        <f t="shared" si="32"/>
        <v>525.56602166381799</v>
      </c>
    </row>
    <row r="95" spans="1:23" x14ac:dyDescent="0.25">
      <c r="A95" s="103"/>
      <c r="B95" s="98"/>
      <c r="C95" s="103"/>
      <c r="D95" s="105"/>
      <c r="E95" s="105">
        <v>10</v>
      </c>
      <c r="F95" s="68">
        <v>1</v>
      </c>
      <c r="G95" s="105">
        <v>236</v>
      </c>
      <c r="H95" s="68" t="s">
        <v>42</v>
      </c>
      <c r="I95" s="68">
        <v>267.96533347400998</v>
      </c>
      <c r="J95" s="68">
        <f t="shared" si="25"/>
        <v>87.965333474009981</v>
      </c>
      <c r="K95" s="68">
        <v>75.643935581514</v>
      </c>
      <c r="L95" s="68">
        <f t="shared" si="26"/>
        <v>1.3202357350639109</v>
      </c>
      <c r="M95" s="68">
        <v>12.615438910986001</v>
      </c>
      <c r="N95" s="68">
        <f t="shared" si="27"/>
        <v>0.22018094558091356</v>
      </c>
      <c r="O95" s="68">
        <v>88.259372003544001</v>
      </c>
      <c r="P95" s="74">
        <v>77.127504000000002</v>
      </c>
      <c r="Q95" s="74">
        <f t="shared" si="29"/>
        <v>18.670473267673724</v>
      </c>
      <c r="R95" s="74"/>
      <c r="S95" s="80">
        <f>AVERAGE(Q95:Q100)</f>
        <v>40.793798883532823</v>
      </c>
      <c r="T95" s="75">
        <f t="shared" si="28"/>
        <v>509.92248604416028</v>
      </c>
      <c r="U95" s="75">
        <f t="shared" si="30"/>
        <v>2039.6899441766411</v>
      </c>
      <c r="V95" s="76">
        <f t="shared" si="31"/>
        <v>254.96124302208014</v>
      </c>
      <c r="W95" s="77">
        <f t="shared" si="32"/>
        <v>1019.8449720883206</v>
      </c>
    </row>
    <row r="96" spans="1:23" x14ac:dyDescent="0.25">
      <c r="A96" s="103"/>
      <c r="B96" s="98"/>
      <c r="C96" s="103"/>
      <c r="D96" s="105"/>
      <c r="E96" s="105"/>
      <c r="F96" s="68">
        <v>2</v>
      </c>
      <c r="G96" s="105"/>
      <c r="H96" s="68" t="s">
        <v>42</v>
      </c>
      <c r="I96" s="68">
        <v>267.96533347400998</v>
      </c>
      <c r="J96" s="68">
        <f t="shared" si="25"/>
        <v>87.965333474009981</v>
      </c>
      <c r="K96" s="68">
        <v>75.643935581514</v>
      </c>
      <c r="L96" s="68">
        <f t="shared" si="26"/>
        <v>1.3202357350639109</v>
      </c>
      <c r="M96" s="68">
        <v>12.615438910986001</v>
      </c>
      <c r="N96" s="68">
        <f t="shared" si="27"/>
        <v>0.22018094558091356</v>
      </c>
      <c r="O96" s="68">
        <v>88.259372003544001</v>
      </c>
      <c r="P96" s="74">
        <v>93.208545000000001</v>
      </c>
      <c r="Q96" s="74">
        <f t="shared" si="29"/>
        <v>22.563256393481414</v>
      </c>
      <c r="R96" s="74"/>
      <c r="S96" s="81">
        <v>40.793798883532823</v>
      </c>
      <c r="T96" s="75">
        <f t="shared" si="28"/>
        <v>509.92248604416028</v>
      </c>
      <c r="U96" s="75">
        <f t="shared" si="30"/>
        <v>2039.6899441766411</v>
      </c>
      <c r="V96" s="76">
        <f t="shared" si="31"/>
        <v>254.96124302208014</v>
      </c>
      <c r="W96" s="77">
        <f t="shared" si="32"/>
        <v>1019.8449720883206</v>
      </c>
    </row>
    <row r="97" spans="1:23" x14ac:dyDescent="0.25">
      <c r="A97" s="103"/>
      <c r="B97" s="98"/>
      <c r="C97" s="103"/>
      <c r="D97" s="105"/>
      <c r="E97" s="105"/>
      <c r="F97" s="68">
        <v>3</v>
      </c>
      <c r="G97" s="105"/>
      <c r="H97" s="68" t="s">
        <v>42</v>
      </c>
      <c r="I97" s="68">
        <v>267.96533347400998</v>
      </c>
      <c r="J97" s="68">
        <f t="shared" si="25"/>
        <v>87.965333474009981</v>
      </c>
      <c r="K97" s="68">
        <v>75.643935581514</v>
      </c>
      <c r="L97" s="68">
        <f t="shared" si="26"/>
        <v>1.3202357350639109</v>
      </c>
      <c r="M97" s="68">
        <v>12.615438910986001</v>
      </c>
      <c r="N97" s="68">
        <f t="shared" si="27"/>
        <v>0.22018094558091356</v>
      </c>
      <c r="O97" s="68">
        <v>88.259372003544001</v>
      </c>
      <c r="P97" s="74">
        <v>134.08320599999999</v>
      </c>
      <c r="Q97" s="74">
        <f t="shared" si="29"/>
        <v>32.45790131192355</v>
      </c>
      <c r="R97" s="74"/>
      <c r="S97" s="81">
        <v>40.793798883532823</v>
      </c>
      <c r="T97" s="75">
        <f t="shared" si="28"/>
        <v>509.92248604416028</v>
      </c>
      <c r="U97" s="75">
        <f t="shared" si="30"/>
        <v>2039.6899441766411</v>
      </c>
      <c r="V97" s="76">
        <f t="shared" si="31"/>
        <v>254.96124302208014</v>
      </c>
      <c r="W97" s="77">
        <f t="shared" si="32"/>
        <v>1019.8449720883206</v>
      </c>
    </row>
    <row r="98" spans="1:23" x14ac:dyDescent="0.25">
      <c r="A98" s="103"/>
      <c r="B98" s="98"/>
      <c r="C98" s="103"/>
      <c r="D98" s="105"/>
      <c r="E98" s="105"/>
      <c r="F98" s="68">
        <v>4</v>
      </c>
      <c r="G98" s="105"/>
      <c r="H98" s="68" t="s">
        <v>42</v>
      </c>
      <c r="I98" s="68">
        <v>267.96533347400998</v>
      </c>
      <c r="J98" s="68">
        <f t="shared" si="25"/>
        <v>87.965333474009981</v>
      </c>
      <c r="K98" s="68">
        <v>75.643935581514</v>
      </c>
      <c r="L98" s="68">
        <f t="shared" si="26"/>
        <v>1.3202357350639109</v>
      </c>
      <c r="M98" s="68">
        <v>12.615438910986001</v>
      </c>
      <c r="N98" s="68">
        <f t="shared" si="27"/>
        <v>0.22018094558091356</v>
      </c>
      <c r="O98" s="68">
        <v>88.259372003544001</v>
      </c>
      <c r="P98" s="74">
        <v>188.56697600000001</v>
      </c>
      <c r="Q98" s="74">
        <f t="shared" si="29"/>
        <v>45.646941778046816</v>
      </c>
      <c r="R98" s="74"/>
      <c r="S98" s="81">
        <v>40.793798883532823</v>
      </c>
      <c r="T98" s="75">
        <f t="shared" si="28"/>
        <v>509.92248604416028</v>
      </c>
      <c r="U98" s="75">
        <f t="shared" si="30"/>
        <v>2039.6899441766411</v>
      </c>
      <c r="V98" s="76">
        <f t="shared" si="31"/>
        <v>254.96124302208014</v>
      </c>
      <c r="W98" s="77">
        <f t="shared" si="32"/>
        <v>1019.8449720883206</v>
      </c>
    </row>
    <row r="99" spans="1:23" x14ac:dyDescent="0.25">
      <c r="A99" s="103"/>
      <c r="B99" s="98"/>
      <c r="C99" s="103"/>
      <c r="D99" s="105"/>
      <c r="E99" s="105"/>
      <c r="F99" s="68">
        <v>5</v>
      </c>
      <c r="G99" s="105"/>
      <c r="H99" s="68" t="s">
        <v>42</v>
      </c>
      <c r="I99" s="68">
        <v>267.96533347400998</v>
      </c>
      <c r="J99" s="68">
        <f t="shared" si="25"/>
        <v>87.965333474009981</v>
      </c>
      <c r="K99" s="68">
        <v>75.643935581514</v>
      </c>
      <c r="L99" s="68">
        <f t="shared" si="26"/>
        <v>1.3202357350639109</v>
      </c>
      <c r="M99" s="68">
        <v>12.615438910986001</v>
      </c>
      <c r="N99" s="68">
        <f t="shared" si="27"/>
        <v>0.22018094558091356</v>
      </c>
      <c r="O99" s="68">
        <v>88.259372003544001</v>
      </c>
      <c r="P99" s="74">
        <v>294.46033299999999</v>
      </c>
      <c r="Q99" s="74">
        <f t="shared" si="29"/>
        <v>71.280846527417808</v>
      </c>
      <c r="R99" s="74"/>
      <c r="S99" s="81">
        <v>40.793798883532823</v>
      </c>
      <c r="T99" s="75">
        <f t="shared" si="28"/>
        <v>509.92248604416028</v>
      </c>
      <c r="U99" s="75">
        <f t="shared" si="30"/>
        <v>2039.6899441766411</v>
      </c>
      <c r="V99" s="76">
        <f t="shared" si="31"/>
        <v>254.96124302208014</v>
      </c>
      <c r="W99" s="77">
        <f t="shared" si="32"/>
        <v>1019.8449720883206</v>
      </c>
    </row>
    <row r="100" spans="1:23" x14ac:dyDescent="0.25">
      <c r="A100" s="103"/>
      <c r="B100" s="98"/>
      <c r="C100" s="103"/>
      <c r="D100" s="105"/>
      <c r="E100" s="105"/>
      <c r="F100" s="68">
        <v>6</v>
      </c>
      <c r="G100" s="105"/>
      <c r="H100" s="68" t="s">
        <v>42</v>
      </c>
      <c r="I100" s="68">
        <v>267.96533347400998</v>
      </c>
      <c r="J100" s="68">
        <f t="shared" si="25"/>
        <v>87.965333474009981</v>
      </c>
      <c r="K100" s="68">
        <v>75.643935581514</v>
      </c>
      <c r="L100" s="68">
        <f t="shared" si="26"/>
        <v>1.3202357350639109</v>
      </c>
      <c r="M100" s="68">
        <v>12.615438910986001</v>
      </c>
      <c r="N100" s="68">
        <f t="shared" si="27"/>
        <v>0.22018094558091356</v>
      </c>
      <c r="O100" s="68">
        <v>88.259372003544001</v>
      </c>
      <c r="P100" s="74">
        <v>223.665637</v>
      </c>
      <c r="Q100" s="74">
        <f t="shared" si="29"/>
        <v>54.143374022653646</v>
      </c>
      <c r="R100" s="74"/>
      <c r="S100" s="82">
        <v>40.793798883532823</v>
      </c>
      <c r="T100" s="75">
        <f t="shared" si="28"/>
        <v>509.92248604416028</v>
      </c>
      <c r="U100" s="75">
        <f t="shared" si="30"/>
        <v>2039.6899441766411</v>
      </c>
      <c r="V100" s="76">
        <f t="shared" si="31"/>
        <v>254.96124302208014</v>
      </c>
      <c r="W100" s="77">
        <f t="shared" si="32"/>
        <v>1019.8449720883206</v>
      </c>
    </row>
    <row r="101" spans="1:23" x14ac:dyDescent="0.25">
      <c r="A101" s="103"/>
      <c r="B101" s="98"/>
      <c r="C101" s="103"/>
      <c r="D101" s="105"/>
      <c r="E101" s="105">
        <v>11</v>
      </c>
      <c r="F101" s="68">
        <v>1</v>
      </c>
      <c r="G101" s="105">
        <v>234</v>
      </c>
      <c r="H101" s="68" t="s">
        <v>42</v>
      </c>
      <c r="I101" s="68">
        <v>267.96533347400998</v>
      </c>
      <c r="J101" s="68">
        <f t="shared" si="25"/>
        <v>87.965333474009981</v>
      </c>
      <c r="K101" s="68">
        <v>75.643935581514</v>
      </c>
      <c r="L101" s="68">
        <f t="shared" si="26"/>
        <v>1.3202357350639109</v>
      </c>
      <c r="M101" s="68">
        <v>12.615438910986001</v>
      </c>
      <c r="N101" s="68">
        <f t="shared" si="27"/>
        <v>0.22018094558091356</v>
      </c>
      <c r="O101" s="68">
        <v>88.259372003544001</v>
      </c>
      <c r="P101" s="74">
        <v>145.599862</v>
      </c>
      <c r="Q101" s="74">
        <f t="shared" si="29"/>
        <v>35.245770837443196</v>
      </c>
      <c r="R101" s="74"/>
      <c r="S101" s="80">
        <f>AVERAGE(Q101:Q106)</f>
        <v>44.355313045633189</v>
      </c>
      <c r="T101" s="75">
        <f t="shared" si="28"/>
        <v>554.4414130704148</v>
      </c>
      <c r="U101" s="75">
        <f t="shared" si="30"/>
        <v>2217.7656522816592</v>
      </c>
      <c r="V101" s="76">
        <f t="shared" si="31"/>
        <v>277.2207065352074</v>
      </c>
      <c r="W101" s="77">
        <f t="shared" si="32"/>
        <v>1108.8828261408296</v>
      </c>
    </row>
    <row r="102" spans="1:23" x14ac:dyDescent="0.25">
      <c r="A102" s="103"/>
      <c r="B102" s="98"/>
      <c r="C102" s="103"/>
      <c r="D102" s="105"/>
      <c r="E102" s="105"/>
      <c r="F102" s="68">
        <v>2</v>
      </c>
      <c r="G102" s="105"/>
      <c r="H102" s="68" t="s">
        <v>42</v>
      </c>
      <c r="I102" s="68">
        <v>267.96533347400998</v>
      </c>
      <c r="J102" s="68">
        <f t="shared" si="25"/>
        <v>87.965333474009981</v>
      </c>
      <c r="K102" s="68">
        <v>75.643935581514</v>
      </c>
      <c r="L102" s="68">
        <f t="shared" si="26"/>
        <v>1.3202357350639109</v>
      </c>
      <c r="M102" s="68">
        <v>12.615438910986001</v>
      </c>
      <c r="N102" s="68">
        <f t="shared" si="27"/>
        <v>0.22018094558091356</v>
      </c>
      <c r="O102" s="68">
        <v>88.259372003544001</v>
      </c>
      <c r="P102" s="74">
        <v>173.65731400000001</v>
      </c>
      <c r="Q102" s="74">
        <f t="shared" si="29"/>
        <v>42.037717683344482</v>
      </c>
      <c r="R102" s="74"/>
      <c r="S102" s="81">
        <v>44.355313045633189</v>
      </c>
      <c r="T102" s="75">
        <f t="shared" si="28"/>
        <v>554.4414130704148</v>
      </c>
      <c r="U102" s="75">
        <f t="shared" si="30"/>
        <v>2217.7656522816592</v>
      </c>
      <c r="V102" s="76">
        <f t="shared" si="31"/>
        <v>277.2207065352074</v>
      </c>
      <c r="W102" s="77">
        <f t="shared" si="32"/>
        <v>1108.8828261408296</v>
      </c>
    </row>
    <row r="103" spans="1:23" x14ac:dyDescent="0.25">
      <c r="A103" s="103"/>
      <c r="B103" s="98"/>
      <c r="C103" s="103"/>
      <c r="D103" s="105"/>
      <c r="E103" s="105"/>
      <c r="F103" s="68">
        <v>3</v>
      </c>
      <c r="G103" s="105"/>
      <c r="H103" s="68" t="s">
        <v>42</v>
      </c>
      <c r="I103" s="68">
        <v>267.96533347400998</v>
      </c>
      <c r="J103" s="68">
        <f t="shared" si="25"/>
        <v>87.965333474009981</v>
      </c>
      <c r="K103" s="68">
        <v>75.643935581514</v>
      </c>
      <c r="L103" s="68">
        <f t="shared" si="26"/>
        <v>1.3202357350639109</v>
      </c>
      <c r="M103" s="68">
        <v>12.615438910986001</v>
      </c>
      <c r="N103" s="68">
        <f t="shared" si="27"/>
        <v>0.22018094558091356</v>
      </c>
      <c r="O103" s="68">
        <v>88.259372003544001</v>
      </c>
      <c r="P103" s="74">
        <v>211.44441900000001</v>
      </c>
      <c r="Q103" s="74">
        <f t="shared" si="29"/>
        <v>51.184949178937543</v>
      </c>
      <c r="R103" s="74"/>
      <c r="S103" s="81">
        <v>44.355313045633189</v>
      </c>
      <c r="T103" s="75">
        <f t="shared" si="28"/>
        <v>554.4414130704148</v>
      </c>
      <c r="U103" s="75">
        <f t="shared" si="30"/>
        <v>2217.7656522816592</v>
      </c>
      <c r="V103" s="76">
        <f t="shared" si="31"/>
        <v>277.2207065352074</v>
      </c>
      <c r="W103" s="77">
        <f t="shared" si="32"/>
        <v>1108.8828261408296</v>
      </c>
    </row>
    <row r="104" spans="1:23" x14ac:dyDescent="0.25">
      <c r="A104" s="103"/>
      <c r="B104" s="98"/>
      <c r="C104" s="103"/>
      <c r="D104" s="105"/>
      <c r="E104" s="105"/>
      <c r="F104" s="68">
        <v>4</v>
      </c>
      <c r="G104" s="105"/>
      <c r="H104" s="68" t="s">
        <v>42</v>
      </c>
      <c r="I104" s="68">
        <v>267.96533347400998</v>
      </c>
      <c r="J104" s="68">
        <f t="shared" si="25"/>
        <v>87.965333474009981</v>
      </c>
      <c r="K104" s="68">
        <v>75.643935581514</v>
      </c>
      <c r="L104" s="68">
        <f t="shared" si="26"/>
        <v>1.3202357350639109</v>
      </c>
      <c r="M104" s="68">
        <v>12.615438910986001</v>
      </c>
      <c r="N104" s="68">
        <f t="shared" si="27"/>
        <v>0.22018094558091356</v>
      </c>
      <c r="O104" s="68">
        <v>88.259372003544001</v>
      </c>
      <c r="P104" s="74">
        <v>224.84487300000001</v>
      </c>
      <c r="Q104" s="74">
        <f t="shared" si="29"/>
        <v>54.428835019994857</v>
      </c>
      <c r="R104" s="74"/>
      <c r="S104" s="81">
        <v>44.355313045633189</v>
      </c>
      <c r="T104" s="75">
        <f t="shared" si="28"/>
        <v>554.4414130704148</v>
      </c>
      <c r="U104" s="75">
        <f t="shared" si="30"/>
        <v>2217.7656522816592</v>
      </c>
      <c r="V104" s="76">
        <f t="shared" si="31"/>
        <v>277.2207065352074</v>
      </c>
      <c r="W104" s="77">
        <f t="shared" si="32"/>
        <v>1108.8828261408296</v>
      </c>
    </row>
    <row r="105" spans="1:23" x14ac:dyDescent="0.25">
      <c r="A105" s="103"/>
      <c r="B105" s="98"/>
      <c r="C105" s="103"/>
      <c r="D105" s="105"/>
      <c r="E105" s="105"/>
      <c r="F105" s="68">
        <v>5</v>
      </c>
      <c r="G105" s="105"/>
      <c r="H105" s="68" t="s">
        <v>42</v>
      </c>
      <c r="I105" s="68">
        <v>267.96533347400998</v>
      </c>
      <c r="J105" s="68">
        <f t="shared" si="25"/>
        <v>87.965333474009981</v>
      </c>
      <c r="K105" s="68">
        <v>75.643935581514</v>
      </c>
      <c r="L105" s="68">
        <f t="shared" si="26"/>
        <v>1.3202357350639109</v>
      </c>
      <c r="M105" s="68">
        <v>12.615438910986001</v>
      </c>
      <c r="N105" s="68">
        <f t="shared" si="27"/>
        <v>0.22018094558091356</v>
      </c>
      <c r="O105" s="68">
        <v>88.259372003544001</v>
      </c>
      <c r="P105" s="74">
        <v>206.599964</v>
      </c>
      <c r="Q105" s="74">
        <f t="shared" si="29"/>
        <v>50.012238240775346</v>
      </c>
      <c r="R105" s="74"/>
      <c r="S105" s="81">
        <v>44.355313045633189</v>
      </c>
      <c r="T105" s="75">
        <f t="shared" si="28"/>
        <v>554.4414130704148</v>
      </c>
      <c r="U105" s="75">
        <f t="shared" si="30"/>
        <v>2217.7656522816592</v>
      </c>
      <c r="V105" s="76">
        <f t="shared" si="31"/>
        <v>277.2207065352074</v>
      </c>
      <c r="W105" s="77">
        <f t="shared" si="32"/>
        <v>1108.8828261408296</v>
      </c>
    </row>
    <row r="106" spans="1:23" x14ac:dyDescent="0.25">
      <c r="A106" s="103"/>
      <c r="B106" s="98"/>
      <c r="C106" s="103"/>
      <c r="D106" s="105"/>
      <c r="E106" s="105"/>
      <c r="F106" s="68">
        <v>6</v>
      </c>
      <c r="G106" s="105"/>
      <c r="H106" s="68" t="s">
        <v>42</v>
      </c>
      <c r="I106" s="68">
        <v>267.96533347400998</v>
      </c>
      <c r="J106" s="68">
        <f t="shared" si="25"/>
        <v>87.965333474009981</v>
      </c>
      <c r="K106" s="68">
        <v>75.643935581514</v>
      </c>
      <c r="L106" s="68">
        <f t="shared" si="26"/>
        <v>1.3202357350639109</v>
      </c>
      <c r="M106" s="68">
        <v>12.615438910986001</v>
      </c>
      <c r="N106" s="68">
        <f t="shared" si="27"/>
        <v>0.22018094558091356</v>
      </c>
      <c r="O106" s="68">
        <v>88.259372003544001</v>
      </c>
      <c r="P106" s="74">
        <v>137.24120600000001</v>
      </c>
      <c r="Q106" s="74">
        <f t="shared" si="29"/>
        <v>33.222367313303728</v>
      </c>
      <c r="R106" s="74"/>
      <c r="S106" s="82">
        <v>44.355313045633189</v>
      </c>
      <c r="T106" s="75">
        <f t="shared" si="28"/>
        <v>554.4414130704148</v>
      </c>
      <c r="U106" s="75">
        <f t="shared" si="30"/>
        <v>2217.7656522816592</v>
      </c>
      <c r="V106" s="76">
        <f t="shared" si="31"/>
        <v>277.2207065352074</v>
      </c>
      <c r="W106" s="77">
        <f t="shared" si="32"/>
        <v>1108.8828261408296</v>
      </c>
    </row>
    <row r="107" spans="1:23" x14ac:dyDescent="0.25">
      <c r="A107" s="103"/>
      <c r="B107" s="98"/>
      <c r="C107" s="103"/>
      <c r="D107" s="105"/>
      <c r="E107" s="105">
        <v>12</v>
      </c>
      <c r="F107" s="68">
        <v>1</v>
      </c>
      <c r="G107" s="105">
        <v>295</v>
      </c>
      <c r="H107" s="68" t="s">
        <v>42</v>
      </c>
      <c r="I107" s="68">
        <v>267.96533347400998</v>
      </c>
      <c r="J107" s="68">
        <f t="shared" si="25"/>
        <v>87.965333474009981</v>
      </c>
      <c r="K107" s="68">
        <v>75.643935581514</v>
      </c>
      <c r="L107" s="68">
        <f t="shared" si="26"/>
        <v>1.3202357350639109</v>
      </c>
      <c r="M107" s="68">
        <v>12.615438910986001</v>
      </c>
      <c r="N107" s="68">
        <f t="shared" si="27"/>
        <v>0.22018094558091356</v>
      </c>
      <c r="O107" s="68">
        <v>88.259372003544001</v>
      </c>
      <c r="P107" s="74">
        <v>124.981056</v>
      </c>
      <c r="Q107" s="74">
        <f t="shared" si="29"/>
        <v>30.254518090117795</v>
      </c>
      <c r="R107" s="74"/>
      <c r="S107" s="80">
        <f>AVERAGE(Q107:Q109)</f>
        <v>38.463888913204464</v>
      </c>
      <c r="T107" s="75">
        <f t="shared" si="28"/>
        <v>480.7986114150558</v>
      </c>
      <c r="U107" s="75">
        <f t="shared" si="30"/>
        <v>1923.1944456602232</v>
      </c>
      <c r="V107" s="76">
        <f t="shared" si="31"/>
        <v>240.3993057075279</v>
      </c>
      <c r="W107" s="77">
        <f t="shared" si="32"/>
        <v>961.5972228301116</v>
      </c>
    </row>
    <row r="108" spans="1:23" x14ac:dyDescent="0.25">
      <c r="A108" s="103"/>
      <c r="B108" s="98"/>
      <c r="C108" s="103"/>
      <c r="D108" s="105"/>
      <c r="E108" s="105"/>
      <c r="F108" s="68">
        <v>2</v>
      </c>
      <c r="G108" s="105"/>
      <c r="H108" s="68" t="s">
        <v>42</v>
      </c>
      <c r="I108" s="68">
        <v>267.96533347400998</v>
      </c>
      <c r="J108" s="68">
        <f t="shared" si="25"/>
        <v>87.965333474009981</v>
      </c>
      <c r="K108" s="68">
        <v>75.643935581514</v>
      </c>
      <c r="L108" s="68">
        <f t="shared" si="26"/>
        <v>1.3202357350639109</v>
      </c>
      <c r="M108" s="68">
        <v>12.615438910986001</v>
      </c>
      <c r="N108" s="68">
        <f t="shared" si="27"/>
        <v>0.22018094558091356</v>
      </c>
      <c r="O108" s="68">
        <v>88.259372003544001</v>
      </c>
      <c r="P108" s="74">
        <v>171.646297</v>
      </c>
      <c r="Q108" s="74">
        <f t="shared" si="29"/>
        <v>41.550905104276218</v>
      </c>
      <c r="R108" s="74"/>
      <c r="S108" s="81">
        <v>38.463888913204464</v>
      </c>
      <c r="T108" s="75">
        <f t="shared" si="28"/>
        <v>480.7986114150558</v>
      </c>
      <c r="U108" s="75">
        <f t="shared" si="30"/>
        <v>1923.1944456602232</v>
      </c>
      <c r="V108" s="76">
        <f t="shared" si="31"/>
        <v>240.3993057075279</v>
      </c>
      <c r="W108" s="77">
        <f t="shared" si="32"/>
        <v>961.5972228301116</v>
      </c>
    </row>
    <row r="109" spans="1:23" x14ac:dyDescent="0.25">
      <c r="A109" s="103"/>
      <c r="B109" s="98"/>
      <c r="C109" s="103"/>
      <c r="D109" s="105"/>
      <c r="E109" s="105"/>
      <c r="F109" s="68">
        <v>3</v>
      </c>
      <c r="G109" s="105"/>
      <c r="H109" s="68" t="s">
        <v>42</v>
      </c>
      <c r="I109" s="68">
        <v>267.96533347400998</v>
      </c>
      <c r="J109" s="68">
        <f t="shared" si="25"/>
        <v>87.965333474009981</v>
      </c>
      <c r="K109" s="68">
        <v>75.643935581514</v>
      </c>
      <c r="L109" s="68">
        <f t="shared" si="26"/>
        <v>1.3202357350639109</v>
      </c>
      <c r="M109" s="68">
        <v>12.615438910986001</v>
      </c>
      <c r="N109" s="68">
        <f t="shared" si="27"/>
        <v>0.22018094558091356</v>
      </c>
      <c r="O109" s="68">
        <v>88.259372003544001</v>
      </c>
      <c r="P109" s="74">
        <v>180.05425600000001</v>
      </c>
      <c r="Q109" s="74">
        <f t="shared" si="29"/>
        <v>43.586243545219375</v>
      </c>
      <c r="R109" s="74"/>
      <c r="S109" s="82">
        <v>38.463888913204464</v>
      </c>
      <c r="T109" s="75">
        <f t="shared" si="28"/>
        <v>480.7986114150558</v>
      </c>
      <c r="U109" s="75">
        <f t="shared" si="30"/>
        <v>1923.1944456602232</v>
      </c>
      <c r="V109" s="76">
        <f t="shared" si="31"/>
        <v>240.3993057075279</v>
      </c>
      <c r="W109" s="77">
        <f t="shared" si="32"/>
        <v>961.5972228301116</v>
      </c>
    </row>
    <row r="110" spans="1:23" x14ac:dyDescent="0.25">
      <c r="A110" s="103"/>
      <c r="B110" s="98"/>
      <c r="C110" s="103"/>
      <c r="D110" s="69" t="s">
        <v>26</v>
      </c>
      <c r="E110" s="69">
        <v>13</v>
      </c>
      <c r="F110" s="69"/>
      <c r="G110" s="69">
        <v>708</v>
      </c>
      <c r="H110" s="69"/>
      <c r="I110" s="69"/>
      <c r="J110" s="69"/>
      <c r="K110" s="69"/>
      <c r="L110" s="69"/>
      <c r="M110" s="69"/>
      <c r="N110" s="69"/>
      <c r="O110" s="69"/>
      <c r="P110" s="78"/>
      <c r="Q110" s="78"/>
      <c r="R110" s="78"/>
      <c r="S110" s="78"/>
      <c r="T110" s="75"/>
      <c r="U110" s="75"/>
      <c r="V110" s="76"/>
      <c r="W110" s="77"/>
    </row>
    <row r="111" spans="1:23" x14ac:dyDescent="0.25">
      <c r="A111" s="103"/>
      <c r="B111" s="98"/>
      <c r="C111" s="103"/>
      <c r="D111" s="105" t="s">
        <v>24</v>
      </c>
      <c r="E111" s="105">
        <v>14</v>
      </c>
      <c r="F111" s="68">
        <v>1</v>
      </c>
      <c r="G111" s="105">
        <v>273</v>
      </c>
      <c r="H111" s="68" t="s">
        <v>43</v>
      </c>
      <c r="I111" s="68">
        <v>267.66618746820001</v>
      </c>
      <c r="J111" s="68">
        <f t="shared" ref="J111:J120" si="33">I111-180</f>
        <v>87.666187468200008</v>
      </c>
      <c r="K111" s="68">
        <v>76.646962493225999</v>
      </c>
      <c r="L111" s="68">
        <f t="shared" ref="L111:L127" si="34">RADIANS(K111)</f>
        <v>1.3377418571593958</v>
      </c>
      <c r="M111" s="68">
        <v>20.309333143417</v>
      </c>
      <c r="N111" s="68">
        <f t="shared" ref="N111:N127" si="35">RADIANS(M111)</f>
        <v>0.3544647322370364</v>
      </c>
      <c r="O111" s="68">
        <v>96.954562833923006</v>
      </c>
      <c r="P111" s="74">
        <v>81.926914999999994</v>
      </c>
      <c r="Q111" s="74">
        <f t="shared" si="29"/>
        <v>17.876375514102524</v>
      </c>
      <c r="R111" s="74"/>
      <c r="S111" s="80">
        <f>AVERAGE(Q111:Q120)</f>
        <v>33.891110394155717</v>
      </c>
      <c r="T111" s="75">
        <f t="shared" si="28"/>
        <v>423.63887992694646</v>
      </c>
      <c r="U111" s="75">
        <f t="shared" si="30"/>
        <v>1694.5555197077858</v>
      </c>
      <c r="V111" s="76">
        <f t="shared" si="31"/>
        <v>211.81943996347323</v>
      </c>
      <c r="W111" s="77">
        <f t="shared" si="32"/>
        <v>847.27775985389292</v>
      </c>
    </row>
    <row r="112" spans="1:23" x14ac:dyDescent="0.25">
      <c r="A112" s="103"/>
      <c r="B112" s="98"/>
      <c r="C112" s="103"/>
      <c r="D112" s="105"/>
      <c r="E112" s="105"/>
      <c r="F112" s="68">
        <v>2</v>
      </c>
      <c r="G112" s="105"/>
      <c r="H112" s="68" t="s">
        <v>43</v>
      </c>
      <c r="I112" s="68">
        <v>267.66618746820001</v>
      </c>
      <c r="J112" s="68">
        <f t="shared" si="33"/>
        <v>87.666187468200008</v>
      </c>
      <c r="K112" s="68">
        <v>76.646962493225999</v>
      </c>
      <c r="L112" s="68">
        <f t="shared" si="34"/>
        <v>1.3377418571593958</v>
      </c>
      <c r="M112" s="68">
        <v>20.309333143417</v>
      </c>
      <c r="N112" s="68">
        <f t="shared" si="35"/>
        <v>0.3544647322370364</v>
      </c>
      <c r="O112" s="68">
        <v>96.954562833923006</v>
      </c>
      <c r="P112" s="74">
        <v>84.736067000000006</v>
      </c>
      <c r="Q112" s="74">
        <f t="shared" si="29"/>
        <v>18.489329828666822</v>
      </c>
      <c r="R112" s="74"/>
      <c r="S112" s="81">
        <v>33.891110394155717</v>
      </c>
      <c r="T112" s="75">
        <f t="shared" si="28"/>
        <v>423.63887992694646</v>
      </c>
      <c r="U112" s="75">
        <f t="shared" si="30"/>
        <v>1694.5555197077858</v>
      </c>
      <c r="V112" s="76">
        <f t="shared" si="31"/>
        <v>211.81943996347323</v>
      </c>
      <c r="W112" s="77">
        <f t="shared" si="32"/>
        <v>847.27775985389292</v>
      </c>
    </row>
    <row r="113" spans="1:23" x14ac:dyDescent="0.25">
      <c r="A113" s="103"/>
      <c r="B113" s="98"/>
      <c r="C113" s="103"/>
      <c r="D113" s="105"/>
      <c r="E113" s="105"/>
      <c r="F113" s="68">
        <v>3</v>
      </c>
      <c r="G113" s="105"/>
      <c r="H113" s="68" t="s">
        <v>43</v>
      </c>
      <c r="I113" s="68">
        <v>267.66618746820001</v>
      </c>
      <c r="J113" s="68">
        <f t="shared" si="33"/>
        <v>87.666187468200008</v>
      </c>
      <c r="K113" s="68">
        <v>76.646962493225999</v>
      </c>
      <c r="L113" s="68">
        <f t="shared" si="34"/>
        <v>1.3377418571593958</v>
      </c>
      <c r="M113" s="68">
        <v>20.309333143417</v>
      </c>
      <c r="N113" s="68">
        <f t="shared" si="35"/>
        <v>0.3544647322370364</v>
      </c>
      <c r="O113" s="68">
        <v>96.954562833923006</v>
      </c>
      <c r="P113" s="74">
        <v>148.14666600000001</v>
      </c>
      <c r="Q113" s="74">
        <f t="shared" si="29"/>
        <v>32.325462670946727</v>
      </c>
      <c r="R113" s="74"/>
      <c r="S113" s="81">
        <v>33.891110394155717</v>
      </c>
      <c r="T113" s="75">
        <f t="shared" si="28"/>
        <v>423.63887992694646</v>
      </c>
      <c r="U113" s="75">
        <f t="shared" si="30"/>
        <v>1694.5555197077858</v>
      </c>
      <c r="V113" s="76">
        <f t="shared" si="31"/>
        <v>211.81943996347323</v>
      </c>
      <c r="W113" s="77">
        <f t="shared" si="32"/>
        <v>847.27775985389292</v>
      </c>
    </row>
    <row r="114" spans="1:23" x14ac:dyDescent="0.25">
      <c r="A114" s="103"/>
      <c r="B114" s="98"/>
      <c r="C114" s="103"/>
      <c r="D114" s="105"/>
      <c r="E114" s="105"/>
      <c r="F114" s="68">
        <v>4</v>
      </c>
      <c r="G114" s="105"/>
      <c r="H114" s="68" t="s">
        <v>43</v>
      </c>
      <c r="I114" s="68">
        <v>267.66618746820001</v>
      </c>
      <c r="J114" s="68">
        <f t="shared" si="33"/>
        <v>87.666187468200008</v>
      </c>
      <c r="K114" s="68">
        <v>76.646962493225999</v>
      </c>
      <c r="L114" s="68">
        <f t="shared" si="34"/>
        <v>1.3377418571593958</v>
      </c>
      <c r="M114" s="68">
        <v>20.309333143417</v>
      </c>
      <c r="N114" s="68">
        <f t="shared" si="35"/>
        <v>0.3544647322370364</v>
      </c>
      <c r="O114" s="68">
        <v>96.954562833923006</v>
      </c>
      <c r="P114" s="74">
        <v>72.239178999999993</v>
      </c>
      <c r="Q114" s="74">
        <f t="shared" si="29"/>
        <v>15.762520664112268</v>
      </c>
      <c r="R114" s="74"/>
      <c r="S114" s="81">
        <v>33.891110394155717</v>
      </c>
      <c r="T114" s="75">
        <f t="shared" si="28"/>
        <v>423.63887992694646</v>
      </c>
      <c r="U114" s="75">
        <f t="shared" si="30"/>
        <v>1694.5555197077858</v>
      </c>
      <c r="V114" s="76">
        <f t="shared" si="31"/>
        <v>211.81943996347323</v>
      </c>
      <c r="W114" s="77">
        <f t="shared" si="32"/>
        <v>847.27775985389292</v>
      </c>
    </row>
    <row r="115" spans="1:23" x14ac:dyDescent="0.25">
      <c r="A115" s="103"/>
      <c r="B115" s="98"/>
      <c r="C115" s="103"/>
      <c r="D115" s="105"/>
      <c r="E115" s="105"/>
      <c r="F115" s="68">
        <v>5</v>
      </c>
      <c r="G115" s="105"/>
      <c r="H115" s="68" t="s">
        <v>43</v>
      </c>
      <c r="I115" s="68">
        <v>267.66618746820001</v>
      </c>
      <c r="J115" s="68">
        <f t="shared" si="33"/>
        <v>87.666187468200008</v>
      </c>
      <c r="K115" s="68">
        <v>76.646962493225999</v>
      </c>
      <c r="L115" s="68">
        <f t="shared" si="34"/>
        <v>1.3377418571593958</v>
      </c>
      <c r="M115" s="68">
        <v>20.309333143417</v>
      </c>
      <c r="N115" s="68">
        <f t="shared" si="35"/>
        <v>0.3544647322370364</v>
      </c>
      <c r="O115" s="68">
        <v>96.954562833923006</v>
      </c>
      <c r="P115" s="74">
        <v>172.515387</v>
      </c>
      <c r="Q115" s="74">
        <f t="shared" si="29"/>
        <v>37.642694589106902</v>
      </c>
      <c r="R115" s="74"/>
      <c r="S115" s="81">
        <v>33.891110394155717</v>
      </c>
      <c r="T115" s="75">
        <f t="shared" si="28"/>
        <v>423.63887992694646</v>
      </c>
      <c r="U115" s="75">
        <f t="shared" si="30"/>
        <v>1694.5555197077858</v>
      </c>
      <c r="V115" s="76">
        <f t="shared" si="31"/>
        <v>211.81943996347323</v>
      </c>
      <c r="W115" s="77">
        <f t="shared" si="32"/>
        <v>847.27775985389292</v>
      </c>
    </row>
    <row r="116" spans="1:23" x14ac:dyDescent="0.25">
      <c r="A116" s="103"/>
      <c r="B116" s="98"/>
      <c r="C116" s="103"/>
      <c r="D116" s="105"/>
      <c r="E116" s="105"/>
      <c r="F116" s="68">
        <v>6</v>
      </c>
      <c r="G116" s="105"/>
      <c r="H116" s="68" t="s">
        <v>43</v>
      </c>
      <c r="I116" s="68">
        <v>267.66618746820001</v>
      </c>
      <c r="J116" s="68">
        <f t="shared" si="33"/>
        <v>87.666187468200008</v>
      </c>
      <c r="K116" s="68">
        <v>76.646962493225999</v>
      </c>
      <c r="L116" s="68">
        <f t="shared" si="34"/>
        <v>1.3377418571593958</v>
      </c>
      <c r="M116" s="68">
        <v>20.309333143417</v>
      </c>
      <c r="N116" s="68">
        <f t="shared" si="35"/>
        <v>0.3544647322370364</v>
      </c>
      <c r="O116" s="68">
        <v>96.954562833923006</v>
      </c>
      <c r="P116" s="74">
        <v>286.62946699999998</v>
      </c>
      <c r="Q116" s="74">
        <f t="shared" si="29"/>
        <v>62.542279121568995</v>
      </c>
      <c r="R116" s="74"/>
      <c r="S116" s="81">
        <v>33.891110394155717</v>
      </c>
      <c r="T116" s="75">
        <f t="shared" si="28"/>
        <v>423.63887992694646</v>
      </c>
      <c r="U116" s="75">
        <f t="shared" si="30"/>
        <v>1694.5555197077858</v>
      </c>
      <c r="V116" s="76">
        <f t="shared" si="31"/>
        <v>211.81943996347323</v>
      </c>
      <c r="W116" s="77">
        <f t="shared" si="32"/>
        <v>847.27775985389292</v>
      </c>
    </row>
    <row r="117" spans="1:23" x14ac:dyDescent="0.25">
      <c r="A117" s="103"/>
      <c r="B117" s="98"/>
      <c r="C117" s="103"/>
      <c r="D117" s="105"/>
      <c r="E117" s="105"/>
      <c r="F117" s="68">
        <v>7</v>
      </c>
      <c r="G117" s="105"/>
      <c r="H117" s="68" t="s">
        <v>43</v>
      </c>
      <c r="I117" s="68">
        <v>267.66618746820001</v>
      </c>
      <c r="J117" s="68">
        <f t="shared" si="33"/>
        <v>87.666187468200008</v>
      </c>
      <c r="K117" s="68">
        <v>76.646962493225999</v>
      </c>
      <c r="L117" s="68">
        <f t="shared" si="34"/>
        <v>1.3377418571593958</v>
      </c>
      <c r="M117" s="68">
        <v>20.309333143417</v>
      </c>
      <c r="N117" s="68">
        <f t="shared" si="35"/>
        <v>0.3544647322370364</v>
      </c>
      <c r="O117" s="68">
        <v>96.954562833923006</v>
      </c>
      <c r="P117" s="74">
        <v>226.723038</v>
      </c>
      <c r="Q117" s="74">
        <f t="shared" si="29"/>
        <v>49.470752865357333</v>
      </c>
      <c r="R117" s="74"/>
      <c r="S117" s="81">
        <v>33.891110394155717</v>
      </c>
      <c r="T117" s="75">
        <f t="shared" si="28"/>
        <v>423.63887992694646</v>
      </c>
      <c r="U117" s="75">
        <f t="shared" si="30"/>
        <v>1694.5555197077858</v>
      </c>
      <c r="V117" s="76">
        <f t="shared" si="31"/>
        <v>211.81943996347323</v>
      </c>
      <c r="W117" s="77">
        <f t="shared" si="32"/>
        <v>847.27775985389292</v>
      </c>
    </row>
    <row r="118" spans="1:23" x14ac:dyDescent="0.25">
      <c r="A118" s="103"/>
      <c r="B118" s="98"/>
      <c r="C118" s="103"/>
      <c r="D118" s="105"/>
      <c r="E118" s="105"/>
      <c r="F118" s="68">
        <v>8</v>
      </c>
      <c r="G118" s="105"/>
      <c r="H118" s="68" t="s">
        <v>43</v>
      </c>
      <c r="I118" s="68">
        <v>267.66618746820001</v>
      </c>
      <c r="J118" s="68">
        <f t="shared" si="33"/>
        <v>87.666187468200008</v>
      </c>
      <c r="K118" s="68">
        <v>76.646962493225999</v>
      </c>
      <c r="L118" s="68">
        <f t="shared" si="34"/>
        <v>1.3377418571593958</v>
      </c>
      <c r="M118" s="68">
        <v>20.309333143417</v>
      </c>
      <c r="N118" s="68">
        <f t="shared" si="35"/>
        <v>0.3544647322370364</v>
      </c>
      <c r="O118" s="68">
        <v>96.954562833923006</v>
      </c>
      <c r="P118" s="74">
        <v>202.28895399999999</v>
      </c>
      <c r="Q118" s="74">
        <f t="shared" si="29"/>
        <v>44.139258802299736</v>
      </c>
      <c r="R118" s="74"/>
      <c r="S118" s="81">
        <v>33.891110394155717</v>
      </c>
      <c r="T118" s="75">
        <f t="shared" si="28"/>
        <v>423.63887992694646</v>
      </c>
      <c r="U118" s="75">
        <f t="shared" si="30"/>
        <v>1694.5555197077858</v>
      </c>
      <c r="V118" s="76">
        <f t="shared" si="31"/>
        <v>211.81943996347323</v>
      </c>
      <c r="W118" s="77">
        <f t="shared" si="32"/>
        <v>847.27775985389292</v>
      </c>
    </row>
    <row r="119" spans="1:23" x14ac:dyDescent="0.25">
      <c r="A119" s="103"/>
      <c r="B119" s="98"/>
      <c r="C119" s="103"/>
      <c r="D119" s="105"/>
      <c r="E119" s="105"/>
      <c r="F119" s="68">
        <v>9</v>
      </c>
      <c r="G119" s="105"/>
      <c r="H119" s="68" t="s">
        <v>43</v>
      </c>
      <c r="I119" s="68">
        <v>267.66618746820001</v>
      </c>
      <c r="J119" s="68">
        <f t="shared" si="33"/>
        <v>87.666187468200008</v>
      </c>
      <c r="K119" s="68">
        <v>76.646962493225999</v>
      </c>
      <c r="L119" s="68">
        <f t="shared" si="34"/>
        <v>1.3377418571593958</v>
      </c>
      <c r="M119" s="68">
        <v>20.309333143417</v>
      </c>
      <c r="N119" s="68">
        <f t="shared" si="35"/>
        <v>0.3544647322370364</v>
      </c>
      <c r="O119" s="68">
        <v>96.954562833923006</v>
      </c>
      <c r="P119" s="74">
        <v>179.063479</v>
      </c>
      <c r="Q119" s="74">
        <f t="shared" si="29"/>
        <v>39.071482082116873</v>
      </c>
      <c r="R119" s="74"/>
      <c r="S119" s="81">
        <v>33.891110394155717</v>
      </c>
      <c r="T119" s="75">
        <f t="shared" si="28"/>
        <v>423.63887992694646</v>
      </c>
      <c r="U119" s="75">
        <f t="shared" si="30"/>
        <v>1694.5555197077858</v>
      </c>
      <c r="V119" s="76">
        <f t="shared" si="31"/>
        <v>211.81943996347323</v>
      </c>
      <c r="W119" s="77">
        <f t="shared" si="32"/>
        <v>847.27775985389292</v>
      </c>
    </row>
    <row r="120" spans="1:23" x14ac:dyDescent="0.25">
      <c r="A120" s="103"/>
      <c r="B120" s="99"/>
      <c r="C120" s="103"/>
      <c r="D120" s="105"/>
      <c r="E120" s="105"/>
      <c r="F120" s="68">
        <v>10</v>
      </c>
      <c r="G120" s="105"/>
      <c r="H120" s="68" t="s">
        <v>43</v>
      </c>
      <c r="I120" s="68">
        <v>267.66618746820001</v>
      </c>
      <c r="J120" s="68">
        <f t="shared" si="33"/>
        <v>87.666187468200008</v>
      </c>
      <c r="K120" s="68">
        <v>76.646962493225999</v>
      </c>
      <c r="L120" s="68">
        <f t="shared" si="34"/>
        <v>1.3377418571593958</v>
      </c>
      <c r="M120" s="68">
        <v>20.309333143417</v>
      </c>
      <c r="N120" s="68">
        <f t="shared" si="35"/>
        <v>0.3544647322370364</v>
      </c>
      <c r="O120" s="68">
        <v>96.954562833923006</v>
      </c>
      <c r="P120" s="74">
        <v>98.950693000000001</v>
      </c>
      <c r="Q120" s="74">
        <f t="shared" si="29"/>
        <v>21.590947803279011</v>
      </c>
      <c r="R120" s="74"/>
      <c r="S120" s="82">
        <v>33.891110394155717</v>
      </c>
      <c r="T120" s="75">
        <f t="shared" si="28"/>
        <v>423.63887992694646</v>
      </c>
      <c r="U120" s="75">
        <f t="shared" si="30"/>
        <v>1694.5555197077858</v>
      </c>
      <c r="V120" s="76">
        <f t="shared" si="31"/>
        <v>211.81943996347323</v>
      </c>
      <c r="W120" s="77">
        <f t="shared" si="32"/>
        <v>847.27775985389292</v>
      </c>
    </row>
    <row r="121" spans="1:23" x14ac:dyDescent="0.25">
      <c r="A121" s="103"/>
      <c r="B121" s="100" t="s">
        <v>177</v>
      </c>
      <c r="C121" s="111" t="s">
        <v>28</v>
      </c>
      <c r="D121" s="104" t="s">
        <v>26</v>
      </c>
      <c r="E121" s="104">
        <v>1</v>
      </c>
      <c r="F121" s="69">
        <v>1</v>
      </c>
      <c r="G121" s="104">
        <v>221</v>
      </c>
      <c r="H121" s="69" t="s">
        <v>44</v>
      </c>
      <c r="I121" s="69">
        <v>95.117470836094995</v>
      </c>
      <c r="J121" s="69">
        <f>I121+180</f>
        <v>275.11747083609498</v>
      </c>
      <c r="K121" s="69">
        <v>76.582377782511998</v>
      </c>
      <c r="L121" s="69">
        <f t="shared" si="34"/>
        <v>1.3366146413109883</v>
      </c>
      <c r="M121" s="69">
        <v>10.290712121229999</v>
      </c>
      <c r="N121" s="69">
        <f t="shared" si="35"/>
        <v>0.17960680889035335</v>
      </c>
      <c r="O121" s="69">
        <v>78.060936715986003</v>
      </c>
      <c r="P121" s="78">
        <v>111.868315</v>
      </c>
      <c r="Q121" s="78"/>
      <c r="R121" s="78"/>
      <c r="S121" s="78"/>
      <c r="T121" s="75"/>
      <c r="U121" s="75"/>
      <c r="V121" s="76"/>
      <c r="W121" s="77"/>
    </row>
    <row r="122" spans="1:23" x14ac:dyDescent="0.25">
      <c r="A122" s="103"/>
      <c r="B122" s="101"/>
      <c r="C122" s="111"/>
      <c r="D122" s="104"/>
      <c r="E122" s="104"/>
      <c r="F122" s="69">
        <v>2</v>
      </c>
      <c r="G122" s="104"/>
      <c r="H122" s="69" t="s">
        <v>44</v>
      </c>
      <c r="I122" s="69">
        <v>95.117470836094995</v>
      </c>
      <c r="J122" s="69">
        <f>I122+180</f>
        <v>275.11747083609498</v>
      </c>
      <c r="K122" s="69">
        <v>76.582377782511998</v>
      </c>
      <c r="L122" s="69">
        <f t="shared" si="34"/>
        <v>1.3366146413109883</v>
      </c>
      <c r="M122" s="69">
        <v>10.290712121229999</v>
      </c>
      <c r="N122" s="69">
        <f t="shared" si="35"/>
        <v>0.17960680889035335</v>
      </c>
      <c r="O122" s="69">
        <v>78.060936715986003</v>
      </c>
      <c r="P122" s="78">
        <v>169.99710300000001</v>
      </c>
      <c r="Q122" s="78"/>
      <c r="R122" s="78"/>
      <c r="S122" s="78"/>
      <c r="T122" s="75"/>
      <c r="U122" s="75"/>
      <c r="V122" s="76"/>
      <c r="W122" s="77"/>
    </row>
    <row r="123" spans="1:23" x14ac:dyDescent="0.25">
      <c r="A123" s="103"/>
      <c r="B123" s="101"/>
      <c r="C123" s="111"/>
      <c r="D123" s="104"/>
      <c r="E123" s="104"/>
      <c r="F123" s="69">
        <v>3</v>
      </c>
      <c r="G123" s="104"/>
      <c r="H123" s="69" t="s">
        <v>44</v>
      </c>
      <c r="I123" s="69">
        <v>95.117470836094995</v>
      </c>
      <c r="J123" s="69">
        <f t="shared" ref="J123:J127" si="36">I123+180</f>
        <v>275.11747083609498</v>
      </c>
      <c r="K123" s="69">
        <v>76.582377782511998</v>
      </c>
      <c r="L123" s="69">
        <f t="shared" si="34"/>
        <v>1.3366146413109883</v>
      </c>
      <c r="M123" s="69">
        <v>10.290712121229999</v>
      </c>
      <c r="N123" s="69">
        <f t="shared" si="35"/>
        <v>0.17960680889035335</v>
      </c>
      <c r="O123" s="69">
        <v>78.060936715986003</v>
      </c>
      <c r="P123" s="78">
        <v>166.75259</v>
      </c>
      <c r="Q123" s="78"/>
      <c r="R123" s="78"/>
      <c r="S123" s="78"/>
      <c r="T123" s="75"/>
      <c r="U123" s="75"/>
      <c r="V123" s="76"/>
      <c r="W123" s="77"/>
    </row>
    <row r="124" spans="1:23" x14ac:dyDescent="0.25">
      <c r="A124" s="103"/>
      <c r="B124" s="101"/>
      <c r="C124" s="111"/>
      <c r="D124" s="104"/>
      <c r="E124" s="104"/>
      <c r="F124" s="69">
        <v>4</v>
      </c>
      <c r="G124" s="104"/>
      <c r="H124" s="69" t="s">
        <v>44</v>
      </c>
      <c r="I124" s="69">
        <v>95.117470836094995</v>
      </c>
      <c r="J124" s="69">
        <f t="shared" si="36"/>
        <v>275.11747083609498</v>
      </c>
      <c r="K124" s="69">
        <v>76.582377782511998</v>
      </c>
      <c r="L124" s="69">
        <f t="shared" si="34"/>
        <v>1.3366146413109883</v>
      </c>
      <c r="M124" s="69">
        <v>10.290712121229999</v>
      </c>
      <c r="N124" s="69">
        <f t="shared" si="35"/>
        <v>0.17960680889035335</v>
      </c>
      <c r="O124" s="69">
        <v>78.060936715986003</v>
      </c>
      <c r="P124" s="78">
        <v>176.27039099999999</v>
      </c>
      <c r="Q124" s="78"/>
      <c r="R124" s="78"/>
      <c r="S124" s="78"/>
      <c r="T124" s="75"/>
      <c r="U124" s="75"/>
      <c r="V124" s="76"/>
      <c r="W124" s="77"/>
    </row>
    <row r="125" spans="1:23" x14ac:dyDescent="0.25">
      <c r="A125" s="103"/>
      <c r="B125" s="101"/>
      <c r="C125" s="111"/>
      <c r="D125" s="104"/>
      <c r="E125" s="104">
        <v>2</v>
      </c>
      <c r="F125" s="69">
        <v>1</v>
      </c>
      <c r="G125" s="104">
        <v>225</v>
      </c>
      <c r="H125" s="69" t="s">
        <v>44</v>
      </c>
      <c r="I125" s="69">
        <v>95.117470836094995</v>
      </c>
      <c r="J125" s="69">
        <f t="shared" si="36"/>
        <v>275.11747083609498</v>
      </c>
      <c r="K125" s="69">
        <v>76.582377782511998</v>
      </c>
      <c r="L125" s="69">
        <f t="shared" si="34"/>
        <v>1.3366146413109883</v>
      </c>
      <c r="M125" s="69">
        <v>10.290712121229999</v>
      </c>
      <c r="N125" s="69">
        <f t="shared" si="35"/>
        <v>0.17960680889035335</v>
      </c>
      <c r="O125" s="69">
        <v>78.060936715986003</v>
      </c>
      <c r="P125" s="78">
        <v>214.30804499999999</v>
      </c>
      <c r="Q125" s="78"/>
      <c r="R125" s="78"/>
      <c r="S125" s="78"/>
      <c r="T125" s="75"/>
      <c r="U125" s="75"/>
      <c r="V125" s="76"/>
      <c r="W125" s="77"/>
    </row>
    <row r="126" spans="1:23" x14ac:dyDescent="0.25">
      <c r="A126" s="103"/>
      <c r="B126" s="101"/>
      <c r="C126" s="111"/>
      <c r="D126" s="104"/>
      <c r="E126" s="104"/>
      <c r="F126" s="69">
        <v>2</v>
      </c>
      <c r="G126" s="104"/>
      <c r="H126" s="69" t="s">
        <v>44</v>
      </c>
      <c r="I126" s="69">
        <v>95.117470836094995</v>
      </c>
      <c r="J126" s="69">
        <f t="shared" si="36"/>
        <v>275.11747083609498</v>
      </c>
      <c r="K126" s="69">
        <v>76.582377782511998</v>
      </c>
      <c r="L126" s="69">
        <f t="shared" si="34"/>
        <v>1.3366146413109883</v>
      </c>
      <c r="M126" s="69">
        <v>10.290712121229999</v>
      </c>
      <c r="N126" s="69">
        <f t="shared" si="35"/>
        <v>0.17960680889035335</v>
      </c>
      <c r="O126" s="69">
        <v>78.060936715986003</v>
      </c>
      <c r="P126" s="78">
        <v>219.94494</v>
      </c>
      <c r="Q126" s="78"/>
      <c r="R126" s="78"/>
      <c r="S126" s="78"/>
      <c r="T126" s="75"/>
      <c r="U126" s="75"/>
      <c r="V126" s="76"/>
      <c r="W126" s="77"/>
    </row>
    <row r="127" spans="1:23" x14ac:dyDescent="0.25">
      <c r="A127" s="103"/>
      <c r="B127" s="101"/>
      <c r="C127" s="111"/>
      <c r="D127" s="104"/>
      <c r="E127" s="104"/>
      <c r="F127" s="69">
        <v>3</v>
      </c>
      <c r="G127" s="104"/>
      <c r="H127" s="69" t="s">
        <v>44</v>
      </c>
      <c r="I127" s="69">
        <v>95.117470836094995</v>
      </c>
      <c r="J127" s="69">
        <f t="shared" si="36"/>
        <v>275.11747083609498</v>
      </c>
      <c r="K127" s="69">
        <v>76.582377782511998</v>
      </c>
      <c r="L127" s="69">
        <f t="shared" si="34"/>
        <v>1.3366146413109883</v>
      </c>
      <c r="M127" s="69">
        <v>10.290712121229999</v>
      </c>
      <c r="N127" s="69">
        <f t="shared" si="35"/>
        <v>0.17960680889035335</v>
      </c>
      <c r="O127" s="69">
        <v>78.060936715986003</v>
      </c>
      <c r="P127" s="78">
        <v>209.771613</v>
      </c>
      <c r="Q127" s="78"/>
      <c r="R127" s="78"/>
      <c r="S127" s="78"/>
      <c r="T127" s="75"/>
      <c r="U127" s="75"/>
      <c r="V127" s="76"/>
      <c r="W127" s="77"/>
    </row>
    <row r="128" spans="1:23" x14ac:dyDescent="0.25">
      <c r="A128" s="103"/>
      <c r="B128" s="101"/>
      <c r="C128" s="111"/>
      <c r="D128" s="69" t="s">
        <v>26</v>
      </c>
      <c r="E128" s="69">
        <v>3</v>
      </c>
      <c r="F128" s="69"/>
      <c r="G128" s="69">
        <v>223</v>
      </c>
      <c r="H128" s="69"/>
      <c r="I128" s="69"/>
      <c r="J128" s="69"/>
      <c r="K128" s="69"/>
      <c r="L128" s="69"/>
      <c r="M128" s="69"/>
      <c r="N128" s="69"/>
      <c r="O128" s="69"/>
      <c r="P128" s="78"/>
      <c r="Q128" s="78"/>
      <c r="R128" s="78"/>
      <c r="S128" s="78"/>
      <c r="T128" s="75"/>
      <c r="U128" s="75"/>
      <c r="V128" s="76"/>
      <c r="W128" s="77"/>
    </row>
    <row r="129" spans="1:23" x14ac:dyDescent="0.25">
      <c r="A129" s="103"/>
      <c r="B129" s="102"/>
      <c r="C129" s="111"/>
      <c r="D129" s="69" t="s">
        <v>26</v>
      </c>
      <c r="E129" s="69">
        <v>4</v>
      </c>
      <c r="F129" s="69"/>
      <c r="G129" s="69">
        <v>224</v>
      </c>
      <c r="H129" s="69"/>
      <c r="I129" s="69"/>
      <c r="J129" s="69"/>
      <c r="K129" s="69"/>
      <c r="L129" s="69"/>
      <c r="M129" s="69"/>
      <c r="N129" s="69"/>
      <c r="O129" s="69"/>
      <c r="P129" s="78"/>
      <c r="Q129" s="78"/>
      <c r="R129" s="78"/>
      <c r="S129" s="78"/>
      <c r="T129" s="75"/>
      <c r="U129" s="75"/>
      <c r="V129" s="76"/>
      <c r="W129" s="77"/>
    </row>
    <row r="130" spans="1:23" x14ac:dyDescent="0.25">
      <c r="A130" s="103"/>
      <c r="B130" s="97" t="s">
        <v>187</v>
      </c>
      <c r="C130" s="103" t="s">
        <v>36</v>
      </c>
      <c r="D130" s="105" t="s">
        <v>24</v>
      </c>
      <c r="E130" s="105">
        <v>1</v>
      </c>
      <c r="F130" s="68">
        <v>1</v>
      </c>
      <c r="G130" s="105">
        <v>246</v>
      </c>
      <c r="H130" s="68" t="s">
        <v>45</v>
      </c>
      <c r="I130" s="68">
        <v>90.667051673409006</v>
      </c>
      <c r="J130" s="68">
        <f t="shared" ref="J130:J137" si="37">I130+180</f>
        <v>270.66705167340899</v>
      </c>
      <c r="K130" s="68">
        <v>82.089066766249005</v>
      </c>
      <c r="L130" s="68">
        <f t="shared" ref="L130:L161" si="38">RADIANS(K130)</f>
        <v>1.4327244949604996</v>
      </c>
      <c r="M130" s="68">
        <v>10.235963558470001</v>
      </c>
      <c r="N130" s="68">
        <f t="shared" ref="N130:N161" si="39">RADIANS(M130)</f>
        <v>0.17865126620945662</v>
      </c>
      <c r="O130" s="68">
        <v>92.320133498689003</v>
      </c>
      <c r="P130" s="74">
        <v>187.926942</v>
      </c>
      <c r="Q130" s="74">
        <f t="shared" ref="Q130:Q134" si="40">P130*(1/(TAN(L130)+TAN(N130)))</f>
        <v>25.474362709965725</v>
      </c>
      <c r="R130" s="74"/>
      <c r="S130" s="80">
        <f>AVERAGE(Q130:Q134)</f>
        <v>30.469499296317757</v>
      </c>
      <c r="T130" s="75">
        <f t="shared" si="28"/>
        <v>380.86874120397198</v>
      </c>
      <c r="U130" s="75">
        <f t="shared" si="30"/>
        <v>1523.4749648158879</v>
      </c>
      <c r="V130" s="76">
        <f t="shared" si="31"/>
        <v>190.43437060198599</v>
      </c>
      <c r="W130" s="77">
        <f t="shared" si="32"/>
        <v>761.73748240794396</v>
      </c>
    </row>
    <row r="131" spans="1:23" x14ac:dyDescent="0.25">
      <c r="A131" s="103"/>
      <c r="B131" s="98"/>
      <c r="C131" s="103"/>
      <c r="D131" s="105"/>
      <c r="E131" s="105"/>
      <c r="F131" s="68">
        <v>2</v>
      </c>
      <c r="G131" s="105"/>
      <c r="H131" s="68" t="s">
        <v>45</v>
      </c>
      <c r="I131" s="68">
        <v>90.667051673409006</v>
      </c>
      <c r="J131" s="68">
        <f t="shared" si="37"/>
        <v>270.66705167340899</v>
      </c>
      <c r="K131" s="68">
        <v>82.089066766249005</v>
      </c>
      <c r="L131" s="68">
        <f t="shared" si="38"/>
        <v>1.4327244949604996</v>
      </c>
      <c r="M131" s="68">
        <v>10.235963558470001</v>
      </c>
      <c r="N131" s="68">
        <f t="shared" si="39"/>
        <v>0.17865126620945662</v>
      </c>
      <c r="O131" s="68">
        <v>92.320133498689003</v>
      </c>
      <c r="P131" s="74">
        <v>274.09691600000002</v>
      </c>
      <c r="Q131" s="74">
        <f t="shared" si="40"/>
        <v>37.155099644344816</v>
      </c>
      <c r="R131" s="74"/>
      <c r="S131" s="81">
        <v>30.469499296317757</v>
      </c>
      <c r="T131" s="75">
        <f t="shared" ref="T131:T194" si="41">S131/0.08</f>
        <v>380.86874120397198</v>
      </c>
      <c r="U131" s="75">
        <f t="shared" si="30"/>
        <v>1523.4749648158879</v>
      </c>
      <c r="V131" s="76">
        <f t="shared" si="31"/>
        <v>190.43437060198599</v>
      </c>
      <c r="W131" s="77">
        <f t="shared" si="32"/>
        <v>761.73748240794396</v>
      </c>
    </row>
    <row r="132" spans="1:23" x14ac:dyDescent="0.25">
      <c r="A132" s="103"/>
      <c r="B132" s="98"/>
      <c r="C132" s="103"/>
      <c r="D132" s="105"/>
      <c r="E132" s="105"/>
      <c r="F132" s="68">
        <v>3</v>
      </c>
      <c r="G132" s="105"/>
      <c r="H132" s="68" t="s">
        <v>45</v>
      </c>
      <c r="I132" s="68">
        <v>90.667051673409006</v>
      </c>
      <c r="J132" s="68">
        <f t="shared" si="37"/>
        <v>270.66705167340899</v>
      </c>
      <c r="K132" s="68">
        <v>82.089066766249005</v>
      </c>
      <c r="L132" s="68">
        <f t="shared" si="38"/>
        <v>1.4327244949604996</v>
      </c>
      <c r="M132" s="68">
        <v>10.235963558470001</v>
      </c>
      <c r="N132" s="68">
        <f t="shared" si="39"/>
        <v>0.17865126620945662</v>
      </c>
      <c r="O132" s="68">
        <v>92.320133498689003</v>
      </c>
      <c r="P132" s="74">
        <v>231.721979</v>
      </c>
      <c r="Q132" s="74">
        <f t="shared" si="40"/>
        <v>31.410981725638152</v>
      </c>
      <c r="R132" s="74"/>
      <c r="S132" s="81">
        <v>30.469499296317757</v>
      </c>
      <c r="T132" s="75">
        <f t="shared" si="41"/>
        <v>380.86874120397198</v>
      </c>
      <c r="U132" s="75">
        <f t="shared" si="30"/>
        <v>1523.4749648158879</v>
      </c>
      <c r="V132" s="76">
        <f t="shared" si="31"/>
        <v>190.43437060198599</v>
      </c>
      <c r="W132" s="77">
        <f t="shared" si="32"/>
        <v>761.73748240794396</v>
      </c>
    </row>
    <row r="133" spans="1:23" x14ac:dyDescent="0.25">
      <c r="A133" s="103"/>
      <c r="B133" s="98"/>
      <c r="C133" s="103"/>
      <c r="D133" s="105"/>
      <c r="E133" s="105"/>
      <c r="F133" s="68">
        <v>4</v>
      </c>
      <c r="G133" s="105"/>
      <c r="H133" s="68" t="s">
        <v>45</v>
      </c>
      <c r="I133" s="68">
        <v>90.667051673409006</v>
      </c>
      <c r="J133" s="68">
        <f t="shared" si="37"/>
        <v>270.66705167340899</v>
      </c>
      <c r="K133" s="68">
        <v>82.089066766249005</v>
      </c>
      <c r="L133" s="68">
        <f t="shared" si="38"/>
        <v>1.4327244949604996</v>
      </c>
      <c r="M133" s="68">
        <v>10.235963558470001</v>
      </c>
      <c r="N133" s="68">
        <f t="shared" si="39"/>
        <v>0.17865126620945662</v>
      </c>
      <c r="O133" s="68">
        <v>92.320133498689003</v>
      </c>
      <c r="P133" s="74">
        <v>258.10181699999998</v>
      </c>
      <c r="Q133" s="74">
        <f t="shared" si="40"/>
        <v>34.986890290372507</v>
      </c>
      <c r="R133" s="74"/>
      <c r="S133" s="81">
        <v>30.469499296317757</v>
      </c>
      <c r="T133" s="75">
        <f t="shared" si="41"/>
        <v>380.86874120397198</v>
      </c>
      <c r="U133" s="75">
        <f t="shared" si="30"/>
        <v>1523.4749648158879</v>
      </c>
      <c r="V133" s="76">
        <f t="shared" si="31"/>
        <v>190.43437060198599</v>
      </c>
      <c r="W133" s="77">
        <f t="shared" si="32"/>
        <v>761.73748240794396</v>
      </c>
    </row>
    <row r="134" spans="1:23" x14ac:dyDescent="0.25">
      <c r="A134" s="103"/>
      <c r="B134" s="99"/>
      <c r="C134" s="103"/>
      <c r="D134" s="105"/>
      <c r="E134" s="105"/>
      <c r="F134" s="68">
        <v>5</v>
      </c>
      <c r="G134" s="105"/>
      <c r="H134" s="68" t="s">
        <v>45</v>
      </c>
      <c r="I134" s="68">
        <v>90.667051673409006</v>
      </c>
      <c r="J134" s="68">
        <f t="shared" si="37"/>
        <v>270.66705167340899</v>
      </c>
      <c r="K134" s="68">
        <v>82.089066766249005</v>
      </c>
      <c r="L134" s="68">
        <f t="shared" si="38"/>
        <v>1.4327244949604996</v>
      </c>
      <c r="M134" s="68">
        <v>10.235963558470001</v>
      </c>
      <c r="N134" s="68">
        <f t="shared" si="39"/>
        <v>0.17865126620945662</v>
      </c>
      <c r="O134" s="68">
        <v>92.320133498689003</v>
      </c>
      <c r="P134" s="74">
        <v>172.03518700000001</v>
      </c>
      <c r="Q134" s="74">
        <f t="shared" si="40"/>
        <v>23.320162111267582</v>
      </c>
      <c r="R134" s="74"/>
      <c r="S134" s="82">
        <v>30.469499296317757</v>
      </c>
      <c r="T134" s="75">
        <f t="shared" si="41"/>
        <v>380.86874120397198</v>
      </c>
      <c r="U134" s="75">
        <f t="shared" si="30"/>
        <v>1523.4749648158879</v>
      </c>
      <c r="V134" s="76">
        <f t="shared" si="31"/>
        <v>190.43437060198599</v>
      </c>
      <c r="W134" s="77">
        <f t="shared" si="32"/>
        <v>761.73748240794396</v>
      </c>
    </row>
    <row r="135" spans="1:23" x14ac:dyDescent="0.25">
      <c r="A135" s="103"/>
      <c r="B135" s="97" t="s">
        <v>188</v>
      </c>
      <c r="C135" s="103" t="s">
        <v>37</v>
      </c>
      <c r="D135" s="105" t="s">
        <v>24</v>
      </c>
      <c r="E135" s="105">
        <v>1</v>
      </c>
      <c r="F135" s="68">
        <v>1</v>
      </c>
      <c r="G135" s="105">
        <v>249</v>
      </c>
      <c r="H135" s="68" t="s">
        <v>46</v>
      </c>
      <c r="I135" s="68">
        <v>88.593158184564999</v>
      </c>
      <c r="J135" s="68">
        <f t="shared" si="37"/>
        <v>268.59315818456503</v>
      </c>
      <c r="K135" s="68">
        <v>78.968198979011007</v>
      </c>
      <c r="L135" s="68">
        <f t="shared" si="38"/>
        <v>1.3782550765537667</v>
      </c>
      <c r="M135" s="68">
        <v>4.1928918848779997</v>
      </c>
      <c r="N135" s="68">
        <f t="shared" si="39"/>
        <v>7.3179768571272133E-2</v>
      </c>
      <c r="O135" s="68">
        <v>74.793911327098996</v>
      </c>
      <c r="P135" s="74">
        <v>353.95901700000002</v>
      </c>
      <c r="Q135" s="74"/>
      <c r="R135" s="74">
        <f t="shared" ref="R135:R137" si="42">P135*(1/(TAN(L135)-TAN(N135)))</f>
        <v>70.007135792233228</v>
      </c>
      <c r="S135" s="80">
        <f>AVERAGE(R135:R137)</f>
        <v>63.168223025643762</v>
      </c>
      <c r="T135" s="75">
        <f t="shared" si="41"/>
        <v>789.60278782054706</v>
      </c>
      <c r="U135" s="75">
        <f t="shared" si="30"/>
        <v>3158.4111512821883</v>
      </c>
      <c r="V135" s="76">
        <f t="shared" si="31"/>
        <v>394.80139391027353</v>
      </c>
      <c r="W135" s="77">
        <f t="shared" si="32"/>
        <v>1579.2055756410941</v>
      </c>
    </row>
    <row r="136" spans="1:23" x14ac:dyDescent="0.25">
      <c r="A136" s="103"/>
      <c r="B136" s="98"/>
      <c r="C136" s="103"/>
      <c r="D136" s="105"/>
      <c r="E136" s="105"/>
      <c r="F136" s="68">
        <v>2</v>
      </c>
      <c r="G136" s="105"/>
      <c r="H136" s="68" t="s">
        <v>46</v>
      </c>
      <c r="I136" s="68">
        <v>88.593158184564999</v>
      </c>
      <c r="J136" s="68">
        <f t="shared" si="37"/>
        <v>268.59315818456503</v>
      </c>
      <c r="K136" s="68">
        <v>78.968198979011007</v>
      </c>
      <c r="L136" s="68">
        <f t="shared" si="38"/>
        <v>1.3782550765537667</v>
      </c>
      <c r="M136" s="68">
        <v>4.1928918848779997</v>
      </c>
      <c r="N136" s="68">
        <f t="shared" si="39"/>
        <v>7.3179768571272133E-2</v>
      </c>
      <c r="O136" s="68">
        <v>74.793911327098996</v>
      </c>
      <c r="P136" s="74">
        <v>352.59805399999999</v>
      </c>
      <c r="Q136" s="74"/>
      <c r="R136" s="74">
        <f t="shared" si="42"/>
        <v>69.737960218301723</v>
      </c>
      <c r="S136" s="81">
        <v>63.168223025643762</v>
      </c>
      <c r="T136" s="75">
        <f t="shared" si="41"/>
        <v>789.60278782054706</v>
      </c>
      <c r="U136" s="75">
        <f t="shared" si="30"/>
        <v>3158.4111512821883</v>
      </c>
      <c r="V136" s="76">
        <f t="shared" si="31"/>
        <v>394.80139391027353</v>
      </c>
      <c r="W136" s="77">
        <f t="shared" si="32"/>
        <v>1579.2055756410941</v>
      </c>
    </row>
    <row r="137" spans="1:23" x14ac:dyDescent="0.25">
      <c r="A137" s="103"/>
      <c r="B137" s="99"/>
      <c r="C137" s="103"/>
      <c r="D137" s="105"/>
      <c r="E137" s="105"/>
      <c r="F137" s="68">
        <v>3</v>
      </c>
      <c r="G137" s="105"/>
      <c r="H137" s="68" t="s">
        <v>46</v>
      </c>
      <c r="I137" s="68">
        <v>88.593158184564999</v>
      </c>
      <c r="J137" s="68">
        <f t="shared" si="37"/>
        <v>268.59315818456503</v>
      </c>
      <c r="K137" s="68">
        <v>78.968198979011007</v>
      </c>
      <c r="L137" s="68">
        <f t="shared" si="38"/>
        <v>1.3782550765537667</v>
      </c>
      <c r="M137" s="68">
        <v>4.1928918848779997</v>
      </c>
      <c r="N137" s="68">
        <f t="shared" si="39"/>
        <v>7.3179768571272133E-2</v>
      </c>
      <c r="O137" s="68">
        <v>74.793911327098996</v>
      </c>
      <c r="P137" s="74">
        <v>251.58649</v>
      </c>
      <c r="Q137" s="74"/>
      <c r="R137" s="74">
        <f t="shared" si="42"/>
        <v>49.759573066396342</v>
      </c>
      <c r="S137" s="82">
        <v>63.168223025643762</v>
      </c>
      <c r="T137" s="75">
        <f t="shared" si="41"/>
        <v>789.60278782054706</v>
      </c>
      <c r="U137" s="75">
        <f t="shared" ref="U137:U200" si="43">S137/0.02</f>
        <v>3158.4111512821883</v>
      </c>
      <c r="V137" s="76">
        <f t="shared" si="31"/>
        <v>394.80139391027353</v>
      </c>
      <c r="W137" s="77">
        <f t="shared" si="32"/>
        <v>1579.2055756410941</v>
      </c>
    </row>
    <row r="138" spans="1:23" x14ac:dyDescent="0.25">
      <c r="A138" s="103"/>
      <c r="B138" s="97" t="s">
        <v>189</v>
      </c>
      <c r="C138" s="103" t="s">
        <v>47</v>
      </c>
      <c r="D138" s="105" t="s">
        <v>24</v>
      </c>
      <c r="E138" s="105">
        <v>1</v>
      </c>
      <c r="F138" s="68">
        <v>1</v>
      </c>
      <c r="G138" s="108">
        <v>261</v>
      </c>
      <c r="H138" s="68" t="s">
        <v>48</v>
      </c>
      <c r="I138" s="68">
        <v>271.98736379838999</v>
      </c>
      <c r="J138" s="68">
        <f t="shared" ref="J138:J161" si="44">I138-180</f>
        <v>91.987363798389993</v>
      </c>
      <c r="K138" s="68">
        <v>74.298742909591994</v>
      </c>
      <c r="L138" s="68">
        <f t="shared" si="38"/>
        <v>1.2967576938651719</v>
      </c>
      <c r="M138" s="68">
        <v>35.616349749028998</v>
      </c>
      <c r="N138" s="68">
        <f t="shared" si="39"/>
        <v>0.62162257066241211</v>
      </c>
      <c r="O138" s="68">
        <v>109.91372883179</v>
      </c>
      <c r="P138" s="74">
        <v>519.26369499999998</v>
      </c>
      <c r="Q138" s="74">
        <f t="shared" ref="Q138:Q168" si="45">P138*(1/(TAN(L138)+TAN(N138)))</f>
        <v>121.50284817899198</v>
      </c>
      <c r="R138" s="74"/>
      <c r="S138" s="80">
        <f>AVERAGE(Q138:Q139)</f>
        <v>124.7998422696221</v>
      </c>
      <c r="T138" s="75">
        <f t="shared" si="41"/>
        <v>1559.9980283702762</v>
      </c>
      <c r="U138" s="75">
        <f t="shared" si="43"/>
        <v>6239.9921134811048</v>
      </c>
      <c r="V138" s="76">
        <f t="shared" si="31"/>
        <v>779.99901418513809</v>
      </c>
      <c r="W138" s="77">
        <f t="shared" si="32"/>
        <v>3119.9960567405524</v>
      </c>
    </row>
    <row r="139" spans="1:23" x14ac:dyDescent="0.25">
      <c r="A139" s="103"/>
      <c r="B139" s="98"/>
      <c r="C139" s="103"/>
      <c r="D139" s="105"/>
      <c r="E139" s="105"/>
      <c r="F139" s="68">
        <v>2</v>
      </c>
      <c r="G139" s="110"/>
      <c r="H139" s="68" t="s">
        <v>48</v>
      </c>
      <c r="I139" s="68">
        <v>271.98736379838999</v>
      </c>
      <c r="J139" s="68">
        <f t="shared" si="44"/>
        <v>91.987363798389993</v>
      </c>
      <c r="K139" s="68">
        <v>74.298742909591994</v>
      </c>
      <c r="L139" s="68">
        <f t="shared" si="38"/>
        <v>1.2967576938651719</v>
      </c>
      <c r="M139" s="68">
        <v>35.616349749028998</v>
      </c>
      <c r="N139" s="68">
        <f t="shared" si="39"/>
        <v>0.62162257066241211</v>
      </c>
      <c r="O139" s="68">
        <v>109.91372883179</v>
      </c>
      <c r="P139" s="74">
        <v>547.44425799999999</v>
      </c>
      <c r="Q139" s="74">
        <f t="shared" si="45"/>
        <v>128.09683636025221</v>
      </c>
      <c r="R139" s="74"/>
      <c r="S139" s="82">
        <v>124.7998422696221</v>
      </c>
      <c r="T139" s="75">
        <f t="shared" si="41"/>
        <v>1559.9980283702762</v>
      </c>
      <c r="U139" s="75">
        <f t="shared" si="43"/>
        <v>6239.9921134811048</v>
      </c>
      <c r="V139" s="76">
        <f t="shared" si="31"/>
        <v>779.99901418513809</v>
      </c>
      <c r="W139" s="77">
        <f t="shared" si="32"/>
        <v>3119.9960567405524</v>
      </c>
    </row>
    <row r="140" spans="1:23" x14ac:dyDescent="0.25">
      <c r="A140" s="103"/>
      <c r="B140" s="98"/>
      <c r="C140" s="103"/>
      <c r="D140" s="105"/>
      <c r="E140" s="105">
        <v>2</v>
      </c>
      <c r="F140" s="68">
        <v>1</v>
      </c>
      <c r="G140" s="108">
        <v>258</v>
      </c>
      <c r="H140" s="68" t="s">
        <v>48</v>
      </c>
      <c r="I140" s="68">
        <v>271.98736379838999</v>
      </c>
      <c r="J140" s="68">
        <f t="shared" si="44"/>
        <v>91.987363798389993</v>
      </c>
      <c r="K140" s="68">
        <v>74.298742909591994</v>
      </c>
      <c r="L140" s="68">
        <f t="shared" si="38"/>
        <v>1.2967576938651719</v>
      </c>
      <c r="M140" s="68">
        <v>35.616349749028998</v>
      </c>
      <c r="N140" s="68">
        <f t="shared" si="39"/>
        <v>0.62162257066241211</v>
      </c>
      <c r="O140" s="68">
        <v>109.91372883179</v>
      </c>
      <c r="P140" s="74">
        <v>233.74664200000001</v>
      </c>
      <c r="Q140" s="74">
        <f t="shared" si="45"/>
        <v>54.694528095739855</v>
      </c>
      <c r="R140" s="74"/>
      <c r="S140" s="80">
        <f>AVERAGE(Q140:Q141)</f>
        <v>56.479805953445918</v>
      </c>
      <c r="T140" s="75">
        <f t="shared" si="41"/>
        <v>705.99757441807401</v>
      </c>
      <c r="U140" s="75">
        <f t="shared" si="43"/>
        <v>2823.990297672296</v>
      </c>
      <c r="V140" s="76">
        <f t="shared" ref="V140:V203" si="46">S140/0.16</f>
        <v>352.998787209037</v>
      </c>
      <c r="W140" s="77">
        <f t="shared" ref="W140:W203" si="47">S140/0.04</f>
        <v>1411.995148836148</v>
      </c>
    </row>
    <row r="141" spans="1:23" x14ac:dyDescent="0.25">
      <c r="A141" s="103"/>
      <c r="B141" s="98"/>
      <c r="C141" s="103"/>
      <c r="D141" s="105"/>
      <c r="E141" s="105"/>
      <c r="F141" s="68">
        <v>2</v>
      </c>
      <c r="G141" s="110"/>
      <c r="H141" s="68" t="s">
        <v>48</v>
      </c>
      <c r="I141" s="68">
        <v>271.98736379838999</v>
      </c>
      <c r="J141" s="68">
        <f t="shared" si="44"/>
        <v>91.987363798389993</v>
      </c>
      <c r="K141" s="68">
        <v>74.298742909591994</v>
      </c>
      <c r="L141" s="68">
        <f t="shared" si="38"/>
        <v>1.2967576938651719</v>
      </c>
      <c r="M141" s="68">
        <v>35.616349749028998</v>
      </c>
      <c r="N141" s="68">
        <f t="shared" si="39"/>
        <v>0.62162257066241211</v>
      </c>
      <c r="O141" s="68">
        <v>109.91372883179</v>
      </c>
      <c r="P141" s="74">
        <v>249.00603699999999</v>
      </c>
      <c r="Q141" s="74">
        <f t="shared" si="45"/>
        <v>58.265083811151982</v>
      </c>
      <c r="R141" s="74"/>
      <c r="S141" s="82">
        <v>56.479805953445918</v>
      </c>
      <c r="T141" s="75">
        <f t="shared" si="41"/>
        <v>705.99757441807401</v>
      </c>
      <c r="U141" s="75">
        <f t="shared" si="43"/>
        <v>2823.990297672296</v>
      </c>
      <c r="V141" s="76">
        <f t="shared" si="46"/>
        <v>352.998787209037</v>
      </c>
      <c r="W141" s="77">
        <f t="shared" si="47"/>
        <v>1411.995148836148</v>
      </c>
    </row>
    <row r="142" spans="1:23" x14ac:dyDescent="0.25">
      <c r="A142" s="103"/>
      <c r="B142" s="98"/>
      <c r="C142" s="103"/>
      <c r="D142" s="105"/>
      <c r="E142" s="105">
        <v>3</v>
      </c>
      <c r="F142" s="68">
        <v>1</v>
      </c>
      <c r="G142" s="108">
        <v>260</v>
      </c>
      <c r="H142" s="68" t="s">
        <v>48</v>
      </c>
      <c r="I142" s="68">
        <v>271.98736379838999</v>
      </c>
      <c r="J142" s="68">
        <f t="shared" si="44"/>
        <v>91.987363798389993</v>
      </c>
      <c r="K142" s="68">
        <v>74.298742909591994</v>
      </c>
      <c r="L142" s="68">
        <f t="shared" si="38"/>
        <v>1.2967576938651719</v>
      </c>
      <c r="M142" s="68">
        <v>35.616349749028998</v>
      </c>
      <c r="N142" s="68">
        <f t="shared" si="39"/>
        <v>0.62162257066241211</v>
      </c>
      <c r="O142" s="68">
        <v>109.91372883179</v>
      </c>
      <c r="P142" s="74">
        <v>222.42485600000001</v>
      </c>
      <c r="Q142" s="74">
        <f t="shared" si="45"/>
        <v>52.045336059556703</v>
      </c>
      <c r="R142" s="74"/>
      <c r="S142" s="80">
        <f>AVERAGE(Q142:Q143)</f>
        <v>53.454797092606086</v>
      </c>
      <c r="T142" s="75">
        <f t="shared" si="41"/>
        <v>668.18496365757608</v>
      </c>
      <c r="U142" s="75">
        <f t="shared" si="43"/>
        <v>2672.7398546303043</v>
      </c>
      <c r="V142" s="76">
        <f t="shared" si="46"/>
        <v>334.09248182878804</v>
      </c>
      <c r="W142" s="77">
        <f t="shared" si="47"/>
        <v>1336.3699273151522</v>
      </c>
    </row>
    <row r="143" spans="1:23" x14ac:dyDescent="0.25">
      <c r="A143" s="103"/>
      <c r="B143" s="98"/>
      <c r="C143" s="103"/>
      <c r="D143" s="105"/>
      <c r="E143" s="105"/>
      <c r="F143" s="68">
        <v>2</v>
      </c>
      <c r="G143" s="110"/>
      <c r="H143" s="68" t="s">
        <v>48</v>
      </c>
      <c r="I143" s="68">
        <v>271.98736379838999</v>
      </c>
      <c r="J143" s="68">
        <f t="shared" si="44"/>
        <v>91.987363798389993</v>
      </c>
      <c r="K143" s="68">
        <v>74.298742909591994</v>
      </c>
      <c r="L143" s="68">
        <f t="shared" si="38"/>
        <v>1.2967576938651719</v>
      </c>
      <c r="M143" s="68">
        <v>35.616349749028998</v>
      </c>
      <c r="N143" s="68">
        <f t="shared" si="39"/>
        <v>0.62162257066241211</v>
      </c>
      <c r="O143" s="68">
        <v>109.91372883179</v>
      </c>
      <c r="P143" s="74">
        <v>234.472013</v>
      </c>
      <c r="Q143" s="74">
        <f t="shared" si="45"/>
        <v>54.864258125655475</v>
      </c>
      <c r="R143" s="74"/>
      <c r="S143" s="82">
        <v>53.454797092606086</v>
      </c>
      <c r="T143" s="75">
        <f t="shared" si="41"/>
        <v>668.18496365757608</v>
      </c>
      <c r="U143" s="75">
        <f t="shared" si="43"/>
        <v>2672.7398546303043</v>
      </c>
      <c r="V143" s="76">
        <f t="shared" si="46"/>
        <v>334.09248182878804</v>
      </c>
      <c r="W143" s="77">
        <f t="shared" si="47"/>
        <v>1336.3699273151522</v>
      </c>
    </row>
    <row r="144" spans="1:23" x14ac:dyDescent="0.25">
      <c r="A144" s="103"/>
      <c r="B144" s="98"/>
      <c r="C144" s="103"/>
      <c r="D144" s="105"/>
      <c r="E144" s="105">
        <v>4</v>
      </c>
      <c r="F144" s="68">
        <v>1</v>
      </c>
      <c r="G144" s="108">
        <v>259</v>
      </c>
      <c r="H144" s="68" t="s">
        <v>48</v>
      </c>
      <c r="I144" s="68">
        <v>271.98736379838999</v>
      </c>
      <c r="J144" s="68">
        <f t="shared" si="44"/>
        <v>91.987363798389993</v>
      </c>
      <c r="K144" s="68">
        <v>74.298742909591994</v>
      </c>
      <c r="L144" s="68">
        <f t="shared" si="38"/>
        <v>1.2967576938651719</v>
      </c>
      <c r="M144" s="68">
        <v>35.616349749028998</v>
      </c>
      <c r="N144" s="68">
        <f t="shared" si="39"/>
        <v>0.62162257066241211</v>
      </c>
      <c r="O144" s="68">
        <v>109.91372883179</v>
      </c>
      <c r="P144" s="74">
        <v>188.03643299999999</v>
      </c>
      <c r="Q144" s="74">
        <f t="shared" si="45"/>
        <v>43.998766697753048</v>
      </c>
      <c r="R144" s="74"/>
      <c r="S144" s="80">
        <f>AVERAGE(Q144:Q149)</f>
        <v>77.758292001481735</v>
      </c>
      <c r="T144" s="75">
        <f t="shared" si="41"/>
        <v>971.97865001852165</v>
      </c>
      <c r="U144" s="75">
        <f t="shared" si="43"/>
        <v>3887.9146000740866</v>
      </c>
      <c r="V144" s="76">
        <f t="shared" si="46"/>
        <v>485.98932500926082</v>
      </c>
      <c r="W144" s="77">
        <f t="shared" si="47"/>
        <v>1943.9573000370433</v>
      </c>
    </row>
    <row r="145" spans="1:23" x14ac:dyDescent="0.25">
      <c r="A145" s="103"/>
      <c r="B145" s="98"/>
      <c r="C145" s="103"/>
      <c r="D145" s="105"/>
      <c r="E145" s="105"/>
      <c r="F145" s="68">
        <v>2</v>
      </c>
      <c r="G145" s="109"/>
      <c r="H145" s="68" t="s">
        <v>48</v>
      </c>
      <c r="I145" s="68">
        <v>271.98736379838999</v>
      </c>
      <c r="J145" s="68">
        <f t="shared" si="44"/>
        <v>91.987363798389993</v>
      </c>
      <c r="K145" s="68">
        <v>74.298742909591994</v>
      </c>
      <c r="L145" s="68">
        <f t="shared" si="38"/>
        <v>1.2967576938651719</v>
      </c>
      <c r="M145" s="68">
        <v>35.616349749028998</v>
      </c>
      <c r="N145" s="68">
        <f t="shared" si="39"/>
        <v>0.62162257066241211</v>
      </c>
      <c r="O145" s="68">
        <v>109.91372883179</v>
      </c>
      <c r="P145" s="74">
        <v>317.95824800000003</v>
      </c>
      <c r="Q145" s="74">
        <f t="shared" si="45"/>
        <v>74.399256304645533</v>
      </c>
      <c r="R145" s="74"/>
      <c r="S145" s="81">
        <v>77.758292001481735</v>
      </c>
      <c r="T145" s="75">
        <f t="shared" si="41"/>
        <v>971.97865001852165</v>
      </c>
      <c r="U145" s="75">
        <f t="shared" si="43"/>
        <v>3887.9146000740866</v>
      </c>
      <c r="V145" s="76">
        <f t="shared" si="46"/>
        <v>485.98932500926082</v>
      </c>
      <c r="W145" s="77">
        <f t="shared" si="47"/>
        <v>1943.9573000370433</v>
      </c>
    </row>
    <row r="146" spans="1:23" x14ac:dyDescent="0.25">
      <c r="A146" s="103"/>
      <c r="B146" s="98"/>
      <c r="C146" s="103"/>
      <c r="D146" s="105"/>
      <c r="E146" s="105"/>
      <c r="F146" s="68">
        <v>3</v>
      </c>
      <c r="G146" s="109"/>
      <c r="H146" s="68" t="s">
        <v>48</v>
      </c>
      <c r="I146" s="68">
        <v>271.98736379838999</v>
      </c>
      <c r="J146" s="68">
        <f t="shared" si="44"/>
        <v>91.987363798389993</v>
      </c>
      <c r="K146" s="68">
        <v>74.298742909591994</v>
      </c>
      <c r="L146" s="68">
        <f t="shared" si="38"/>
        <v>1.2967576938651719</v>
      </c>
      <c r="M146" s="68">
        <v>35.616349749028998</v>
      </c>
      <c r="N146" s="68">
        <f t="shared" si="39"/>
        <v>0.62162257066241211</v>
      </c>
      <c r="O146" s="68">
        <v>109.91372883179</v>
      </c>
      <c r="P146" s="74">
        <v>318.91460899999998</v>
      </c>
      <c r="Q146" s="74">
        <f t="shared" si="45"/>
        <v>74.623035834210569</v>
      </c>
      <c r="R146" s="74"/>
      <c r="S146" s="81">
        <v>77.758292001481735</v>
      </c>
      <c r="T146" s="75">
        <f t="shared" si="41"/>
        <v>971.97865001852165</v>
      </c>
      <c r="U146" s="75">
        <f t="shared" si="43"/>
        <v>3887.9146000740866</v>
      </c>
      <c r="V146" s="76">
        <f t="shared" si="46"/>
        <v>485.98932500926082</v>
      </c>
      <c r="W146" s="77">
        <f t="shared" si="47"/>
        <v>1943.9573000370433</v>
      </c>
    </row>
    <row r="147" spans="1:23" x14ac:dyDescent="0.25">
      <c r="A147" s="103"/>
      <c r="B147" s="98"/>
      <c r="C147" s="103"/>
      <c r="D147" s="105"/>
      <c r="E147" s="105"/>
      <c r="F147" s="68">
        <v>4</v>
      </c>
      <c r="G147" s="109"/>
      <c r="H147" s="68" t="s">
        <v>48</v>
      </c>
      <c r="I147" s="68">
        <v>271.98736379838999</v>
      </c>
      <c r="J147" s="68">
        <f t="shared" si="44"/>
        <v>91.987363798389993</v>
      </c>
      <c r="K147" s="68">
        <v>74.298742909591994</v>
      </c>
      <c r="L147" s="68">
        <f t="shared" si="38"/>
        <v>1.2967576938651719</v>
      </c>
      <c r="M147" s="68">
        <v>35.616349749028998</v>
      </c>
      <c r="N147" s="68">
        <f t="shared" si="39"/>
        <v>0.62162257066241211</v>
      </c>
      <c r="O147" s="68">
        <v>109.91372883179</v>
      </c>
      <c r="P147" s="74">
        <v>447.77803699999998</v>
      </c>
      <c r="Q147" s="74">
        <f t="shared" si="45"/>
        <v>104.77587278174349</v>
      </c>
      <c r="R147" s="74"/>
      <c r="S147" s="81">
        <v>77.758292001481735</v>
      </c>
      <c r="T147" s="75">
        <f t="shared" si="41"/>
        <v>971.97865001852165</v>
      </c>
      <c r="U147" s="75">
        <f t="shared" si="43"/>
        <v>3887.9146000740866</v>
      </c>
      <c r="V147" s="76">
        <f t="shared" si="46"/>
        <v>485.98932500926082</v>
      </c>
      <c r="W147" s="77">
        <f t="shared" si="47"/>
        <v>1943.9573000370433</v>
      </c>
    </row>
    <row r="148" spans="1:23" x14ac:dyDescent="0.25">
      <c r="A148" s="103"/>
      <c r="B148" s="98"/>
      <c r="C148" s="103"/>
      <c r="D148" s="105"/>
      <c r="E148" s="105"/>
      <c r="F148" s="68">
        <v>5</v>
      </c>
      <c r="G148" s="109"/>
      <c r="H148" s="68" t="s">
        <v>48</v>
      </c>
      <c r="I148" s="68">
        <v>271.98736379838999</v>
      </c>
      <c r="J148" s="68">
        <f t="shared" si="44"/>
        <v>91.987363798389993</v>
      </c>
      <c r="K148" s="68">
        <v>74.298742909591994</v>
      </c>
      <c r="L148" s="68">
        <f t="shared" si="38"/>
        <v>1.2967576938651719</v>
      </c>
      <c r="M148" s="68">
        <v>35.616349749028998</v>
      </c>
      <c r="N148" s="68">
        <f t="shared" si="39"/>
        <v>0.62162257066241211</v>
      </c>
      <c r="O148" s="68">
        <v>109.91372883179</v>
      </c>
      <c r="P148" s="74">
        <v>477.47104899999999</v>
      </c>
      <c r="Q148" s="74">
        <f t="shared" si="45"/>
        <v>111.72375988371581</v>
      </c>
      <c r="R148" s="74"/>
      <c r="S148" s="81">
        <v>77.758292001481735</v>
      </c>
      <c r="T148" s="75">
        <f t="shared" si="41"/>
        <v>971.97865001852165</v>
      </c>
      <c r="U148" s="75">
        <f t="shared" si="43"/>
        <v>3887.9146000740866</v>
      </c>
      <c r="V148" s="76">
        <f t="shared" si="46"/>
        <v>485.98932500926082</v>
      </c>
      <c r="W148" s="77">
        <f t="shared" si="47"/>
        <v>1943.9573000370433</v>
      </c>
    </row>
    <row r="149" spans="1:23" x14ac:dyDescent="0.25">
      <c r="A149" s="103"/>
      <c r="B149" s="99"/>
      <c r="C149" s="103"/>
      <c r="D149" s="105"/>
      <c r="E149" s="105"/>
      <c r="F149" s="68">
        <v>6</v>
      </c>
      <c r="G149" s="110"/>
      <c r="H149" s="68" t="s">
        <v>48</v>
      </c>
      <c r="I149" s="68">
        <v>271.98736379838999</v>
      </c>
      <c r="J149" s="68">
        <f t="shared" si="44"/>
        <v>91.987363798389993</v>
      </c>
      <c r="K149" s="68">
        <v>74.298742909591994</v>
      </c>
      <c r="L149" s="68">
        <f t="shared" si="38"/>
        <v>1.2967576938651719</v>
      </c>
      <c r="M149" s="68">
        <v>35.616349749028998</v>
      </c>
      <c r="N149" s="68">
        <f t="shared" si="39"/>
        <v>0.62162257066241211</v>
      </c>
      <c r="O149" s="68">
        <v>109.91372883179</v>
      </c>
      <c r="P149" s="74">
        <v>243.72367499999999</v>
      </c>
      <c r="Q149" s="74">
        <f t="shared" si="45"/>
        <v>57.029060506822034</v>
      </c>
      <c r="R149" s="74"/>
      <c r="S149" s="82">
        <v>77.758292001481735</v>
      </c>
      <c r="T149" s="75">
        <f t="shared" si="41"/>
        <v>971.97865001852165</v>
      </c>
      <c r="U149" s="75">
        <f t="shared" si="43"/>
        <v>3887.9146000740866</v>
      </c>
      <c r="V149" s="76">
        <f t="shared" si="46"/>
        <v>485.98932500926082</v>
      </c>
      <c r="W149" s="77">
        <f t="shared" si="47"/>
        <v>1943.9573000370433</v>
      </c>
    </row>
    <row r="150" spans="1:23" x14ac:dyDescent="0.25">
      <c r="A150" s="103"/>
      <c r="B150" s="97" t="s">
        <v>190</v>
      </c>
      <c r="C150" s="103" t="s">
        <v>49</v>
      </c>
      <c r="D150" s="105" t="s">
        <v>24</v>
      </c>
      <c r="E150" s="105">
        <v>1</v>
      </c>
      <c r="F150" s="68">
        <v>1</v>
      </c>
      <c r="G150" s="105">
        <v>275</v>
      </c>
      <c r="H150" s="68" t="s">
        <v>50</v>
      </c>
      <c r="I150" s="68">
        <v>270.34451610598001</v>
      </c>
      <c r="J150" s="68">
        <f t="shared" si="44"/>
        <v>90.344516105980006</v>
      </c>
      <c r="K150" s="68">
        <v>81.659979885675</v>
      </c>
      <c r="L150" s="68">
        <f t="shared" si="38"/>
        <v>1.4252355161173715</v>
      </c>
      <c r="M150" s="68">
        <v>24.220067714420001</v>
      </c>
      <c r="N150" s="68">
        <f t="shared" si="39"/>
        <v>0.42271992667260672</v>
      </c>
      <c r="O150" s="68">
        <v>105.8775032404</v>
      </c>
      <c r="P150" s="74">
        <v>800.79677400000003</v>
      </c>
      <c r="Q150" s="74">
        <f t="shared" si="45"/>
        <v>110.13221619352991</v>
      </c>
      <c r="R150" s="74"/>
      <c r="S150" s="80">
        <f>AVERAGE(Q150:Q151)</f>
        <v>108.6090487759341</v>
      </c>
      <c r="T150" s="75">
        <f t="shared" si="41"/>
        <v>1357.6131096991762</v>
      </c>
      <c r="U150" s="75">
        <f t="shared" si="43"/>
        <v>5430.4524387967049</v>
      </c>
      <c r="V150" s="76">
        <f t="shared" si="46"/>
        <v>678.80655484958811</v>
      </c>
      <c r="W150" s="77">
        <f t="shared" si="47"/>
        <v>2715.2262193983524</v>
      </c>
    </row>
    <row r="151" spans="1:23" x14ac:dyDescent="0.25">
      <c r="A151" s="103"/>
      <c r="B151" s="98"/>
      <c r="C151" s="103"/>
      <c r="D151" s="105"/>
      <c r="E151" s="105"/>
      <c r="F151" s="68">
        <v>2</v>
      </c>
      <c r="G151" s="105"/>
      <c r="H151" s="68" t="s">
        <v>50</v>
      </c>
      <c r="I151" s="68">
        <v>270.34451610598001</v>
      </c>
      <c r="J151" s="68">
        <f t="shared" si="44"/>
        <v>90.344516105980006</v>
      </c>
      <c r="K151" s="68">
        <v>81.659979885675</v>
      </c>
      <c r="L151" s="68">
        <f t="shared" si="38"/>
        <v>1.4252355161173715</v>
      </c>
      <c r="M151" s="68">
        <v>24.220067714420001</v>
      </c>
      <c r="N151" s="68">
        <f t="shared" si="39"/>
        <v>0.42271992667260672</v>
      </c>
      <c r="O151" s="68">
        <v>105.8775032404</v>
      </c>
      <c r="P151" s="74">
        <v>778.64616999999998</v>
      </c>
      <c r="Q151" s="74">
        <f t="shared" si="45"/>
        <v>107.08588135833828</v>
      </c>
      <c r="R151" s="74"/>
      <c r="S151" s="82">
        <v>108.6090487759341</v>
      </c>
      <c r="T151" s="75">
        <f t="shared" si="41"/>
        <v>1357.6131096991762</v>
      </c>
      <c r="U151" s="75">
        <f t="shared" si="43"/>
        <v>5430.4524387967049</v>
      </c>
      <c r="V151" s="76">
        <f t="shared" si="46"/>
        <v>678.80655484958811</v>
      </c>
      <c r="W151" s="77">
        <f t="shared" si="47"/>
        <v>2715.2262193983524</v>
      </c>
    </row>
    <row r="152" spans="1:23" x14ac:dyDescent="0.25">
      <c r="A152" s="103"/>
      <c r="B152" s="98"/>
      <c r="C152" s="103"/>
      <c r="D152" s="105"/>
      <c r="E152" s="105">
        <v>2</v>
      </c>
      <c r="F152" s="68">
        <v>1</v>
      </c>
      <c r="G152" s="105">
        <v>279</v>
      </c>
      <c r="H152" s="68" t="s">
        <v>50</v>
      </c>
      <c r="I152" s="68">
        <v>270.34451610598001</v>
      </c>
      <c r="J152" s="68">
        <f t="shared" si="44"/>
        <v>90.344516105980006</v>
      </c>
      <c r="K152" s="68">
        <v>81.659979885675</v>
      </c>
      <c r="L152" s="68">
        <f t="shared" si="38"/>
        <v>1.4252355161173715</v>
      </c>
      <c r="M152" s="68">
        <v>24.220067714420001</v>
      </c>
      <c r="N152" s="68">
        <f t="shared" si="39"/>
        <v>0.42271992667260672</v>
      </c>
      <c r="O152" s="68">
        <v>105.8775032404</v>
      </c>
      <c r="P152" s="74">
        <v>317.724332</v>
      </c>
      <c r="Q152" s="74">
        <f t="shared" si="45"/>
        <v>43.696086145532938</v>
      </c>
      <c r="R152" s="74"/>
      <c r="S152" s="80">
        <f>AVERAGE(Q152:Q153)</f>
        <v>34.820666722744555</v>
      </c>
      <c r="T152" s="75">
        <f t="shared" si="41"/>
        <v>435.25833403430693</v>
      </c>
      <c r="U152" s="75">
        <f t="shared" si="43"/>
        <v>1741.0333361372277</v>
      </c>
      <c r="V152" s="76">
        <f t="shared" si="46"/>
        <v>217.62916701715346</v>
      </c>
      <c r="W152" s="77">
        <f t="shared" si="47"/>
        <v>870.51666806861385</v>
      </c>
    </row>
    <row r="153" spans="1:23" x14ac:dyDescent="0.25">
      <c r="A153" s="103"/>
      <c r="B153" s="98"/>
      <c r="C153" s="103"/>
      <c r="D153" s="105"/>
      <c r="E153" s="105"/>
      <c r="F153" s="68">
        <v>2</v>
      </c>
      <c r="G153" s="105"/>
      <c r="H153" s="68" t="s">
        <v>50</v>
      </c>
      <c r="I153" s="68">
        <v>270.34451610598001</v>
      </c>
      <c r="J153" s="68">
        <f t="shared" si="44"/>
        <v>90.344516105980006</v>
      </c>
      <c r="K153" s="68">
        <v>81.659979885675</v>
      </c>
      <c r="L153" s="68">
        <f t="shared" si="38"/>
        <v>1.4252355161173715</v>
      </c>
      <c r="M153" s="68">
        <v>24.220067714420001</v>
      </c>
      <c r="N153" s="68">
        <f t="shared" si="39"/>
        <v>0.42271992667260672</v>
      </c>
      <c r="O153" s="68">
        <v>105.8775032404</v>
      </c>
      <c r="P153" s="74">
        <v>188.65388400000001</v>
      </c>
      <c r="Q153" s="74">
        <f t="shared" si="45"/>
        <v>25.945247299956172</v>
      </c>
      <c r="R153" s="74"/>
      <c r="S153" s="82">
        <v>34.820666722744555</v>
      </c>
      <c r="T153" s="75">
        <f t="shared" si="41"/>
        <v>435.25833403430693</v>
      </c>
      <c r="U153" s="75">
        <f t="shared" si="43"/>
        <v>1741.0333361372277</v>
      </c>
      <c r="V153" s="76">
        <f t="shared" si="46"/>
        <v>217.62916701715346</v>
      </c>
      <c r="W153" s="77">
        <f t="shared" si="47"/>
        <v>870.51666806861385</v>
      </c>
    </row>
    <row r="154" spans="1:23" x14ac:dyDescent="0.25">
      <c r="A154" s="103"/>
      <c r="B154" s="98"/>
      <c r="C154" s="103"/>
      <c r="D154" s="105"/>
      <c r="E154" s="105">
        <v>3</v>
      </c>
      <c r="F154" s="68">
        <v>1</v>
      </c>
      <c r="G154" s="105">
        <v>276</v>
      </c>
      <c r="H154" s="68" t="s">
        <v>50</v>
      </c>
      <c r="I154" s="68">
        <v>270.34451610598001</v>
      </c>
      <c r="J154" s="68">
        <f t="shared" si="44"/>
        <v>90.344516105980006</v>
      </c>
      <c r="K154" s="68">
        <v>81.659979885675</v>
      </c>
      <c r="L154" s="68">
        <f t="shared" si="38"/>
        <v>1.4252355161173715</v>
      </c>
      <c r="M154" s="68">
        <v>24.220067714420001</v>
      </c>
      <c r="N154" s="68">
        <f t="shared" si="39"/>
        <v>0.42271992667260672</v>
      </c>
      <c r="O154" s="68">
        <v>105.8775032404</v>
      </c>
      <c r="P154" s="74">
        <v>309.53611699999999</v>
      </c>
      <c r="Q154" s="74">
        <f t="shared" si="45"/>
        <v>42.569974884975956</v>
      </c>
      <c r="R154" s="74"/>
      <c r="S154" s="80">
        <f>AVERAGE(Q154:Q155)</f>
        <v>34.22080226277761</v>
      </c>
      <c r="T154" s="75">
        <f t="shared" si="41"/>
        <v>427.76002828472014</v>
      </c>
      <c r="U154" s="75">
        <f t="shared" si="43"/>
        <v>1711.0401131388805</v>
      </c>
      <c r="V154" s="76">
        <f t="shared" si="46"/>
        <v>213.88001414236007</v>
      </c>
      <c r="W154" s="77">
        <f t="shared" si="47"/>
        <v>855.52005656944027</v>
      </c>
    </row>
    <row r="155" spans="1:23" x14ac:dyDescent="0.25">
      <c r="A155" s="103"/>
      <c r="B155" s="98"/>
      <c r="C155" s="103"/>
      <c r="D155" s="105"/>
      <c r="E155" s="105"/>
      <c r="F155" s="68">
        <v>2</v>
      </c>
      <c r="G155" s="105"/>
      <c r="H155" s="68" t="s">
        <v>50</v>
      </c>
      <c r="I155" s="68">
        <v>270.34451610598001</v>
      </c>
      <c r="J155" s="68">
        <f t="shared" si="44"/>
        <v>90.344516105980006</v>
      </c>
      <c r="K155" s="68">
        <v>81.659979885675</v>
      </c>
      <c r="L155" s="68">
        <f t="shared" si="38"/>
        <v>1.4252355161173715</v>
      </c>
      <c r="M155" s="68">
        <v>24.220067714420001</v>
      </c>
      <c r="N155" s="68">
        <f t="shared" si="39"/>
        <v>0.42271992667260672</v>
      </c>
      <c r="O155" s="68">
        <v>105.8775032404</v>
      </c>
      <c r="P155" s="74">
        <v>188.118593</v>
      </c>
      <c r="Q155" s="74">
        <f t="shared" si="45"/>
        <v>25.871629640579272</v>
      </c>
      <c r="R155" s="74"/>
      <c r="S155" s="82">
        <v>34.22080226277761</v>
      </c>
      <c r="T155" s="75">
        <f t="shared" si="41"/>
        <v>427.76002828472014</v>
      </c>
      <c r="U155" s="75">
        <f t="shared" si="43"/>
        <v>1711.0401131388805</v>
      </c>
      <c r="V155" s="76">
        <f t="shared" si="46"/>
        <v>213.88001414236007</v>
      </c>
      <c r="W155" s="77">
        <f t="shared" si="47"/>
        <v>855.52005656944027</v>
      </c>
    </row>
    <row r="156" spans="1:23" x14ac:dyDescent="0.25">
      <c r="A156" s="103"/>
      <c r="B156" s="98"/>
      <c r="C156" s="103"/>
      <c r="D156" s="105"/>
      <c r="E156" s="105">
        <v>4</v>
      </c>
      <c r="F156" s="68">
        <v>1</v>
      </c>
      <c r="G156" s="105">
        <v>277</v>
      </c>
      <c r="H156" s="68" t="s">
        <v>50</v>
      </c>
      <c r="I156" s="68">
        <v>270.34451610598001</v>
      </c>
      <c r="J156" s="68">
        <f t="shared" si="44"/>
        <v>90.344516105980006</v>
      </c>
      <c r="K156" s="68">
        <v>81.659979885675</v>
      </c>
      <c r="L156" s="68">
        <f t="shared" si="38"/>
        <v>1.4252355161173715</v>
      </c>
      <c r="M156" s="68">
        <v>24.220067714420001</v>
      </c>
      <c r="N156" s="68">
        <f t="shared" si="39"/>
        <v>0.42271992667260672</v>
      </c>
      <c r="O156" s="68">
        <v>105.8775032404</v>
      </c>
      <c r="P156" s="74">
        <v>341.85837299999997</v>
      </c>
      <c r="Q156" s="74">
        <f t="shared" si="45"/>
        <v>47.015199692605634</v>
      </c>
      <c r="R156" s="74"/>
      <c r="S156" s="80">
        <f>AVERAGE(Q156:Q157)</f>
        <v>45.175908769911942</v>
      </c>
      <c r="T156" s="75">
        <f t="shared" si="41"/>
        <v>564.69885962389924</v>
      </c>
      <c r="U156" s="75">
        <f t="shared" si="43"/>
        <v>2258.795438495597</v>
      </c>
      <c r="V156" s="76">
        <f t="shared" si="46"/>
        <v>282.34942981194962</v>
      </c>
      <c r="W156" s="77">
        <f t="shared" si="47"/>
        <v>1129.3977192477985</v>
      </c>
    </row>
    <row r="157" spans="1:23" x14ac:dyDescent="0.25">
      <c r="A157" s="103"/>
      <c r="B157" s="98"/>
      <c r="C157" s="103"/>
      <c r="D157" s="105"/>
      <c r="E157" s="105"/>
      <c r="F157" s="68">
        <v>2</v>
      </c>
      <c r="G157" s="105"/>
      <c r="H157" s="68" t="s">
        <v>50</v>
      </c>
      <c r="I157" s="68">
        <v>270.34451610598001</v>
      </c>
      <c r="J157" s="68">
        <f t="shared" si="44"/>
        <v>90.344516105980006</v>
      </c>
      <c r="K157" s="68">
        <v>81.659979885675</v>
      </c>
      <c r="L157" s="68">
        <f t="shared" si="38"/>
        <v>1.4252355161173715</v>
      </c>
      <c r="M157" s="68">
        <v>24.220067714420001</v>
      </c>
      <c r="N157" s="68">
        <f t="shared" si="39"/>
        <v>0.42271992667260672</v>
      </c>
      <c r="O157" s="68">
        <v>105.8775032404</v>
      </c>
      <c r="P157" s="74">
        <v>315.11055499999998</v>
      </c>
      <c r="Q157" s="74">
        <f t="shared" si="45"/>
        <v>43.336617847218243</v>
      </c>
      <c r="R157" s="74"/>
      <c r="S157" s="82">
        <v>45.175908769911942</v>
      </c>
      <c r="T157" s="75">
        <f t="shared" si="41"/>
        <v>564.69885962389924</v>
      </c>
      <c r="U157" s="75">
        <f t="shared" si="43"/>
        <v>2258.795438495597</v>
      </c>
      <c r="V157" s="76">
        <f t="shared" si="46"/>
        <v>282.34942981194962</v>
      </c>
      <c r="W157" s="77">
        <f t="shared" si="47"/>
        <v>1129.3977192477985</v>
      </c>
    </row>
    <row r="158" spans="1:23" x14ac:dyDescent="0.25">
      <c r="A158" s="103"/>
      <c r="B158" s="98"/>
      <c r="C158" s="103"/>
      <c r="D158" s="105"/>
      <c r="E158" s="105">
        <v>5</v>
      </c>
      <c r="F158" s="68">
        <v>1</v>
      </c>
      <c r="G158" s="105">
        <v>710</v>
      </c>
      <c r="H158" s="68" t="s">
        <v>50</v>
      </c>
      <c r="I158" s="68">
        <v>270.34451610598001</v>
      </c>
      <c r="J158" s="68">
        <f t="shared" si="44"/>
        <v>90.344516105980006</v>
      </c>
      <c r="K158" s="68">
        <v>81.659979885675</v>
      </c>
      <c r="L158" s="68">
        <f t="shared" si="38"/>
        <v>1.4252355161173715</v>
      </c>
      <c r="M158" s="68">
        <v>24.220067714420001</v>
      </c>
      <c r="N158" s="68">
        <f t="shared" si="39"/>
        <v>0.42271992667260672</v>
      </c>
      <c r="O158" s="68">
        <v>105.8775032404</v>
      </c>
      <c r="P158" s="74">
        <v>358.221992</v>
      </c>
      <c r="Q158" s="74">
        <f t="shared" si="45"/>
        <v>49.265660338712777</v>
      </c>
      <c r="R158" s="74"/>
      <c r="S158" s="80">
        <f>AVERAGE(Q158:Q159)</f>
        <v>46.711409656376254</v>
      </c>
      <c r="T158" s="75">
        <f t="shared" si="41"/>
        <v>583.89262070470318</v>
      </c>
      <c r="U158" s="75">
        <f t="shared" si="43"/>
        <v>2335.5704828188127</v>
      </c>
      <c r="V158" s="76">
        <f t="shared" si="46"/>
        <v>291.94631035235159</v>
      </c>
      <c r="W158" s="77">
        <f t="shared" si="47"/>
        <v>1167.7852414094064</v>
      </c>
    </row>
    <row r="159" spans="1:23" x14ac:dyDescent="0.25">
      <c r="A159" s="103"/>
      <c r="B159" s="98"/>
      <c r="C159" s="103"/>
      <c r="D159" s="105"/>
      <c r="E159" s="105"/>
      <c r="F159" s="68">
        <v>2</v>
      </c>
      <c r="G159" s="105"/>
      <c r="H159" s="68" t="s">
        <v>50</v>
      </c>
      <c r="I159" s="68">
        <v>270.34451610598001</v>
      </c>
      <c r="J159" s="68">
        <f t="shared" si="44"/>
        <v>90.344516105980006</v>
      </c>
      <c r="K159" s="68">
        <v>81.659979885675</v>
      </c>
      <c r="L159" s="68">
        <f t="shared" si="38"/>
        <v>1.4252355161173715</v>
      </c>
      <c r="M159" s="68">
        <v>24.220067714420001</v>
      </c>
      <c r="N159" s="68">
        <f t="shared" si="39"/>
        <v>0.42271992667260672</v>
      </c>
      <c r="O159" s="68">
        <v>105.8775032404</v>
      </c>
      <c r="P159" s="74">
        <v>321.07689900000003</v>
      </c>
      <c r="Q159" s="74">
        <f t="shared" si="45"/>
        <v>44.157158974039731</v>
      </c>
      <c r="R159" s="74"/>
      <c r="S159" s="82">
        <v>46.711409656376254</v>
      </c>
      <c r="T159" s="75">
        <f t="shared" si="41"/>
        <v>583.89262070470318</v>
      </c>
      <c r="U159" s="75">
        <f t="shared" si="43"/>
        <v>2335.5704828188127</v>
      </c>
      <c r="V159" s="76">
        <f t="shared" si="46"/>
        <v>291.94631035235159</v>
      </c>
      <c r="W159" s="77">
        <f t="shared" si="47"/>
        <v>1167.7852414094064</v>
      </c>
    </row>
    <row r="160" spans="1:23" x14ac:dyDescent="0.25">
      <c r="A160" s="103"/>
      <c r="B160" s="98"/>
      <c r="C160" s="103"/>
      <c r="D160" s="105"/>
      <c r="E160" s="105">
        <v>6</v>
      </c>
      <c r="F160" s="68">
        <v>1</v>
      </c>
      <c r="G160" s="105">
        <v>278</v>
      </c>
      <c r="H160" s="68" t="s">
        <v>50</v>
      </c>
      <c r="I160" s="68">
        <v>270.34451610598001</v>
      </c>
      <c r="J160" s="68">
        <f t="shared" si="44"/>
        <v>90.344516105980006</v>
      </c>
      <c r="K160" s="68">
        <v>81.659979885675</v>
      </c>
      <c r="L160" s="68">
        <f t="shared" si="38"/>
        <v>1.4252355161173715</v>
      </c>
      <c r="M160" s="68">
        <v>24.220067714420001</v>
      </c>
      <c r="N160" s="68">
        <f t="shared" si="39"/>
        <v>0.42271992667260672</v>
      </c>
      <c r="O160" s="68">
        <v>105.8775032404</v>
      </c>
      <c r="P160" s="74">
        <v>216.79155399999999</v>
      </c>
      <c r="Q160" s="74">
        <f t="shared" si="45"/>
        <v>29.814973123329928</v>
      </c>
      <c r="R160" s="74"/>
      <c r="S160" s="80">
        <f>AVERAGE(Q160:Q161)</f>
        <v>32.997635770549394</v>
      </c>
      <c r="T160" s="75">
        <f t="shared" si="41"/>
        <v>412.47044713186739</v>
      </c>
      <c r="U160" s="75">
        <f t="shared" si="43"/>
        <v>1649.8817885274696</v>
      </c>
      <c r="V160" s="76">
        <f t="shared" si="46"/>
        <v>206.23522356593369</v>
      </c>
      <c r="W160" s="77">
        <f t="shared" si="47"/>
        <v>824.94089426373478</v>
      </c>
    </row>
    <row r="161" spans="1:23" x14ac:dyDescent="0.25">
      <c r="A161" s="103"/>
      <c r="B161" s="99"/>
      <c r="C161" s="103"/>
      <c r="D161" s="105"/>
      <c r="E161" s="105"/>
      <c r="F161" s="68">
        <v>2</v>
      </c>
      <c r="G161" s="105"/>
      <c r="H161" s="68" t="s">
        <v>50</v>
      </c>
      <c r="I161" s="68">
        <v>270.34451610598001</v>
      </c>
      <c r="J161" s="68">
        <f t="shared" si="44"/>
        <v>90.344516105980006</v>
      </c>
      <c r="K161" s="68">
        <v>81.659979885675</v>
      </c>
      <c r="L161" s="68">
        <f t="shared" si="38"/>
        <v>1.4252355161173715</v>
      </c>
      <c r="M161" s="68">
        <v>24.220067714420001</v>
      </c>
      <c r="N161" s="68">
        <f t="shared" si="39"/>
        <v>0.42271992667260672</v>
      </c>
      <c r="O161" s="68">
        <v>105.8775032404</v>
      </c>
      <c r="P161" s="74">
        <v>263.07530400000002</v>
      </c>
      <c r="Q161" s="74">
        <f t="shared" si="45"/>
        <v>36.180298417768853</v>
      </c>
      <c r="R161" s="74"/>
      <c r="S161" s="82">
        <v>32.997635770549394</v>
      </c>
      <c r="T161" s="75">
        <f t="shared" si="41"/>
        <v>412.47044713186739</v>
      </c>
      <c r="U161" s="75">
        <f t="shared" si="43"/>
        <v>1649.8817885274696</v>
      </c>
      <c r="V161" s="76">
        <f t="shared" si="46"/>
        <v>206.23522356593369</v>
      </c>
      <c r="W161" s="77">
        <f t="shared" si="47"/>
        <v>824.94089426373478</v>
      </c>
    </row>
    <row r="162" spans="1:23" x14ac:dyDescent="0.25">
      <c r="A162" s="103"/>
      <c r="B162" s="90" t="s">
        <v>179</v>
      </c>
      <c r="C162" s="67" t="s">
        <v>51</v>
      </c>
      <c r="D162" s="69" t="s">
        <v>26</v>
      </c>
      <c r="E162" s="69">
        <v>1</v>
      </c>
      <c r="F162" s="69"/>
      <c r="G162" s="69">
        <v>288</v>
      </c>
      <c r="H162" s="69"/>
      <c r="I162" s="69"/>
      <c r="J162" s="69"/>
      <c r="K162" s="69"/>
      <c r="L162" s="69"/>
      <c r="M162" s="69"/>
      <c r="N162" s="69"/>
      <c r="O162" s="69"/>
      <c r="P162" s="78"/>
      <c r="Q162" s="78"/>
      <c r="R162" s="78"/>
      <c r="S162" s="78"/>
      <c r="T162" s="75"/>
      <c r="U162" s="75"/>
      <c r="V162" s="76"/>
      <c r="W162" s="77"/>
    </row>
    <row r="163" spans="1:23" x14ac:dyDescent="0.25">
      <c r="A163" s="103"/>
      <c r="B163" s="97" t="s">
        <v>191</v>
      </c>
      <c r="C163" s="103" t="s">
        <v>52</v>
      </c>
      <c r="D163" s="105" t="s">
        <v>24</v>
      </c>
      <c r="E163" s="105">
        <v>1</v>
      </c>
      <c r="F163" s="68">
        <v>1</v>
      </c>
      <c r="G163" s="105">
        <v>289</v>
      </c>
      <c r="H163" s="68" t="s">
        <v>53</v>
      </c>
      <c r="I163" s="68">
        <v>269.73573414789001</v>
      </c>
      <c r="J163" s="68">
        <f t="shared" ref="J163:J168" si="48">I163-180</f>
        <v>89.735734147890014</v>
      </c>
      <c r="K163" s="68">
        <v>82.206331564945998</v>
      </c>
      <c r="L163" s="68">
        <f t="shared" ref="L163:N168" si="49">RADIANS(K163)</f>
        <v>1.4347711517944504</v>
      </c>
      <c r="M163" s="68">
        <v>47.102333010130998</v>
      </c>
      <c r="N163" s="68">
        <f t="shared" si="49"/>
        <v>0.82209079639759752</v>
      </c>
      <c r="O163" s="68">
        <v>126.13044045055</v>
      </c>
      <c r="P163" s="74">
        <v>121.703982</v>
      </c>
      <c r="Q163" s="74">
        <f t="shared" si="45"/>
        <v>14.518992433980321</v>
      </c>
      <c r="R163" s="74"/>
      <c r="S163" s="80">
        <f>AVERAGE(Q163:Q167)</f>
        <v>13.295001440814739</v>
      </c>
      <c r="T163" s="75">
        <f t="shared" si="41"/>
        <v>166.18751801018422</v>
      </c>
      <c r="U163" s="75">
        <f t="shared" si="43"/>
        <v>664.75007204073688</v>
      </c>
      <c r="V163" s="76">
        <f t="shared" si="46"/>
        <v>83.09375900509211</v>
      </c>
      <c r="W163" s="77">
        <f t="shared" si="47"/>
        <v>332.37503602036844</v>
      </c>
    </row>
    <row r="164" spans="1:23" x14ac:dyDescent="0.25">
      <c r="A164" s="103"/>
      <c r="B164" s="98"/>
      <c r="C164" s="103"/>
      <c r="D164" s="105"/>
      <c r="E164" s="105"/>
      <c r="F164" s="68">
        <v>2</v>
      </c>
      <c r="G164" s="105"/>
      <c r="H164" s="68" t="s">
        <v>53</v>
      </c>
      <c r="I164" s="68">
        <v>269.73573414789001</v>
      </c>
      <c r="J164" s="68">
        <f t="shared" si="48"/>
        <v>89.735734147890014</v>
      </c>
      <c r="K164" s="68">
        <v>82.206331564945998</v>
      </c>
      <c r="L164" s="68">
        <f t="shared" si="49"/>
        <v>1.4347711517944504</v>
      </c>
      <c r="M164" s="68">
        <v>47.102333010130998</v>
      </c>
      <c r="N164" s="68">
        <f t="shared" si="49"/>
        <v>0.82209079639759752</v>
      </c>
      <c r="O164" s="68">
        <v>126.13044045055</v>
      </c>
      <c r="P164" s="74">
        <v>102.76219500000001</v>
      </c>
      <c r="Q164" s="74">
        <f t="shared" si="45"/>
        <v>12.259282787511509</v>
      </c>
      <c r="R164" s="74"/>
      <c r="S164" s="81">
        <v>13.295001440814739</v>
      </c>
      <c r="T164" s="75">
        <f t="shared" si="41"/>
        <v>166.18751801018422</v>
      </c>
      <c r="U164" s="75">
        <f t="shared" si="43"/>
        <v>664.75007204073688</v>
      </c>
      <c r="V164" s="76">
        <f t="shared" si="46"/>
        <v>83.09375900509211</v>
      </c>
      <c r="W164" s="77">
        <f t="shared" si="47"/>
        <v>332.37503602036844</v>
      </c>
    </row>
    <row r="165" spans="1:23" x14ac:dyDescent="0.25">
      <c r="A165" s="103"/>
      <c r="B165" s="98"/>
      <c r="C165" s="103"/>
      <c r="D165" s="105"/>
      <c r="E165" s="105"/>
      <c r="F165" s="68">
        <v>3</v>
      </c>
      <c r="G165" s="105"/>
      <c r="H165" s="68" t="s">
        <v>53</v>
      </c>
      <c r="I165" s="68">
        <v>269.73573414789001</v>
      </c>
      <c r="J165" s="68">
        <f t="shared" si="48"/>
        <v>89.735734147890014</v>
      </c>
      <c r="K165" s="68">
        <v>82.206331564945998</v>
      </c>
      <c r="L165" s="68">
        <f t="shared" si="49"/>
        <v>1.4347711517944504</v>
      </c>
      <c r="M165" s="68">
        <v>47.102333010130998</v>
      </c>
      <c r="N165" s="68">
        <f t="shared" si="49"/>
        <v>0.82209079639759752</v>
      </c>
      <c r="O165" s="68">
        <v>126.13044045055</v>
      </c>
      <c r="P165" s="74">
        <v>76.517294000000007</v>
      </c>
      <c r="Q165" s="74">
        <f t="shared" si="45"/>
        <v>9.1283292000638721</v>
      </c>
      <c r="R165" s="74"/>
      <c r="S165" s="81">
        <v>13.295001440814739</v>
      </c>
      <c r="T165" s="75">
        <f t="shared" si="41"/>
        <v>166.18751801018422</v>
      </c>
      <c r="U165" s="75">
        <f t="shared" si="43"/>
        <v>664.75007204073688</v>
      </c>
      <c r="V165" s="76">
        <f t="shared" si="46"/>
        <v>83.09375900509211</v>
      </c>
      <c r="W165" s="77">
        <f t="shared" si="47"/>
        <v>332.37503602036844</v>
      </c>
    </row>
    <row r="166" spans="1:23" x14ac:dyDescent="0.25">
      <c r="A166" s="103"/>
      <c r="B166" s="98"/>
      <c r="C166" s="103"/>
      <c r="D166" s="105"/>
      <c r="E166" s="105"/>
      <c r="F166" s="68">
        <v>4</v>
      </c>
      <c r="G166" s="105"/>
      <c r="H166" s="68" t="s">
        <v>53</v>
      </c>
      <c r="I166" s="68">
        <v>269.73573414789001</v>
      </c>
      <c r="J166" s="68">
        <f t="shared" si="48"/>
        <v>89.735734147890014</v>
      </c>
      <c r="K166" s="68">
        <v>82.206331564945998</v>
      </c>
      <c r="L166" s="68">
        <f t="shared" si="49"/>
        <v>1.4347711517944504</v>
      </c>
      <c r="M166" s="68">
        <v>47.102333010130998</v>
      </c>
      <c r="N166" s="68">
        <f t="shared" si="49"/>
        <v>0.82209079639759752</v>
      </c>
      <c r="O166" s="68">
        <v>126.13044045055</v>
      </c>
      <c r="P166" s="74">
        <v>99.170642000000001</v>
      </c>
      <c r="Q166" s="74">
        <f t="shared" si="45"/>
        <v>11.830819149951651</v>
      </c>
      <c r="R166" s="74"/>
      <c r="S166" s="81">
        <v>13.295001440814739</v>
      </c>
      <c r="T166" s="75">
        <f t="shared" si="41"/>
        <v>166.18751801018422</v>
      </c>
      <c r="U166" s="75">
        <f t="shared" si="43"/>
        <v>664.75007204073688</v>
      </c>
      <c r="V166" s="76">
        <f t="shared" si="46"/>
        <v>83.09375900509211</v>
      </c>
      <c r="W166" s="77">
        <f t="shared" si="47"/>
        <v>332.37503602036844</v>
      </c>
    </row>
    <row r="167" spans="1:23" x14ac:dyDescent="0.25">
      <c r="A167" s="103"/>
      <c r="B167" s="98"/>
      <c r="C167" s="103"/>
      <c r="D167" s="105"/>
      <c r="E167" s="105"/>
      <c r="F167" s="68">
        <v>5</v>
      </c>
      <c r="G167" s="105"/>
      <c r="H167" s="68" t="s">
        <v>53</v>
      </c>
      <c r="I167" s="68">
        <v>269.73573414789001</v>
      </c>
      <c r="J167" s="68">
        <f t="shared" si="48"/>
        <v>89.735734147890014</v>
      </c>
      <c r="K167" s="68">
        <v>82.206331564945998</v>
      </c>
      <c r="L167" s="68">
        <f t="shared" si="49"/>
        <v>1.4347711517944504</v>
      </c>
      <c r="M167" s="68">
        <v>47.102333010130998</v>
      </c>
      <c r="N167" s="68">
        <f t="shared" si="49"/>
        <v>0.82209079639759752</v>
      </c>
      <c r="O167" s="68">
        <v>126.13044045055</v>
      </c>
      <c r="P167" s="74">
        <v>157.06589500000001</v>
      </c>
      <c r="Q167" s="74">
        <f t="shared" si="45"/>
        <v>18.737583632566334</v>
      </c>
      <c r="R167" s="74"/>
      <c r="S167" s="82">
        <v>13.295001440814739</v>
      </c>
      <c r="T167" s="75">
        <f t="shared" si="41"/>
        <v>166.18751801018422</v>
      </c>
      <c r="U167" s="75">
        <f t="shared" si="43"/>
        <v>664.75007204073688</v>
      </c>
      <c r="V167" s="76">
        <f t="shared" si="46"/>
        <v>83.09375900509211</v>
      </c>
      <c r="W167" s="77">
        <f t="shared" si="47"/>
        <v>332.37503602036844</v>
      </c>
    </row>
    <row r="168" spans="1:23" x14ac:dyDescent="0.25">
      <c r="A168" s="103"/>
      <c r="B168" s="99"/>
      <c r="C168" s="103"/>
      <c r="D168" s="68" t="s">
        <v>24</v>
      </c>
      <c r="E168" s="68">
        <v>2</v>
      </c>
      <c r="F168" s="68">
        <v>1</v>
      </c>
      <c r="G168" s="68">
        <v>290</v>
      </c>
      <c r="H168" s="68" t="s">
        <v>53</v>
      </c>
      <c r="I168" s="68">
        <v>269.73573414789001</v>
      </c>
      <c r="J168" s="68">
        <f t="shared" si="48"/>
        <v>89.735734147890014</v>
      </c>
      <c r="K168" s="68">
        <v>82.206331564945998</v>
      </c>
      <c r="L168" s="68">
        <f t="shared" si="49"/>
        <v>1.4347711517944504</v>
      </c>
      <c r="M168" s="68">
        <v>47.102333010130998</v>
      </c>
      <c r="N168" s="68">
        <f t="shared" si="49"/>
        <v>0.82209079639759752</v>
      </c>
      <c r="O168" s="68">
        <v>126.13044045055</v>
      </c>
      <c r="P168" s="74">
        <v>162.79038</v>
      </c>
      <c r="Q168" s="74">
        <f t="shared" si="45"/>
        <v>19.420500929417258</v>
      </c>
      <c r="R168" s="74"/>
      <c r="S168" s="74">
        <v>19.420500929417258</v>
      </c>
      <c r="T168" s="75">
        <f t="shared" si="41"/>
        <v>242.75626161771572</v>
      </c>
      <c r="U168" s="75">
        <f t="shared" si="43"/>
        <v>971.02504647086289</v>
      </c>
      <c r="V168" s="76">
        <f t="shared" si="46"/>
        <v>121.37813080885786</v>
      </c>
      <c r="W168" s="77">
        <f t="shared" si="47"/>
        <v>485.51252323543144</v>
      </c>
    </row>
    <row r="169" spans="1:23" x14ac:dyDescent="0.25">
      <c r="A169" s="103"/>
      <c r="B169" s="97" t="s">
        <v>179</v>
      </c>
      <c r="C169" s="103" t="s">
        <v>54</v>
      </c>
      <c r="D169" s="104" t="s">
        <v>26</v>
      </c>
      <c r="E169" s="69">
        <v>1</v>
      </c>
      <c r="F169" s="69"/>
      <c r="G169" s="69">
        <v>292</v>
      </c>
      <c r="H169" s="69"/>
      <c r="I169" s="69"/>
      <c r="J169" s="69"/>
      <c r="K169" s="69"/>
      <c r="L169" s="69"/>
      <c r="M169" s="69"/>
      <c r="N169" s="69"/>
      <c r="O169" s="69"/>
      <c r="P169" s="78"/>
      <c r="Q169" s="78"/>
      <c r="R169" s="78"/>
      <c r="S169" s="78"/>
      <c r="T169" s="75"/>
      <c r="U169" s="75"/>
      <c r="V169" s="76"/>
      <c r="W169" s="77"/>
    </row>
    <row r="170" spans="1:23" x14ac:dyDescent="0.25">
      <c r="A170" s="103"/>
      <c r="B170" s="98"/>
      <c r="C170" s="103"/>
      <c r="D170" s="104"/>
      <c r="E170" s="69">
        <v>2</v>
      </c>
      <c r="F170" s="69"/>
      <c r="G170" s="69">
        <v>291</v>
      </c>
      <c r="H170" s="69"/>
      <c r="I170" s="69"/>
      <c r="J170" s="69"/>
      <c r="K170" s="69"/>
      <c r="L170" s="69"/>
      <c r="M170" s="69"/>
      <c r="N170" s="69"/>
      <c r="O170" s="69"/>
      <c r="P170" s="78"/>
      <c r="Q170" s="78"/>
      <c r="R170" s="78"/>
      <c r="S170" s="78"/>
      <c r="T170" s="75"/>
      <c r="U170" s="75"/>
      <c r="V170" s="76"/>
      <c r="W170" s="77"/>
    </row>
    <row r="171" spans="1:23" x14ac:dyDescent="0.25">
      <c r="A171" s="103"/>
      <c r="B171" s="99"/>
      <c r="C171" s="103"/>
      <c r="D171" s="104"/>
      <c r="E171" s="69">
        <v>3</v>
      </c>
      <c r="F171" s="69"/>
      <c r="G171" s="69">
        <v>293</v>
      </c>
      <c r="H171" s="69"/>
      <c r="I171" s="69"/>
      <c r="J171" s="69"/>
      <c r="K171" s="69"/>
      <c r="L171" s="69"/>
      <c r="M171" s="69"/>
      <c r="N171" s="69"/>
      <c r="O171" s="69"/>
      <c r="P171" s="78"/>
      <c r="Q171" s="78"/>
      <c r="R171" s="78"/>
      <c r="S171" s="78"/>
      <c r="T171" s="75"/>
      <c r="U171" s="75"/>
      <c r="V171" s="76"/>
      <c r="W171" s="77"/>
    </row>
    <row r="172" spans="1:23" x14ac:dyDescent="0.25">
      <c r="A172" s="103"/>
      <c r="B172" s="97" t="s">
        <v>192</v>
      </c>
      <c r="C172" s="103" t="s">
        <v>55</v>
      </c>
      <c r="D172" s="105" t="s">
        <v>24</v>
      </c>
      <c r="E172" s="105">
        <v>1</v>
      </c>
      <c r="F172" s="68">
        <v>1</v>
      </c>
      <c r="G172" s="105">
        <v>309</v>
      </c>
      <c r="H172" s="68" t="s">
        <v>56</v>
      </c>
      <c r="I172" s="68">
        <v>270.49160653348002</v>
      </c>
      <c r="J172" s="68">
        <f t="shared" ref="J172:J178" si="50">I172-180</f>
        <v>90.491606533480024</v>
      </c>
      <c r="K172" s="68">
        <v>83.023240471657999</v>
      </c>
      <c r="L172" s="68">
        <f t="shared" ref="L172:N189" si="51">RADIANS(K172)</f>
        <v>1.4490289019054421</v>
      </c>
      <c r="M172" s="68">
        <v>28.177826445798001</v>
      </c>
      <c r="N172" s="68">
        <f t="shared" ref="N172:N188" si="52">RADIANS(M172)</f>
        <v>0.49179584753470662</v>
      </c>
      <c r="O172" s="68">
        <v>111.19880298206</v>
      </c>
      <c r="P172" s="74">
        <v>118.84423200000001</v>
      </c>
      <c r="Q172" s="74">
        <f t="shared" ref="Q172:Q198" si="53">P172*(1/(TAN(L172)+TAN(N172)))</f>
        <v>13.648577109658556</v>
      </c>
      <c r="R172" s="74"/>
      <c r="S172" s="80">
        <f>AVERAGE(Q172:Q175)</f>
        <v>12.152765706296309</v>
      </c>
      <c r="T172" s="75">
        <f t="shared" si="41"/>
        <v>151.90957132870386</v>
      </c>
      <c r="U172" s="75">
        <f t="shared" si="43"/>
        <v>607.63828531481545</v>
      </c>
      <c r="V172" s="76">
        <f t="shared" si="46"/>
        <v>75.954785664351931</v>
      </c>
      <c r="W172" s="77">
        <f t="shared" si="47"/>
        <v>303.81914265740772</v>
      </c>
    </row>
    <row r="173" spans="1:23" x14ac:dyDescent="0.25">
      <c r="A173" s="103"/>
      <c r="B173" s="98"/>
      <c r="C173" s="103"/>
      <c r="D173" s="105"/>
      <c r="E173" s="105"/>
      <c r="F173" s="68">
        <v>2</v>
      </c>
      <c r="G173" s="105"/>
      <c r="H173" s="68" t="s">
        <v>56</v>
      </c>
      <c r="I173" s="68">
        <v>270.49160653348002</v>
      </c>
      <c r="J173" s="68">
        <f t="shared" si="50"/>
        <v>90.491606533480024</v>
      </c>
      <c r="K173" s="68">
        <v>83.023240471657999</v>
      </c>
      <c r="L173" s="68">
        <f t="shared" si="51"/>
        <v>1.4490289019054421</v>
      </c>
      <c r="M173" s="68">
        <v>28.177826445798001</v>
      </c>
      <c r="N173" s="68">
        <f t="shared" si="52"/>
        <v>0.49179584753470662</v>
      </c>
      <c r="O173" s="68">
        <v>111.19880298206</v>
      </c>
      <c r="P173" s="74">
        <v>109.189509</v>
      </c>
      <c r="Q173" s="74">
        <f t="shared" si="53"/>
        <v>12.53978765374374</v>
      </c>
      <c r="R173" s="74"/>
      <c r="S173" s="81">
        <v>12.152765706296309</v>
      </c>
      <c r="T173" s="75">
        <f t="shared" si="41"/>
        <v>151.90957132870386</v>
      </c>
      <c r="U173" s="75">
        <f t="shared" si="43"/>
        <v>607.63828531481545</v>
      </c>
      <c r="V173" s="76">
        <f t="shared" si="46"/>
        <v>75.954785664351931</v>
      </c>
      <c r="W173" s="77">
        <f t="shared" si="47"/>
        <v>303.81914265740772</v>
      </c>
    </row>
    <row r="174" spans="1:23" x14ac:dyDescent="0.25">
      <c r="A174" s="103"/>
      <c r="B174" s="98"/>
      <c r="C174" s="103"/>
      <c r="D174" s="105"/>
      <c r="E174" s="105"/>
      <c r="F174" s="68">
        <v>3</v>
      </c>
      <c r="G174" s="105"/>
      <c r="H174" s="68" t="s">
        <v>56</v>
      </c>
      <c r="I174" s="68">
        <v>270.49160653348002</v>
      </c>
      <c r="J174" s="68">
        <f t="shared" si="50"/>
        <v>90.491606533480024</v>
      </c>
      <c r="K174" s="68">
        <v>83.023240471657999</v>
      </c>
      <c r="L174" s="68">
        <f t="shared" si="51"/>
        <v>1.4490289019054421</v>
      </c>
      <c r="M174" s="68">
        <v>28.177826445798001</v>
      </c>
      <c r="N174" s="68">
        <f t="shared" si="52"/>
        <v>0.49179584753470662</v>
      </c>
      <c r="O174" s="68">
        <v>111.19880298206</v>
      </c>
      <c r="P174" s="74">
        <v>99.272525000000002</v>
      </c>
      <c r="Q174" s="74">
        <f t="shared" si="53"/>
        <v>11.400879029055501</v>
      </c>
      <c r="R174" s="74"/>
      <c r="S174" s="81">
        <v>12.152765706296309</v>
      </c>
      <c r="T174" s="75">
        <f t="shared" si="41"/>
        <v>151.90957132870386</v>
      </c>
      <c r="U174" s="75">
        <f t="shared" si="43"/>
        <v>607.63828531481545</v>
      </c>
      <c r="V174" s="76">
        <f t="shared" si="46"/>
        <v>75.954785664351931</v>
      </c>
      <c r="W174" s="77">
        <f t="shared" si="47"/>
        <v>303.81914265740772</v>
      </c>
    </row>
    <row r="175" spans="1:23" x14ac:dyDescent="0.25">
      <c r="A175" s="103"/>
      <c r="B175" s="98"/>
      <c r="C175" s="103"/>
      <c r="D175" s="105"/>
      <c r="E175" s="105"/>
      <c r="F175" s="68">
        <v>4</v>
      </c>
      <c r="G175" s="105"/>
      <c r="H175" s="68" t="s">
        <v>56</v>
      </c>
      <c r="I175" s="68">
        <v>270.49160653348002</v>
      </c>
      <c r="J175" s="68">
        <f t="shared" si="50"/>
        <v>90.491606533480024</v>
      </c>
      <c r="K175" s="68">
        <v>83.023240471657999</v>
      </c>
      <c r="L175" s="68">
        <f t="shared" si="51"/>
        <v>1.4490289019054421</v>
      </c>
      <c r="M175" s="68">
        <v>28.177826445798001</v>
      </c>
      <c r="N175" s="68">
        <f t="shared" si="52"/>
        <v>0.49179584753470662</v>
      </c>
      <c r="O175" s="68">
        <v>111.19880298206</v>
      </c>
      <c r="P175" s="74">
        <v>95.971880999999996</v>
      </c>
      <c r="Q175" s="74">
        <f t="shared" si="53"/>
        <v>11.021819032727434</v>
      </c>
      <c r="R175" s="74"/>
      <c r="S175" s="82">
        <v>12.152765706296309</v>
      </c>
      <c r="T175" s="75">
        <f t="shared" si="41"/>
        <v>151.90957132870386</v>
      </c>
      <c r="U175" s="75">
        <f t="shared" si="43"/>
        <v>607.63828531481545</v>
      </c>
      <c r="V175" s="76">
        <f t="shared" si="46"/>
        <v>75.954785664351931</v>
      </c>
      <c r="W175" s="77">
        <f t="shared" si="47"/>
        <v>303.81914265740772</v>
      </c>
    </row>
    <row r="176" spans="1:23" x14ac:dyDescent="0.25">
      <c r="A176" s="103"/>
      <c r="B176" s="98"/>
      <c r="C176" s="103"/>
      <c r="D176" s="105" t="s">
        <v>24</v>
      </c>
      <c r="E176" s="105">
        <v>2</v>
      </c>
      <c r="F176" s="68">
        <v>1</v>
      </c>
      <c r="G176" s="105">
        <v>310</v>
      </c>
      <c r="H176" s="68" t="s">
        <v>56</v>
      </c>
      <c r="I176" s="68">
        <v>270.49160653348002</v>
      </c>
      <c r="J176" s="68">
        <f t="shared" si="50"/>
        <v>90.491606533480024</v>
      </c>
      <c r="K176" s="68">
        <v>83.023240471657999</v>
      </c>
      <c r="L176" s="68">
        <f t="shared" si="51"/>
        <v>1.4490289019054421</v>
      </c>
      <c r="M176" s="68">
        <v>28.177826445798001</v>
      </c>
      <c r="N176" s="68">
        <f t="shared" si="52"/>
        <v>0.49179584753470662</v>
      </c>
      <c r="O176" s="68">
        <v>111.19880298206</v>
      </c>
      <c r="P176" s="74">
        <v>155.29709399999999</v>
      </c>
      <c r="Q176" s="74">
        <f t="shared" si="53"/>
        <v>17.834978834857488</v>
      </c>
      <c r="R176" s="74"/>
      <c r="S176" s="80">
        <f>AVERAGE(Q176:Q178)</f>
        <v>16.915416647654421</v>
      </c>
      <c r="T176" s="75">
        <f t="shared" si="41"/>
        <v>211.44270809568027</v>
      </c>
      <c r="U176" s="75">
        <f t="shared" si="43"/>
        <v>845.7708323827211</v>
      </c>
      <c r="V176" s="76">
        <f t="shared" si="46"/>
        <v>105.72135404784014</v>
      </c>
      <c r="W176" s="77">
        <f t="shared" si="47"/>
        <v>422.88541619136055</v>
      </c>
    </row>
    <row r="177" spans="1:23" x14ac:dyDescent="0.25">
      <c r="A177" s="103"/>
      <c r="B177" s="98"/>
      <c r="C177" s="103"/>
      <c r="D177" s="105"/>
      <c r="E177" s="105"/>
      <c r="F177" s="68">
        <v>2</v>
      </c>
      <c r="G177" s="105"/>
      <c r="H177" s="68" t="s">
        <v>56</v>
      </c>
      <c r="I177" s="68">
        <v>270.49160653348002</v>
      </c>
      <c r="J177" s="68">
        <f t="shared" si="50"/>
        <v>90.491606533480024</v>
      </c>
      <c r="K177" s="68">
        <v>83.023240471657999</v>
      </c>
      <c r="L177" s="68">
        <f t="shared" si="51"/>
        <v>1.4490289019054421</v>
      </c>
      <c r="M177" s="68">
        <v>28.177826445798001</v>
      </c>
      <c r="N177" s="68">
        <f t="shared" si="52"/>
        <v>0.49179584753470662</v>
      </c>
      <c r="O177" s="68">
        <v>111.19880298206</v>
      </c>
      <c r="P177" s="74">
        <v>123.42049799999999</v>
      </c>
      <c r="Q177" s="74">
        <f t="shared" si="53"/>
        <v>14.174134962355257</v>
      </c>
      <c r="R177" s="74"/>
      <c r="S177" s="81">
        <v>16.915416647654421</v>
      </c>
      <c r="T177" s="75">
        <f t="shared" si="41"/>
        <v>211.44270809568027</v>
      </c>
      <c r="U177" s="75">
        <f t="shared" si="43"/>
        <v>845.7708323827211</v>
      </c>
      <c r="V177" s="76">
        <f t="shared" si="46"/>
        <v>105.72135404784014</v>
      </c>
      <c r="W177" s="77">
        <f t="shared" si="47"/>
        <v>422.88541619136055</v>
      </c>
    </row>
    <row r="178" spans="1:23" x14ac:dyDescent="0.25">
      <c r="A178" s="103"/>
      <c r="B178" s="99"/>
      <c r="C178" s="103"/>
      <c r="D178" s="105"/>
      <c r="E178" s="105"/>
      <c r="F178" s="68">
        <v>3</v>
      </c>
      <c r="G178" s="105"/>
      <c r="H178" s="68" t="s">
        <v>56</v>
      </c>
      <c r="I178" s="68">
        <v>270.49160653348002</v>
      </c>
      <c r="J178" s="68">
        <f t="shared" si="50"/>
        <v>90.491606533480024</v>
      </c>
      <c r="K178" s="68">
        <v>83.023240471657999</v>
      </c>
      <c r="L178" s="68">
        <f t="shared" si="51"/>
        <v>1.4490289019054421</v>
      </c>
      <c r="M178" s="68">
        <v>28.177826445798001</v>
      </c>
      <c r="N178" s="68">
        <f t="shared" si="52"/>
        <v>0.49179584753470662</v>
      </c>
      <c r="O178" s="68">
        <v>111.19880298206</v>
      </c>
      <c r="P178" s="74">
        <v>163.152579</v>
      </c>
      <c r="Q178" s="74">
        <f t="shared" si="53"/>
        <v>18.737136145750508</v>
      </c>
      <c r="R178" s="74"/>
      <c r="S178" s="82">
        <v>16.915416647654421</v>
      </c>
      <c r="T178" s="75">
        <f t="shared" si="41"/>
        <v>211.44270809568027</v>
      </c>
      <c r="U178" s="75">
        <f t="shared" si="43"/>
        <v>845.7708323827211</v>
      </c>
      <c r="V178" s="76">
        <f t="shared" si="46"/>
        <v>105.72135404784014</v>
      </c>
      <c r="W178" s="77">
        <f t="shared" si="47"/>
        <v>422.88541619136055</v>
      </c>
    </row>
    <row r="179" spans="1:23" x14ac:dyDescent="0.25">
      <c r="A179" s="103"/>
      <c r="B179" s="97" t="s">
        <v>179</v>
      </c>
      <c r="C179" s="103" t="s">
        <v>57</v>
      </c>
      <c r="D179" s="105" t="s">
        <v>24</v>
      </c>
      <c r="E179" s="105">
        <v>1</v>
      </c>
      <c r="F179" s="68">
        <v>1</v>
      </c>
      <c r="G179" s="105">
        <v>287</v>
      </c>
      <c r="H179" s="68" t="s">
        <v>58</v>
      </c>
      <c r="I179" s="68">
        <v>90.155380782875994</v>
      </c>
      <c r="J179" s="68">
        <f t="shared" ref="J179:J186" si="54">I179+180</f>
        <v>270.15538078287602</v>
      </c>
      <c r="K179" s="68">
        <v>81.432004431359005</v>
      </c>
      <c r="L179" s="68">
        <f t="shared" si="51"/>
        <v>1.4212565938258275</v>
      </c>
      <c r="M179" s="68">
        <v>34.283405903682002</v>
      </c>
      <c r="N179" s="68">
        <f t="shared" si="52"/>
        <v>0.5983583118169129</v>
      </c>
      <c r="O179" s="68">
        <v>115.71442675005</v>
      </c>
      <c r="P179" s="74">
        <v>566.44384200000002</v>
      </c>
      <c r="Q179" s="74">
        <f t="shared" si="53"/>
        <v>77.393671333148149</v>
      </c>
      <c r="R179" s="74"/>
      <c r="S179" s="80">
        <f>AVERAGE(Q179:Q186)</f>
        <v>39.648733315589205</v>
      </c>
      <c r="T179" s="75">
        <f t="shared" si="41"/>
        <v>495.60916644486502</v>
      </c>
      <c r="U179" s="75">
        <f t="shared" si="43"/>
        <v>1982.4366657794601</v>
      </c>
      <c r="V179" s="76">
        <f t="shared" si="46"/>
        <v>247.80458322243251</v>
      </c>
      <c r="W179" s="77">
        <f t="shared" si="47"/>
        <v>991.21833288973005</v>
      </c>
    </row>
    <row r="180" spans="1:23" x14ac:dyDescent="0.25">
      <c r="A180" s="103"/>
      <c r="B180" s="98"/>
      <c r="C180" s="103"/>
      <c r="D180" s="105"/>
      <c r="E180" s="105"/>
      <c r="F180" s="68">
        <v>2</v>
      </c>
      <c r="G180" s="105"/>
      <c r="H180" s="68" t="s">
        <v>58</v>
      </c>
      <c r="I180" s="68">
        <v>90.155380782875994</v>
      </c>
      <c r="J180" s="68">
        <f t="shared" si="54"/>
        <v>270.15538078287602</v>
      </c>
      <c r="K180" s="68">
        <v>81.432004431359005</v>
      </c>
      <c r="L180" s="68">
        <f t="shared" si="51"/>
        <v>1.4212565938258275</v>
      </c>
      <c r="M180" s="68">
        <v>34.283405903682002</v>
      </c>
      <c r="N180" s="68">
        <f t="shared" si="52"/>
        <v>0.5983583118169129</v>
      </c>
      <c r="O180" s="68">
        <v>115.71442675005</v>
      </c>
      <c r="P180" s="74">
        <v>362.01323600000001</v>
      </c>
      <c r="Q180" s="74">
        <f t="shared" si="53"/>
        <v>49.462155518028204</v>
      </c>
      <c r="R180" s="74"/>
      <c r="S180" s="81">
        <v>39.648733315589205</v>
      </c>
      <c r="T180" s="75">
        <f t="shared" si="41"/>
        <v>495.60916644486502</v>
      </c>
      <c r="U180" s="75">
        <f t="shared" si="43"/>
        <v>1982.4366657794601</v>
      </c>
      <c r="V180" s="76">
        <f t="shared" si="46"/>
        <v>247.80458322243251</v>
      </c>
      <c r="W180" s="77">
        <f t="shared" si="47"/>
        <v>991.21833288973005</v>
      </c>
    </row>
    <row r="181" spans="1:23" x14ac:dyDescent="0.25">
      <c r="A181" s="103"/>
      <c r="B181" s="98"/>
      <c r="C181" s="103"/>
      <c r="D181" s="105"/>
      <c r="E181" s="105"/>
      <c r="F181" s="68">
        <v>3</v>
      </c>
      <c r="G181" s="105"/>
      <c r="H181" s="68" t="s">
        <v>58</v>
      </c>
      <c r="I181" s="68">
        <v>90.155380782875994</v>
      </c>
      <c r="J181" s="68">
        <f t="shared" si="54"/>
        <v>270.15538078287602</v>
      </c>
      <c r="K181" s="68">
        <v>81.432004431359005</v>
      </c>
      <c r="L181" s="68">
        <f t="shared" si="51"/>
        <v>1.4212565938258275</v>
      </c>
      <c r="M181" s="68">
        <v>34.283405903682002</v>
      </c>
      <c r="N181" s="68">
        <f t="shared" si="52"/>
        <v>0.5983583118169129</v>
      </c>
      <c r="O181" s="68">
        <v>115.71442675005</v>
      </c>
      <c r="P181" s="74">
        <v>420.65472599999998</v>
      </c>
      <c r="Q181" s="74">
        <f t="shared" si="53"/>
        <v>57.474388800539714</v>
      </c>
      <c r="R181" s="74"/>
      <c r="S181" s="81">
        <v>39.648733315589205</v>
      </c>
      <c r="T181" s="75">
        <f t="shared" si="41"/>
        <v>495.60916644486502</v>
      </c>
      <c r="U181" s="75">
        <f t="shared" si="43"/>
        <v>1982.4366657794601</v>
      </c>
      <c r="V181" s="76">
        <f t="shared" si="46"/>
        <v>247.80458322243251</v>
      </c>
      <c r="W181" s="77">
        <f t="shared" si="47"/>
        <v>991.21833288973005</v>
      </c>
    </row>
    <row r="182" spans="1:23" x14ac:dyDescent="0.25">
      <c r="A182" s="103"/>
      <c r="B182" s="98"/>
      <c r="C182" s="103"/>
      <c r="D182" s="105"/>
      <c r="E182" s="105"/>
      <c r="F182" s="68">
        <v>4</v>
      </c>
      <c r="G182" s="105"/>
      <c r="H182" s="68" t="s">
        <v>58</v>
      </c>
      <c r="I182" s="68">
        <v>90.155380782875994</v>
      </c>
      <c r="J182" s="68">
        <f t="shared" si="54"/>
        <v>270.15538078287602</v>
      </c>
      <c r="K182" s="68">
        <v>81.432004431359005</v>
      </c>
      <c r="L182" s="68">
        <f t="shared" si="51"/>
        <v>1.4212565938258275</v>
      </c>
      <c r="M182" s="68">
        <v>34.283405903682002</v>
      </c>
      <c r="N182" s="68">
        <f t="shared" si="52"/>
        <v>0.5983583118169129</v>
      </c>
      <c r="O182" s="68">
        <v>115.71442675005</v>
      </c>
      <c r="P182" s="74">
        <v>212.46442300000001</v>
      </c>
      <c r="Q182" s="74">
        <f t="shared" si="53"/>
        <v>29.02918260279889</v>
      </c>
      <c r="R182" s="74"/>
      <c r="S182" s="81">
        <v>39.648733315589205</v>
      </c>
      <c r="T182" s="75">
        <f t="shared" si="41"/>
        <v>495.60916644486502</v>
      </c>
      <c r="U182" s="75">
        <f t="shared" si="43"/>
        <v>1982.4366657794601</v>
      </c>
      <c r="V182" s="76">
        <f t="shared" si="46"/>
        <v>247.80458322243251</v>
      </c>
      <c r="W182" s="77">
        <f t="shared" si="47"/>
        <v>991.21833288973005</v>
      </c>
    </row>
    <row r="183" spans="1:23" x14ac:dyDescent="0.25">
      <c r="A183" s="103"/>
      <c r="B183" s="98"/>
      <c r="C183" s="103"/>
      <c r="D183" s="105"/>
      <c r="E183" s="105"/>
      <c r="F183" s="68">
        <v>5</v>
      </c>
      <c r="G183" s="105"/>
      <c r="H183" s="68" t="s">
        <v>58</v>
      </c>
      <c r="I183" s="68">
        <v>90.155380782875994</v>
      </c>
      <c r="J183" s="68">
        <f t="shared" si="54"/>
        <v>270.15538078287602</v>
      </c>
      <c r="K183" s="68">
        <v>81.432004431359005</v>
      </c>
      <c r="L183" s="68">
        <f t="shared" si="51"/>
        <v>1.4212565938258275</v>
      </c>
      <c r="M183" s="68">
        <v>34.283405903682002</v>
      </c>
      <c r="N183" s="68">
        <f t="shared" si="52"/>
        <v>0.5983583118169129</v>
      </c>
      <c r="O183" s="68">
        <v>115.71442675005</v>
      </c>
      <c r="P183" s="74">
        <v>235.52873600000001</v>
      </c>
      <c r="Q183" s="74">
        <f t="shared" si="53"/>
        <v>32.18047797842565</v>
      </c>
      <c r="R183" s="74"/>
      <c r="S183" s="81">
        <v>39.648733315589205</v>
      </c>
      <c r="T183" s="75">
        <f t="shared" si="41"/>
        <v>495.60916644486502</v>
      </c>
      <c r="U183" s="75">
        <f t="shared" si="43"/>
        <v>1982.4366657794601</v>
      </c>
      <c r="V183" s="76">
        <f t="shared" si="46"/>
        <v>247.80458322243251</v>
      </c>
      <c r="W183" s="77">
        <f t="shared" si="47"/>
        <v>991.21833288973005</v>
      </c>
    </row>
    <row r="184" spans="1:23" x14ac:dyDescent="0.25">
      <c r="A184" s="103"/>
      <c r="B184" s="98"/>
      <c r="C184" s="103"/>
      <c r="D184" s="105"/>
      <c r="E184" s="105"/>
      <c r="F184" s="68">
        <v>6</v>
      </c>
      <c r="G184" s="105"/>
      <c r="H184" s="68" t="s">
        <v>58</v>
      </c>
      <c r="I184" s="68">
        <v>90.155380782875994</v>
      </c>
      <c r="J184" s="68">
        <f t="shared" si="54"/>
        <v>270.15538078287602</v>
      </c>
      <c r="K184" s="68">
        <v>81.432004431359005</v>
      </c>
      <c r="L184" s="68">
        <f t="shared" si="51"/>
        <v>1.4212565938258275</v>
      </c>
      <c r="M184" s="68">
        <v>34.283405903682002</v>
      </c>
      <c r="N184" s="68">
        <f t="shared" si="52"/>
        <v>0.5983583118169129</v>
      </c>
      <c r="O184" s="68">
        <v>115.71442675005</v>
      </c>
      <c r="P184" s="74">
        <v>194.855672</v>
      </c>
      <c r="Q184" s="74">
        <f t="shared" si="53"/>
        <v>26.623284989596055</v>
      </c>
      <c r="R184" s="74"/>
      <c r="S184" s="81">
        <v>39.648733315589205</v>
      </c>
      <c r="T184" s="75">
        <f t="shared" si="41"/>
        <v>495.60916644486502</v>
      </c>
      <c r="U184" s="75">
        <f t="shared" si="43"/>
        <v>1982.4366657794601</v>
      </c>
      <c r="V184" s="76">
        <f t="shared" si="46"/>
        <v>247.80458322243251</v>
      </c>
      <c r="W184" s="77">
        <f t="shared" si="47"/>
        <v>991.21833288973005</v>
      </c>
    </row>
    <row r="185" spans="1:23" x14ac:dyDescent="0.25">
      <c r="A185" s="103"/>
      <c r="B185" s="98"/>
      <c r="C185" s="103"/>
      <c r="D185" s="105"/>
      <c r="E185" s="105"/>
      <c r="F185" s="68">
        <v>7</v>
      </c>
      <c r="G185" s="105"/>
      <c r="H185" s="68" t="s">
        <v>58</v>
      </c>
      <c r="I185" s="68">
        <v>90.155380782875994</v>
      </c>
      <c r="J185" s="68">
        <f t="shared" si="54"/>
        <v>270.15538078287602</v>
      </c>
      <c r="K185" s="68">
        <v>81.432004431359005</v>
      </c>
      <c r="L185" s="68">
        <f t="shared" si="51"/>
        <v>1.4212565938258275</v>
      </c>
      <c r="M185" s="68">
        <v>34.283405903682002</v>
      </c>
      <c r="N185" s="68">
        <f t="shared" si="52"/>
        <v>0.5983583118169129</v>
      </c>
      <c r="O185" s="68">
        <v>115.71442675005</v>
      </c>
      <c r="P185" s="74">
        <v>150.80435800000001</v>
      </c>
      <c r="Q185" s="74">
        <f t="shared" si="53"/>
        <v>20.604519024250266</v>
      </c>
      <c r="R185" s="74"/>
      <c r="S185" s="81">
        <v>39.648733315589205</v>
      </c>
      <c r="T185" s="75">
        <f t="shared" si="41"/>
        <v>495.60916644486502</v>
      </c>
      <c r="U185" s="75">
        <f t="shared" si="43"/>
        <v>1982.4366657794601</v>
      </c>
      <c r="V185" s="76">
        <f t="shared" si="46"/>
        <v>247.80458322243251</v>
      </c>
      <c r="W185" s="77">
        <f t="shared" si="47"/>
        <v>991.21833288973005</v>
      </c>
    </row>
    <row r="186" spans="1:23" x14ac:dyDescent="0.25">
      <c r="A186" s="103"/>
      <c r="B186" s="99"/>
      <c r="C186" s="103"/>
      <c r="D186" s="105"/>
      <c r="E186" s="105"/>
      <c r="F186" s="68">
        <v>8</v>
      </c>
      <c r="G186" s="105"/>
      <c r="H186" s="68" t="s">
        <v>58</v>
      </c>
      <c r="I186" s="68">
        <v>90.155380782875994</v>
      </c>
      <c r="J186" s="68">
        <f t="shared" si="54"/>
        <v>270.15538078287602</v>
      </c>
      <c r="K186" s="68">
        <v>81.432004431359005</v>
      </c>
      <c r="L186" s="68">
        <f t="shared" si="51"/>
        <v>1.4212565938258275</v>
      </c>
      <c r="M186" s="68">
        <v>34.283405903682002</v>
      </c>
      <c r="N186" s="68">
        <f t="shared" si="52"/>
        <v>0.5983583118169129</v>
      </c>
      <c r="O186" s="68">
        <v>115.71442675005</v>
      </c>
      <c r="P186" s="74">
        <v>178.74584300000001</v>
      </c>
      <c r="Q186" s="74">
        <f t="shared" si="53"/>
        <v>24.422186277926738</v>
      </c>
      <c r="R186" s="74"/>
      <c r="S186" s="82">
        <v>39.648733315589205</v>
      </c>
      <c r="T186" s="75">
        <f t="shared" si="41"/>
        <v>495.60916644486502</v>
      </c>
      <c r="U186" s="75">
        <f t="shared" si="43"/>
        <v>1982.4366657794601</v>
      </c>
      <c r="V186" s="76">
        <f t="shared" si="46"/>
        <v>247.80458322243251</v>
      </c>
      <c r="W186" s="77">
        <f t="shared" si="47"/>
        <v>991.21833288973005</v>
      </c>
    </row>
    <row r="187" spans="1:23" x14ac:dyDescent="0.25">
      <c r="A187" s="103" t="s">
        <v>59</v>
      </c>
      <c r="B187" s="100" t="s">
        <v>193</v>
      </c>
      <c r="C187" s="111" t="s">
        <v>23</v>
      </c>
      <c r="D187" s="105" t="s">
        <v>24</v>
      </c>
      <c r="E187" s="105">
        <v>1</v>
      </c>
      <c r="F187" s="68">
        <v>1</v>
      </c>
      <c r="G187" s="105">
        <v>335</v>
      </c>
      <c r="H187" s="68" t="s">
        <v>60</v>
      </c>
      <c r="I187" s="68">
        <v>267.64797062052997</v>
      </c>
      <c r="J187" s="68">
        <f t="shared" ref="J187:J190" si="55">I187-180</f>
        <v>87.647970620529975</v>
      </c>
      <c r="K187" s="68">
        <v>66.830987414724007</v>
      </c>
      <c r="L187" s="68">
        <f t="shared" si="51"/>
        <v>1.1664207727458271</v>
      </c>
      <c r="M187" s="68">
        <v>37.365237573906001</v>
      </c>
      <c r="N187" s="68">
        <f t="shared" si="52"/>
        <v>0.65214642145455781</v>
      </c>
      <c r="O187" s="68">
        <v>104.19507980378</v>
      </c>
      <c r="P187" s="74">
        <v>70.961110000000005</v>
      </c>
      <c r="Q187" s="74">
        <f t="shared" si="53"/>
        <v>22.888753729842936</v>
      </c>
      <c r="R187" s="74"/>
      <c r="S187" s="80">
        <f>AVERAGE(Q187:Q190)</f>
        <v>28.005342742142002</v>
      </c>
      <c r="T187" s="75">
        <f t="shared" si="41"/>
        <v>350.06678427677502</v>
      </c>
      <c r="U187" s="75">
        <f t="shared" si="43"/>
        <v>1400.2671371071001</v>
      </c>
      <c r="V187" s="76">
        <f t="shared" si="46"/>
        <v>175.03339213838751</v>
      </c>
      <c r="W187" s="77">
        <f t="shared" si="47"/>
        <v>700.13356855355005</v>
      </c>
    </row>
    <row r="188" spans="1:23" x14ac:dyDescent="0.25">
      <c r="A188" s="103"/>
      <c r="B188" s="101"/>
      <c r="C188" s="111"/>
      <c r="D188" s="105"/>
      <c r="E188" s="105"/>
      <c r="F188" s="68">
        <v>2</v>
      </c>
      <c r="G188" s="105"/>
      <c r="H188" s="68" t="s">
        <v>60</v>
      </c>
      <c r="I188" s="68">
        <v>267.64797062052997</v>
      </c>
      <c r="J188" s="68">
        <f t="shared" si="55"/>
        <v>87.647970620529975</v>
      </c>
      <c r="K188" s="68">
        <v>66.830987414724007</v>
      </c>
      <c r="L188" s="68">
        <f t="shared" si="51"/>
        <v>1.1664207727458271</v>
      </c>
      <c r="M188" s="68">
        <v>37.365237573906001</v>
      </c>
      <c r="N188" s="68">
        <f t="shared" si="52"/>
        <v>0.65214642145455781</v>
      </c>
      <c r="O188" s="68">
        <v>104.19507980378</v>
      </c>
      <c r="P188" s="74">
        <v>107.23199099999999</v>
      </c>
      <c r="Q188" s="74">
        <f t="shared" si="53"/>
        <v>34.588053004804095</v>
      </c>
      <c r="R188" s="74"/>
      <c r="S188" s="81">
        <v>28.005342742142002</v>
      </c>
      <c r="T188" s="75">
        <f t="shared" si="41"/>
        <v>350.06678427677502</v>
      </c>
      <c r="U188" s="75">
        <f t="shared" si="43"/>
        <v>1400.2671371071001</v>
      </c>
      <c r="V188" s="76">
        <f t="shared" si="46"/>
        <v>175.03339213838751</v>
      </c>
      <c r="W188" s="77">
        <f t="shared" si="47"/>
        <v>700.13356855355005</v>
      </c>
    </row>
    <row r="189" spans="1:23" x14ac:dyDescent="0.25">
      <c r="A189" s="103"/>
      <c r="B189" s="101"/>
      <c r="C189" s="111"/>
      <c r="D189" s="105"/>
      <c r="E189" s="105"/>
      <c r="F189" s="68">
        <v>3</v>
      </c>
      <c r="G189" s="105"/>
      <c r="H189" s="68" t="s">
        <v>60</v>
      </c>
      <c r="I189" s="68">
        <v>267.64797062052997</v>
      </c>
      <c r="J189" s="68">
        <f t="shared" si="55"/>
        <v>87.647970620529975</v>
      </c>
      <c r="K189" s="68">
        <v>66.830987414724007</v>
      </c>
      <c r="L189" s="68">
        <f t="shared" si="51"/>
        <v>1.1664207727458271</v>
      </c>
      <c r="M189" s="68">
        <v>37.365237573906001</v>
      </c>
      <c r="N189" s="68">
        <f t="shared" si="51"/>
        <v>0.65214642145455781</v>
      </c>
      <c r="O189" s="68">
        <v>104.19507980378</v>
      </c>
      <c r="P189" s="74">
        <v>87.833669999999998</v>
      </c>
      <c r="Q189" s="74">
        <f t="shared" si="53"/>
        <v>28.331056853793484</v>
      </c>
      <c r="R189" s="74"/>
      <c r="S189" s="81">
        <v>28.005342742142002</v>
      </c>
      <c r="T189" s="75">
        <f t="shared" si="41"/>
        <v>350.06678427677502</v>
      </c>
      <c r="U189" s="75">
        <f t="shared" si="43"/>
        <v>1400.2671371071001</v>
      </c>
      <c r="V189" s="76">
        <f t="shared" si="46"/>
        <v>175.03339213838751</v>
      </c>
      <c r="W189" s="77">
        <f t="shared" si="47"/>
        <v>700.13356855355005</v>
      </c>
    </row>
    <row r="190" spans="1:23" x14ac:dyDescent="0.25">
      <c r="A190" s="103"/>
      <c r="B190" s="101"/>
      <c r="C190" s="111"/>
      <c r="D190" s="105"/>
      <c r="E190" s="105"/>
      <c r="F190" s="68">
        <v>4</v>
      </c>
      <c r="G190" s="105"/>
      <c r="H190" s="68" t="s">
        <v>60</v>
      </c>
      <c r="I190" s="68">
        <v>267.64797062052997</v>
      </c>
      <c r="J190" s="68">
        <f t="shared" si="55"/>
        <v>87.647970620529975</v>
      </c>
      <c r="K190" s="68">
        <v>66.830987414724007</v>
      </c>
      <c r="L190" s="68">
        <f t="shared" ref="L190:N190" si="56">RADIANS(K190)</f>
        <v>1.1664207727458271</v>
      </c>
      <c r="M190" s="68">
        <v>37.365237573906001</v>
      </c>
      <c r="N190" s="68">
        <f t="shared" si="56"/>
        <v>0.65214642145455781</v>
      </c>
      <c r="O190" s="68">
        <v>104.19507980378</v>
      </c>
      <c r="P190" s="74">
        <v>81.268714000000003</v>
      </c>
      <c r="Q190" s="74">
        <f t="shared" si="53"/>
        <v>26.213507380127492</v>
      </c>
      <c r="R190" s="74"/>
      <c r="S190" s="82">
        <v>28.005342742142002</v>
      </c>
      <c r="T190" s="75">
        <f t="shared" si="41"/>
        <v>350.06678427677502</v>
      </c>
      <c r="U190" s="75">
        <f t="shared" si="43"/>
        <v>1400.2671371071001</v>
      </c>
      <c r="V190" s="76">
        <f t="shared" si="46"/>
        <v>175.03339213838751</v>
      </c>
      <c r="W190" s="77">
        <f t="shared" si="47"/>
        <v>700.13356855355005</v>
      </c>
    </row>
    <row r="191" spans="1:23" x14ac:dyDescent="0.25">
      <c r="A191" s="103"/>
      <c r="B191" s="101"/>
      <c r="C191" s="111"/>
      <c r="D191" s="69" t="s">
        <v>26</v>
      </c>
      <c r="E191" s="69">
        <v>2</v>
      </c>
      <c r="F191" s="69"/>
      <c r="G191" s="69">
        <v>711</v>
      </c>
      <c r="H191" s="69"/>
      <c r="I191" s="69"/>
      <c r="J191" s="69"/>
      <c r="K191" s="69"/>
      <c r="L191" s="69"/>
      <c r="M191" s="69"/>
      <c r="N191" s="69"/>
      <c r="O191" s="69"/>
      <c r="P191" s="78"/>
      <c r="Q191" s="78"/>
      <c r="R191" s="78"/>
      <c r="S191" s="78"/>
      <c r="T191" s="75"/>
      <c r="U191" s="75"/>
      <c r="V191" s="76"/>
      <c r="W191" s="77"/>
    </row>
    <row r="192" spans="1:23" x14ac:dyDescent="0.25">
      <c r="A192" s="103"/>
      <c r="B192" s="101"/>
      <c r="C192" s="111"/>
      <c r="D192" s="105" t="s">
        <v>24</v>
      </c>
      <c r="E192" s="105">
        <v>3</v>
      </c>
      <c r="F192" s="68">
        <v>1</v>
      </c>
      <c r="G192" s="105">
        <v>334</v>
      </c>
      <c r="H192" s="68" t="s">
        <v>60</v>
      </c>
      <c r="I192" s="68">
        <v>267.64797062052997</v>
      </c>
      <c r="J192" s="68">
        <f t="shared" ref="J192:J198" si="57">I192-180</f>
        <v>87.647970620529975</v>
      </c>
      <c r="K192" s="68">
        <v>66.830987414724007</v>
      </c>
      <c r="L192" s="68">
        <f t="shared" ref="L192:N198" si="58">RADIANS(K192)</f>
        <v>1.1664207727458271</v>
      </c>
      <c r="M192" s="68">
        <v>37.365237573906001</v>
      </c>
      <c r="N192" s="68">
        <f t="shared" si="58"/>
        <v>0.65214642145455781</v>
      </c>
      <c r="O192" s="68">
        <v>104.19507980378</v>
      </c>
      <c r="P192" s="74">
        <v>292.74016799999998</v>
      </c>
      <c r="Q192" s="74">
        <f t="shared" si="53"/>
        <v>94.424363037512336</v>
      </c>
      <c r="R192" s="74"/>
      <c r="S192" s="80">
        <f>AVERAGE(Q192:Q194)</f>
        <v>73.515228565187826</v>
      </c>
      <c r="T192" s="75">
        <f t="shared" si="41"/>
        <v>918.94035706484783</v>
      </c>
      <c r="U192" s="75">
        <f t="shared" si="43"/>
        <v>3675.7614282593913</v>
      </c>
      <c r="V192" s="76">
        <f t="shared" si="46"/>
        <v>459.47017853242392</v>
      </c>
      <c r="W192" s="77">
        <f t="shared" si="47"/>
        <v>1837.8807141296957</v>
      </c>
    </row>
    <row r="193" spans="1:23" x14ac:dyDescent="0.25">
      <c r="A193" s="103"/>
      <c r="B193" s="101"/>
      <c r="C193" s="111"/>
      <c r="D193" s="105"/>
      <c r="E193" s="105"/>
      <c r="F193" s="68">
        <v>2</v>
      </c>
      <c r="G193" s="105"/>
      <c r="H193" s="68" t="s">
        <v>60</v>
      </c>
      <c r="I193" s="68">
        <v>267.64797062052997</v>
      </c>
      <c r="J193" s="68">
        <f t="shared" si="57"/>
        <v>87.647970620529975</v>
      </c>
      <c r="K193" s="68">
        <v>66.830987414724007</v>
      </c>
      <c r="L193" s="68">
        <f t="shared" si="58"/>
        <v>1.1664207727458271</v>
      </c>
      <c r="M193" s="68">
        <v>37.365237573906001</v>
      </c>
      <c r="N193" s="68">
        <f t="shared" si="58"/>
        <v>0.65214642145455781</v>
      </c>
      <c r="O193" s="68">
        <v>104.19507980378</v>
      </c>
      <c r="P193" s="74">
        <v>187.557422</v>
      </c>
      <c r="Q193" s="74">
        <f t="shared" si="53"/>
        <v>60.497301160624815</v>
      </c>
      <c r="R193" s="74"/>
      <c r="S193" s="81">
        <v>73.515228565187826</v>
      </c>
      <c r="T193" s="75">
        <f t="shared" si="41"/>
        <v>918.94035706484783</v>
      </c>
      <c r="U193" s="75">
        <f t="shared" si="43"/>
        <v>3675.7614282593913</v>
      </c>
      <c r="V193" s="76">
        <f t="shared" si="46"/>
        <v>459.47017853242392</v>
      </c>
      <c r="W193" s="77">
        <f t="shared" si="47"/>
        <v>1837.8807141296957</v>
      </c>
    </row>
    <row r="194" spans="1:23" x14ac:dyDescent="0.25">
      <c r="A194" s="103"/>
      <c r="B194" s="101"/>
      <c r="C194" s="111"/>
      <c r="D194" s="105"/>
      <c r="E194" s="105"/>
      <c r="F194" s="68">
        <v>3</v>
      </c>
      <c r="G194" s="105"/>
      <c r="H194" s="68" t="s">
        <v>60</v>
      </c>
      <c r="I194" s="68">
        <v>267.64797062052997</v>
      </c>
      <c r="J194" s="68">
        <f t="shared" si="57"/>
        <v>87.647970620529975</v>
      </c>
      <c r="K194" s="68">
        <v>66.830987414724007</v>
      </c>
      <c r="L194" s="68">
        <f t="shared" si="58"/>
        <v>1.1664207727458271</v>
      </c>
      <c r="M194" s="68">
        <v>37.365237573906001</v>
      </c>
      <c r="N194" s="68">
        <f t="shared" si="58"/>
        <v>0.65214642145455781</v>
      </c>
      <c r="O194" s="68">
        <v>104.19507980378</v>
      </c>
      <c r="P194" s="74">
        <v>203.451593</v>
      </c>
      <c r="Q194" s="74">
        <f t="shared" si="53"/>
        <v>65.624021497426355</v>
      </c>
      <c r="R194" s="74"/>
      <c r="S194" s="82">
        <v>73.515228565187826</v>
      </c>
      <c r="T194" s="75">
        <f t="shared" si="41"/>
        <v>918.94035706484783</v>
      </c>
      <c r="U194" s="75">
        <f t="shared" si="43"/>
        <v>3675.7614282593913</v>
      </c>
      <c r="V194" s="76">
        <f t="shared" si="46"/>
        <v>459.47017853242392</v>
      </c>
      <c r="W194" s="77">
        <f t="shared" si="47"/>
        <v>1837.8807141296957</v>
      </c>
    </row>
    <row r="195" spans="1:23" x14ac:dyDescent="0.25">
      <c r="A195" s="103"/>
      <c r="B195" s="101"/>
      <c r="C195" s="111"/>
      <c r="D195" s="105" t="s">
        <v>24</v>
      </c>
      <c r="E195" s="105">
        <v>4</v>
      </c>
      <c r="F195" s="68">
        <v>1</v>
      </c>
      <c r="G195" s="105">
        <v>336</v>
      </c>
      <c r="H195" s="68" t="s">
        <v>60</v>
      </c>
      <c r="I195" s="68">
        <v>267.64797062052997</v>
      </c>
      <c r="J195" s="68">
        <f t="shared" si="57"/>
        <v>87.647970620529975</v>
      </c>
      <c r="K195" s="68">
        <v>66.830987414724007</v>
      </c>
      <c r="L195" s="68">
        <f t="shared" si="58"/>
        <v>1.1664207727458271</v>
      </c>
      <c r="M195" s="68">
        <v>37.365237573906001</v>
      </c>
      <c r="N195" s="68">
        <f t="shared" si="58"/>
        <v>0.65214642145455781</v>
      </c>
      <c r="O195" s="68">
        <v>104.19507980378</v>
      </c>
      <c r="P195" s="74">
        <v>164.986243</v>
      </c>
      <c r="Q195" s="74">
        <f t="shared" si="53"/>
        <v>53.216888586424631</v>
      </c>
      <c r="R195" s="74"/>
      <c r="S195" s="80">
        <f>AVERAGE(Q195:Q198)</f>
        <v>43.292457472848476</v>
      </c>
      <c r="T195" s="75">
        <f t="shared" ref="T195:T258" si="59">S195/0.08</f>
        <v>541.15571841060591</v>
      </c>
      <c r="U195" s="75">
        <f t="shared" si="43"/>
        <v>2164.6228736424237</v>
      </c>
      <c r="V195" s="76">
        <f t="shared" si="46"/>
        <v>270.57785920530296</v>
      </c>
      <c r="W195" s="77">
        <f t="shared" si="47"/>
        <v>1082.3114368212118</v>
      </c>
    </row>
    <row r="196" spans="1:23" x14ac:dyDescent="0.25">
      <c r="A196" s="103"/>
      <c r="B196" s="101"/>
      <c r="C196" s="111"/>
      <c r="D196" s="105"/>
      <c r="E196" s="105"/>
      <c r="F196" s="68">
        <v>2</v>
      </c>
      <c r="G196" s="105"/>
      <c r="H196" s="68" t="s">
        <v>60</v>
      </c>
      <c r="I196" s="68">
        <v>267.64797062052997</v>
      </c>
      <c r="J196" s="68">
        <f t="shared" si="57"/>
        <v>87.647970620529975</v>
      </c>
      <c r="K196" s="68">
        <v>66.830987414724007</v>
      </c>
      <c r="L196" s="68">
        <f t="shared" si="58"/>
        <v>1.1664207727458271</v>
      </c>
      <c r="M196" s="68">
        <v>37.365237573906001</v>
      </c>
      <c r="N196" s="68">
        <f t="shared" si="58"/>
        <v>0.65214642145455781</v>
      </c>
      <c r="O196" s="68">
        <v>104.19507980378</v>
      </c>
      <c r="P196" s="74">
        <v>108.644531</v>
      </c>
      <c r="Q196" s="74">
        <f t="shared" si="53"/>
        <v>35.043672712465835</v>
      </c>
      <c r="R196" s="74"/>
      <c r="S196" s="81">
        <v>43.292457472848476</v>
      </c>
      <c r="T196" s="75">
        <f t="shared" si="59"/>
        <v>541.15571841060591</v>
      </c>
      <c r="U196" s="75">
        <f t="shared" si="43"/>
        <v>2164.6228736424237</v>
      </c>
      <c r="V196" s="76">
        <f t="shared" si="46"/>
        <v>270.57785920530296</v>
      </c>
      <c r="W196" s="77">
        <f t="shared" si="47"/>
        <v>1082.3114368212118</v>
      </c>
    </row>
    <row r="197" spans="1:23" x14ac:dyDescent="0.25">
      <c r="A197" s="103"/>
      <c r="B197" s="101"/>
      <c r="C197" s="111"/>
      <c r="D197" s="105"/>
      <c r="E197" s="105"/>
      <c r="F197" s="68">
        <v>3</v>
      </c>
      <c r="G197" s="105"/>
      <c r="H197" s="68" t="s">
        <v>60</v>
      </c>
      <c r="I197" s="68">
        <v>267.64797062052997</v>
      </c>
      <c r="J197" s="68">
        <f t="shared" si="57"/>
        <v>87.647970620529975</v>
      </c>
      <c r="K197" s="68">
        <v>66.830987414724007</v>
      </c>
      <c r="L197" s="68">
        <f t="shared" si="58"/>
        <v>1.1664207727458271</v>
      </c>
      <c r="M197" s="68">
        <v>37.365237573906001</v>
      </c>
      <c r="N197" s="68">
        <f t="shared" si="58"/>
        <v>0.65214642145455781</v>
      </c>
      <c r="O197" s="68">
        <v>104.19507980378</v>
      </c>
      <c r="P197" s="74">
        <v>114.92393</v>
      </c>
      <c r="Q197" s="74">
        <f t="shared" si="53"/>
        <v>37.069114779006533</v>
      </c>
      <c r="R197" s="74"/>
      <c r="S197" s="81">
        <v>43.292457472848476</v>
      </c>
      <c r="T197" s="75">
        <f t="shared" si="59"/>
        <v>541.15571841060591</v>
      </c>
      <c r="U197" s="75">
        <f t="shared" si="43"/>
        <v>2164.6228736424237</v>
      </c>
      <c r="V197" s="76">
        <f t="shared" si="46"/>
        <v>270.57785920530296</v>
      </c>
      <c r="W197" s="77">
        <f t="shared" si="47"/>
        <v>1082.3114368212118</v>
      </c>
    </row>
    <row r="198" spans="1:23" x14ac:dyDescent="0.25">
      <c r="A198" s="103"/>
      <c r="B198" s="101"/>
      <c r="C198" s="111"/>
      <c r="D198" s="105"/>
      <c r="E198" s="105"/>
      <c r="F198" s="68">
        <v>4</v>
      </c>
      <c r="G198" s="105"/>
      <c r="H198" s="68" t="s">
        <v>60</v>
      </c>
      <c r="I198" s="68">
        <v>267.64797062052997</v>
      </c>
      <c r="J198" s="68">
        <f t="shared" si="57"/>
        <v>87.647970620529975</v>
      </c>
      <c r="K198" s="68">
        <v>66.830987414724007</v>
      </c>
      <c r="L198" s="68">
        <f t="shared" si="58"/>
        <v>1.1664207727458271</v>
      </c>
      <c r="M198" s="68">
        <v>37.365237573906001</v>
      </c>
      <c r="N198" s="68">
        <f t="shared" si="58"/>
        <v>0.65214642145455781</v>
      </c>
      <c r="O198" s="68">
        <v>104.19507980378</v>
      </c>
      <c r="P198" s="74">
        <v>148.31696199999999</v>
      </c>
      <c r="Q198" s="74">
        <f t="shared" si="53"/>
        <v>47.84015381349689</v>
      </c>
      <c r="R198" s="74"/>
      <c r="S198" s="82">
        <v>43.292457472848476</v>
      </c>
      <c r="T198" s="75">
        <f t="shared" si="59"/>
        <v>541.15571841060591</v>
      </c>
      <c r="U198" s="75">
        <f t="shared" si="43"/>
        <v>2164.6228736424237</v>
      </c>
      <c r="V198" s="76">
        <f t="shared" si="46"/>
        <v>270.57785920530296</v>
      </c>
      <c r="W198" s="77">
        <f t="shared" si="47"/>
        <v>1082.3114368212118</v>
      </c>
    </row>
    <row r="199" spans="1:23" x14ac:dyDescent="0.25">
      <c r="A199" s="103"/>
      <c r="B199" s="102"/>
      <c r="C199" s="111"/>
      <c r="D199" s="69" t="s">
        <v>26</v>
      </c>
      <c r="E199" s="69">
        <v>5</v>
      </c>
      <c r="F199" s="69"/>
      <c r="G199" s="69">
        <v>337</v>
      </c>
      <c r="H199" s="69"/>
      <c r="I199" s="69"/>
      <c r="J199" s="69"/>
      <c r="K199" s="69"/>
      <c r="L199" s="69"/>
      <c r="M199" s="69"/>
      <c r="N199" s="69"/>
      <c r="O199" s="69"/>
      <c r="P199" s="78"/>
      <c r="Q199" s="78"/>
      <c r="R199" s="78"/>
      <c r="S199" s="78"/>
      <c r="T199" s="75"/>
      <c r="U199" s="75"/>
      <c r="V199" s="76"/>
      <c r="W199" s="77"/>
    </row>
    <row r="200" spans="1:23" x14ac:dyDescent="0.25">
      <c r="A200" s="103"/>
      <c r="B200" s="100" t="s">
        <v>181</v>
      </c>
      <c r="C200" s="111" t="s">
        <v>27</v>
      </c>
      <c r="D200" s="105" t="s">
        <v>24</v>
      </c>
      <c r="E200" s="105">
        <v>1</v>
      </c>
      <c r="F200" s="68">
        <v>1</v>
      </c>
      <c r="G200" s="105">
        <v>389</v>
      </c>
      <c r="H200" s="68" t="s">
        <v>61</v>
      </c>
      <c r="I200" s="68">
        <v>267.51727769033999</v>
      </c>
      <c r="J200" s="68">
        <f t="shared" ref="J200:J236" si="60">I200-180</f>
        <v>87.517277690339995</v>
      </c>
      <c r="K200" s="68">
        <v>83.484375616891001</v>
      </c>
      <c r="L200" s="68">
        <f t="shared" ref="L200:N215" si="61">RADIANS(K200)</f>
        <v>1.4570772284864202</v>
      </c>
      <c r="M200" s="68">
        <v>38.994200089129997</v>
      </c>
      <c r="N200" s="68">
        <f t="shared" si="61"/>
        <v>0.68057718073678475</v>
      </c>
      <c r="O200" s="68">
        <v>45.424751055226999</v>
      </c>
      <c r="P200" s="74">
        <v>436.51020199999999</v>
      </c>
      <c r="Q200" s="74"/>
      <c r="R200" s="74">
        <f t="shared" ref="R200:R236" si="62">P200*(1/(TAN(L200)-TAN(N200)))</f>
        <v>54.934292204602656</v>
      </c>
      <c r="S200" s="80">
        <f>AVERAGE(R200:R203)</f>
        <v>55.937047109183617</v>
      </c>
      <c r="T200" s="75">
        <f t="shared" si="59"/>
        <v>699.21308886479517</v>
      </c>
      <c r="U200" s="75">
        <f t="shared" si="43"/>
        <v>2796.8523554591807</v>
      </c>
      <c r="V200" s="76">
        <f t="shared" si="46"/>
        <v>349.60654443239758</v>
      </c>
      <c r="W200" s="77">
        <f t="shared" si="47"/>
        <v>1398.4261777295903</v>
      </c>
    </row>
    <row r="201" spans="1:23" x14ac:dyDescent="0.25">
      <c r="A201" s="103"/>
      <c r="B201" s="101"/>
      <c r="C201" s="111"/>
      <c r="D201" s="105"/>
      <c r="E201" s="105"/>
      <c r="F201" s="68">
        <v>2</v>
      </c>
      <c r="G201" s="105"/>
      <c r="H201" s="68" t="s">
        <v>61</v>
      </c>
      <c r="I201" s="68">
        <v>267.51727769033999</v>
      </c>
      <c r="J201" s="68">
        <f t="shared" si="60"/>
        <v>87.517277690339995</v>
      </c>
      <c r="K201" s="68">
        <v>83.484375616891001</v>
      </c>
      <c r="L201" s="68">
        <f t="shared" si="61"/>
        <v>1.4570772284864202</v>
      </c>
      <c r="M201" s="68">
        <v>38.994200089129997</v>
      </c>
      <c r="N201" s="68">
        <f t="shared" si="61"/>
        <v>0.68057718073678475</v>
      </c>
      <c r="O201" s="68">
        <v>45.424751055226999</v>
      </c>
      <c r="P201" s="74">
        <v>457.63672700000001</v>
      </c>
      <c r="Q201" s="74"/>
      <c r="R201" s="74">
        <f t="shared" si="62"/>
        <v>57.593040367418439</v>
      </c>
      <c r="S201" s="81">
        <v>55.937047109183617</v>
      </c>
      <c r="T201" s="75">
        <f t="shared" si="59"/>
        <v>699.21308886479517</v>
      </c>
      <c r="U201" s="75">
        <f t="shared" ref="U201:U264" si="63">S201/0.02</f>
        <v>2796.8523554591807</v>
      </c>
      <c r="V201" s="76">
        <f t="shared" si="46"/>
        <v>349.60654443239758</v>
      </c>
      <c r="W201" s="77">
        <f t="shared" si="47"/>
        <v>1398.4261777295903</v>
      </c>
    </row>
    <row r="202" spans="1:23" x14ac:dyDescent="0.25">
      <c r="A202" s="103"/>
      <c r="B202" s="101"/>
      <c r="C202" s="111"/>
      <c r="D202" s="105"/>
      <c r="E202" s="105"/>
      <c r="F202" s="68">
        <v>3</v>
      </c>
      <c r="G202" s="105"/>
      <c r="H202" s="68" t="s">
        <v>61</v>
      </c>
      <c r="I202" s="68">
        <v>267.51727769033999</v>
      </c>
      <c r="J202" s="68">
        <f t="shared" si="60"/>
        <v>87.517277690339995</v>
      </c>
      <c r="K202" s="68">
        <v>83.484375616891001</v>
      </c>
      <c r="L202" s="68">
        <f t="shared" si="61"/>
        <v>1.4570772284864202</v>
      </c>
      <c r="M202" s="68">
        <v>38.994200089129997</v>
      </c>
      <c r="N202" s="68">
        <f t="shared" si="61"/>
        <v>0.68057718073678475</v>
      </c>
      <c r="O202" s="68">
        <v>45.424751055226999</v>
      </c>
      <c r="P202" s="74">
        <v>438.17612300000002</v>
      </c>
      <c r="Q202" s="74"/>
      <c r="R202" s="74">
        <f t="shared" si="62"/>
        <v>55.143946390425754</v>
      </c>
      <c r="S202" s="81">
        <v>55.937047109183617</v>
      </c>
      <c r="T202" s="75">
        <f t="shared" si="59"/>
        <v>699.21308886479517</v>
      </c>
      <c r="U202" s="75">
        <f t="shared" si="63"/>
        <v>2796.8523554591807</v>
      </c>
      <c r="V202" s="76">
        <f t="shared" si="46"/>
        <v>349.60654443239758</v>
      </c>
      <c r="W202" s="77">
        <f t="shared" si="47"/>
        <v>1398.4261777295903</v>
      </c>
    </row>
    <row r="203" spans="1:23" x14ac:dyDescent="0.25">
      <c r="A203" s="103"/>
      <c r="B203" s="101"/>
      <c r="C203" s="111"/>
      <c r="D203" s="105"/>
      <c r="E203" s="105"/>
      <c r="F203" s="68">
        <v>4</v>
      </c>
      <c r="G203" s="105"/>
      <c r="H203" s="68" t="s">
        <v>61</v>
      </c>
      <c r="I203" s="68">
        <v>267.51727769033999</v>
      </c>
      <c r="J203" s="68">
        <f t="shared" si="60"/>
        <v>87.517277690339995</v>
      </c>
      <c r="K203" s="68">
        <v>83.484375616891001</v>
      </c>
      <c r="L203" s="68">
        <f t="shared" si="61"/>
        <v>1.4570772284864202</v>
      </c>
      <c r="M203" s="68">
        <v>38.994200089129997</v>
      </c>
      <c r="N203" s="68">
        <f t="shared" si="61"/>
        <v>0.68057718073678475</v>
      </c>
      <c r="O203" s="68">
        <v>45.424751055226999</v>
      </c>
      <c r="P203" s="74">
        <v>445.58948700000002</v>
      </c>
      <c r="Q203" s="74"/>
      <c r="R203" s="74">
        <f t="shared" si="62"/>
        <v>56.076909474287611</v>
      </c>
      <c r="S203" s="82">
        <v>55.937047109183617</v>
      </c>
      <c r="T203" s="75">
        <f t="shared" si="59"/>
        <v>699.21308886479517</v>
      </c>
      <c r="U203" s="75">
        <f t="shared" si="63"/>
        <v>2796.8523554591807</v>
      </c>
      <c r="V203" s="76">
        <f t="shared" si="46"/>
        <v>349.60654443239758</v>
      </c>
      <c r="W203" s="77">
        <f t="shared" si="47"/>
        <v>1398.4261777295903</v>
      </c>
    </row>
    <row r="204" spans="1:23" x14ac:dyDescent="0.25">
      <c r="A204" s="103"/>
      <c r="B204" s="101"/>
      <c r="C204" s="111"/>
      <c r="D204" s="105"/>
      <c r="E204" s="105">
        <v>2</v>
      </c>
      <c r="F204" s="68">
        <v>1</v>
      </c>
      <c r="G204" s="105">
        <v>388</v>
      </c>
      <c r="H204" s="68" t="s">
        <v>61</v>
      </c>
      <c r="I204" s="68">
        <v>267.51727769033999</v>
      </c>
      <c r="J204" s="68">
        <f t="shared" si="60"/>
        <v>87.517277690339995</v>
      </c>
      <c r="K204" s="68">
        <v>83.484375616891001</v>
      </c>
      <c r="L204" s="68">
        <f t="shared" si="61"/>
        <v>1.4570772284864202</v>
      </c>
      <c r="M204" s="68">
        <v>38.994200089129997</v>
      </c>
      <c r="N204" s="68">
        <f t="shared" si="61"/>
        <v>0.68057718073678475</v>
      </c>
      <c r="O204" s="68">
        <v>45.424751055226999</v>
      </c>
      <c r="P204" s="74">
        <v>313.69476800000001</v>
      </c>
      <c r="Q204" s="74"/>
      <c r="R204" s="74">
        <f t="shared" si="62"/>
        <v>39.478115217950943</v>
      </c>
      <c r="S204" s="80">
        <f>AVERAGE(R204:R205)</f>
        <v>44.015142805369543</v>
      </c>
      <c r="T204" s="75">
        <f t="shared" si="59"/>
        <v>550.18928506711927</v>
      </c>
      <c r="U204" s="75">
        <f t="shared" si="63"/>
        <v>2200.7571402684771</v>
      </c>
      <c r="V204" s="76">
        <f t="shared" ref="V204:V267" si="64">S204/0.16</f>
        <v>275.09464253355964</v>
      </c>
      <c r="W204" s="77">
        <f t="shared" ref="W204:W267" si="65">S204/0.04</f>
        <v>1100.3785701342385</v>
      </c>
    </row>
    <row r="205" spans="1:23" x14ac:dyDescent="0.25">
      <c r="A205" s="103"/>
      <c r="B205" s="101"/>
      <c r="C205" s="111"/>
      <c r="D205" s="105"/>
      <c r="E205" s="105"/>
      <c r="F205" s="68">
        <v>2</v>
      </c>
      <c r="G205" s="105"/>
      <c r="H205" s="68" t="s">
        <v>61</v>
      </c>
      <c r="I205" s="68">
        <v>267.51727769033999</v>
      </c>
      <c r="J205" s="68">
        <f t="shared" si="60"/>
        <v>87.517277690339995</v>
      </c>
      <c r="K205" s="68">
        <v>83.484375616891001</v>
      </c>
      <c r="L205" s="68">
        <f t="shared" si="61"/>
        <v>1.4570772284864202</v>
      </c>
      <c r="M205" s="68">
        <v>38.994200089129997</v>
      </c>
      <c r="N205" s="68">
        <f t="shared" si="61"/>
        <v>0.68057718073678475</v>
      </c>
      <c r="O205" s="68">
        <v>45.424751055226999</v>
      </c>
      <c r="P205" s="74">
        <v>385.79759300000001</v>
      </c>
      <c r="Q205" s="74"/>
      <c r="R205" s="74">
        <f t="shared" si="62"/>
        <v>48.552170392788142</v>
      </c>
      <c r="S205" s="82">
        <v>44.015142805369543</v>
      </c>
      <c r="T205" s="75">
        <f t="shared" si="59"/>
        <v>550.18928506711927</v>
      </c>
      <c r="U205" s="75">
        <f t="shared" si="63"/>
        <v>2200.7571402684771</v>
      </c>
      <c r="V205" s="76">
        <f t="shared" si="64"/>
        <v>275.09464253355964</v>
      </c>
      <c r="W205" s="77">
        <f t="shared" si="65"/>
        <v>1100.3785701342385</v>
      </c>
    </row>
    <row r="206" spans="1:23" x14ac:dyDescent="0.25">
      <c r="A206" s="103"/>
      <c r="B206" s="101"/>
      <c r="C206" s="111"/>
      <c r="D206" s="105"/>
      <c r="E206" s="105">
        <v>3</v>
      </c>
      <c r="F206" s="68">
        <v>1</v>
      </c>
      <c r="G206" s="105">
        <v>387</v>
      </c>
      <c r="H206" s="68" t="s">
        <v>61</v>
      </c>
      <c r="I206" s="68">
        <v>267.51727769033999</v>
      </c>
      <c r="J206" s="68">
        <f t="shared" si="60"/>
        <v>87.517277690339995</v>
      </c>
      <c r="K206" s="68">
        <v>83.484375616891001</v>
      </c>
      <c r="L206" s="68">
        <f t="shared" si="61"/>
        <v>1.4570772284864202</v>
      </c>
      <c r="M206" s="68">
        <v>38.994200089129997</v>
      </c>
      <c r="N206" s="68">
        <f t="shared" si="61"/>
        <v>0.68057718073678475</v>
      </c>
      <c r="O206" s="68">
        <v>45.424751055226999</v>
      </c>
      <c r="P206" s="74">
        <v>383.85889900000001</v>
      </c>
      <c r="Q206" s="74"/>
      <c r="R206" s="74">
        <f t="shared" si="62"/>
        <v>48.308188047808926</v>
      </c>
      <c r="S206" s="80">
        <f>AVERAGE(R206:R211)</f>
        <v>61.041797741358586</v>
      </c>
      <c r="T206" s="75">
        <f t="shared" si="59"/>
        <v>763.02247176698233</v>
      </c>
      <c r="U206" s="75">
        <f t="shared" si="63"/>
        <v>3052.0898870679293</v>
      </c>
      <c r="V206" s="76">
        <f t="shared" si="64"/>
        <v>381.51123588349117</v>
      </c>
      <c r="W206" s="77">
        <f t="shared" si="65"/>
        <v>1526.0449435339647</v>
      </c>
    </row>
    <row r="207" spans="1:23" x14ac:dyDescent="0.25">
      <c r="A207" s="103"/>
      <c r="B207" s="101"/>
      <c r="C207" s="111"/>
      <c r="D207" s="105"/>
      <c r="E207" s="105"/>
      <c r="F207" s="68">
        <v>2</v>
      </c>
      <c r="G207" s="105"/>
      <c r="H207" s="68" t="s">
        <v>61</v>
      </c>
      <c r="I207" s="68">
        <v>267.51727769033999</v>
      </c>
      <c r="J207" s="68">
        <f t="shared" si="60"/>
        <v>87.517277690339995</v>
      </c>
      <c r="K207" s="68">
        <v>83.484375616891001</v>
      </c>
      <c r="L207" s="68">
        <f t="shared" si="61"/>
        <v>1.4570772284864202</v>
      </c>
      <c r="M207" s="68">
        <v>38.994200089129997</v>
      </c>
      <c r="N207" s="68">
        <f t="shared" si="61"/>
        <v>0.68057718073678475</v>
      </c>
      <c r="O207" s="68">
        <v>45.424751055226999</v>
      </c>
      <c r="P207" s="74">
        <v>487.960443</v>
      </c>
      <c r="Q207" s="74"/>
      <c r="R207" s="74">
        <f t="shared" si="62"/>
        <v>61.409244130448435</v>
      </c>
      <c r="S207" s="81">
        <v>61.041797741358586</v>
      </c>
      <c r="T207" s="75">
        <f t="shared" si="59"/>
        <v>763.02247176698233</v>
      </c>
      <c r="U207" s="75">
        <f t="shared" si="63"/>
        <v>3052.0898870679293</v>
      </c>
      <c r="V207" s="76">
        <f t="shared" si="64"/>
        <v>381.51123588349117</v>
      </c>
      <c r="W207" s="77">
        <f t="shared" si="65"/>
        <v>1526.0449435339647</v>
      </c>
    </row>
    <row r="208" spans="1:23" x14ac:dyDescent="0.25">
      <c r="A208" s="103"/>
      <c r="B208" s="101"/>
      <c r="C208" s="111"/>
      <c r="D208" s="105"/>
      <c r="E208" s="105"/>
      <c r="F208" s="68">
        <v>3</v>
      </c>
      <c r="G208" s="105"/>
      <c r="H208" s="68" t="s">
        <v>61</v>
      </c>
      <c r="I208" s="68">
        <v>267.51727769033999</v>
      </c>
      <c r="J208" s="68">
        <f t="shared" si="60"/>
        <v>87.517277690339995</v>
      </c>
      <c r="K208" s="68">
        <v>83.484375616891001</v>
      </c>
      <c r="L208" s="68">
        <f t="shared" si="61"/>
        <v>1.4570772284864202</v>
      </c>
      <c r="M208" s="68">
        <v>38.994200089129997</v>
      </c>
      <c r="N208" s="68">
        <f t="shared" si="61"/>
        <v>0.68057718073678475</v>
      </c>
      <c r="O208" s="68">
        <v>45.424751055226999</v>
      </c>
      <c r="P208" s="74">
        <v>491.220507</v>
      </c>
      <c r="Q208" s="74"/>
      <c r="R208" s="74">
        <f t="shared" si="62"/>
        <v>61.819519325761526</v>
      </c>
      <c r="S208" s="81">
        <v>61.041797741358586</v>
      </c>
      <c r="T208" s="75">
        <f t="shared" si="59"/>
        <v>763.02247176698233</v>
      </c>
      <c r="U208" s="75">
        <f t="shared" si="63"/>
        <v>3052.0898870679293</v>
      </c>
      <c r="V208" s="76">
        <f t="shared" si="64"/>
        <v>381.51123588349117</v>
      </c>
      <c r="W208" s="77">
        <f t="shared" si="65"/>
        <v>1526.0449435339647</v>
      </c>
    </row>
    <row r="209" spans="1:23" x14ac:dyDescent="0.25">
      <c r="A209" s="103"/>
      <c r="B209" s="101"/>
      <c r="C209" s="111"/>
      <c r="D209" s="105"/>
      <c r="E209" s="105"/>
      <c r="F209" s="68">
        <v>4</v>
      </c>
      <c r="G209" s="105"/>
      <c r="H209" s="68" t="s">
        <v>61</v>
      </c>
      <c r="I209" s="68">
        <v>267.51727769033999</v>
      </c>
      <c r="J209" s="68">
        <f t="shared" si="60"/>
        <v>87.517277690339995</v>
      </c>
      <c r="K209" s="68">
        <v>83.484375616891001</v>
      </c>
      <c r="L209" s="68">
        <f t="shared" si="61"/>
        <v>1.4570772284864202</v>
      </c>
      <c r="M209" s="68">
        <v>38.994200089129997</v>
      </c>
      <c r="N209" s="68">
        <f t="shared" si="61"/>
        <v>0.68057718073678475</v>
      </c>
      <c r="O209" s="68">
        <v>45.424751055226999</v>
      </c>
      <c r="P209" s="74">
        <v>638.25275999999997</v>
      </c>
      <c r="Q209" s="74"/>
      <c r="R209" s="74">
        <f t="shared" si="62"/>
        <v>80.323354317006618</v>
      </c>
      <c r="S209" s="81">
        <v>61.041797741358586</v>
      </c>
      <c r="T209" s="75">
        <f t="shared" si="59"/>
        <v>763.02247176698233</v>
      </c>
      <c r="U209" s="75">
        <f t="shared" si="63"/>
        <v>3052.0898870679293</v>
      </c>
      <c r="V209" s="76">
        <f t="shared" si="64"/>
        <v>381.51123588349117</v>
      </c>
      <c r="W209" s="77">
        <f t="shared" si="65"/>
        <v>1526.0449435339647</v>
      </c>
    </row>
    <row r="210" spans="1:23" x14ac:dyDescent="0.25">
      <c r="A210" s="103"/>
      <c r="B210" s="101"/>
      <c r="C210" s="111"/>
      <c r="D210" s="105"/>
      <c r="E210" s="105"/>
      <c r="F210" s="68">
        <v>5</v>
      </c>
      <c r="G210" s="105"/>
      <c r="H210" s="68" t="s">
        <v>61</v>
      </c>
      <c r="I210" s="68">
        <v>267.51727769033999</v>
      </c>
      <c r="J210" s="68">
        <f t="shared" si="60"/>
        <v>87.517277690339995</v>
      </c>
      <c r="K210" s="68">
        <v>83.484375616891001</v>
      </c>
      <c r="L210" s="68">
        <f t="shared" si="61"/>
        <v>1.4570772284864202</v>
      </c>
      <c r="M210" s="68">
        <v>38.994200089129997</v>
      </c>
      <c r="N210" s="68">
        <f t="shared" si="61"/>
        <v>0.68057718073678475</v>
      </c>
      <c r="O210" s="68">
        <v>45.424751055226999</v>
      </c>
      <c r="P210" s="74">
        <v>493.55904900000002</v>
      </c>
      <c r="Q210" s="74"/>
      <c r="R210" s="74">
        <f t="shared" si="62"/>
        <v>62.113822068222369</v>
      </c>
      <c r="S210" s="81">
        <v>61.041797741358586</v>
      </c>
      <c r="T210" s="75">
        <f t="shared" si="59"/>
        <v>763.02247176698233</v>
      </c>
      <c r="U210" s="75">
        <f t="shared" si="63"/>
        <v>3052.0898870679293</v>
      </c>
      <c r="V210" s="76">
        <f t="shared" si="64"/>
        <v>381.51123588349117</v>
      </c>
      <c r="W210" s="77">
        <f t="shared" si="65"/>
        <v>1526.0449435339647</v>
      </c>
    </row>
    <row r="211" spans="1:23" x14ac:dyDescent="0.25">
      <c r="A211" s="103"/>
      <c r="B211" s="101"/>
      <c r="C211" s="111"/>
      <c r="D211" s="105"/>
      <c r="E211" s="105"/>
      <c r="F211" s="68">
        <v>6</v>
      </c>
      <c r="G211" s="105"/>
      <c r="H211" s="68" t="s">
        <v>61</v>
      </c>
      <c r="I211" s="68">
        <v>267.51727769033999</v>
      </c>
      <c r="J211" s="68">
        <f t="shared" si="60"/>
        <v>87.517277690339995</v>
      </c>
      <c r="K211" s="68">
        <v>83.484375616891001</v>
      </c>
      <c r="L211" s="68">
        <f t="shared" si="61"/>
        <v>1.4570772284864202</v>
      </c>
      <c r="M211" s="68">
        <v>38.994200089129997</v>
      </c>
      <c r="N211" s="68">
        <f t="shared" si="61"/>
        <v>0.68057718073678475</v>
      </c>
      <c r="O211" s="68">
        <v>45.424751055226999</v>
      </c>
      <c r="P211" s="74">
        <v>415.39253300000001</v>
      </c>
      <c r="Q211" s="74"/>
      <c r="R211" s="74">
        <f t="shared" si="62"/>
        <v>52.276658558903634</v>
      </c>
      <c r="S211" s="82">
        <v>61.041797741358586</v>
      </c>
      <c r="T211" s="75">
        <f t="shared" si="59"/>
        <v>763.02247176698233</v>
      </c>
      <c r="U211" s="75">
        <f t="shared" si="63"/>
        <v>3052.0898870679293</v>
      </c>
      <c r="V211" s="76">
        <f t="shared" si="64"/>
        <v>381.51123588349117</v>
      </c>
      <c r="W211" s="77">
        <f t="shared" si="65"/>
        <v>1526.0449435339647</v>
      </c>
    </row>
    <row r="212" spans="1:23" x14ac:dyDescent="0.25">
      <c r="A212" s="103"/>
      <c r="B212" s="101"/>
      <c r="C212" s="111"/>
      <c r="D212" s="105"/>
      <c r="E212" s="105">
        <v>4</v>
      </c>
      <c r="F212" s="68">
        <v>1</v>
      </c>
      <c r="G212" s="105">
        <v>712</v>
      </c>
      <c r="H212" s="68" t="s">
        <v>61</v>
      </c>
      <c r="I212" s="68">
        <v>267.51727769033999</v>
      </c>
      <c r="J212" s="68">
        <f t="shared" si="60"/>
        <v>87.517277690339995</v>
      </c>
      <c r="K212" s="68">
        <v>83.484375616891001</v>
      </c>
      <c r="L212" s="68">
        <f t="shared" si="61"/>
        <v>1.4570772284864202</v>
      </c>
      <c r="M212" s="68">
        <v>38.994200089129997</v>
      </c>
      <c r="N212" s="68">
        <f t="shared" si="61"/>
        <v>0.68057718073678475</v>
      </c>
      <c r="O212" s="68">
        <v>45.424751055226999</v>
      </c>
      <c r="P212" s="74">
        <v>542.87974899999995</v>
      </c>
      <c r="Q212" s="74"/>
      <c r="R212" s="74">
        <f t="shared" si="62"/>
        <v>68.320773780053244</v>
      </c>
      <c r="S212" s="80">
        <f>AVERAGE(R212:R215)</f>
        <v>59.684296701215501</v>
      </c>
      <c r="T212" s="75">
        <f t="shared" si="59"/>
        <v>746.05370876519373</v>
      </c>
      <c r="U212" s="75">
        <f t="shared" si="63"/>
        <v>2984.2148350607749</v>
      </c>
      <c r="V212" s="76">
        <f t="shared" si="64"/>
        <v>373.02685438259687</v>
      </c>
      <c r="W212" s="77">
        <f t="shared" si="65"/>
        <v>1492.1074175303875</v>
      </c>
    </row>
    <row r="213" spans="1:23" x14ac:dyDescent="0.25">
      <c r="A213" s="103"/>
      <c r="B213" s="101"/>
      <c r="C213" s="111"/>
      <c r="D213" s="105"/>
      <c r="E213" s="105"/>
      <c r="F213" s="68">
        <v>2</v>
      </c>
      <c r="G213" s="105"/>
      <c r="H213" s="68" t="s">
        <v>61</v>
      </c>
      <c r="I213" s="68">
        <v>267.51727769033999</v>
      </c>
      <c r="J213" s="68">
        <f t="shared" si="60"/>
        <v>87.517277690339995</v>
      </c>
      <c r="K213" s="68">
        <v>83.484375616891001</v>
      </c>
      <c r="L213" s="68">
        <f t="shared" si="61"/>
        <v>1.4570772284864202</v>
      </c>
      <c r="M213" s="68">
        <v>38.994200089129997</v>
      </c>
      <c r="N213" s="68">
        <f t="shared" si="61"/>
        <v>0.68057718073678475</v>
      </c>
      <c r="O213" s="68">
        <v>45.424751055226999</v>
      </c>
      <c r="P213" s="74">
        <v>401.79045200000002</v>
      </c>
      <c r="Q213" s="74"/>
      <c r="R213" s="74">
        <f t="shared" si="62"/>
        <v>50.564852766459239</v>
      </c>
      <c r="S213" s="81">
        <v>59.684296701215501</v>
      </c>
      <c r="T213" s="75">
        <f t="shared" si="59"/>
        <v>746.05370876519373</v>
      </c>
      <c r="U213" s="75">
        <f t="shared" si="63"/>
        <v>2984.2148350607749</v>
      </c>
      <c r="V213" s="76">
        <f t="shared" si="64"/>
        <v>373.02685438259687</v>
      </c>
      <c r="W213" s="77">
        <f t="shared" si="65"/>
        <v>1492.1074175303875</v>
      </c>
    </row>
    <row r="214" spans="1:23" x14ac:dyDescent="0.25">
      <c r="A214" s="103"/>
      <c r="B214" s="101"/>
      <c r="C214" s="111"/>
      <c r="D214" s="105"/>
      <c r="E214" s="105"/>
      <c r="F214" s="68">
        <v>3</v>
      </c>
      <c r="G214" s="105"/>
      <c r="H214" s="68" t="s">
        <v>61</v>
      </c>
      <c r="I214" s="68">
        <v>267.51727769033999</v>
      </c>
      <c r="J214" s="68">
        <f t="shared" si="60"/>
        <v>87.517277690339995</v>
      </c>
      <c r="K214" s="68">
        <v>83.484375616891001</v>
      </c>
      <c r="L214" s="68">
        <f t="shared" si="61"/>
        <v>1.4570772284864202</v>
      </c>
      <c r="M214" s="68">
        <v>38.994200089129997</v>
      </c>
      <c r="N214" s="68">
        <f t="shared" si="61"/>
        <v>0.68057718073678475</v>
      </c>
      <c r="O214" s="68">
        <v>45.424751055226999</v>
      </c>
      <c r="P214" s="74">
        <v>465.99040600000001</v>
      </c>
      <c r="Q214" s="74"/>
      <c r="R214" s="74">
        <f t="shared" si="62"/>
        <v>58.644340980936406</v>
      </c>
      <c r="S214" s="81">
        <v>59.684296701215501</v>
      </c>
      <c r="T214" s="75">
        <f t="shared" si="59"/>
        <v>746.05370876519373</v>
      </c>
      <c r="U214" s="75">
        <f t="shared" si="63"/>
        <v>2984.2148350607749</v>
      </c>
      <c r="V214" s="76">
        <f t="shared" si="64"/>
        <v>373.02685438259687</v>
      </c>
      <c r="W214" s="77">
        <f t="shared" si="65"/>
        <v>1492.1074175303875</v>
      </c>
    </row>
    <row r="215" spans="1:23" x14ac:dyDescent="0.25">
      <c r="A215" s="103"/>
      <c r="B215" s="101"/>
      <c r="C215" s="111"/>
      <c r="D215" s="105"/>
      <c r="E215" s="105"/>
      <c r="F215" s="68">
        <v>4</v>
      </c>
      <c r="G215" s="105"/>
      <c r="H215" s="68" t="s">
        <v>61</v>
      </c>
      <c r="I215" s="68">
        <v>267.51727769033999</v>
      </c>
      <c r="J215" s="68">
        <f t="shared" si="60"/>
        <v>87.517277690339995</v>
      </c>
      <c r="K215" s="68">
        <v>83.484375616891001</v>
      </c>
      <c r="L215" s="68">
        <f t="shared" si="61"/>
        <v>1.4570772284864202</v>
      </c>
      <c r="M215" s="68">
        <v>38.994200089129997</v>
      </c>
      <c r="N215" s="68">
        <f t="shared" si="61"/>
        <v>0.68057718073678475</v>
      </c>
      <c r="O215" s="68">
        <v>45.424751055226999</v>
      </c>
      <c r="P215" s="74">
        <v>486.35514499999999</v>
      </c>
      <c r="Q215" s="74"/>
      <c r="R215" s="74">
        <f t="shared" si="62"/>
        <v>61.207219277413124</v>
      </c>
      <c r="S215" s="82">
        <v>59.684296701215501</v>
      </c>
      <c r="T215" s="75">
        <f t="shared" si="59"/>
        <v>746.05370876519373</v>
      </c>
      <c r="U215" s="75">
        <f t="shared" si="63"/>
        <v>2984.2148350607749</v>
      </c>
      <c r="V215" s="76">
        <f t="shared" si="64"/>
        <v>373.02685438259687</v>
      </c>
      <c r="W215" s="77">
        <f t="shared" si="65"/>
        <v>1492.1074175303875</v>
      </c>
    </row>
    <row r="216" spans="1:23" x14ac:dyDescent="0.25">
      <c r="A216" s="103"/>
      <c r="B216" s="101"/>
      <c r="C216" s="111"/>
      <c r="D216" s="105"/>
      <c r="E216" s="105">
        <v>5</v>
      </c>
      <c r="F216" s="68">
        <v>1</v>
      </c>
      <c r="G216" s="105">
        <v>713</v>
      </c>
      <c r="H216" s="68" t="s">
        <v>61</v>
      </c>
      <c r="I216" s="68">
        <v>267.51727769033999</v>
      </c>
      <c r="J216" s="68">
        <f t="shared" si="60"/>
        <v>87.517277690339995</v>
      </c>
      <c r="K216" s="68">
        <v>83.484375616891001</v>
      </c>
      <c r="L216" s="68">
        <f t="shared" ref="L216:N246" si="66">RADIANS(K216)</f>
        <v>1.4570772284864202</v>
      </c>
      <c r="M216" s="68">
        <v>38.994200089129997</v>
      </c>
      <c r="N216" s="68">
        <f t="shared" ref="N216:N236" si="67">RADIANS(M216)</f>
        <v>0.68057718073678475</v>
      </c>
      <c r="O216" s="68">
        <v>45.424751055226999</v>
      </c>
      <c r="P216" s="74">
        <v>268.782511</v>
      </c>
      <c r="Q216" s="74"/>
      <c r="R216" s="74">
        <f t="shared" si="62"/>
        <v>33.82596083919438</v>
      </c>
      <c r="S216" s="80">
        <f>AVERAGE(R216:R218)</f>
        <v>30.218065644494477</v>
      </c>
      <c r="T216" s="75">
        <f t="shared" si="59"/>
        <v>377.72582055618096</v>
      </c>
      <c r="U216" s="75">
        <f t="shared" si="63"/>
        <v>1510.9032822247239</v>
      </c>
      <c r="V216" s="76">
        <f t="shared" si="64"/>
        <v>188.86291027809048</v>
      </c>
      <c r="W216" s="77">
        <f t="shared" si="65"/>
        <v>755.45164111236193</v>
      </c>
    </row>
    <row r="217" spans="1:23" x14ac:dyDescent="0.25">
      <c r="A217" s="103"/>
      <c r="B217" s="101"/>
      <c r="C217" s="111"/>
      <c r="D217" s="105"/>
      <c r="E217" s="105"/>
      <c r="F217" s="68">
        <v>2</v>
      </c>
      <c r="G217" s="105"/>
      <c r="H217" s="68" t="s">
        <v>61</v>
      </c>
      <c r="I217" s="68">
        <v>267.51727769033999</v>
      </c>
      <c r="J217" s="68">
        <f t="shared" si="60"/>
        <v>87.517277690339995</v>
      </c>
      <c r="K217" s="68">
        <v>83.484375616891001</v>
      </c>
      <c r="L217" s="68">
        <f t="shared" si="66"/>
        <v>1.4570772284864202</v>
      </c>
      <c r="M217" s="68">
        <v>38.994200089129997</v>
      </c>
      <c r="N217" s="68">
        <f t="shared" si="67"/>
        <v>0.68057718073678475</v>
      </c>
      <c r="O217" s="68">
        <v>45.424751055226999</v>
      </c>
      <c r="P217" s="74">
        <v>228.68707599999999</v>
      </c>
      <c r="Q217" s="74"/>
      <c r="R217" s="74">
        <f t="shared" si="62"/>
        <v>28.779997807245238</v>
      </c>
      <c r="S217" s="81">
        <v>30.218065644494477</v>
      </c>
      <c r="T217" s="75">
        <f t="shared" si="59"/>
        <v>377.72582055618096</v>
      </c>
      <c r="U217" s="75">
        <f t="shared" si="63"/>
        <v>1510.9032822247239</v>
      </c>
      <c r="V217" s="76">
        <f t="shared" si="64"/>
        <v>188.86291027809048</v>
      </c>
      <c r="W217" s="77">
        <f t="shared" si="65"/>
        <v>755.45164111236193</v>
      </c>
    </row>
    <row r="218" spans="1:23" x14ac:dyDescent="0.25">
      <c r="A218" s="103"/>
      <c r="B218" s="101"/>
      <c r="C218" s="111"/>
      <c r="D218" s="105"/>
      <c r="E218" s="105"/>
      <c r="F218" s="68">
        <v>3</v>
      </c>
      <c r="G218" s="105"/>
      <c r="H218" s="68" t="s">
        <v>61</v>
      </c>
      <c r="I218" s="68">
        <v>267.51727769033999</v>
      </c>
      <c r="J218" s="68">
        <f t="shared" si="60"/>
        <v>87.517277690339995</v>
      </c>
      <c r="K218" s="68">
        <v>83.484375616891001</v>
      </c>
      <c r="L218" s="68">
        <f t="shared" si="66"/>
        <v>1.4570772284864202</v>
      </c>
      <c r="M218" s="68">
        <v>38.994200089129997</v>
      </c>
      <c r="N218" s="68">
        <f t="shared" si="67"/>
        <v>0.68057718073678475</v>
      </c>
      <c r="O218" s="68">
        <v>45.424751055226999</v>
      </c>
      <c r="P218" s="74">
        <v>222.87248399999999</v>
      </c>
      <c r="Q218" s="74"/>
      <c r="R218" s="74">
        <f t="shared" si="62"/>
        <v>28.048238287043816</v>
      </c>
      <c r="S218" s="82">
        <v>30.218065644494477</v>
      </c>
      <c r="T218" s="75">
        <f t="shared" si="59"/>
        <v>377.72582055618096</v>
      </c>
      <c r="U218" s="75">
        <f t="shared" si="63"/>
        <v>1510.9032822247239</v>
      </c>
      <c r="V218" s="76">
        <f t="shared" si="64"/>
        <v>188.86291027809048</v>
      </c>
      <c r="W218" s="77">
        <f t="shared" si="65"/>
        <v>755.45164111236193</v>
      </c>
    </row>
    <row r="219" spans="1:23" x14ac:dyDescent="0.25">
      <c r="A219" s="103"/>
      <c r="B219" s="101"/>
      <c r="C219" s="111"/>
      <c r="D219" s="105"/>
      <c r="E219" s="105">
        <v>6</v>
      </c>
      <c r="F219" s="68">
        <v>1</v>
      </c>
      <c r="G219" s="105">
        <v>386</v>
      </c>
      <c r="H219" s="68" t="s">
        <v>61</v>
      </c>
      <c r="I219" s="68">
        <v>267.51727769033999</v>
      </c>
      <c r="J219" s="68">
        <f t="shared" si="60"/>
        <v>87.517277690339995</v>
      </c>
      <c r="K219" s="68">
        <v>83.484375616891001</v>
      </c>
      <c r="L219" s="68">
        <f t="shared" si="66"/>
        <v>1.4570772284864202</v>
      </c>
      <c r="M219" s="68">
        <v>38.994200089129997</v>
      </c>
      <c r="N219" s="68">
        <f t="shared" si="67"/>
        <v>0.68057718073678475</v>
      </c>
      <c r="O219" s="68">
        <v>45.424751055226999</v>
      </c>
      <c r="P219" s="74">
        <v>456.21669600000001</v>
      </c>
      <c r="Q219" s="74"/>
      <c r="R219" s="74">
        <f t="shared" si="62"/>
        <v>57.4143311470241</v>
      </c>
      <c r="S219" s="80">
        <f>AVERAGE(R219:R222)</f>
        <v>49.048194189241862</v>
      </c>
      <c r="T219" s="75">
        <f t="shared" si="59"/>
        <v>613.10242736552323</v>
      </c>
      <c r="U219" s="75">
        <f t="shared" si="63"/>
        <v>2452.4097094620929</v>
      </c>
      <c r="V219" s="76">
        <f t="shared" si="64"/>
        <v>306.55121368276161</v>
      </c>
      <c r="W219" s="77">
        <f t="shared" si="65"/>
        <v>1226.2048547310465</v>
      </c>
    </row>
    <row r="220" spans="1:23" x14ac:dyDescent="0.25">
      <c r="A220" s="103"/>
      <c r="B220" s="101"/>
      <c r="C220" s="111"/>
      <c r="D220" s="105"/>
      <c r="E220" s="105"/>
      <c r="F220" s="68">
        <v>2</v>
      </c>
      <c r="G220" s="105"/>
      <c r="H220" s="68" t="s">
        <v>61</v>
      </c>
      <c r="I220" s="68">
        <v>267.51727769033999</v>
      </c>
      <c r="J220" s="68">
        <f t="shared" si="60"/>
        <v>87.517277690339995</v>
      </c>
      <c r="K220" s="68">
        <v>83.484375616891001</v>
      </c>
      <c r="L220" s="68">
        <f t="shared" si="66"/>
        <v>1.4570772284864202</v>
      </c>
      <c r="M220" s="68">
        <v>38.994200089129997</v>
      </c>
      <c r="N220" s="68">
        <f t="shared" si="67"/>
        <v>0.68057718073678475</v>
      </c>
      <c r="O220" s="68">
        <v>45.424751055226999</v>
      </c>
      <c r="P220" s="74">
        <v>529.44645300000002</v>
      </c>
      <c r="Q220" s="74"/>
      <c r="R220" s="74">
        <f t="shared" si="62"/>
        <v>66.630209380060336</v>
      </c>
      <c r="S220" s="81">
        <v>49.048194189241862</v>
      </c>
      <c r="T220" s="75">
        <f t="shared" si="59"/>
        <v>613.10242736552323</v>
      </c>
      <c r="U220" s="75">
        <f t="shared" si="63"/>
        <v>2452.4097094620929</v>
      </c>
      <c r="V220" s="76">
        <f t="shared" si="64"/>
        <v>306.55121368276161</v>
      </c>
      <c r="W220" s="77">
        <f t="shared" si="65"/>
        <v>1226.2048547310465</v>
      </c>
    </row>
    <row r="221" spans="1:23" x14ac:dyDescent="0.25">
      <c r="A221" s="103"/>
      <c r="B221" s="101"/>
      <c r="C221" s="111"/>
      <c r="D221" s="105"/>
      <c r="E221" s="105"/>
      <c r="F221" s="68">
        <v>3</v>
      </c>
      <c r="G221" s="105"/>
      <c r="H221" s="68" t="s">
        <v>61</v>
      </c>
      <c r="I221" s="68">
        <v>267.51727769033999</v>
      </c>
      <c r="J221" s="68">
        <f t="shared" si="60"/>
        <v>87.517277690339995</v>
      </c>
      <c r="K221" s="68">
        <v>83.484375616891001</v>
      </c>
      <c r="L221" s="68">
        <f t="shared" si="66"/>
        <v>1.4570772284864202</v>
      </c>
      <c r="M221" s="68">
        <v>38.994200089129997</v>
      </c>
      <c r="N221" s="68">
        <f t="shared" si="67"/>
        <v>0.68057718073678475</v>
      </c>
      <c r="O221" s="68">
        <v>45.424751055226999</v>
      </c>
      <c r="P221" s="74">
        <v>376.76573000000002</v>
      </c>
      <c r="Q221" s="74"/>
      <c r="R221" s="74">
        <f t="shared" si="62"/>
        <v>47.415521125667603</v>
      </c>
      <c r="S221" s="81">
        <v>49.048194189241862</v>
      </c>
      <c r="T221" s="75">
        <f t="shared" si="59"/>
        <v>613.10242736552323</v>
      </c>
      <c r="U221" s="75">
        <f t="shared" si="63"/>
        <v>2452.4097094620929</v>
      </c>
      <c r="V221" s="76">
        <f t="shared" si="64"/>
        <v>306.55121368276161</v>
      </c>
      <c r="W221" s="77">
        <f t="shared" si="65"/>
        <v>1226.2048547310465</v>
      </c>
    </row>
    <row r="222" spans="1:23" x14ac:dyDescent="0.25">
      <c r="A222" s="103"/>
      <c r="B222" s="101"/>
      <c r="C222" s="111"/>
      <c r="D222" s="105"/>
      <c r="E222" s="105"/>
      <c r="F222" s="68">
        <v>4</v>
      </c>
      <c r="G222" s="105"/>
      <c r="H222" s="68" t="s">
        <v>61</v>
      </c>
      <c r="I222" s="68">
        <v>267.51727769033999</v>
      </c>
      <c r="J222" s="68">
        <f t="shared" si="60"/>
        <v>87.517277690339995</v>
      </c>
      <c r="K222" s="68">
        <v>83.484375616891001</v>
      </c>
      <c r="L222" s="68">
        <f t="shared" si="66"/>
        <v>1.4570772284864202</v>
      </c>
      <c r="M222" s="68">
        <v>38.994200089129997</v>
      </c>
      <c r="N222" s="68">
        <f t="shared" si="67"/>
        <v>0.68057718073678475</v>
      </c>
      <c r="O222" s="68">
        <v>45.424751055226999</v>
      </c>
      <c r="P222" s="74">
        <v>196.527197</v>
      </c>
      <c r="Q222" s="74"/>
      <c r="R222" s="74">
        <f t="shared" si="62"/>
        <v>24.732715104215391</v>
      </c>
      <c r="S222" s="82">
        <v>49.048194189241862</v>
      </c>
      <c r="T222" s="75">
        <f t="shared" si="59"/>
        <v>613.10242736552323</v>
      </c>
      <c r="U222" s="75">
        <f t="shared" si="63"/>
        <v>2452.4097094620929</v>
      </c>
      <c r="V222" s="76">
        <f t="shared" si="64"/>
        <v>306.55121368276161</v>
      </c>
      <c r="W222" s="77">
        <f t="shared" si="65"/>
        <v>1226.2048547310465</v>
      </c>
    </row>
    <row r="223" spans="1:23" x14ac:dyDescent="0.25">
      <c r="A223" s="103"/>
      <c r="B223" s="101"/>
      <c r="C223" s="111"/>
      <c r="D223" s="105"/>
      <c r="E223" s="105">
        <v>7</v>
      </c>
      <c r="F223" s="68">
        <v>1</v>
      </c>
      <c r="G223" s="105">
        <v>385</v>
      </c>
      <c r="H223" s="68" t="s">
        <v>61</v>
      </c>
      <c r="I223" s="68">
        <v>267.51727769033999</v>
      </c>
      <c r="J223" s="68">
        <f t="shared" si="60"/>
        <v>87.517277690339995</v>
      </c>
      <c r="K223" s="68">
        <v>83.484375616891001</v>
      </c>
      <c r="L223" s="68">
        <f t="shared" si="66"/>
        <v>1.4570772284864202</v>
      </c>
      <c r="M223" s="68">
        <v>38.994200089129997</v>
      </c>
      <c r="N223" s="68">
        <f t="shared" si="67"/>
        <v>0.68057718073678475</v>
      </c>
      <c r="O223" s="68">
        <v>45.424751055226999</v>
      </c>
      <c r="P223" s="74">
        <v>378.69274000000001</v>
      </c>
      <c r="Q223" s="74"/>
      <c r="R223" s="74">
        <f t="shared" si="62"/>
        <v>47.658033053077695</v>
      </c>
      <c r="S223" s="80">
        <f>AVERAGE(R223:R228)</f>
        <v>52.535132541898143</v>
      </c>
      <c r="T223" s="75">
        <f t="shared" si="59"/>
        <v>656.68915677372672</v>
      </c>
      <c r="U223" s="75">
        <f t="shared" si="63"/>
        <v>2626.7566270949069</v>
      </c>
      <c r="V223" s="76">
        <f t="shared" si="64"/>
        <v>328.34457838686336</v>
      </c>
      <c r="W223" s="77">
        <f t="shared" si="65"/>
        <v>1313.3783135474534</v>
      </c>
    </row>
    <row r="224" spans="1:23" x14ac:dyDescent="0.25">
      <c r="A224" s="103"/>
      <c r="B224" s="101"/>
      <c r="C224" s="111"/>
      <c r="D224" s="105"/>
      <c r="E224" s="105"/>
      <c r="F224" s="68">
        <v>2</v>
      </c>
      <c r="G224" s="105"/>
      <c r="H224" s="68" t="s">
        <v>61</v>
      </c>
      <c r="I224" s="68">
        <v>267.51727769033999</v>
      </c>
      <c r="J224" s="68">
        <f t="shared" si="60"/>
        <v>87.517277690339995</v>
      </c>
      <c r="K224" s="68">
        <v>83.484375616891001</v>
      </c>
      <c r="L224" s="68">
        <f t="shared" si="66"/>
        <v>1.4570772284864202</v>
      </c>
      <c r="M224" s="68">
        <v>38.994200089129997</v>
      </c>
      <c r="N224" s="68">
        <f t="shared" si="67"/>
        <v>0.68057718073678475</v>
      </c>
      <c r="O224" s="68">
        <v>45.424751055226999</v>
      </c>
      <c r="P224" s="74">
        <v>385.73454199999998</v>
      </c>
      <c r="Q224" s="74"/>
      <c r="R224" s="74">
        <f t="shared" si="62"/>
        <v>48.544235499074489</v>
      </c>
      <c r="S224" s="81">
        <v>52.535132541898143</v>
      </c>
      <c r="T224" s="75">
        <f t="shared" si="59"/>
        <v>656.68915677372672</v>
      </c>
      <c r="U224" s="75">
        <f t="shared" si="63"/>
        <v>2626.7566270949069</v>
      </c>
      <c r="V224" s="76">
        <f t="shared" si="64"/>
        <v>328.34457838686336</v>
      </c>
      <c r="W224" s="77">
        <f t="shared" si="65"/>
        <v>1313.3783135474534</v>
      </c>
    </row>
    <row r="225" spans="1:23" x14ac:dyDescent="0.25">
      <c r="A225" s="103"/>
      <c r="B225" s="101"/>
      <c r="C225" s="111"/>
      <c r="D225" s="105"/>
      <c r="E225" s="105"/>
      <c r="F225" s="68">
        <v>3</v>
      </c>
      <c r="G225" s="105"/>
      <c r="H225" s="68" t="s">
        <v>61</v>
      </c>
      <c r="I225" s="68">
        <v>267.51727769033999</v>
      </c>
      <c r="J225" s="68">
        <f t="shared" si="60"/>
        <v>87.517277690339995</v>
      </c>
      <c r="K225" s="68">
        <v>83.484375616891001</v>
      </c>
      <c r="L225" s="68">
        <f t="shared" si="66"/>
        <v>1.4570772284864202</v>
      </c>
      <c r="M225" s="68">
        <v>38.994200089129997</v>
      </c>
      <c r="N225" s="68">
        <f t="shared" si="67"/>
        <v>0.68057718073678475</v>
      </c>
      <c r="O225" s="68">
        <v>45.424751055226999</v>
      </c>
      <c r="P225" s="74">
        <v>309.62286</v>
      </c>
      <c r="Q225" s="74"/>
      <c r="R225" s="74">
        <f t="shared" si="62"/>
        <v>38.965670416254738</v>
      </c>
      <c r="S225" s="81">
        <v>52.535132541898143</v>
      </c>
      <c r="T225" s="75">
        <f t="shared" si="59"/>
        <v>656.68915677372672</v>
      </c>
      <c r="U225" s="75">
        <f t="shared" si="63"/>
        <v>2626.7566270949069</v>
      </c>
      <c r="V225" s="76">
        <f t="shared" si="64"/>
        <v>328.34457838686336</v>
      </c>
      <c r="W225" s="77">
        <f t="shared" si="65"/>
        <v>1313.3783135474534</v>
      </c>
    </row>
    <row r="226" spans="1:23" x14ac:dyDescent="0.25">
      <c r="A226" s="103"/>
      <c r="B226" s="101"/>
      <c r="C226" s="111"/>
      <c r="D226" s="105"/>
      <c r="E226" s="105"/>
      <c r="F226" s="68">
        <v>4</v>
      </c>
      <c r="G226" s="105"/>
      <c r="H226" s="68" t="s">
        <v>61</v>
      </c>
      <c r="I226" s="68">
        <v>267.51727769033999</v>
      </c>
      <c r="J226" s="68">
        <f t="shared" si="60"/>
        <v>87.517277690339995</v>
      </c>
      <c r="K226" s="68">
        <v>83.484375616891001</v>
      </c>
      <c r="L226" s="68">
        <f t="shared" si="66"/>
        <v>1.4570772284864202</v>
      </c>
      <c r="M226" s="68">
        <v>38.994200089129997</v>
      </c>
      <c r="N226" s="68">
        <f t="shared" si="67"/>
        <v>0.68057718073678475</v>
      </c>
      <c r="O226" s="68">
        <v>45.424751055226999</v>
      </c>
      <c r="P226" s="74">
        <v>479.76246700000002</v>
      </c>
      <c r="Q226" s="74"/>
      <c r="R226" s="74">
        <f t="shared" si="62"/>
        <v>60.377538555167703</v>
      </c>
      <c r="S226" s="81">
        <v>52.535132541898143</v>
      </c>
      <c r="T226" s="75">
        <f t="shared" si="59"/>
        <v>656.68915677372672</v>
      </c>
      <c r="U226" s="75">
        <f t="shared" si="63"/>
        <v>2626.7566270949069</v>
      </c>
      <c r="V226" s="76">
        <f t="shared" si="64"/>
        <v>328.34457838686336</v>
      </c>
      <c r="W226" s="77">
        <f t="shared" si="65"/>
        <v>1313.3783135474534</v>
      </c>
    </row>
    <row r="227" spans="1:23" x14ac:dyDescent="0.25">
      <c r="A227" s="103"/>
      <c r="B227" s="101"/>
      <c r="C227" s="111"/>
      <c r="D227" s="105"/>
      <c r="E227" s="105"/>
      <c r="F227" s="68">
        <v>5</v>
      </c>
      <c r="G227" s="105"/>
      <c r="H227" s="68" t="s">
        <v>61</v>
      </c>
      <c r="I227" s="68">
        <v>267.51727769033999</v>
      </c>
      <c r="J227" s="68">
        <f t="shared" si="60"/>
        <v>87.517277690339995</v>
      </c>
      <c r="K227" s="68">
        <v>83.484375616891001</v>
      </c>
      <c r="L227" s="68">
        <f t="shared" si="66"/>
        <v>1.4570772284864202</v>
      </c>
      <c r="M227" s="68">
        <v>38.994200089129997</v>
      </c>
      <c r="N227" s="68">
        <f t="shared" si="67"/>
        <v>0.68057718073678475</v>
      </c>
      <c r="O227" s="68">
        <v>45.424751055226999</v>
      </c>
      <c r="P227" s="74">
        <v>508.11010299999998</v>
      </c>
      <c r="Q227" s="74"/>
      <c r="R227" s="74">
        <f t="shared" si="62"/>
        <v>63.945054989374</v>
      </c>
      <c r="S227" s="81">
        <v>52.535132541898143</v>
      </c>
      <c r="T227" s="75">
        <f t="shared" si="59"/>
        <v>656.68915677372672</v>
      </c>
      <c r="U227" s="75">
        <f t="shared" si="63"/>
        <v>2626.7566270949069</v>
      </c>
      <c r="V227" s="76">
        <f t="shared" si="64"/>
        <v>328.34457838686336</v>
      </c>
      <c r="W227" s="77">
        <f t="shared" si="65"/>
        <v>1313.3783135474534</v>
      </c>
    </row>
    <row r="228" spans="1:23" x14ac:dyDescent="0.25">
      <c r="A228" s="103"/>
      <c r="B228" s="101"/>
      <c r="C228" s="111"/>
      <c r="D228" s="105"/>
      <c r="E228" s="105"/>
      <c r="F228" s="68">
        <v>6</v>
      </c>
      <c r="G228" s="105"/>
      <c r="H228" s="68" t="s">
        <v>61</v>
      </c>
      <c r="I228" s="68">
        <v>267.51727769033999</v>
      </c>
      <c r="J228" s="68">
        <f t="shared" si="60"/>
        <v>87.517277690339995</v>
      </c>
      <c r="K228" s="68">
        <v>83.484375616891001</v>
      </c>
      <c r="L228" s="68">
        <f t="shared" si="66"/>
        <v>1.4570772284864202</v>
      </c>
      <c r="M228" s="68">
        <v>38.994200089129997</v>
      </c>
      <c r="N228" s="68">
        <f t="shared" si="67"/>
        <v>0.68057718073678475</v>
      </c>
      <c r="O228" s="68">
        <v>45.424751055226999</v>
      </c>
      <c r="P228" s="74">
        <v>442.75555700000001</v>
      </c>
      <c r="Q228" s="74"/>
      <c r="R228" s="74">
        <f t="shared" si="62"/>
        <v>55.720262738440212</v>
      </c>
      <c r="S228" s="82">
        <v>52.535132541898143</v>
      </c>
      <c r="T228" s="75">
        <f t="shared" si="59"/>
        <v>656.68915677372672</v>
      </c>
      <c r="U228" s="75">
        <f t="shared" si="63"/>
        <v>2626.7566270949069</v>
      </c>
      <c r="V228" s="76">
        <f t="shared" si="64"/>
        <v>328.34457838686336</v>
      </c>
      <c r="W228" s="77">
        <f t="shared" si="65"/>
        <v>1313.3783135474534</v>
      </c>
    </row>
    <row r="229" spans="1:23" x14ac:dyDescent="0.25">
      <c r="A229" s="103"/>
      <c r="B229" s="101"/>
      <c r="C229" s="111"/>
      <c r="D229" s="105"/>
      <c r="E229" s="105">
        <v>8</v>
      </c>
      <c r="F229" s="68">
        <v>1</v>
      </c>
      <c r="G229" s="105">
        <v>384</v>
      </c>
      <c r="H229" s="68" t="s">
        <v>61</v>
      </c>
      <c r="I229" s="68">
        <v>267.51727769033999</v>
      </c>
      <c r="J229" s="68">
        <f t="shared" si="60"/>
        <v>87.517277690339995</v>
      </c>
      <c r="K229" s="68">
        <v>83.484375616891001</v>
      </c>
      <c r="L229" s="68">
        <f t="shared" si="66"/>
        <v>1.4570772284864202</v>
      </c>
      <c r="M229" s="68">
        <v>38.994200089129997</v>
      </c>
      <c r="N229" s="68">
        <f t="shared" si="67"/>
        <v>0.68057718073678475</v>
      </c>
      <c r="O229" s="68">
        <v>45.424751055226999</v>
      </c>
      <c r="P229" s="74">
        <v>93.446274000000003</v>
      </c>
      <c r="Q229" s="74"/>
      <c r="R229" s="74">
        <f t="shared" si="62"/>
        <v>11.760102966270109</v>
      </c>
      <c r="S229" s="80">
        <f>AVERAGE(R229:R231)</f>
        <v>14.14513511353436</v>
      </c>
      <c r="T229" s="75">
        <f t="shared" si="59"/>
        <v>176.81418891917951</v>
      </c>
      <c r="U229" s="75">
        <f t="shared" si="63"/>
        <v>707.25675567671806</v>
      </c>
      <c r="V229" s="76">
        <f t="shared" si="64"/>
        <v>88.407094459589757</v>
      </c>
      <c r="W229" s="77">
        <f t="shared" si="65"/>
        <v>353.62837783835903</v>
      </c>
    </row>
    <row r="230" spans="1:23" x14ac:dyDescent="0.25">
      <c r="A230" s="103"/>
      <c r="B230" s="101"/>
      <c r="C230" s="111"/>
      <c r="D230" s="105"/>
      <c r="E230" s="105"/>
      <c r="F230" s="68">
        <v>2</v>
      </c>
      <c r="G230" s="105"/>
      <c r="H230" s="68" t="s">
        <v>61</v>
      </c>
      <c r="I230" s="68">
        <v>267.51727769033999</v>
      </c>
      <c r="J230" s="68">
        <f t="shared" si="60"/>
        <v>87.517277690339995</v>
      </c>
      <c r="K230" s="68">
        <v>83.484375616891001</v>
      </c>
      <c r="L230" s="68">
        <f t="shared" si="66"/>
        <v>1.4570772284864202</v>
      </c>
      <c r="M230" s="68">
        <v>38.994200089129997</v>
      </c>
      <c r="N230" s="68">
        <f t="shared" si="67"/>
        <v>0.68057718073678475</v>
      </c>
      <c r="O230" s="68">
        <v>45.424751055226999</v>
      </c>
      <c r="P230" s="74">
        <v>125.66010199999999</v>
      </c>
      <c r="Q230" s="74"/>
      <c r="R230" s="74">
        <f t="shared" si="62"/>
        <v>15.814175087088056</v>
      </c>
      <c r="S230" s="81">
        <v>14.14513511353436</v>
      </c>
      <c r="T230" s="75">
        <f t="shared" si="59"/>
        <v>176.81418891917951</v>
      </c>
      <c r="U230" s="75">
        <f t="shared" si="63"/>
        <v>707.25675567671806</v>
      </c>
      <c r="V230" s="76">
        <f t="shared" si="64"/>
        <v>88.407094459589757</v>
      </c>
      <c r="W230" s="77">
        <f t="shared" si="65"/>
        <v>353.62837783835903</v>
      </c>
    </row>
    <row r="231" spans="1:23" x14ac:dyDescent="0.25">
      <c r="A231" s="103"/>
      <c r="B231" s="101"/>
      <c r="C231" s="111"/>
      <c r="D231" s="105"/>
      <c r="E231" s="105"/>
      <c r="F231" s="68">
        <v>3</v>
      </c>
      <c r="G231" s="105"/>
      <c r="H231" s="68" t="s">
        <v>61</v>
      </c>
      <c r="I231" s="68">
        <v>267.51727769033999</v>
      </c>
      <c r="J231" s="68">
        <f t="shared" si="60"/>
        <v>87.517277690339995</v>
      </c>
      <c r="K231" s="68">
        <v>83.484375616891001</v>
      </c>
      <c r="L231" s="68">
        <f t="shared" si="66"/>
        <v>1.4570772284864202</v>
      </c>
      <c r="M231" s="68">
        <v>38.994200089129997</v>
      </c>
      <c r="N231" s="68">
        <f t="shared" si="67"/>
        <v>0.68057718073678475</v>
      </c>
      <c r="O231" s="68">
        <v>45.424751055226999</v>
      </c>
      <c r="P231" s="74">
        <v>118.087144</v>
      </c>
      <c r="Q231" s="74"/>
      <c r="R231" s="74">
        <f t="shared" si="62"/>
        <v>14.861127287244919</v>
      </c>
      <c r="S231" s="82">
        <v>14.14513511353436</v>
      </c>
      <c r="T231" s="75">
        <f t="shared" si="59"/>
        <v>176.81418891917951</v>
      </c>
      <c r="U231" s="75">
        <f t="shared" si="63"/>
        <v>707.25675567671806</v>
      </c>
      <c r="V231" s="76">
        <f t="shared" si="64"/>
        <v>88.407094459589757</v>
      </c>
      <c r="W231" s="77">
        <f t="shared" si="65"/>
        <v>353.62837783835903</v>
      </c>
    </row>
    <row r="232" spans="1:23" x14ac:dyDescent="0.25">
      <c r="A232" s="103"/>
      <c r="B232" s="101"/>
      <c r="C232" s="111"/>
      <c r="D232" s="105"/>
      <c r="E232" s="105">
        <v>9</v>
      </c>
      <c r="F232" s="68">
        <v>1</v>
      </c>
      <c r="G232" s="105">
        <v>714</v>
      </c>
      <c r="H232" s="68" t="s">
        <v>61</v>
      </c>
      <c r="I232" s="68">
        <v>267.51727769033999</v>
      </c>
      <c r="J232" s="68">
        <f t="shared" si="60"/>
        <v>87.517277690339995</v>
      </c>
      <c r="K232" s="68">
        <v>83.484375616891001</v>
      </c>
      <c r="L232" s="68">
        <f t="shared" si="66"/>
        <v>1.4570772284864202</v>
      </c>
      <c r="M232" s="68">
        <v>38.994200089129997</v>
      </c>
      <c r="N232" s="68">
        <f t="shared" si="67"/>
        <v>0.68057718073678475</v>
      </c>
      <c r="O232" s="68">
        <v>45.424751055226999</v>
      </c>
      <c r="P232" s="74">
        <v>466.16721899999999</v>
      </c>
      <c r="Q232" s="74"/>
      <c r="R232" s="74">
        <f t="shared" si="62"/>
        <v>58.666592687684769</v>
      </c>
      <c r="S232" s="80">
        <f>AVERAGE(R232:R235)</f>
        <v>81.598676898152974</v>
      </c>
      <c r="T232" s="75">
        <f t="shared" si="59"/>
        <v>1019.9834612269121</v>
      </c>
      <c r="U232" s="75">
        <f t="shared" si="63"/>
        <v>4079.9338449076486</v>
      </c>
      <c r="V232" s="76">
        <f t="shared" si="64"/>
        <v>509.99173061345607</v>
      </c>
      <c r="W232" s="77">
        <f t="shared" si="65"/>
        <v>2039.9669224538243</v>
      </c>
    </row>
    <row r="233" spans="1:23" x14ac:dyDescent="0.25">
      <c r="A233" s="103"/>
      <c r="B233" s="101"/>
      <c r="C233" s="111"/>
      <c r="D233" s="105"/>
      <c r="E233" s="105"/>
      <c r="F233" s="68">
        <v>2</v>
      </c>
      <c r="G233" s="105"/>
      <c r="H233" s="68" t="s">
        <v>61</v>
      </c>
      <c r="I233" s="68">
        <v>267.51727769033999</v>
      </c>
      <c r="J233" s="68">
        <f t="shared" si="60"/>
        <v>87.517277690339995</v>
      </c>
      <c r="K233" s="68">
        <v>83.484375616891001</v>
      </c>
      <c r="L233" s="68">
        <f t="shared" si="66"/>
        <v>1.4570772284864202</v>
      </c>
      <c r="M233" s="68">
        <v>38.994200089129997</v>
      </c>
      <c r="N233" s="68">
        <f t="shared" si="67"/>
        <v>0.68057718073678475</v>
      </c>
      <c r="O233" s="68">
        <v>45.424751055226999</v>
      </c>
      <c r="P233" s="74">
        <v>578.53488100000004</v>
      </c>
      <c r="Q233" s="74"/>
      <c r="R233" s="74">
        <f t="shared" si="62"/>
        <v>72.807929935642207</v>
      </c>
      <c r="S233" s="81">
        <v>81.598676898152974</v>
      </c>
      <c r="T233" s="75">
        <f t="shared" si="59"/>
        <v>1019.9834612269121</v>
      </c>
      <c r="U233" s="75">
        <f t="shared" si="63"/>
        <v>4079.9338449076486</v>
      </c>
      <c r="V233" s="76">
        <f t="shared" si="64"/>
        <v>509.99173061345607</v>
      </c>
      <c r="W233" s="77">
        <f t="shared" si="65"/>
        <v>2039.9669224538243</v>
      </c>
    </row>
    <row r="234" spans="1:23" x14ac:dyDescent="0.25">
      <c r="A234" s="103"/>
      <c r="B234" s="101"/>
      <c r="C234" s="111"/>
      <c r="D234" s="105"/>
      <c r="E234" s="105"/>
      <c r="F234" s="68">
        <v>3</v>
      </c>
      <c r="G234" s="105"/>
      <c r="H234" s="68" t="s">
        <v>61</v>
      </c>
      <c r="I234" s="68">
        <v>267.51727769033999</v>
      </c>
      <c r="J234" s="68">
        <f t="shared" si="60"/>
        <v>87.517277690339995</v>
      </c>
      <c r="K234" s="68">
        <v>83.484375616891001</v>
      </c>
      <c r="L234" s="68">
        <f t="shared" si="66"/>
        <v>1.4570772284864202</v>
      </c>
      <c r="M234" s="68">
        <v>38.994200089129997</v>
      </c>
      <c r="N234" s="68">
        <f t="shared" si="67"/>
        <v>0.68057718073678475</v>
      </c>
      <c r="O234" s="68">
        <v>45.424751055226999</v>
      </c>
      <c r="P234" s="74">
        <v>703.44535800000006</v>
      </c>
      <c r="Q234" s="74"/>
      <c r="R234" s="74">
        <f t="shared" si="62"/>
        <v>88.52776560384568</v>
      </c>
      <c r="S234" s="81">
        <v>81.598676898152974</v>
      </c>
      <c r="T234" s="75">
        <f t="shared" si="59"/>
        <v>1019.9834612269121</v>
      </c>
      <c r="U234" s="75">
        <f t="shared" si="63"/>
        <v>4079.9338449076486</v>
      </c>
      <c r="V234" s="76">
        <f t="shared" si="64"/>
        <v>509.99173061345607</v>
      </c>
      <c r="W234" s="77">
        <f t="shared" si="65"/>
        <v>2039.9669224538243</v>
      </c>
    </row>
    <row r="235" spans="1:23" x14ac:dyDescent="0.25">
      <c r="A235" s="103"/>
      <c r="B235" s="101"/>
      <c r="C235" s="111"/>
      <c r="D235" s="105"/>
      <c r="E235" s="105"/>
      <c r="F235" s="68">
        <v>4</v>
      </c>
      <c r="G235" s="105"/>
      <c r="H235" s="68" t="s">
        <v>61</v>
      </c>
      <c r="I235" s="68">
        <v>267.51727769033999</v>
      </c>
      <c r="J235" s="68">
        <f t="shared" si="60"/>
        <v>87.517277690339995</v>
      </c>
      <c r="K235" s="68">
        <v>83.484375616891001</v>
      </c>
      <c r="L235" s="68">
        <f t="shared" si="66"/>
        <v>1.4570772284864202</v>
      </c>
      <c r="M235" s="68">
        <v>38.994200089129997</v>
      </c>
      <c r="N235" s="68">
        <f t="shared" si="67"/>
        <v>0.68057718073678475</v>
      </c>
      <c r="O235" s="68">
        <v>45.424751055226999</v>
      </c>
      <c r="P235" s="74">
        <v>845.39864999999998</v>
      </c>
      <c r="Q235" s="74"/>
      <c r="R235" s="74">
        <f t="shared" si="62"/>
        <v>106.39241936543928</v>
      </c>
      <c r="S235" s="82">
        <v>81.598676898152974</v>
      </c>
      <c r="T235" s="75">
        <f t="shared" si="59"/>
        <v>1019.9834612269121</v>
      </c>
      <c r="U235" s="75">
        <f t="shared" si="63"/>
        <v>4079.9338449076486</v>
      </c>
      <c r="V235" s="76">
        <f t="shared" si="64"/>
        <v>509.99173061345607</v>
      </c>
      <c r="W235" s="77">
        <f t="shared" si="65"/>
        <v>2039.9669224538243</v>
      </c>
    </row>
    <row r="236" spans="1:23" x14ac:dyDescent="0.25">
      <c r="A236" s="103"/>
      <c r="B236" s="102"/>
      <c r="C236" s="111"/>
      <c r="D236" s="105"/>
      <c r="E236" s="68">
        <v>10</v>
      </c>
      <c r="F236" s="68">
        <v>1</v>
      </c>
      <c r="G236" s="68">
        <v>341</v>
      </c>
      <c r="H236" s="68" t="s">
        <v>61</v>
      </c>
      <c r="I236" s="68">
        <v>267.51727769033999</v>
      </c>
      <c r="J236" s="68">
        <f t="shared" si="60"/>
        <v>87.517277690339995</v>
      </c>
      <c r="K236" s="68">
        <v>83.484375616891001</v>
      </c>
      <c r="L236" s="68">
        <f t="shared" si="66"/>
        <v>1.4570772284864202</v>
      </c>
      <c r="M236" s="68">
        <v>38.994200089129997</v>
      </c>
      <c r="N236" s="68">
        <f t="shared" si="67"/>
        <v>0.68057718073678475</v>
      </c>
      <c r="O236" s="68">
        <v>45.424751055226999</v>
      </c>
      <c r="P236" s="74">
        <v>712.38792000000001</v>
      </c>
      <c r="Q236" s="74"/>
      <c r="R236" s="74">
        <f t="shared" si="62"/>
        <v>89.653176445825892</v>
      </c>
      <c r="S236" s="74">
        <v>89.653176445825892</v>
      </c>
      <c r="T236" s="75">
        <f t="shared" si="59"/>
        <v>1120.6647055728236</v>
      </c>
      <c r="U236" s="75">
        <f t="shared" si="63"/>
        <v>4482.6588222912942</v>
      </c>
      <c r="V236" s="76">
        <f t="shared" si="64"/>
        <v>560.33235278641178</v>
      </c>
      <c r="W236" s="77">
        <f t="shared" si="65"/>
        <v>2241.3294111456471</v>
      </c>
    </row>
    <row r="237" spans="1:23" x14ac:dyDescent="0.25">
      <c r="A237" s="103"/>
      <c r="B237" s="97" t="s">
        <v>194</v>
      </c>
      <c r="C237" s="103" t="s">
        <v>28</v>
      </c>
      <c r="D237" s="104" t="s">
        <v>24</v>
      </c>
      <c r="E237" s="104">
        <v>1</v>
      </c>
      <c r="F237" s="69">
        <v>1</v>
      </c>
      <c r="G237" s="104">
        <v>346</v>
      </c>
      <c r="H237" s="69" t="s">
        <v>62</v>
      </c>
      <c r="I237" s="69">
        <v>80.281754896715995</v>
      </c>
      <c r="J237" s="69">
        <f t="shared" ref="J237:J243" si="68">I237+180</f>
        <v>260.281754896716</v>
      </c>
      <c r="K237" s="69">
        <v>65.466634758021996</v>
      </c>
      <c r="L237" s="69">
        <f t="shared" si="66"/>
        <v>1.1426083267280451</v>
      </c>
      <c r="M237" s="69">
        <v>10.811115020920001</v>
      </c>
      <c r="N237" s="69">
        <f t="shared" si="66"/>
        <v>0.18868955292686965</v>
      </c>
      <c r="O237" s="69">
        <v>64.383936082077994</v>
      </c>
      <c r="P237" s="78">
        <v>182.70756</v>
      </c>
      <c r="Q237" s="78"/>
      <c r="R237" s="78"/>
      <c r="S237" s="78"/>
      <c r="T237" s="75"/>
      <c r="U237" s="75"/>
      <c r="V237" s="76"/>
      <c r="W237" s="77"/>
    </row>
    <row r="238" spans="1:23" x14ac:dyDescent="0.25">
      <c r="A238" s="103"/>
      <c r="B238" s="98"/>
      <c r="C238" s="103"/>
      <c r="D238" s="104"/>
      <c r="E238" s="104"/>
      <c r="F238" s="69">
        <v>2</v>
      </c>
      <c r="G238" s="104"/>
      <c r="H238" s="69" t="s">
        <v>62</v>
      </c>
      <c r="I238" s="69">
        <v>80.281754896715995</v>
      </c>
      <c r="J238" s="69">
        <f t="shared" si="68"/>
        <v>260.281754896716</v>
      </c>
      <c r="K238" s="69">
        <v>65.466634758021996</v>
      </c>
      <c r="L238" s="69">
        <f t="shared" si="66"/>
        <v>1.1426083267280451</v>
      </c>
      <c r="M238" s="69">
        <v>10.811115020920001</v>
      </c>
      <c r="N238" s="69">
        <f t="shared" si="66"/>
        <v>0.18868955292686965</v>
      </c>
      <c r="O238" s="69">
        <v>64.383936082077994</v>
      </c>
      <c r="P238" s="78">
        <v>178.34831600000001</v>
      </c>
      <c r="Q238" s="78"/>
      <c r="R238" s="78"/>
      <c r="S238" s="78"/>
      <c r="T238" s="75"/>
      <c r="U238" s="75"/>
      <c r="V238" s="76"/>
      <c r="W238" s="77"/>
    </row>
    <row r="239" spans="1:23" x14ac:dyDescent="0.25">
      <c r="A239" s="103"/>
      <c r="B239" s="98"/>
      <c r="C239" s="103"/>
      <c r="D239" s="104"/>
      <c r="E239" s="104">
        <v>2</v>
      </c>
      <c r="F239" s="69">
        <v>1</v>
      </c>
      <c r="G239" s="104">
        <v>347</v>
      </c>
      <c r="H239" s="69" t="s">
        <v>62</v>
      </c>
      <c r="I239" s="69">
        <v>80.281754896715995</v>
      </c>
      <c r="J239" s="69">
        <f t="shared" si="68"/>
        <v>260.281754896716</v>
      </c>
      <c r="K239" s="69">
        <v>65.466634758021996</v>
      </c>
      <c r="L239" s="69">
        <f t="shared" si="66"/>
        <v>1.1426083267280451</v>
      </c>
      <c r="M239" s="69">
        <v>10.811115020920001</v>
      </c>
      <c r="N239" s="69">
        <f t="shared" si="66"/>
        <v>0.18868955292686965</v>
      </c>
      <c r="O239" s="69">
        <v>64.383936082077994</v>
      </c>
      <c r="P239" s="78">
        <v>256.74542600000001</v>
      </c>
      <c r="Q239" s="78"/>
      <c r="R239" s="78"/>
      <c r="S239" s="78"/>
      <c r="T239" s="75"/>
      <c r="U239" s="75"/>
      <c r="V239" s="76"/>
      <c r="W239" s="77"/>
    </row>
    <row r="240" spans="1:23" x14ac:dyDescent="0.25">
      <c r="A240" s="103"/>
      <c r="B240" s="98"/>
      <c r="C240" s="103"/>
      <c r="D240" s="104"/>
      <c r="E240" s="104"/>
      <c r="F240" s="69">
        <v>2</v>
      </c>
      <c r="G240" s="104"/>
      <c r="H240" s="69" t="s">
        <v>62</v>
      </c>
      <c r="I240" s="69">
        <v>80.281754896715995</v>
      </c>
      <c r="J240" s="69">
        <f t="shared" si="68"/>
        <v>260.281754896716</v>
      </c>
      <c r="K240" s="69">
        <v>65.466634758021996</v>
      </c>
      <c r="L240" s="69">
        <f t="shared" si="66"/>
        <v>1.1426083267280451</v>
      </c>
      <c r="M240" s="69">
        <v>10.811115020920001</v>
      </c>
      <c r="N240" s="69">
        <f t="shared" si="66"/>
        <v>0.18868955292686965</v>
      </c>
      <c r="O240" s="69">
        <v>64.383936082077994</v>
      </c>
      <c r="P240" s="78">
        <v>254.60726600000001</v>
      </c>
      <c r="Q240" s="78"/>
      <c r="R240" s="78"/>
      <c r="S240" s="78"/>
      <c r="T240" s="75"/>
      <c r="U240" s="75"/>
      <c r="V240" s="76"/>
      <c r="W240" s="77"/>
    </row>
    <row r="241" spans="1:23" x14ac:dyDescent="0.25">
      <c r="A241" s="103"/>
      <c r="B241" s="98"/>
      <c r="C241" s="103"/>
      <c r="D241" s="104"/>
      <c r="E241" s="104"/>
      <c r="F241" s="69">
        <v>3</v>
      </c>
      <c r="G241" s="104"/>
      <c r="H241" s="69" t="s">
        <v>62</v>
      </c>
      <c r="I241" s="69">
        <v>80.281754896715995</v>
      </c>
      <c r="J241" s="69">
        <f t="shared" si="68"/>
        <v>260.281754896716</v>
      </c>
      <c r="K241" s="69">
        <v>65.466634758021996</v>
      </c>
      <c r="L241" s="69">
        <f t="shared" si="66"/>
        <v>1.1426083267280451</v>
      </c>
      <c r="M241" s="69">
        <v>10.811115020920001</v>
      </c>
      <c r="N241" s="69">
        <f t="shared" si="66"/>
        <v>0.18868955292686965</v>
      </c>
      <c r="O241" s="69">
        <v>64.383936082077994</v>
      </c>
      <c r="P241" s="78">
        <v>208.67783299999999</v>
      </c>
      <c r="Q241" s="78"/>
      <c r="R241" s="78"/>
      <c r="S241" s="78"/>
      <c r="T241" s="75"/>
      <c r="U241" s="75"/>
      <c r="V241" s="76"/>
      <c r="W241" s="77"/>
    </row>
    <row r="242" spans="1:23" x14ac:dyDescent="0.25">
      <c r="A242" s="103"/>
      <c r="B242" s="98"/>
      <c r="C242" s="103"/>
      <c r="D242" s="104"/>
      <c r="E242" s="104">
        <v>3</v>
      </c>
      <c r="F242" s="69">
        <v>1</v>
      </c>
      <c r="G242" s="104">
        <v>344</v>
      </c>
      <c r="H242" s="69" t="s">
        <v>62</v>
      </c>
      <c r="I242" s="69">
        <v>80.281754896715995</v>
      </c>
      <c r="J242" s="69">
        <f t="shared" si="68"/>
        <v>260.281754896716</v>
      </c>
      <c r="K242" s="69">
        <v>65.466634758021996</v>
      </c>
      <c r="L242" s="69">
        <f t="shared" si="66"/>
        <v>1.1426083267280451</v>
      </c>
      <c r="M242" s="69">
        <v>10.811115020920001</v>
      </c>
      <c r="N242" s="69">
        <f t="shared" si="66"/>
        <v>0.18868955292686965</v>
      </c>
      <c r="O242" s="69">
        <v>64.383936082077994</v>
      </c>
      <c r="P242" s="78">
        <v>169.286824</v>
      </c>
      <c r="Q242" s="78"/>
      <c r="R242" s="78"/>
      <c r="S242" s="78"/>
      <c r="T242" s="75"/>
      <c r="U242" s="75"/>
      <c r="V242" s="76"/>
      <c r="W242" s="77"/>
    </row>
    <row r="243" spans="1:23" x14ac:dyDescent="0.25">
      <c r="A243" s="103"/>
      <c r="B243" s="99"/>
      <c r="C243" s="103"/>
      <c r="D243" s="104"/>
      <c r="E243" s="104"/>
      <c r="F243" s="69">
        <v>2</v>
      </c>
      <c r="G243" s="104"/>
      <c r="H243" s="69" t="s">
        <v>62</v>
      </c>
      <c r="I243" s="69">
        <v>80.281754896715995</v>
      </c>
      <c r="J243" s="69">
        <f t="shared" si="68"/>
        <v>260.281754896716</v>
      </c>
      <c r="K243" s="69">
        <v>65.466634758021996</v>
      </c>
      <c r="L243" s="69">
        <f t="shared" si="66"/>
        <v>1.1426083267280451</v>
      </c>
      <c r="M243" s="69">
        <v>10.811115020920001</v>
      </c>
      <c r="N243" s="69">
        <f t="shared" si="66"/>
        <v>0.18868955292686965</v>
      </c>
      <c r="O243" s="69">
        <v>64.383936082077994</v>
      </c>
      <c r="P243" s="78">
        <v>146.08937</v>
      </c>
      <c r="Q243" s="78"/>
      <c r="R243" s="78"/>
      <c r="S243" s="78"/>
      <c r="T243" s="75"/>
      <c r="U243" s="75"/>
      <c r="V243" s="76"/>
      <c r="W243" s="77"/>
    </row>
    <row r="244" spans="1:23" x14ac:dyDescent="0.25">
      <c r="A244" s="103"/>
      <c r="B244" s="97" t="s">
        <v>195</v>
      </c>
      <c r="C244" s="103" t="s">
        <v>36</v>
      </c>
      <c r="D244" s="105" t="s">
        <v>24</v>
      </c>
      <c r="E244" s="105">
        <v>1</v>
      </c>
      <c r="F244" s="68">
        <v>1</v>
      </c>
      <c r="G244" s="105">
        <v>382</v>
      </c>
      <c r="H244" s="68" t="s">
        <v>63</v>
      </c>
      <c r="I244" s="68">
        <v>272.02668078598998</v>
      </c>
      <c r="J244" s="68">
        <f t="shared" ref="J244:J248" si="69">I244-180</f>
        <v>92.026680785989981</v>
      </c>
      <c r="K244" s="68">
        <v>76.838101358483996</v>
      </c>
      <c r="L244" s="68">
        <f t="shared" si="66"/>
        <v>1.3410778596866735</v>
      </c>
      <c r="M244" s="68">
        <v>11.298378781452</v>
      </c>
      <c r="N244" s="68">
        <f t="shared" si="66"/>
        <v>0.19719390987380223</v>
      </c>
      <c r="O244" s="68">
        <v>82.012965329489006</v>
      </c>
      <c r="P244" s="74">
        <v>313.485434</v>
      </c>
      <c r="Q244" s="74">
        <f t="shared" ref="Q244:Q261" si="70">P244*(1/(TAN(L244)+TAN(N244)))</f>
        <v>70.035374968307806</v>
      </c>
      <c r="R244" s="74"/>
      <c r="S244" s="80">
        <f>AVERAGE(Q244:Q245)</f>
        <v>64.463586989380815</v>
      </c>
      <c r="T244" s="75">
        <f t="shared" si="59"/>
        <v>805.79483736726013</v>
      </c>
      <c r="U244" s="75">
        <f t="shared" si="63"/>
        <v>3223.1793494690405</v>
      </c>
      <c r="V244" s="76">
        <f t="shared" si="64"/>
        <v>402.89741868363006</v>
      </c>
      <c r="W244" s="77">
        <f t="shared" si="65"/>
        <v>1611.5896747345203</v>
      </c>
    </row>
    <row r="245" spans="1:23" x14ac:dyDescent="0.25">
      <c r="A245" s="103"/>
      <c r="B245" s="98"/>
      <c r="C245" s="103"/>
      <c r="D245" s="105"/>
      <c r="E245" s="105"/>
      <c r="F245" s="68">
        <v>2</v>
      </c>
      <c r="G245" s="105"/>
      <c r="H245" s="68" t="s">
        <v>63</v>
      </c>
      <c r="I245" s="68">
        <v>272.02668078598998</v>
      </c>
      <c r="J245" s="68">
        <f t="shared" si="69"/>
        <v>92.026680785989981</v>
      </c>
      <c r="K245" s="68">
        <v>76.838101358483996</v>
      </c>
      <c r="L245" s="68">
        <f t="shared" si="66"/>
        <v>1.3410778596866735</v>
      </c>
      <c r="M245" s="68">
        <v>11.298378781452</v>
      </c>
      <c r="N245" s="68">
        <f t="shared" si="66"/>
        <v>0.19719390987380223</v>
      </c>
      <c r="O245" s="68">
        <v>82.012965329489006</v>
      </c>
      <c r="P245" s="74">
        <v>263.605659</v>
      </c>
      <c r="Q245" s="74">
        <f t="shared" si="70"/>
        <v>58.891799010453816</v>
      </c>
      <c r="R245" s="74"/>
      <c r="S245" s="81">
        <v>64.463586989380815</v>
      </c>
      <c r="T245" s="75">
        <f t="shared" si="59"/>
        <v>805.79483736726013</v>
      </c>
      <c r="U245" s="75">
        <f t="shared" si="63"/>
        <v>3223.1793494690405</v>
      </c>
      <c r="V245" s="76">
        <f t="shared" si="64"/>
        <v>402.89741868363006</v>
      </c>
      <c r="W245" s="77">
        <f t="shared" si="65"/>
        <v>1611.5896747345203</v>
      </c>
    </row>
    <row r="246" spans="1:23" x14ac:dyDescent="0.25">
      <c r="A246" s="103"/>
      <c r="B246" s="98"/>
      <c r="C246" s="103"/>
      <c r="D246" s="105"/>
      <c r="E246" s="105">
        <v>2</v>
      </c>
      <c r="F246" s="68">
        <v>1</v>
      </c>
      <c r="G246" s="105">
        <v>381</v>
      </c>
      <c r="H246" s="68" t="s">
        <v>63</v>
      </c>
      <c r="I246" s="68">
        <v>272.02668078598998</v>
      </c>
      <c r="J246" s="68">
        <f t="shared" si="69"/>
        <v>92.026680785989981</v>
      </c>
      <c r="K246" s="68">
        <v>76.838101358483996</v>
      </c>
      <c r="L246" s="68">
        <f t="shared" si="66"/>
        <v>1.3410778596866735</v>
      </c>
      <c r="M246" s="68">
        <v>11.298378781452</v>
      </c>
      <c r="N246" s="68">
        <f t="shared" si="66"/>
        <v>0.19719390987380223</v>
      </c>
      <c r="O246" s="68">
        <v>82.012965329489006</v>
      </c>
      <c r="P246" s="74">
        <v>267.063017</v>
      </c>
      <c r="Q246" s="74">
        <f t="shared" si="70"/>
        <v>59.664202885300767</v>
      </c>
      <c r="R246" s="74"/>
      <c r="S246" s="80">
        <f>AVERAGE(Q246:Q248)</f>
        <v>55.37596267012443</v>
      </c>
      <c r="T246" s="75">
        <f t="shared" si="59"/>
        <v>692.19953337655534</v>
      </c>
      <c r="U246" s="75">
        <f t="shared" si="63"/>
        <v>2768.7981335062213</v>
      </c>
      <c r="V246" s="76">
        <f t="shared" si="64"/>
        <v>346.09976668827767</v>
      </c>
      <c r="W246" s="77">
        <f t="shared" si="65"/>
        <v>1384.3990667531107</v>
      </c>
    </row>
    <row r="247" spans="1:23" x14ac:dyDescent="0.25">
      <c r="A247" s="103"/>
      <c r="B247" s="98"/>
      <c r="C247" s="103"/>
      <c r="D247" s="105"/>
      <c r="E247" s="105"/>
      <c r="F247" s="68">
        <v>2</v>
      </c>
      <c r="G247" s="105"/>
      <c r="H247" s="68" t="s">
        <v>63</v>
      </c>
      <c r="I247" s="68">
        <v>272.02668078598998</v>
      </c>
      <c r="J247" s="68">
        <f t="shared" si="69"/>
        <v>92.026680785989981</v>
      </c>
      <c r="K247" s="68">
        <v>76.838101358483996</v>
      </c>
      <c r="L247" s="68">
        <f t="shared" ref="L247:N261" si="71">RADIANS(K247)</f>
        <v>1.3410778596866735</v>
      </c>
      <c r="M247" s="68">
        <v>11.298378781452</v>
      </c>
      <c r="N247" s="68">
        <f t="shared" ref="N247:N248" si="72">RADIANS(M247)</f>
        <v>0.19719390987380223</v>
      </c>
      <c r="O247" s="68">
        <v>82.012965329489006</v>
      </c>
      <c r="P247" s="74">
        <v>227.03789900000001</v>
      </c>
      <c r="Q247" s="74">
        <f t="shared" si="70"/>
        <v>50.72224308987127</v>
      </c>
      <c r="R247" s="74"/>
      <c r="S247" s="81">
        <v>55.37596267012443</v>
      </c>
      <c r="T247" s="75">
        <f t="shared" si="59"/>
        <v>692.19953337655534</v>
      </c>
      <c r="U247" s="75">
        <f t="shared" si="63"/>
        <v>2768.7981335062213</v>
      </c>
      <c r="V247" s="76">
        <f t="shared" si="64"/>
        <v>346.09976668827767</v>
      </c>
      <c r="W247" s="77">
        <f t="shared" si="65"/>
        <v>1384.3990667531107</v>
      </c>
    </row>
    <row r="248" spans="1:23" x14ac:dyDescent="0.25">
      <c r="A248" s="103"/>
      <c r="B248" s="99"/>
      <c r="C248" s="103"/>
      <c r="D248" s="105"/>
      <c r="E248" s="105"/>
      <c r="F248" s="68">
        <v>3</v>
      </c>
      <c r="G248" s="105"/>
      <c r="H248" s="68" t="s">
        <v>63</v>
      </c>
      <c r="I248" s="68">
        <v>272.02668078598998</v>
      </c>
      <c r="J248" s="68">
        <f t="shared" si="69"/>
        <v>92.026680785989981</v>
      </c>
      <c r="K248" s="68">
        <v>76.838101358483996</v>
      </c>
      <c r="L248" s="68">
        <f t="shared" si="71"/>
        <v>1.3410778596866735</v>
      </c>
      <c r="M248" s="68">
        <v>11.298378781452</v>
      </c>
      <c r="N248" s="68">
        <f t="shared" si="72"/>
        <v>0.19719390987380223</v>
      </c>
      <c r="O248" s="68">
        <v>82.012965329489006</v>
      </c>
      <c r="P248" s="74">
        <v>249.50434200000001</v>
      </c>
      <c r="Q248" s="74">
        <f t="shared" si="70"/>
        <v>55.74144203520126</v>
      </c>
      <c r="R248" s="74"/>
      <c r="S248" s="82">
        <v>55.37596267012443</v>
      </c>
      <c r="T248" s="75">
        <f t="shared" si="59"/>
        <v>692.19953337655534</v>
      </c>
      <c r="U248" s="75">
        <f t="shared" si="63"/>
        <v>2768.7981335062213</v>
      </c>
      <c r="V248" s="76">
        <f t="shared" si="64"/>
        <v>346.09976668827767</v>
      </c>
      <c r="W248" s="77">
        <f t="shared" si="65"/>
        <v>1384.3990667531107</v>
      </c>
    </row>
    <row r="249" spans="1:23" x14ac:dyDescent="0.25">
      <c r="A249" s="103"/>
      <c r="B249" s="97" t="s">
        <v>196</v>
      </c>
      <c r="C249" s="103" t="s">
        <v>37</v>
      </c>
      <c r="D249" s="105" t="s">
        <v>24</v>
      </c>
      <c r="E249" s="105">
        <v>1</v>
      </c>
      <c r="F249" s="68">
        <v>1</v>
      </c>
      <c r="G249" s="105">
        <v>390</v>
      </c>
      <c r="H249" s="68" t="s">
        <v>64</v>
      </c>
      <c r="I249" s="68">
        <v>90.632995896869005</v>
      </c>
      <c r="J249" s="68">
        <f t="shared" ref="J249:J259" si="73">I249+180</f>
        <v>270.63299589686903</v>
      </c>
      <c r="K249" s="68">
        <v>87.981735346687003</v>
      </c>
      <c r="L249" s="68">
        <f t="shared" si="71"/>
        <v>1.5355709634179628</v>
      </c>
      <c r="M249" s="68">
        <v>52.691828056520002</v>
      </c>
      <c r="N249" s="68">
        <f t="shared" si="71"/>
        <v>0.91964588848099882</v>
      </c>
      <c r="O249" s="68">
        <v>140.67272420984</v>
      </c>
      <c r="P249" s="74">
        <v>358.66593999999998</v>
      </c>
      <c r="Q249" s="74">
        <f t="shared" si="70"/>
        <v>12.080690500924844</v>
      </c>
      <c r="R249" s="74"/>
      <c r="S249" s="80">
        <f>AVERAGE(Q249:Q259)</f>
        <v>10.34661562079522</v>
      </c>
      <c r="T249" s="75">
        <f t="shared" si="59"/>
        <v>129.33269525994024</v>
      </c>
      <c r="U249" s="75">
        <f t="shared" si="63"/>
        <v>517.33078103976095</v>
      </c>
      <c r="V249" s="76">
        <f t="shared" si="64"/>
        <v>64.666347629970119</v>
      </c>
      <c r="W249" s="77">
        <f t="shared" si="65"/>
        <v>258.66539051988048</v>
      </c>
    </row>
    <row r="250" spans="1:23" x14ac:dyDescent="0.25">
      <c r="A250" s="103"/>
      <c r="B250" s="98"/>
      <c r="C250" s="103"/>
      <c r="D250" s="105"/>
      <c r="E250" s="105"/>
      <c r="F250" s="68">
        <v>2</v>
      </c>
      <c r="G250" s="105"/>
      <c r="H250" s="68" t="s">
        <v>64</v>
      </c>
      <c r="I250" s="68">
        <v>90.632995896869005</v>
      </c>
      <c r="J250" s="68">
        <f t="shared" si="73"/>
        <v>270.63299589686903</v>
      </c>
      <c r="K250" s="68">
        <v>87.981735346687003</v>
      </c>
      <c r="L250" s="68">
        <f t="shared" si="71"/>
        <v>1.5355709634179628</v>
      </c>
      <c r="M250" s="68">
        <v>52.691828056520002</v>
      </c>
      <c r="N250" s="68">
        <f t="shared" si="71"/>
        <v>0.91964588848099882</v>
      </c>
      <c r="O250" s="68">
        <v>140.67272420984</v>
      </c>
      <c r="P250" s="74">
        <v>400.87417299999998</v>
      </c>
      <c r="Q250" s="74">
        <f t="shared" si="70"/>
        <v>13.502360480137041</v>
      </c>
      <c r="R250" s="74"/>
      <c r="S250" s="81">
        <v>10.34661562079522</v>
      </c>
      <c r="T250" s="75">
        <f t="shared" si="59"/>
        <v>129.33269525994024</v>
      </c>
      <c r="U250" s="75">
        <f t="shared" si="63"/>
        <v>517.33078103976095</v>
      </c>
      <c r="V250" s="76">
        <f t="shared" si="64"/>
        <v>64.666347629970119</v>
      </c>
      <c r="W250" s="77">
        <f t="shared" si="65"/>
        <v>258.66539051988048</v>
      </c>
    </row>
    <row r="251" spans="1:23" x14ac:dyDescent="0.25">
      <c r="A251" s="103"/>
      <c r="B251" s="98"/>
      <c r="C251" s="103"/>
      <c r="D251" s="105"/>
      <c r="E251" s="105"/>
      <c r="F251" s="68">
        <v>3</v>
      </c>
      <c r="G251" s="105"/>
      <c r="H251" s="68" t="s">
        <v>64</v>
      </c>
      <c r="I251" s="68">
        <v>90.632995896869005</v>
      </c>
      <c r="J251" s="68">
        <f t="shared" si="73"/>
        <v>270.63299589686903</v>
      </c>
      <c r="K251" s="68">
        <v>87.981735346687003</v>
      </c>
      <c r="L251" s="68">
        <f t="shared" si="71"/>
        <v>1.5355709634179628</v>
      </c>
      <c r="M251" s="68">
        <v>52.691828056520002</v>
      </c>
      <c r="N251" s="68">
        <f t="shared" si="71"/>
        <v>0.91964588848099882</v>
      </c>
      <c r="O251" s="68">
        <v>140.67272420984</v>
      </c>
      <c r="P251" s="74">
        <v>441.69355999999999</v>
      </c>
      <c r="Q251" s="74">
        <f t="shared" si="70"/>
        <v>14.877250944462912</v>
      </c>
      <c r="R251" s="74"/>
      <c r="S251" s="81">
        <v>10.34661562079522</v>
      </c>
      <c r="T251" s="75">
        <f t="shared" si="59"/>
        <v>129.33269525994024</v>
      </c>
      <c r="U251" s="75">
        <f t="shared" si="63"/>
        <v>517.33078103976095</v>
      </c>
      <c r="V251" s="76">
        <f t="shared" si="64"/>
        <v>64.666347629970119</v>
      </c>
      <c r="W251" s="77">
        <f t="shared" si="65"/>
        <v>258.66539051988048</v>
      </c>
    </row>
    <row r="252" spans="1:23" x14ac:dyDescent="0.25">
      <c r="A252" s="103"/>
      <c r="B252" s="98"/>
      <c r="C252" s="103"/>
      <c r="D252" s="105"/>
      <c r="E252" s="105"/>
      <c r="F252" s="68">
        <v>4</v>
      </c>
      <c r="G252" s="105"/>
      <c r="H252" s="68" t="s">
        <v>64</v>
      </c>
      <c r="I252" s="68">
        <v>90.632995896869005</v>
      </c>
      <c r="J252" s="68">
        <f t="shared" si="73"/>
        <v>270.63299589686903</v>
      </c>
      <c r="K252" s="68">
        <v>87.981735346687003</v>
      </c>
      <c r="L252" s="68">
        <f t="shared" si="71"/>
        <v>1.5355709634179628</v>
      </c>
      <c r="M252" s="68">
        <v>52.691828056520002</v>
      </c>
      <c r="N252" s="68">
        <f t="shared" si="71"/>
        <v>0.91964588848099882</v>
      </c>
      <c r="O252" s="68">
        <v>140.67272420984</v>
      </c>
      <c r="P252" s="74">
        <v>360.30883299999999</v>
      </c>
      <c r="Q252" s="74">
        <f t="shared" si="70"/>
        <v>12.136026900748972</v>
      </c>
      <c r="R252" s="74"/>
      <c r="S252" s="81">
        <v>10.34661562079522</v>
      </c>
      <c r="T252" s="75">
        <f t="shared" si="59"/>
        <v>129.33269525994024</v>
      </c>
      <c r="U252" s="75">
        <f t="shared" si="63"/>
        <v>517.33078103976095</v>
      </c>
      <c r="V252" s="76">
        <f t="shared" si="64"/>
        <v>64.666347629970119</v>
      </c>
      <c r="W252" s="77">
        <f t="shared" si="65"/>
        <v>258.66539051988048</v>
      </c>
    </row>
    <row r="253" spans="1:23" x14ac:dyDescent="0.25">
      <c r="A253" s="103"/>
      <c r="B253" s="98"/>
      <c r="C253" s="103"/>
      <c r="D253" s="105"/>
      <c r="E253" s="105"/>
      <c r="F253" s="68">
        <v>5</v>
      </c>
      <c r="G253" s="105"/>
      <c r="H253" s="68" t="s">
        <v>64</v>
      </c>
      <c r="I253" s="68">
        <v>90.632995896869005</v>
      </c>
      <c r="J253" s="68">
        <f t="shared" si="73"/>
        <v>270.63299589686903</v>
      </c>
      <c r="K253" s="68">
        <v>87.981735346687003</v>
      </c>
      <c r="L253" s="68">
        <f t="shared" si="71"/>
        <v>1.5355709634179628</v>
      </c>
      <c r="M253" s="68">
        <v>52.691828056520002</v>
      </c>
      <c r="N253" s="68">
        <f t="shared" si="71"/>
        <v>0.91964588848099882</v>
      </c>
      <c r="O253" s="68">
        <v>140.67272420984</v>
      </c>
      <c r="P253" s="74">
        <v>277.96872200000001</v>
      </c>
      <c r="Q253" s="74">
        <f t="shared" si="70"/>
        <v>9.3626233352952859</v>
      </c>
      <c r="R253" s="74"/>
      <c r="S253" s="81">
        <v>10.34661562079522</v>
      </c>
      <c r="T253" s="75">
        <f t="shared" si="59"/>
        <v>129.33269525994024</v>
      </c>
      <c r="U253" s="75">
        <f t="shared" si="63"/>
        <v>517.33078103976095</v>
      </c>
      <c r="V253" s="76">
        <f t="shared" si="64"/>
        <v>64.666347629970119</v>
      </c>
      <c r="W253" s="77">
        <f t="shared" si="65"/>
        <v>258.66539051988048</v>
      </c>
    </row>
    <row r="254" spans="1:23" x14ac:dyDescent="0.25">
      <c r="A254" s="103"/>
      <c r="B254" s="98"/>
      <c r="C254" s="103"/>
      <c r="D254" s="105"/>
      <c r="E254" s="105"/>
      <c r="F254" s="68">
        <v>6</v>
      </c>
      <c r="G254" s="105"/>
      <c r="H254" s="68" t="s">
        <v>64</v>
      </c>
      <c r="I254" s="68">
        <v>90.632995896869005</v>
      </c>
      <c r="J254" s="68">
        <f t="shared" si="73"/>
        <v>270.63299589686903</v>
      </c>
      <c r="K254" s="68">
        <v>87.981735346687003</v>
      </c>
      <c r="L254" s="68">
        <f t="shared" si="71"/>
        <v>1.5355709634179628</v>
      </c>
      <c r="M254" s="68">
        <v>52.691828056520002</v>
      </c>
      <c r="N254" s="68">
        <f t="shared" si="71"/>
        <v>0.91964588848099882</v>
      </c>
      <c r="O254" s="68">
        <v>140.67272420984</v>
      </c>
      <c r="P254" s="74">
        <v>185.47049699999999</v>
      </c>
      <c r="Q254" s="74">
        <f t="shared" si="70"/>
        <v>6.2470712198367924</v>
      </c>
      <c r="R254" s="74"/>
      <c r="S254" s="81">
        <v>10.34661562079522</v>
      </c>
      <c r="T254" s="75">
        <f t="shared" si="59"/>
        <v>129.33269525994024</v>
      </c>
      <c r="U254" s="75">
        <f t="shared" si="63"/>
        <v>517.33078103976095</v>
      </c>
      <c r="V254" s="76">
        <f t="shared" si="64"/>
        <v>64.666347629970119</v>
      </c>
      <c r="W254" s="77">
        <f t="shared" si="65"/>
        <v>258.66539051988048</v>
      </c>
    </row>
    <row r="255" spans="1:23" x14ac:dyDescent="0.25">
      <c r="A255" s="103"/>
      <c r="B255" s="98"/>
      <c r="C255" s="103"/>
      <c r="D255" s="105"/>
      <c r="E255" s="105"/>
      <c r="F255" s="68">
        <v>7</v>
      </c>
      <c r="G255" s="105"/>
      <c r="H255" s="68" t="s">
        <v>64</v>
      </c>
      <c r="I255" s="68">
        <v>90.632995896869005</v>
      </c>
      <c r="J255" s="68">
        <f t="shared" si="73"/>
        <v>270.63299589686903</v>
      </c>
      <c r="K255" s="68">
        <v>87.981735346687003</v>
      </c>
      <c r="L255" s="68">
        <f t="shared" si="71"/>
        <v>1.5355709634179628</v>
      </c>
      <c r="M255" s="68">
        <v>52.691828056520002</v>
      </c>
      <c r="N255" s="68">
        <f t="shared" si="71"/>
        <v>0.91964588848099882</v>
      </c>
      <c r="O255" s="68">
        <v>140.67272420984</v>
      </c>
      <c r="P255" s="74">
        <v>207.86248499999999</v>
      </c>
      <c r="Q255" s="74">
        <f t="shared" si="70"/>
        <v>7.0012846718540738</v>
      </c>
      <c r="R255" s="74"/>
      <c r="S255" s="81">
        <v>10.34661562079522</v>
      </c>
      <c r="T255" s="75">
        <f t="shared" si="59"/>
        <v>129.33269525994024</v>
      </c>
      <c r="U255" s="75">
        <f t="shared" si="63"/>
        <v>517.33078103976095</v>
      </c>
      <c r="V255" s="76">
        <f t="shared" si="64"/>
        <v>64.666347629970119</v>
      </c>
      <c r="W255" s="77">
        <f t="shared" si="65"/>
        <v>258.66539051988048</v>
      </c>
    </row>
    <row r="256" spans="1:23" x14ac:dyDescent="0.25">
      <c r="A256" s="103"/>
      <c r="B256" s="98"/>
      <c r="C256" s="103"/>
      <c r="D256" s="105"/>
      <c r="E256" s="105"/>
      <c r="F256" s="68">
        <v>8</v>
      </c>
      <c r="G256" s="105"/>
      <c r="H256" s="68" t="s">
        <v>64</v>
      </c>
      <c r="I256" s="68">
        <v>90.632995896869005</v>
      </c>
      <c r="J256" s="68">
        <f t="shared" si="73"/>
        <v>270.63299589686903</v>
      </c>
      <c r="K256" s="68">
        <v>87.981735346687003</v>
      </c>
      <c r="L256" s="68">
        <f t="shared" si="71"/>
        <v>1.5355709634179628</v>
      </c>
      <c r="M256" s="68">
        <v>52.691828056520002</v>
      </c>
      <c r="N256" s="68">
        <f t="shared" si="71"/>
        <v>0.91964588848099882</v>
      </c>
      <c r="O256" s="68">
        <v>140.67272420984</v>
      </c>
      <c r="P256" s="74">
        <v>316.59663499999999</v>
      </c>
      <c r="Q256" s="74">
        <f t="shared" si="70"/>
        <v>10.663699935012703</v>
      </c>
      <c r="R256" s="74"/>
      <c r="S256" s="81">
        <v>10.34661562079522</v>
      </c>
      <c r="T256" s="75">
        <f t="shared" si="59"/>
        <v>129.33269525994024</v>
      </c>
      <c r="U256" s="75">
        <f t="shared" si="63"/>
        <v>517.33078103976095</v>
      </c>
      <c r="V256" s="76">
        <f t="shared" si="64"/>
        <v>64.666347629970119</v>
      </c>
      <c r="W256" s="77">
        <f t="shared" si="65"/>
        <v>258.66539051988048</v>
      </c>
    </row>
    <row r="257" spans="1:23" x14ac:dyDescent="0.25">
      <c r="A257" s="103"/>
      <c r="B257" s="98"/>
      <c r="C257" s="103"/>
      <c r="D257" s="105"/>
      <c r="E257" s="105"/>
      <c r="F257" s="68">
        <v>9</v>
      </c>
      <c r="G257" s="105"/>
      <c r="H257" s="68" t="s">
        <v>64</v>
      </c>
      <c r="I257" s="68">
        <v>90.632995896869005</v>
      </c>
      <c r="J257" s="68">
        <f t="shared" si="73"/>
        <v>270.63299589686903</v>
      </c>
      <c r="K257" s="68">
        <v>87.981735346687003</v>
      </c>
      <c r="L257" s="68">
        <f t="shared" si="71"/>
        <v>1.5355709634179628</v>
      </c>
      <c r="M257" s="68">
        <v>52.691828056520002</v>
      </c>
      <c r="N257" s="68">
        <f t="shared" si="71"/>
        <v>0.91964588848099882</v>
      </c>
      <c r="O257" s="68">
        <v>140.67272420984</v>
      </c>
      <c r="P257" s="74">
        <v>221.55222599999999</v>
      </c>
      <c r="Q257" s="74">
        <f t="shared" si="70"/>
        <v>7.4623865095664073</v>
      </c>
      <c r="R257" s="74"/>
      <c r="S257" s="81">
        <v>10.34661562079522</v>
      </c>
      <c r="T257" s="75">
        <f t="shared" si="59"/>
        <v>129.33269525994024</v>
      </c>
      <c r="U257" s="75">
        <f t="shared" si="63"/>
        <v>517.33078103976095</v>
      </c>
      <c r="V257" s="76">
        <f t="shared" si="64"/>
        <v>64.666347629970119</v>
      </c>
      <c r="W257" s="77">
        <f t="shared" si="65"/>
        <v>258.66539051988048</v>
      </c>
    </row>
    <row r="258" spans="1:23" x14ac:dyDescent="0.25">
      <c r="A258" s="103"/>
      <c r="B258" s="98"/>
      <c r="C258" s="103"/>
      <c r="D258" s="105"/>
      <c r="E258" s="105"/>
      <c r="F258" s="68">
        <v>10</v>
      </c>
      <c r="G258" s="105"/>
      <c r="H258" s="68" t="s">
        <v>64</v>
      </c>
      <c r="I258" s="68">
        <v>90.632995896869005</v>
      </c>
      <c r="J258" s="68">
        <f t="shared" si="73"/>
        <v>270.63299589686903</v>
      </c>
      <c r="K258" s="68">
        <v>87.981735346687003</v>
      </c>
      <c r="L258" s="68">
        <f t="shared" si="71"/>
        <v>1.5355709634179628</v>
      </c>
      <c r="M258" s="68">
        <v>52.691828056520002</v>
      </c>
      <c r="N258" s="68">
        <f t="shared" si="71"/>
        <v>0.91964588848099882</v>
      </c>
      <c r="O258" s="68">
        <v>140.67272420984</v>
      </c>
      <c r="P258" s="74">
        <v>320.679439</v>
      </c>
      <c r="Q258" s="74">
        <f t="shared" si="70"/>
        <v>10.801218126731545</v>
      </c>
      <c r="R258" s="74"/>
      <c r="S258" s="81">
        <v>10.34661562079522</v>
      </c>
      <c r="T258" s="75">
        <f t="shared" si="59"/>
        <v>129.33269525994024</v>
      </c>
      <c r="U258" s="75">
        <f t="shared" si="63"/>
        <v>517.33078103976095</v>
      </c>
      <c r="V258" s="76">
        <f t="shared" si="64"/>
        <v>64.666347629970119</v>
      </c>
      <c r="W258" s="77">
        <f t="shared" si="65"/>
        <v>258.66539051988048</v>
      </c>
    </row>
    <row r="259" spans="1:23" x14ac:dyDescent="0.25">
      <c r="A259" s="103"/>
      <c r="B259" s="99"/>
      <c r="C259" s="103"/>
      <c r="D259" s="105"/>
      <c r="E259" s="105"/>
      <c r="F259" s="68">
        <v>11</v>
      </c>
      <c r="G259" s="105"/>
      <c r="H259" s="68" t="s">
        <v>64</v>
      </c>
      <c r="I259" s="68">
        <v>90.632995896869005</v>
      </c>
      <c r="J259" s="68">
        <f t="shared" si="73"/>
        <v>270.63299589686903</v>
      </c>
      <c r="K259" s="68">
        <v>87.981735346687003</v>
      </c>
      <c r="L259" s="68">
        <f t="shared" si="71"/>
        <v>1.5355709634179628</v>
      </c>
      <c r="M259" s="68">
        <v>52.691828056520002</v>
      </c>
      <c r="N259" s="68">
        <f t="shared" si="71"/>
        <v>0.91964588848099882</v>
      </c>
      <c r="O259" s="68">
        <v>140.67272420984</v>
      </c>
      <c r="P259" s="74">
        <v>287.336727</v>
      </c>
      <c r="Q259" s="74">
        <f t="shared" si="70"/>
        <v>9.6781592041768327</v>
      </c>
      <c r="R259" s="74"/>
      <c r="S259" s="82">
        <v>10.34661562079522</v>
      </c>
      <c r="T259" s="75">
        <f t="shared" ref="T259:T326" si="74">S259/0.08</f>
        <v>129.33269525994024</v>
      </c>
      <c r="U259" s="75">
        <f t="shared" si="63"/>
        <v>517.33078103976095</v>
      </c>
      <c r="V259" s="76">
        <f t="shared" si="64"/>
        <v>64.666347629970119</v>
      </c>
      <c r="W259" s="77">
        <f t="shared" si="65"/>
        <v>258.66539051988048</v>
      </c>
    </row>
    <row r="260" spans="1:23" x14ac:dyDescent="0.25">
      <c r="A260" s="103"/>
      <c r="B260" s="100" t="s">
        <v>193</v>
      </c>
      <c r="C260" s="111" t="s">
        <v>47</v>
      </c>
      <c r="D260" s="105" t="s">
        <v>24</v>
      </c>
      <c r="E260" s="105">
        <v>1</v>
      </c>
      <c r="F260" s="68">
        <v>1</v>
      </c>
      <c r="G260" s="105">
        <v>405</v>
      </c>
      <c r="H260" s="68" t="s">
        <v>65</v>
      </c>
      <c r="I260" s="68">
        <v>266.65131512134002</v>
      </c>
      <c r="J260" s="68">
        <f t="shared" ref="J260:J261" si="75">I260-180</f>
        <v>86.651315121340019</v>
      </c>
      <c r="K260" s="68">
        <v>69.819614511105001</v>
      </c>
      <c r="L260" s="68">
        <f t="shared" si="71"/>
        <v>1.2185821556919934</v>
      </c>
      <c r="M260" s="68">
        <v>10.945355347282</v>
      </c>
      <c r="N260" s="68">
        <f t="shared" si="71"/>
        <v>0.19103248861083827</v>
      </c>
      <c r="O260" s="68">
        <v>80.694356243886006</v>
      </c>
      <c r="P260" s="74">
        <v>206.19261399999999</v>
      </c>
      <c r="Q260" s="74">
        <f t="shared" si="70"/>
        <v>70.754812005189322</v>
      </c>
      <c r="R260" s="74"/>
      <c r="S260" s="80">
        <f>AVERAGE(Q260:Q261)</f>
        <v>58.648802734131309</v>
      </c>
      <c r="T260" s="75">
        <f t="shared" si="74"/>
        <v>733.11003417664131</v>
      </c>
      <c r="U260" s="75">
        <f t="shared" si="63"/>
        <v>2932.4401367065652</v>
      </c>
      <c r="V260" s="76">
        <f t="shared" si="64"/>
        <v>366.55501708832065</v>
      </c>
      <c r="W260" s="77">
        <f t="shared" si="65"/>
        <v>1466.2200683532826</v>
      </c>
    </row>
    <row r="261" spans="1:23" x14ac:dyDescent="0.25">
      <c r="A261" s="103"/>
      <c r="B261" s="101"/>
      <c r="C261" s="111"/>
      <c r="D261" s="105"/>
      <c r="E261" s="105"/>
      <c r="F261" s="68">
        <v>2</v>
      </c>
      <c r="G261" s="105"/>
      <c r="H261" s="68" t="s">
        <v>65</v>
      </c>
      <c r="I261" s="68">
        <v>266.65131512134002</v>
      </c>
      <c r="J261" s="68">
        <f t="shared" si="75"/>
        <v>86.651315121340019</v>
      </c>
      <c r="K261" s="68">
        <v>69.819614511105001</v>
      </c>
      <c r="L261" s="68">
        <f t="shared" si="71"/>
        <v>1.2185821556919934</v>
      </c>
      <c r="M261" s="68">
        <v>10.945355347282</v>
      </c>
      <c r="N261" s="68">
        <f t="shared" si="71"/>
        <v>0.19103248861083827</v>
      </c>
      <c r="O261" s="68">
        <v>80.694356243886006</v>
      </c>
      <c r="P261" s="74">
        <v>135.63431199999999</v>
      </c>
      <c r="Q261" s="74">
        <f t="shared" si="70"/>
        <v>46.542793463073295</v>
      </c>
      <c r="R261" s="74"/>
      <c r="S261" s="81">
        <v>58.648802734131309</v>
      </c>
      <c r="T261" s="75">
        <f t="shared" si="74"/>
        <v>733.11003417664131</v>
      </c>
      <c r="U261" s="75">
        <f t="shared" si="63"/>
        <v>2932.4401367065652</v>
      </c>
      <c r="V261" s="76">
        <f t="shared" si="64"/>
        <v>366.55501708832065</v>
      </c>
      <c r="W261" s="77">
        <f t="shared" si="65"/>
        <v>1466.2200683532826</v>
      </c>
    </row>
    <row r="262" spans="1:23" x14ac:dyDescent="0.25">
      <c r="A262" s="103"/>
      <c r="B262" s="101"/>
      <c r="C262" s="111"/>
      <c r="D262" s="69" t="s">
        <v>26</v>
      </c>
      <c r="E262" s="69">
        <v>2</v>
      </c>
      <c r="F262" s="69"/>
      <c r="G262" s="69">
        <v>393</v>
      </c>
      <c r="H262" s="69"/>
      <c r="I262" s="69"/>
      <c r="J262" s="69"/>
      <c r="K262" s="69"/>
      <c r="L262" s="69"/>
      <c r="M262" s="69"/>
      <c r="N262" s="69"/>
      <c r="O262" s="69"/>
      <c r="P262" s="78"/>
      <c r="Q262" s="78"/>
      <c r="R262" s="78"/>
      <c r="S262" s="78"/>
      <c r="T262" s="75"/>
      <c r="U262" s="75"/>
      <c r="V262" s="76"/>
      <c r="W262" s="77"/>
    </row>
    <row r="263" spans="1:23" x14ac:dyDescent="0.25">
      <c r="A263" s="103"/>
      <c r="B263" s="101"/>
      <c r="C263" s="111"/>
      <c r="D263" s="105" t="s">
        <v>24</v>
      </c>
      <c r="E263" s="105">
        <v>3</v>
      </c>
      <c r="F263" s="68">
        <v>1</v>
      </c>
      <c r="G263" s="105">
        <v>392</v>
      </c>
      <c r="H263" s="68" t="s">
        <v>66</v>
      </c>
      <c r="I263" s="68">
        <v>267.02490004845998</v>
      </c>
      <c r="J263" s="68">
        <f>I263-180</f>
        <v>87.024900048459983</v>
      </c>
      <c r="K263" s="68">
        <v>74.392818986389997</v>
      </c>
      <c r="L263" s="68">
        <f>RADIANS(K263)</f>
        <v>1.2983996311526562</v>
      </c>
      <c r="M263" s="68">
        <v>17.735997501351999</v>
      </c>
      <c r="N263" s="68">
        <f>RADIANS(M263)</f>
        <v>0.30955155252407984</v>
      </c>
      <c r="O263" s="68">
        <v>57.081709274886997</v>
      </c>
      <c r="P263" s="74">
        <v>353.94350600000001</v>
      </c>
      <c r="Q263" s="74"/>
      <c r="R263" s="74">
        <f t="shared" ref="R263:R266" si="76">P263*(1/(TAN(L263)-TAN(N263)))</f>
        <v>108.5705577486211</v>
      </c>
      <c r="S263" s="80">
        <f>AVERAGE(R263:R264)</f>
        <v>103.69496254140303</v>
      </c>
      <c r="T263" s="75">
        <f t="shared" si="74"/>
        <v>1296.1870317675377</v>
      </c>
      <c r="U263" s="75">
        <f t="shared" si="63"/>
        <v>5184.748127070151</v>
      </c>
      <c r="V263" s="76">
        <f t="shared" si="64"/>
        <v>648.09351588376887</v>
      </c>
      <c r="W263" s="77">
        <f t="shared" si="65"/>
        <v>2592.3740635350755</v>
      </c>
    </row>
    <row r="264" spans="1:23" x14ac:dyDescent="0.25">
      <c r="A264" s="103"/>
      <c r="B264" s="101"/>
      <c r="C264" s="111"/>
      <c r="D264" s="105"/>
      <c r="E264" s="105"/>
      <c r="F264" s="68">
        <v>2</v>
      </c>
      <c r="G264" s="105"/>
      <c r="H264" s="68" t="s">
        <v>66</v>
      </c>
      <c r="I264" s="68">
        <v>267.02490004845998</v>
      </c>
      <c r="J264" s="68">
        <f>I264-180</f>
        <v>87.024900048459983</v>
      </c>
      <c r="K264" s="68">
        <v>74.392818986389997</v>
      </c>
      <c r="L264" s="68">
        <f>RADIANS(K264)</f>
        <v>1.2983996311526562</v>
      </c>
      <c r="M264" s="68">
        <v>17.735997501351999</v>
      </c>
      <c r="N264" s="68">
        <f>RADIANS(M264)</f>
        <v>0.30955155252407984</v>
      </c>
      <c r="O264" s="68">
        <v>57.081709274886997</v>
      </c>
      <c r="P264" s="74">
        <v>322.154312</v>
      </c>
      <c r="Q264" s="74"/>
      <c r="R264" s="74">
        <f t="shared" si="76"/>
        <v>98.81936733418496</v>
      </c>
      <c r="S264" s="82">
        <v>103.69496254140303</v>
      </c>
      <c r="T264" s="75">
        <f t="shared" si="74"/>
        <v>1296.1870317675377</v>
      </c>
      <c r="U264" s="75">
        <f t="shared" si="63"/>
        <v>5184.748127070151</v>
      </c>
      <c r="V264" s="76">
        <f t="shared" si="64"/>
        <v>648.09351588376887</v>
      </c>
      <c r="W264" s="77">
        <f t="shared" si="65"/>
        <v>2592.3740635350755</v>
      </c>
    </row>
    <row r="265" spans="1:23" x14ac:dyDescent="0.25">
      <c r="A265" s="103"/>
      <c r="B265" s="101"/>
      <c r="C265" s="111"/>
      <c r="D265" s="105"/>
      <c r="E265" s="105">
        <v>4</v>
      </c>
      <c r="F265" s="68">
        <v>1</v>
      </c>
      <c r="G265" s="105">
        <v>391</v>
      </c>
      <c r="H265" s="68" t="s">
        <v>66</v>
      </c>
      <c r="I265" s="68">
        <v>267.02490004845998</v>
      </c>
      <c r="J265" s="68">
        <f>I265-180</f>
        <v>87.024900048459983</v>
      </c>
      <c r="K265" s="68">
        <v>74.392818986389997</v>
      </c>
      <c r="L265" s="68">
        <f>RADIANS(K265)</f>
        <v>1.2983996311526562</v>
      </c>
      <c r="M265" s="68">
        <v>17.735997501351999</v>
      </c>
      <c r="N265" s="68">
        <f>RADIANS(M265)</f>
        <v>0.30955155252407984</v>
      </c>
      <c r="O265" s="68">
        <v>57.081709274886997</v>
      </c>
      <c r="P265" s="74">
        <v>370.98341599999998</v>
      </c>
      <c r="Q265" s="74"/>
      <c r="R265" s="74">
        <f t="shared" si="76"/>
        <v>113.7974725000569</v>
      </c>
      <c r="S265" s="80">
        <f>AVERAGE(R265:R266)</f>
        <v>109.4494349776993</v>
      </c>
      <c r="T265" s="75">
        <f t="shared" si="74"/>
        <v>1368.1179372212412</v>
      </c>
      <c r="U265" s="75">
        <f t="shared" ref="U265:U329" si="77">S265/0.02</f>
        <v>5472.4717488849647</v>
      </c>
      <c r="V265" s="76">
        <f t="shared" si="64"/>
        <v>684.05896861062058</v>
      </c>
      <c r="W265" s="77">
        <f t="shared" si="65"/>
        <v>2736.2358744424823</v>
      </c>
    </row>
    <row r="266" spans="1:23" x14ac:dyDescent="0.25">
      <c r="A266" s="103"/>
      <c r="B266" s="102"/>
      <c r="C266" s="111"/>
      <c r="D266" s="105"/>
      <c r="E266" s="105"/>
      <c r="F266" s="68">
        <v>2</v>
      </c>
      <c r="G266" s="105"/>
      <c r="H266" s="68" t="s">
        <v>66</v>
      </c>
      <c r="I266" s="68">
        <v>267.02490004845998</v>
      </c>
      <c r="J266" s="68">
        <f>I266-180</f>
        <v>87.024900048459983</v>
      </c>
      <c r="K266" s="68">
        <v>74.392818986389997</v>
      </c>
      <c r="L266" s="68">
        <f>RADIANS(K266)</f>
        <v>1.2983996311526562</v>
      </c>
      <c r="M266" s="68">
        <v>17.735997501351999</v>
      </c>
      <c r="N266" s="68">
        <f>RADIANS(M266)</f>
        <v>0.30955155252407984</v>
      </c>
      <c r="O266" s="68">
        <v>57.081709274886997</v>
      </c>
      <c r="P266" s="74">
        <v>342.63393200000002</v>
      </c>
      <c r="Q266" s="74"/>
      <c r="R266" s="74">
        <f t="shared" si="76"/>
        <v>105.10139745534168</v>
      </c>
      <c r="S266" s="82">
        <v>109.4494349776993</v>
      </c>
      <c r="T266" s="75">
        <f t="shared" si="74"/>
        <v>1368.1179372212412</v>
      </c>
      <c r="U266" s="75">
        <f t="shared" si="77"/>
        <v>5472.4717488849647</v>
      </c>
      <c r="V266" s="76">
        <f t="shared" si="64"/>
        <v>684.05896861062058</v>
      </c>
      <c r="W266" s="77">
        <f t="shared" si="65"/>
        <v>2736.2358744424823</v>
      </c>
    </row>
    <row r="267" spans="1:23" x14ac:dyDescent="0.25">
      <c r="A267" s="103"/>
      <c r="B267" s="100" t="s">
        <v>193</v>
      </c>
      <c r="C267" s="111" t="s">
        <v>49</v>
      </c>
      <c r="D267" s="105" t="s">
        <v>24</v>
      </c>
      <c r="E267" s="105">
        <v>1</v>
      </c>
      <c r="F267" s="68">
        <v>1</v>
      </c>
      <c r="G267" s="105">
        <v>408</v>
      </c>
      <c r="H267" s="68" t="s">
        <v>67</v>
      </c>
      <c r="I267" s="68">
        <v>266.40419450406</v>
      </c>
      <c r="J267" s="68">
        <f t="shared" ref="J267:J295" si="78">I267-180</f>
        <v>86.404194504060001</v>
      </c>
      <c r="K267" s="68">
        <v>68.267702742355993</v>
      </c>
      <c r="L267" s="68">
        <f t="shared" ref="L267:N282" si="79">RADIANS(K267)</f>
        <v>1.1914961856268742</v>
      </c>
      <c r="M267" s="68">
        <v>15.148570164617</v>
      </c>
      <c r="N267" s="68">
        <f t="shared" ref="N267:N274" si="80">RADIANS(M267)</f>
        <v>0.26439242634194604</v>
      </c>
      <c r="O267" s="68">
        <v>83.411120199036006</v>
      </c>
      <c r="P267" s="74">
        <v>170.54191700000001</v>
      </c>
      <c r="Q267" s="74">
        <f t="shared" ref="Q267:Q274" si="81">P267*(1/(TAN(L267)+TAN(N267)))</f>
        <v>61.357004424665504</v>
      </c>
      <c r="R267" s="74"/>
      <c r="S267" s="80">
        <f>AVERAGE(Q267:Q268)</f>
        <v>55.759067831883584</v>
      </c>
      <c r="T267" s="75">
        <f t="shared" si="74"/>
        <v>696.98834789854482</v>
      </c>
      <c r="U267" s="75">
        <f t="shared" si="77"/>
        <v>2787.9533915941793</v>
      </c>
      <c r="V267" s="76">
        <f t="shared" si="64"/>
        <v>348.49417394927241</v>
      </c>
      <c r="W267" s="77">
        <f t="shared" si="65"/>
        <v>1393.9766957970896</v>
      </c>
    </row>
    <row r="268" spans="1:23" x14ac:dyDescent="0.25">
      <c r="A268" s="103"/>
      <c r="B268" s="101"/>
      <c r="C268" s="111"/>
      <c r="D268" s="105"/>
      <c r="E268" s="105"/>
      <c r="F268" s="68">
        <v>2</v>
      </c>
      <c r="G268" s="105"/>
      <c r="H268" s="68" t="s">
        <v>67</v>
      </c>
      <c r="I268" s="68">
        <v>266.40419450406</v>
      </c>
      <c r="J268" s="68">
        <f t="shared" si="78"/>
        <v>86.404194504060001</v>
      </c>
      <c r="K268" s="68">
        <v>68.267702742355993</v>
      </c>
      <c r="L268" s="68">
        <f t="shared" si="79"/>
        <v>1.1914961856268742</v>
      </c>
      <c r="M268" s="68">
        <v>15.148570164617</v>
      </c>
      <c r="N268" s="68">
        <f t="shared" si="80"/>
        <v>0.26439242634194604</v>
      </c>
      <c r="O268" s="68">
        <v>83.411120199036006</v>
      </c>
      <c r="P268" s="74">
        <v>139.422965</v>
      </c>
      <c r="Q268" s="74">
        <f t="shared" si="81"/>
        <v>50.161131239101671</v>
      </c>
      <c r="R268" s="74"/>
      <c r="S268" s="82">
        <v>55.759067831883584</v>
      </c>
      <c r="T268" s="75">
        <f t="shared" si="74"/>
        <v>696.98834789854482</v>
      </c>
      <c r="U268" s="75">
        <f t="shared" si="77"/>
        <v>2787.9533915941793</v>
      </c>
      <c r="V268" s="76">
        <f t="shared" ref="V268:V329" si="82">S268/0.16</f>
        <v>348.49417394927241</v>
      </c>
      <c r="W268" s="77">
        <f t="shared" ref="W268:W329" si="83">S268/0.04</f>
        <v>1393.9766957970896</v>
      </c>
    </row>
    <row r="269" spans="1:23" x14ac:dyDescent="0.25">
      <c r="A269" s="103"/>
      <c r="B269" s="101"/>
      <c r="C269" s="111"/>
      <c r="D269" s="105"/>
      <c r="E269" s="105">
        <v>2</v>
      </c>
      <c r="F269" s="68">
        <v>1</v>
      </c>
      <c r="G269" s="105">
        <v>407</v>
      </c>
      <c r="H269" s="68" t="s">
        <v>67</v>
      </c>
      <c r="I269" s="68">
        <v>266.40419450406</v>
      </c>
      <c r="J269" s="68">
        <f t="shared" si="78"/>
        <v>86.404194504060001</v>
      </c>
      <c r="K269" s="68">
        <v>68.267702742355993</v>
      </c>
      <c r="L269" s="68">
        <f t="shared" si="79"/>
        <v>1.1914961856268742</v>
      </c>
      <c r="M269" s="68">
        <v>15.148570164617</v>
      </c>
      <c r="N269" s="68">
        <f t="shared" si="80"/>
        <v>0.26439242634194604</v>
      </c>
      <c r="O269" s="68">
        <v>83.411120199036006</v>
      </c>
      <c r="P269" s="74">
        <v>125.819928</v>
      </c>
      <c r="Q269" s="74">
        <f t="shared" si="81"/>
        <v>45.267075771214039</v>
      </c>
      <c r="R269" s="74"/>
      <c r="S269" s="80">
        <f>AVERAGE(Q269:Q271)</f>
        <v>33.062621075250981</v>
      </c>
      <c r="T269" s="75">
        <f t="shared" si="74"/>
        <v>413.28276344063727</v>
      </c>
      <c r="U269" s="75">
        <f t="shared" si="77"/>
        <v>1653.1310537625491</v>
      </c>
      <c r="V269" s="76">
        <f t="shared" si="82"/>
        <v>206.64138172031863</v>
      </c>
      <c r="W269" s="77">
        <f t="shared" si="83"/>
        <v>826.56552688127454</v>
      </c>
    </row>
    <row r="270" spans="1:23" x14ac:dyDescent="0.25">
      <c r="A270" s="103"/>
      <c r="B270" s="101"/>
      <c r="C270" s="111"/>
      <c r="D270" s="105"/>
      <c r="E270" s="105"/>
      <c r="F270" s="68">
        <v>2</v>
      </c>
      <c r="G270" s="105"/>
      <c r="H270" s="68" t="s">
        <v>67</v>
      </c>
      <c r="I270" s="68">
        <v>266.40419450406</v>
      </c>
      <c r="J270" s="68">
        <f t="shared" si="78"/>
        <v>86.404194504060001</v>
      </c>
      <c r="K270" s="68">
        <v>68.267702742355993</v>
      </c>
      <c r="L270" s="68">
        <f t="shared" si="79"/>
        <v>1.1914961856268742</v>
      </c>
      <c r="M270" s="68">
        <v>15.148570164617</v>
      </c>
      <c r="N270" s="68">
        <f t="shared" si="80"/>
        <v>0.26439242634194604</v>
      </c>
      <c r="O270" s="68">
        <v>83.411120199036006</v>
      </c>
      <c r="P270" s="74">
        <v>72.398889999999994</v>
      </c>
      <c r="Q270" s="74">
        <f t="shared" si="81"/>
        <v>26.047432163383451</v>
      </c>
      <c r="R270" s="74"/>
      <c r="S270" s="81">
        <v>33.062621075250981</v>
      </c>
      <c r="T270" s="75">
        <f t="shared" si="74"/>
        <v>413.28276344063727</v>
      </c>
      <c r="U270" s="75">
        <f t="shared" si="77"/>
        <v>1653.1310537625491</v>
      </c>
      <c r="V270" s="76">
        <f t="shared" si="82"/>
        <v>206.64138172031863</v>
      </c>
      <c r="W270" s="77">
        <f t="shared" si="83"/>
        <v>826.56552688127454</v>
      </c>
    </row>
    <row r="271" spans="1:23" x14ac:dyDescent="0.25">
      <c r="A271" s="103"/>
      <c r="B271" s="101"/>
      <c r="C271" s="111"/>
      <c r="D271" s="105"/>
      <c r="E271" s="105"/>
      <c r="F271" s="68">
        <v>3</v>
      </c>
      <c r="G271" s="105"/>
      <c r="H271" s="68" t="s">
        <v>67</v>
      </c>
      <c r="I271" s="68">
        <v>266.40419450406</v>
      </c>
      <c r="J271" s="68">
        <f t="shared" si="78"/>
        <v>86.404194504060001</v>
      </c>
      <c r="K271" s="68">
        <v>68.267702742355993</v>
      </c>
      <c r="L271" s="68">
        <f t="shared" si="79"/>
        <v>1.1914961856268742</v>
      </c>
      <c r="M271" s="68">
        <v>15.148570164617</v>
      </c>
      <c r="N271" s="68">
        <f t="shared" si="80"/>
        <v>0.26439242634194604</v>
      </c>
      <c r="O271" s="68">
        <v>83.411120199036006</v>
      </c>
      <c r="P271" s="74">
        <v>77.474046999999999</v>
      </c>
      <c r="Q271" s="74">
        <f t="shared" si="81"/>
        <v>27.873355291155448</v>
      </c>
      <c r="R271" s="74"/>
      <c r="S271" s="82">
        <v>33.062621075250981</v>
      </c>
      <c r="T271" s="75">
        <f t="shared" si="74"/>
        <v>413.28276344063727</v>
      </c>
      <c r="U271" s="75">
        <f t="shared" si="77"/>
        <v>1653.1310537625491</v>
      </c>
      <c r="V271" s="76">
        <f t="shared" si="82"/>
        <v>206.64138172031863</v>
      </c>
      <c r="W271" s="77">
        <f t="shared" si="83"/>
        <v>826.56552688127454</v>
      </c>
    </row>
    <row r="272" spans="1:23" x14ac:dyDescent="0.25">
      <c r="A272" s="103"/>
      <c r="B272" s="101"/>
      <c r="C272" s="111"/>
      <c r="D272" s="105"/>
      <c r="E272" s="68">
        <v>3</v>
      </c>
      <c r="F272" s="68">
        <v>1</v>
      </c>
      <c r="G272" s="68">
        <v>411</v>
      </c>
      <c r="H272" s="68" t="s">
        <v>67</v>
      </c>
      <c r="I272" s="68">
        <v>266.40419450406</v>
      </c>
      <c r="J272" s="68">
        <f t="shared" si="78"/>
        <v>86.404194504060001</v>
      </c>
      <c r="K272" s="68">
        <v>68.267702742355993</v>
      </c>
      <c r="L272" s="68">
        <f t="shared" si="79"/>
        <v>1.1914961856268742</v>
      </c>
      <c r="M272" s="68">
        <v>15.148570164617</v>
      </c>
      <c r="N272" s="68">
        <f t="shared" si="80"/>
        <v>0.26439242634194604</v>
      </c>
      <c r="O272" s="68">
        <v>83.411120199036006</v>
      </c>
      <c r="P272" s="74">
        <v>56.053328</v>
      </c>
      <c r="Q272" s="74">
        <f t="shared" si="81"/>
        <v>20.166680160591994</v>
      </c>
      <c r="R272" s="74"/>
      <c r="S272" s="74">
        <v>20.166680160591994</v>
      </c>
      <c r="T272" s="75">
        <f t="shared" si="74"/>
        <v>252.08350200739991</v>
      </c>
      <c r="U272" s="75">
        <f t="shared" si="77"/>
        <v>1008.3340080295997</v>
      </c>
      <c r="V272" s="76">
        <f t="shared" si="82"/>
        <v>126.04175100369996</v>
      </c>
      <c r="W272" s="77">
        <f t="shared" si="83"/>
        <v>504.16700401479983</v>
      </c>
    </row>
    <row r="273" spans="1:23" x14ac:dyDescent="0.25">
      <c r="A273" s="103"/>
      <c r="B273" s="101"/>
      <c r="C273" s="111"/>
      <c r="D273" s="105"/>
      <c r="E273" s="68">
        <v>4</v>
      </c>
      <c r="F273" s="68">
        <v>1</v>
      </c>
      <c r="G273" s="68">
        <v>409</v>
      </c>
      <c r="H273" s="68" t="s">
        <v>67</v>
      </c>
      <c r="I273" s="68">
        <v>266.40419450406</v>
      </c>
      <c r="J273" s="68">
        <f t="shared" si="78"/>
        <v>86.404194504060001</v>
      </c>
      <c r="K273" s="68">
        <v>68.267702742355993</v>
      </c>
      <c r="L273" s="68">
        <f t="shared" si="79"/>
        <v>1.1914961856268742</v>
      </c>
      <c r="M273" s="68">
        <v>15.148570164617</v>
      </c>
      <c r="N273" s="68">
        <f t="shared" si="80"/>
        <v>0.26439242634194604</v>
      </c>
      <c r="O273" s="68">
        <v>83.411120199036006</v>
      </c>
      <c r="P273" s="74">
        <v>219.39918599999999</v>
      </c>
      <c r="Q273" s="74">
        <f t="shared" si="81"/>
        <v>78.934710380733023</v>
      </c>
      <c r="R273" s="74"/>
      <c r="S273" s="74">
        <v>78.934710380733023</v>
      </c>
      <c r="T273" s="75">
        <f t="shared" si="74"/>
        <v>986.68387975916278</v>
      </c>
      <c r="U273" s="75">
        <f t="shared" si="77"/>
        <v>3946.7355190366511</v>
      </c>
      <c r="V273" s="76">
        <f t="shared" si="82"/>
        <v>493.34193987958139</v>
      </c>
      <c r="W273" s="77">
        <f t="shared" si="83"/>
        <v>1973.3677595183256</v>
      </c>
    </row>
    <row r="274" spans="1:23" x14ac:dyDescent="0.25">
      <c r="A274" s="103"/>
      <c r="B274" s="101"/>
      <c r="C274" s="111"/>
      <c r="D274" s="105"/>
      <c r="E274" s="68">
        <v>5</v>
      </c>
      <c r="F274" s="68">
        <v>1</v>
      </c>
      <c r="G274" s="68">
        <v>410</v>
      </c>
      <c r="H274" s="68" t="s">
        <v>67</v>
      </c>
      <c r="I274" s="68">
        <v>266.40419450406</v>
      </c>
      <c r="J274" s="68">
        <f t="shared" si="78"/>
        <v>86.404194504060001</v>
      </c>
      <c r="K274" s="68">
        <v>68.267702742355993</v>
      </c>
      <c r="L274" s="68">
        <f t="shared" si="79"/>
        <v>1.1914961856268742</v>
      </c>
      <c r="M274" s="68">
        <v>15.148570164617</v>
      </c>
      <c r="N274" s="68">
        <f t="shared" si="80"/>
        <v>0.26439242634194604</v>
      </c>
      <c r="O274" s="68">
        <v>83.411120199036006</v>
      </c>
      <c r="P274" s="74">
        <v>196.2389</v>
      </c>
      <c r="Q274" s="74">
        <f t="shared" si="81"/>
        <v>70.602179613071257</v>
      </c>
      <c r="R274" s="74"/>
      <c r="S274" s="74">
        <v>70.602179613071257</v>
      </c>
      <c r="T274" s="75">
        <f t="shared" si="74"/>
        <v>882.52724516339072</v>
      </c>
      <c r="U274" s="75">
        <f t="shared" si="77"/>
        <v>3530.1089806535629</v>
      </c>
      <c r="V274" s="76">
        <f t="shared" si="82"/>
        <v>441.26362258169536</v>
      </c>
      <c r="W274" s="77">
        <f t="shared" si="83"/>
        <v>1765.0544903267814</v>
      </c>
    </row>
    <row r="275" spans="1:23" x14ac:dyDescent="0.25">
      <c r="A275" s="103"/>
      <c r="B275" s="101"/>
      <c r="C275" s="111"/>
      <c r="D275" s="105"/>
      <c r="E275" s="105">
        <v>6</v>
      </c>
      <c r="F275" s="68">
        <v>1</v>
      </c>
      <c r="G275" s="105">
        <v>442</v>
      </c>
      <c r="H275" s="68" t="s">
        <v>68</v>
      </c>
      <c r="I275" s="68">
        <v>268.45537447095001</v>
      </c>
      <c r="J275" s="68">
        <f t="shared" si="78"/>
        <v>88.455374470950005</v>
      </c>
      <c r="K275" s="68">
        <v>79.831535062746994</v>
      </c>
      <c r="L275" s="68">
        <f t="shared" si="79"/>
        <v>1.3933231337662331</v>
      </c>
      <c r="M275" s="68">
        <v>38.760187265517999</v>
      </c>
      <c r="N275" s="68">
        <f t="shared" si="79"/>
        <v>0.67649288647286665</v>
      </c>
      <c r="O275" s="68">
        <v>41.072320022416001</v>
      </c>
      <c r="P275" s="74">
        <v>331.80734999999999</v>
      </c>
      <c r="Q275" s="74"/>
      <c r="R275" s="74">
        <f t="shared" ref="R275:R295" si="84">P275*(1/(TAN(L275)-TAN(N275)))</f>
        <v>69.524934555135786</v>
      </c>
      <c r="S275" s="80">
        <f>AVERAGE(R275:R280)</f>
        <v>48.338881800015464</v>
      </c>
      <c r="T275" s="75">
        <f t="shared" si="74"/>
        <v>604.23602250019326</v>
      </c>
      <c r="U275" s="75">
        <f t="shared" si="77"/>
        <v>2416.944090000773</v>
      </c>
      <c r="V275" s="76">
        <f t="shared" si="82"/>
        <v>302.11801125009663</v>
      </c>
      <c r="W275" s="77">
        <f t="shared" si="83"/>
        <v>1208.4720450003865</v>
      </c>
    </row>
    <row r="276" spans="1:23" x14ac:dyDescent="0.25">
      <c r="A276" s="103"/>
      <c r="B276" s="101"/>
      <c r="C276" s="111"/>
      <c r="D276" s="105"/>
      <c r="E276" s="105"/>
      <c r="F276" s="68">
        <v>2</v>
      </c>
      <c r="G276" s="105"/>
      <c r="H276" s="68" t="s">
        <v>68</v>
      </c>
      <c r="I276" s="68">
        <v>268.45537447095001</v>
      </c>
      <c r="J276" s="68">
        <f t="shared" si="78"/>
        <v>88.455374470950005</v>
      </c>
      <c r="K276" s="68">
        <v>79.831535062746994</v>
      </c>
      <c r="L276" s="68">
        <f t="shared" si="79"/>
        <v>1.3933231337662331</v>
      </c>
      <c r="M276" s="68">
        <v>38.760187265517999</v>
      </c>
      <c r="N276" s="68">
        <f t="shared" si="79"/>
        <v>0.67649288647286665</v>
      </c>
      <c r="O276" s="68">
        <v>41.072320022416001</v>
      </c>
      <c r="P276" s="74">
        <v>259.59530999999998</v>
      </c>
      <c r="Q276" s="74"/>
      <c r="R276" s="74">
        <f t="shared" si="84"/>
        <v>54.394054075565798</v>
      </c>
      <c r="S276" s="81">
        <v>48.338881800015464</v>
      </c>
      <c r="T276" s="75">
        <f t="shared" si="74"/>
        <v>604.23602250019326</v>
      </c>
      <c r="U276" s="75">
        <f t="shared" si="77"/>
        <v>2416.944090000773</v>
      </c>
      <c r="V276" s="76">
        <f t="shared" si="82"/>
        <v>302.11801125009663</v>
      </c>
      <c r="W276" s="77">
        <f t="shared" si="83"/>
        <v>1208.4720450003865</v>
      </c>
    </row>
    <row r="277" spans="1:23" x14ac:dyDescent="0.25">
      <c r="A277" s="103"/>
      <c r="B277" s="101"/>
      <c r="C277" s="111"/>
      <c r="D277" s="105"/>
      <c r="E277" s="105"/>
      <c r="F277" s="68">
        <v>3</v>
      </c>
      <c r="G277" s="105"/>
      <c r="H277" s="68" t="s">
        <v>68</v>
      </c>
      <c r="I277" s="68">
        <v>268.45537447095001</v>
      </c>
      <c r="J277" s="68">
        <f t="shared" si="78"/>
        <v>88.455374470950005</v>
      </c>
      <c r="K277" s="68">
        <v>79.831535062746994</v>
      </c>
      <c r="L277" s="68">
        <f t="shared" si="79"/>
        <v>1.3933231337662331</v>
      </c>
      <c r="M277" s="68">
        <v>38.760187265517999</v>
      </c>
      <c r="N277" s="68">
        <f t="shared" si="79"/>
        <v>0.67649288647286665</v>
      </c>
      <c r="O277" s="68">
        <v>41.072320022416001</v>
      </c>
      <c r="P277" s="74">
        <v>268.26230399999997</v>
      </c>
      <c r="Q277" s="74"/>
      <c r="R277" s="74">
        <f t="shared" si="84"/>
        <v>56.210084343248994</v>
      </c>
      <c r="S277" s="81">
        <v>48.338881800015464</v>
      </c>
      <c r="T277" s="75">
        <f t="shared" si="74"/>
        <v>604.23602250019326</v>
      </c>
      <c r="U277" s="75">
        <f t="shared" si="77"/>
        <v>2416.944090000773</v>
      </c>
      <c r="V277" s="76">
        <f t="shared" si="82"/>
        <v>302.11801125009663</v>
      </c>
      <c r="W277" s="77">
        <f t="shared" si="83"/>
        <v>1208.4720450003865</v>
      </c>
    </row>
    <row r="278" spans="1:23" x14ac:dyDescent="0.25">
      <c r="A278" s="103"/>
      <c r="B278" s="101"/>
      <c r="C278" s="111"/>
      <c r="D278" s="105"/>
      <c r="E278" s="105"/>
      <c r="F278" s="68">
        <v>4</v>
      </c>
      <c r="G278" s="105"/>
      <c r="H278" s="68" t="s">
        <v>68</v>
      </c>
      <c r="I278" s="68">
        <v>268.45537447095001</v>
      </c>
      <c r="J278" s="68">
        <f t="shared" si="78"/>
        <v>88.455374470950005</v>
      </c>
      <c r="K278" s="68">
        <v>79.831535062746994</v>
      </c>
      <c r="L278" s="68">
        <f t="shared" si="79"/>
        <v>1.3933231337662331</v>
      </c>
      <c r="M278" s="68">
        <v>38.760187265517999</v>
      </c>
      <c r="N278" s="68">
        <f t="shared" si="79"/>
        <v>0.67649288647286665</v>
      </c>
      <c r="O278" s="68">
        <v>41.072320022416001</v>
      </c>
      <c r="P278" s="74">
        <v>169.84383199999999</v>
      </c>
      <c r="Q278" s="74"/>
      <c r="R278" s="74">
        <f t="shared" si="84"/>
        <v>35.58806429210648</v>
      </c>
      <c r="S278" s="81">
        <v>48.338881800015464</v>
      </c>
      <c r="T278" s="75">
        <f t="shared" si="74"/>
        <v>604.23602250019326</v>
      </c>
      <c r="U278" s="75">
        <f t="shared" si="77"/>
        <v>2416.944090000773</v>
      </c>
      <c r="V278" s="76">
        <f t="shared" si="82"/>
        <v>302.11801125009663</v>
      </c>
      <c r="W278" s="77">
        <f t="shared" si="83"/>
        <v>1208.4720450003865</v>
      </c>
    </row>
    <row r="279" spans="1:23" x14ac:dyDescent="0.25">
      <c r="A279" s="103"/>
      <c r="B279" s="101"/>
      <c r="C279" s="111"/>
      <c r="D279" s="105"/>
      <c r="E279" s="105"/>
      <c r="F279" s="68">
        <v>5</v>
      </c>
      <c r="G279" s="105"/>
      <c r="H279" s="68" t="s">
        <v>68</v>
      </c>
      <c r="I279" s="68">
        <v>268.45537447095001</v>
      </c>
      <c r="J279" s="68">
        <f t="shared" si="78"/>
        <v>88.455374470950005</v>
      </c>
      <c r="K279" s="68">
        <v>79.831535062746994</v>
      </c>
      <c r="L279" s="68">
        <f t="shared" si="79"/>
        <v>1.3933231337662331</v>
      </c>
      <c r="M279" s="68">
        <v>38.760187265517999</v>
      </c>
      <c r="N279" s="68">
        <f t="shared" si="79"/>
        <v>0.67649288647286665</v>
      </c>
      <c r="O279" s="68">
        <v>41.072320022416001</v>
      </c>
      <c r="P279" s="74">
        <v>183.193668</v>
      </c>
      <c r="Q279" s="74"/>
      <c r="R279" s="74">
        <f t="shared" si="84"/>
        <v>38.385309362843451</v>
      </c>
      <c r="S279" s="81">
        <v>48.338881800015464</v>
      </c>
      <c r="T279" s="75">
        <f t="shared" si="74"/>
        <v>604.23602250019326</v>
      </c>
      <c r="U279" s="75">
        <f t="shared" si="77"/>
        <v>2416.944090000773</v>
      </c>
      <c r="V279" s="76">
        <f t="shared" si="82"/>
        <v>302.11801125009663</v>
      </c>
      <c r="W279" s="77">
        <f t="shared" si="83"/>
        <v>1208.4720450003865</v>
      </c>
    </row>
    <row r="280" spans="1:23" x14ac:dyDescent="0.25">
      <c r="A280" s="103"/>
      <c r="B280" s="101"/>
      <c r="C280" s="111"/>
      <c r="D280" s="105"/>
      <c r="E280" s="105"/>
      <c r="F280" s="68">
        <v>6</v>
      </c>
      <c r="G280" s="105"/>
      <c r="H280" s="68" t="s">
        <v>68</v>
      </c>
      <c r="I280" s="68">
        <v>268.45537447095001</v>
      </c>
      <c r="J280" s="68">
        <f t="shared" si="78"/>
        <v>88.455374470950005</v>
      </c>
      <c r="K280" s="68">
        <v>79.831535062746994</v>
      </c>
      <c r="L280" s="68">
        <f t="shared" si="79"/>
        <v>1.3933231337662331</v>
      </c>
      <c r="M280" s="68">
        <v>38.760187265517999</v>
      </c>
      <c r="N280" s="68">
        <f t="shared" si="79"/>
        <v>0.67649288647286665</v>
      </c>
      <c r="O280" s="68">
        <v>41.072320022416001</v>
      </c>
      <c r="P280" s="74">
        <v>171.479747</v>
      </c>
      <c r="Q280" s="74"/>
      <c r="R280" s="74">
        <f t="shared" si="84"/>
        <v>35.930844171192241</v>
      </c>
      <c r="S280" s="82">
        <v>48.338881800015464</v>
      </c>
      <c r="T280" s="75">
        <f t="shared" si="74"/>
        <v>604.23602250019326</v>
      </c>
      <c r="U280" s="75">
        <f t="shared" si="77"/>
        <v>2416.944090000773</v>
      </c>
      <c r="V280" s="76">
        <f t="shared" si="82"/>
        <v>302.11801125009663</v>
      </c>
      <c r="W280" s="77">
        <f t="shared" si="83"/>
        <v>1208.4720450003865</v>
      </c>
    </row>
    <row r="281" spans="1:23" x14ac:dyDescent="0.25">
      <c r="A281" s="103"/>
      <c r="B281" s="101"/>
      <c r="C281" s="111"/>
      <c r="D281" s="105"/>
      <c r="E281" s="105">
        <v>7</v>
      </c>
      <c r="F281" s="68">
        <v>1</v>
      </c>
      <c r="G281" s="105">
        <v>443</v>
      </c>
      <c r="H281" s="68" t="s">
        <v>68</v>
      </c>
      <c r="I281" s="68">
        <v>268.45537447095001</v>
      </c>
      <c r="J281" s="68">
        <f t="shared" si="78"/>
        <v>88.455374470950005</v>
      </c>
      <c r="K281" s="68">
        <v>79.831535062746994</v>
      </c>
      <c r="L281" s="68">
        <f t="shared" si="79"/>
        <v>1.3933231337662331</v>
      </c>
      <c r="M281" s="68">
        <v>38.760187265517999</v>
      </c>
      <c r="N281" s="68">
        <f t="shared" si="79"/>
        <v>0.67649288647286665</v>
      </c>
      <c r="O281" s="68">
        <v>41.072320022416001</v>
      </c>
      <c r="P281" s="74">
        <v>232.27487400000001</v>
      </c>
      <c r="Q281" s="74"/>
      <c r="R281" s="74">
        <f t="shared" si="84"/>
        <v>48.669492745270446</v>
      </c>
      <c r="S281" s="80">
        <f>AVERAGE(R281:R282)</f>
        <v>45.781283814175112</v>
      </c>
      <c r="T281" s="75">
        <f t="shared" si="74"/>
        <v>572.26604767718891</v>
      </c>
      <c r="U281" s="75">
        <f t="shared" si="77"/>
        <v>2289.0641907087556</v>
      </c>
      <c r="V281" s="76">
        <f t="shared" si="82"/>
        <v>286.13302383859445</v>
      </c>
      <c r="W281" s="77">
        <f t="shared" si="83"/>
        <v>1144.5320953543778</v>
      </c>
    </row>
    <row r="282" spans="1:23" x14ac:dyDescent="0.25">
      <c r="A282" s="103"/>
      <c r="B282" s="101"/>
      <c r="C282" s="111"/>
      <c r="D282" s="105"/>
      <c r="E282" s="105"/>
      <c r="F282" s="68">
        <v>2</v>
      </c>
      <c r="G282" s="105"/>
      <c r="H282" s="68" t="s">
        <v>68</v>
      </c>
      <c r="I282" s="68">
        <v>268.45537447095001</v>
      </c>
      <c r="J282" s="68">
        <f t="shared" si="78"/>
        <v>88.455374470950005</v>
      </c>
      <c r="K282" s="68">
        <v>79.831535062746994</v>
      </c>
      <c r="L282" s="68">
        <f t="shared" si="79"/>
        <v>1.3933231337662331</v>
      </c>
      <c r="M282" s="68">
        <v>38.760187265517999</v>
      </c>
      <c r="N282" s="68">
        <f t="shared" si="79"/>
        <v>0.67649288647286665</v>
      </c>
      <c r="O282" s="68">
        <v>41.072320022416001</v>
      </c>
      <c r="P282" s="74">
        <v>204.706953</v>
      </c>
      <c r="Q282" s="74"/>
      <c r="R282" s="74">
        <f t="shared" si="84"/>
        <v>42.89307488307977</v>
      </c>
      <c r="S282" s="82">
        <v>45.781283814175112</v>
      </c>
      <c r="T282" s="75">
        <f t="shared" si="74"/>
        <v>572.26604767718891</v>
      </c>
      <c r="U282" s="75">
        <f t="shared" si="77"/>
        <v>2289.0641907087556</v>
      </c>
      <c r="V282" s="76">
        <f t="shared" si="82"/>
        <v>286.13302383859445</v>
      </c>
      <c r="W282" s="77">
        <f t="shared" si="83"/>
        <v>1144.5320953543778</v>
      </c>
    </row>
    <row r="283" spans="1:23" x14ac:dyDescent="0.25">
      <c r="A283" s="103"/>
      <c r="B283" s="101"/>
      <c r="C283" s="111"/>
      <c r="D283" s="105"/>
      <c r="E283" s="108">
        <v>8</v>
      </c>
      <c r="F283" s="68">
        <v>1</v>
      </c>
      <c r="G283" s="108">
        <v>440</v>
      </c>
      <c r="H283" s="68" t="s">
        <v>69</v>
      </c>
      <c r="I283" s="68">
        <v>268.69988624886003</v>
      </c>
      <c r="J283" s="68">
        <f t="shared" si="78"/>
        <v>88.699886248860025</v>
      </c>
      <c r="K283" s="68">
        <v>79.795148557771995</v>
      </c>
      <c r="L283" s="68">
        <f t="shared" ref="L283:L295" si="85">RADIANS(K283)</f>
        <v>1.3926880694511261</v>
      </c>
      <c r="M283" s="68">
        <v>38.143289676508999</v>
      </c>
      <c r="N283" s="68">
        <f t="shared" ref="N283:N295" si="86">RADIANS(M283)</f>
        <v>0.66572599239704489</v>
      </c>
      <c r="O283" s="68">
        <v>41.652853446834001</v>
      </c>
      <c r="P283" s="74">
        <v>247.068175</v>
      </c>
      <c r="Q283" s="74"/>
      <c r="R283" s="74">
        <f t="shared" si="84"/>
        <v>51.799015764194543</v>
      </c>
      <c r="S283" s="80">
        <f>AVERAGE(R283:R285)</f>
        <v>45.095236875880573</v>
      </c>
      <c r="T283" s="75">
        <f t="shared" si="74"/>
        <v>563.69046094850717</v>
      </c>
      <c r="U283" s="75">
        <f t="shared" si="77"/>
        <v>2254.7618437940287</v>
      </c>
      <c r="V283" s="76">
        <f t="shared" si="82"/>
        <v>281.84523047425358</v>
      </c>
      <c r="W283" s="77">
        <f t="shared" si="83"/>
        <v>1127.3809218970143</v>
      </c>
    </row>
    <row r="284" spans="1:23" x14ac:dyDescent="0.25">
      <c r="A284" s="103"/>
      <c r="B284" s="101"/>
      <c r="C284" s="111"/>
      <c r="D284" s="105"/>
      <c r="E284" s="109"/>
      <c r="F284" s="68">
        <v>2</v>
      </c>
      <c r="G284" s="109"/>
      <c r="H284" s="68" t="s">
        <v>69</v>
      </c>
      <c r="I284" s="68">
        <v>268.69988624886003</v>
      </c>
      <c r="J284" s="68">
        <f t="shared" si="78"/>
        <v>88.699886248860025</v>
      </c>
      <c r="K284" s="68">
        <v>79.795148557771995</v>
      </c>
      <c r="L284" s="68">
        <f t="shared" si="85"/>
        <v>1.3926880694511261</v>
      </c>
      <c r="M284" s="68">
        <v>38.143289676508999</v>
      </c>
      <c r="N284" s="68">
        <f t="shared" si="86"/>
        <v>0.66572599239704489</v>
      </c>
      <c r="O284" s="68">
        <v>41.652853446834001</v>
      </c>
      <c r="P284" s="74">
        <v>192.04157699999999</v>
      </c>
      <c r="Q284" s="74"/>
      <c r="R284" s="74">
        <f t="shared" si="84"/>
        <v>40.262428272697527</v>
      </c>
      <c r="S284" s="81">
        <v>45.095236875880573</v>
      </c>
      <c r="T284" s="75">
        <f t="shared" si="74"/>
        <v>563.69046094850717</v>
      </c>
      <c r="U284" s="75">
        <f t="shared" si="77"/>
        <v>2254.7618437940287</v>
      </c>
      <c r="V284" s="76">
        <f t="shared" si="82"/>
        <v>281.84523047425358</v>
      </c>
      <c r="W284" s="77">
        <f t="shared" si="83"/>
        <v>1127.3809218970143</v>
      </c>
    </row>
    <row r="285" spans="1:23" x14ac:dyDescent="0.25">
      <c r="A285" s="103"/>
      <c r="B285" s="101"/>
      <c r="C285" s="111"/>
      <c r="D285" s="105"/>
      <c r="E285" s="110"/>
      <c r="F285" s="68">
        <v>3</v>
      </c>
      <c r="G285" s="110"/>
      <c r="H285" s="68" t="s">
        <v>69</v>
      </c>
      <c r="I285" s="68">
        <v>268.69988624886003</v>
      </c>
      <c r="J285" s="68">
        <f t="shared" si="78"/>
        <v>88.699886248860025</v>
      </c>
      <c r="K285" s="68">
        <v>79.795148557771995</v>
      </c>
      <c r="L285" s="68">
        <f t="shared" si="85"/>
        <v>1.3926880694511261</v>
      </c>
      <c r="M285" s="68">
        <v>38.143289676508999</v>
      </c>
      <c r="N285" s="68">
        <f t="shared" si="86"/>
        <v>0.66572599239704489</v>
      </c>
      <c r="O285" s="68">
        <v>41.652853446834001</v>
      </c>
      <c r="P285" s="74">
        <v>206.16879499999999</v>
      </c>
      <c r="Q285" s="74"/>
      <c r="R285" s="74">
        <f t="shared" si="84"/>
        <v>43.224266590749664</v>
      </c>
      <c r="S285" s="82">
        <v>45.095236875880573</v>
      </c>
      <c r="T285" s="75">
        <f t="shared" si="74"/>
        <v>563.69046094850717</v>
      </c>
      <c r="U285" s="75">
        <f t="shared" si="77"/>
        <v>2254.7618437940287</v>
      </c>
      <c r="V285" s="76">
        <f t="shared" si="82"/>
        <v>281.84523047425358</v>
      </c>
      <c r="W285" s="77">
        <f t="shared" si="83"/>
        <v>1127.3809218970143</v>
      </c>
    </row>
    <row r="286" spans="1:23" x14ac:dyDescent="0.25">
      <c r="A286" s="103"/>
      <c r="B286" s="101"/>
      <c r="C286" s="111"/>
      <c r="D286" s="105"/>
      <c r="E286" s="105">
        <v>9</v>
      </c>
      <c r="F286" s="68">
        <v>1</v>
      </c>
      <c r="G286" s="105">
        <v>439</v>
      </c>
      <c r="H286" s="68" t="s">
        <v>69</v>
      </c>
      <c r="I286" s="68">
        <v>268.69988624886003</v>
      </c>
      <c r="J286" s="68">
        <f t="shared" si="78"/>
        <v>88.699886248860025</v>
      </c>
      <c r="K286" s="68">
        <v>79.795148557771995</v>
      </c>
      <c r="L286" s="68">
        <f t="shared" si="85"/>
        <v>1.3926880694511261</v>
      </c>
      <c r="M286" s="68">
        <v>38.143289676508999</v>
      </c>
      <c r="N286" s="68">
        <f t="shared" si="86"/>
        <v>0.66572599239704489</v>
      </c>
      <c r="O286" s="68">
        <v>41.652853446834001</v>
      </c>
      <c r="P286" s="74">
        <v>149.59672399999999</v>
      </c>
      <c r="Q286" s="74"/>
      <c r="R286" s="74">
        <f t="shared" si="84"/>
        <v>31.363663348174484</v>
      </c>
      <c r="S286" s="80">
        <f>AVERAGE(R286:R287)</f>
        <v>36.289332651285036</v>
      </c>
      <c r="T286" s="75">
        <f t="shared" si="74"/>
        <v>453.61665814106294</v>
      </c>
      <c r="U286" s="75">
        <f t="shared" si="77"/>
        <v>1814.4666325642518</v>
      </c>
      <c r="V286" s="76">
        <f t="shared" si="82"/>
        <v>226.80832907053147</v>
      </c>
      <c r="W286" s="77">
        <f t="shared" si="83"/>
        <v>907.23331628212588</v>
      </c>
    </row>
    <row r="287" spans="1:23" x14ac:dyDescent="0.25">
      <c r="A287" s="103"/>
      <c r="B287" s="101"/>
      <c r="C287" s="111"/>
      <c r="D287" s="105"/>
      <c r="E287" s="105"/>
      <c r="F287" s="68">
        <v>2</v>
      </c>
      <c r="G287" s="105"/>
      <c r="H287" s="68" t="s">
        <v>69</v>
      </c>
      <c r="I287" s="68">
        <v>268.69988624886003</v>
      </c>
      <c r="J287" s="68">
        <f t="shared" si="78"/>
        <v>88.699886248860025</v>
      </c>
      <c r="K287" s="68">
        <v>79.795148557771995</v>
      </c>
      <c r="L287" s="68">
        <f t="shared" si="85"/>
        <v>1.3926880694511261</v>
      </c>
      <c r="M287" s="68">
        <v>38.143289676508999</v>
      </c>
      <c r="N287" s="68">
        <f t="shared" si="86"/>
        <v>0.66572599239704489</v>
      </c>
      <c r="O287" s="68">
        <v>41.652853446834001</v>
      </c>
      <c r="P287" s="74">
        <v>196.58511200000001</v>
      </c>
      <c r="Q287" s="74"/>
      <c r="R287" s="74">
        <f t="shared" si="84"/>
        <v>41.215001954395582</v>
      </c>
      <c r="S287" s="82">
        <v>36.289332651285036</v>
      </c>
      <c r="T287" s="75">
        <f t="shared" si="74"/>
        <v>453.61665814106294</v>
      </c>
      <c r="U287" s="75">
        <f t="shared" si="77"/>
        <v>1814.4666325642518</v>
      </c>
      <c r="V287" s="76">
        <f t="shared" si="82"/>
        <v>226.80832907053147</v>
      </c>
      <c r="W287" s="77">
        <f t="shared" si="83"/>
        <v>907.23331628212588</v>
      </c>
    </row>
    <row r="288" spans="1:23" x14ac:dyDescent="0.25">
      <c r="A288" s="103"/>
      <c r="B288" s="101"/>
      <c r="C288" s="111"/>
      <c r="D288" s="105"/>
      <c r="E288" s="105">
        <v>10</v>
      </c>
      <c r="F288" s="68">
        <v>1</v>
      </c>
      <c r="G288" s="105">
        <v>438</v>
      </c>
      <c r="H288" s="68" t="s">
        <v>69</v>
      </c>
      <c r="I288" s="68">
        <v>268.69988624886003</v>
      </c>
      <c r="J288" s="68">
        <f t="shared" si="78"/>
        <v>88.699886248860025</v>
      </c>
      <c r="K288" s="68">
        <v>79.795148557771995</v>
      </c>
      <c r="L288" s="68">
        <f t="shared" si="85"/>
        <v>1.3926880694511261</v>
      </c>
      <c r="M288" s="68">
        <v>38.143289676508999</v>
      </c>
      <c r="N288" s="68">
        <f t="shared" si="86"/>
        <v>0.66572599239704489</v>
      </c>
      <c r="O288" s="68">
        <v>41.652853446834001</v>
      </c>
      <c r="P288" s="74">
        <v>368.57101699999998</v>
      </c>
      <c r="Q288" s="74"/>
      <c r="R288" s="74">
        <f t="shared" si="84"/>
        <v>77.272663384542398</v>
      </c>
      <c r="S288" s="80">
        <f>AVERAGE(R288:R290)</f>
        <v>66.756149178524367</v>
      </c>
      <c r="T288" s="75">
        <f t="shared" si="74"/>
        <v>834.45186473155456</v>
      </c>
      <c r="U288" s="75">
        <f t="shared" si="77"/>
        <v>3337.8074589262183</v>
      </c>
      <c r="V288" s="76">
        <f t="shared" si="82"/>
        <v>417.22593236577728</v>
      </c>
      <c r="W288" s="77">
        <f t="shared" si="83"/>
        <v>1668.9037294631091</v>
      </c>
    </row>
    <row r="289" spans="1:23" x14ac:dyDescent="0.25">
      <c r="A289" s="103"/>
      <c r="B289" s="101"/>
      <c r="C289" s="111"/>
      <c r="D289" s="105"/>
      <c r="E289" s="105"/>
      <c r="F289" s="68">
        <v>2</v>
      </c>
      <c r="G289" s="105"/>
      <c r="H289" s="68" t="s">
        <v>69</v>
      </c>
      <c r="I289" s="68">
        <v>268.69988624886003</v>
      </c>
      <c r="J289" s="68">
        <f t="shared" si="78"/>
        <v>88.699886248860025</v>
      </c>
      <c r="K289" s="68">
        <v>79.795148557771995</v>
      </c>
      <c r="L289" s="68">
        <f t="shared" si="85"/>
        <v>1.3926880694511261</v>
      </c>
      <c r="M289" s="68">
        <v>38.143289676508999</v>
      </c>
      <c r="N289" s="68">
        <f t="shared" si="86"/>
        <v>0.66572599239704489</v>
      </c>
      <c r="O289" s="68">
        <v>41.652853446834001</v>
      </c>
      <c r="P289" s="74">
        <v>240.72637800000001</v>
      </c>
      <c r="Q289" s="74"/>
      <c r="R289" s="74">
        <f t="shared" si="84"/>
        <v>50.469427917535128</v>
      </c>
      <c r="S289" s="81">
        <v>66.756149178524367</v>
      </c>
      <c r="T289" s="75">
        <f t="shared" si="74"/>
        <v>834.45186473155456</v>
      </c>
      <c r="U289" s="75">
        <f t="shared" si="77"/>
        <v>3337.8074589262183</v>
      </c>
      <c r="V289" s="76">
        <f t="shared" si="82"/>
        <v>417.22593236577728</v>
      </c>
      <c r="W289" s="77">
        <f t="shared" si="83"/>
        <v>1668.9037294631091</v>
      </c>
    </row>
    <row r="290" spans="1:23" x14ac:dyDescent="0.25">
      <c r="A290" s="103"/>
      <c r="B290" s="101"/>
      <c r="C290" s="111"/>
      <c r="D290" s="105"/>
      <c r="E290" s="105"/>
      <c r="F290" s="68">
        <v>3</v>
      </c>
      <c r="G290" s="105"/>
      <c r="H290" s="68" t="s">
        <v>69</v>
      </c>
      <c r="I290" s="68">
        <v>268.69988624886003</v>
      </c>
      <c r="J290" s="68">
        <f t="shared" si="78"/>
        <v>88.699886248860025</v>
      </c>
      <c r="K290" s="68">
        <v>79.795148557771995</v>
      </c>
      <c r="L290" s="68">
        <f t="shared" si="85"/>
        <v>1.3926880694511261</v>
      </c>
      <c r="M290" s="68">
        <v>38.143289676508999</v>
      </c>
      <c r="N290" s="68">
        <f t="shared" si="86"/>
        <v>0.66572599239704489</v>
      </c>
      <c r="O290" s="68">
        <v>41.652853446834001</v>
      </c>
      <c r="P290" s="74">
        <v>345.93233500000002</v>
      </c>
      <c r="Q290" s="74"/>
      <c r="R290" s="74">
        <f t="shared" si="84"/>
        <v>72.526356233495591</v>
      </c>
      <c r="S290" s="82">
        <v>66.756149178524367</v>
      </c>
      <c r="T290" s="75">
        <f t="shared" si="74"/>
        <v>834.45186473155456</v>
      </c>
      <c r="U290" s="75">
        <f t="shared" si="77"/>
        <v>3337.8074589262183</v>
      </c>
      <c r="V290" s="76">
        <f t="shared" si="82"/>
        <v>417.22593236577728</v>
      </c>
      <c r="W290" s="77">
        <f t="shared" si="83"/>
        <v>1668.9037294631091</v>
      </c>
    </row>
    <row r="291" spans="1:23" x14ac:dyDescent="0.25">
      <c r="A291" s="103"/>
      <c r="B291" s="101"/>
      <c r="C291" s="111"/>
      <c r="D291" s="105"/>
      <c r="E291" s="105">
        <v>11</v>
      </c>
      <c r="F291" s="68">
        <v>1</v>
      </c>
      <c r="G291" s="105">
        <v>436</v>
      </c>
      <c r="H291" s="68" t="s">
        <v>69</v>
      </c>
      <c r="I291" s="68">
        <v>268.69988624886003</v>
      </c>
      <c r="J291" s="68">
        <f t="shared" si="78"/>
        <v>88.699886248860025</v>
      </c>
      <c r="K291" s="68">
        <v>79.795148557771995</v>
      </c>
      <c r="L291" s="68">
        <f t="shared" si="85"/>
        <v>1.3926880694511261</v>
      </c>
      <c r="M291" s="68">
        <v>38.143289676508999</v>
      </c>
      <c r="N291" s="68">
        <f t="shared" si="86"/>
        <v>0.66572599239704489</v>
      </c>
      <c r="O291" s="68">
        <v>41.652853446834001</v>
      </c>
      <c r="P291" s="74">
        <v>214.78128000000001</v>
      </c>
      <c r="Q291" s="74"/>
      <c r="R291" s="74">
        <f t="shared" si="84"/>
        <v>45.029914955958539</v>
      </c>
      <c r="S291" s="80">
        <f>AVERAGE(R291:R295)</f>
        <v>47.431899958796578</v>
      </c>
      <c r="T291" s="75">
        <f t="shared" si="74"/>
        <v>592.89874948495719</v>
      </c>
      <c r="U291" s="75">
        <f t="shared" si="77"/>
        <v>2371.5949979398288</v>
      </c>
      <c r="V291" s="76">
        <f t="shared" si="82"/>
        <v>296.4493747424786</v>
      </c>
      <c r="W291" s="77">
        <f t="shared" si="83"/>
        <v>1185.7974989699144</v>
      </c>
    </row>
    <row r="292" spans="1:23" x14ac:dyDescent="0.25">
      <c r="A292" s="103"/>
      <c r="B292" s="101"/>
      <c r="C292" s="111"/>
      <c r="D292" s="105"/>
      <c r="E292" s="105"/>
      <c r="F292" s="68">
        <v>2</v>
      </c>
      <c r="G292" s="105"/>
      <c r="H292" s="68" t="s">
        <v>69</v>
      </c>
      <c r="I292" s="68">
        <v>268.69988624886003</v>
      </c>
      <c r="J292" s="68">
        <f t="shared" si="78"/>
        <v>88.699886248860025</v>
      </c>
      <c r="K292" s="68">
        <v>79.795148557771995</v>
      </c>
      <c r="L292" s="68">
        <f t="shared" si="85"/>
        <v>1.3926880694511261</v>
      </c>
      <c r="M292" s="68">
        <v>38.143289676508999</v>
      </c>
      <c r="N292" s="68">
        <f t="shared" si="86"/>
        <v>0.66572599239704489</v>
      </c>
      <c r="O292" s="68">
        <v>41.652853446834001</v>
      </c>
      <c r="P292" s="74">
        <v>300.97120899999999</v>
      </c>
      <c r="Q292" s="74"/>
      <c r="R292" s="74">
        <f t="shared" si="84"/>
        <v>63.100042729338533</v>
      </c>
      <c r="S292" s="81">
        <v>47.431899958796578</v>
      </c>
      <c r="T292" s="75">
        <f t="shared" si="74"/>
        <v>592.89874948495719</v>
      </c>
      <c r="U292" s="75">
        <f t="shared" si="77"/>
        <v>2371.5949979398288</v>
      </c>
      <c r="V292" s="76">
        <f t="shared" si="82"/>
        <v>296.4493747424786</v>
      </c>
      <c r="W292" s="77">
        <f t="shared" si="83"/>
        <v>1185.7974989699144</v>
      </c>
    </row>
    <row r="293" spans="1:23" x14ac:dyDescent="0.25">
      <c r="A293" s="103"/>
      <c r="B293" s="101"/>
      <c r="C293" s="111"/>
      <c r="D293" s="105"/>
      <c r="E293" s="105"/>
      <c r="F293" s="68">
        <v>3</v>
      </c>
      <c r="G293" s="105"/>
      <c r="H293" s="68" t="s">
        <v>69</v>
      </c>
      <c r="I293" s="68">
        <v>268.69988624886003</v>
      </c>
      <c r="J293" s="68">
        <f t="shared" si="78"/>
        <v>88.699886248860025</v>
      </c>
      <c r="K293" s="68">
        <v>79.795148557771995</v>
      </c>
      <c r="L293" s="68">
        <f t="shared" si="85"/>
        <v>1.3926880694511261</v>
      </c>
      <c r="M293" s="68">
        <v>38.143289676508999</v>
      </c>
      <c r="N293" s="68">
        <f t="shared" si="86"/>
        <v>0.66572599239704489</v>
      </c>
      <c r="O293" s="68">
        <v>41.652853446834001</v>
      </c>
      <c r="P293" s="74">
        <v>219.08326400000001</v>
      </c>
      <c r="Q293" s="74"/>
      <c r="R293" s="74">
        <f t="shared" si="84"/>
        <v>45.931846323822143</v>
      </c>
      <c r="S293" s="81">
        <v>47.431899958796578</v>
      </c>
      <c r="T293" s="75">
        <f t="shared" si="74"/>
        <v>592.89874948495719</v>
      </c>
      <c r="U293" s="75">
        <f t="shared" si="77"/>
        <v>2371.5949979398288</v>
      </c>
      <c r="V293" s="76">
        <f t="shared" si="82"/>
        <v>296.4493747424786</v>
      </c>
      <c r="W293" s="77">
        <f t="shared" si="83"/>
        <v>1185.7974989699144</v>
      </c>
    </row>
    <row r="294" spans="1:23" x14ac:dyDescent="0.25">
      <c r="A294" s="103"/>
      <c r="B294" s="101"/>
      <c r="C294" s="111"/>
      <c r="D294" s="105"/>
      <c r="E294" s="105"/>
      <c r="F294" s="68">
        <v>4</v>
      </c>
      <c r="G294" s="105"/>
      <c r="H294" s="68" t="s">
        <v>69</v>
      </c>
      <c r="I294" s="68">
        <v>268.69988624886003</v>
      </c>
      <c r="J294" s="68">
        <f t="shared" si="78"/>
        <v>88.699886248860025</v>
      </c>
      <c r="K294" s="68">
        <v>79.795148557771995</v>
      </c>
      <c r="L294" s="68">
        <f t="shared" si="85"/>
        <v>1.3926880694511261</v>
      </c>
      <c r="M294" s="68">
        <v>38.143289676508999</v>
      </c>
      <c r="N294" s="68">
        <f t="shared" si="86"/>
        <v>0.66572599239704489</v>
      </c>
      <c r="O294" s="68">
        <v>41.652853446834001</v>
      </c>
      <c r="P294" s="74">
        <v>145.15553499999999</v>
      </c>
      <c r="Q294" s="74"/>
      <c r="R294" s="74">
        <f t="shared" si="84"/>
        <v>30.432546991230627</v>
      </c>
      <c r="S294" s="81">
        <v>47.431899958796578</v>
      </c>
      <c r="T294" s="75">
        <f t="shared" si="74"/>
        <v>592.89874948495719</v>
      </c>
      <c r="U294" s="75">
        <f t="shared" si="77"/>
        <v>2371.5949979398288</v>
      </c>
      <c r="V294" s="76">
        <f t="shared" si="82"/>
        <v>296.4493747424786</v>
      </c>
      <c r="W294" s="77">
        <f t="shared" si="83"/>
        <v>1185.7974989699144</v>
      </c>
    </row>
    <row r="295" spans="1:23" x14ac:dyDescent="0.25">
      <c r="A295" s="103"/>
      <c r="B295" s="101"/>
      <c r="C295" s="111"/>
      <c r="D295" s="105"/>
      <c r="E295" s="105"/>
      <c r="F295" s="68">
        <v>5</v>
      </c>
      <c r="G295" s="105"/>
      <c r="H295" s="68" t="s">
        <v>69</v>
      </c>
      <c r="I295" s="68">
        <v>268.69988624886003</v>
      </c>
      <c r="J295" s="68">
        <f t="shared" si="78"/>
        <v>88.699886248860025</v>
      </c>
      <c r="K295" s="68">
        <v>79.795148557771995</v>
      </c>
      <c r="L295" s="68">
        <f t="shared" si="85"/>
        <v>1.3926880694511261</v>
      </c>
      <c r="M295" s="68">
        <v>38.143289676508999</v>
      </c>
      <c r="N295" s="68">
        <f t="shared" si="86"/>
        <v>0.66572599239704489</v>
      </c>
      <c r="O295" s="68">
        <v>41.652853446834001</v>
      </c>
      <c r="P295" s="74">
        <v>251.19941</v>
      </c>
      <c r="Q295" s="74"/>
      <c r="R295" s="74">
        <f t="shared" si="84"/>
        <v>52.665148793633044</v>
      </c>
      <c r="S295" s="82">
        <v>47.431899958796578</v>
      </c>
      <c r="T295" s="75">
        <f t="shared" si="74"/>
        <v>592.89874948495719</v>
      </c>
      <c r="U295" s="75">
        <f t="shared" si="77"/>
        <v>2371.5949979398288</v>
      </c>
      <c r="V295" s="76">
        <f t="shared" si="82"/>
        <v>296.4493747424786</v>
      </c>
      <c r="W295" s="77">
        <f t="shared" si="83"/>
        <v>1185.7974989699144</v>
      </c>
    </row>
    <row r="296" spans="1:23" x14ac:dyDescent="0.25">
      <c r="A296" s="103"/>
      <c r="B296" s="101"/>
      <c r="C296" s="111"/>
      <c r="D296" s="104" t="s">
        <v>26</v>
      </c>
      <c r="E296" s="69">
        <v>12</v>
      </c>
      <c r="F296" s="69"/>
      <c r="G296" s="69">
        <v>437</v>
      </c>
      <c r="H296" s="69"/>
      <c r="I296" s="69"/>
      <c r="J296" s="69"/>
      <c r="K296" s="69"/>
      <c r="L296" s="69"/>
      <c r="M296" s="69"/>
      <c r="N296" s="69"/>
      <c r="O296" s="69"/>
      <c r="P296" s="78"/>
      <c r="Q296" s="78"/>
      <c r="R296" s="78"/>
      <c r="S296" s="78"/>
      <c r="T296" s="75"/>
      <c r="U296" s="75"/>
      <c r="V296" s="76"/>
      <c r="W296" s="77"/>
    </row>
    <row r="297" spans="1:23" x14ac:dyDescent="0.25">
      <c r="A297" s="103"/>
      <c r="B297" s="101"/>
      <c r="C297" s="111"/>
      <c r="D297" s="104"/>
      <c r="E297" s="69">
        <v>13</v>
      </c>
      <c r="F297" s="69"/>
      <c r="G297" s="69">
        <v>435</v>
      </c>
      <c r="H297" s="69"/>
      <c r="I297" s="69"/>
      <c r="J297" s="69"/>
      <c r="K297" s="69"/>
      <c r="L297" s="69"/>
      <c r="M297" s="69"/>
      <c r="N297" s="69"/>
      <c r="O297" s="69"/>
      <c r="P297" s="78"/>
      <c r="Q297" s="78"/>
      <c r="R297" s="78"/>
      <c r="S297" s="78"/>
      <c r="T297" s="75"/>
      <c r="U297" s="75"/>
      <c r="V297" s="76"/>
      <c r="W297" s="77"/>
    </row>
    <row r="298" spans="1:23" x14ac:dyDescent="0.25">
      <c r="A298" s="103"/>
      <c r="B298" s="101"/>
      <c r="C298" s="111"/>
      <c r="D298" s="108" t="s">
        <v>24</v>
      </c>
      <c r="E298" s="108">
        <v>14</v>
      </c>
      <c r="F298" s="68">
        <v>1</v>
      </c>
      <c r="G298" s="108">
        <v>434</v>
      </c>
      <c r="H298" s="68" t="s">
        <v>69</v>
      </c>
      <c r="I298" s="68">
        <v>268.69988624886003</v>
      </c>
      <c r="J298" s="68">
        <f t="shared" ref="J298:J300" si="87">I298-180</f>
        <v>88.699886248860025</v>
      </c>
      <c r="K298" s="68">
        <v>79.795148557771995</v>
      </c>
      <c r="L298" s="68">
        <f t="shared" ref="L298:L300" si="88">RADIANS(K298)</f>
        <v>1.3926880694511261</v>
      </c>
      <c r="M298" s="68">
        <v>38.143289676508999</v>
      </c>
      <c r="N298" s="68">
        <f t="shared" ref="N298:N300" si="89">RADIANS(M298)</f>
        <v>0.66572599239704489</v>
      </c>
      <c r="O298" s="68">
        <v>41.652853446834001</v>
      </c>
      <c r="P298" s="74">
        <v>263.05310500000002</v>
      </c>
      <c r="Q298" s="74"/>
      <c r="R298" s="74">
        <f t="shared" ref="R298:R300" si="90">P298*(1/(TAN(L298)-TAN(N298)))</f>
        <v>55.150332221927499</v>
      </c>
      <c r="S298" s="80">
        <f>AVERAGE(R298:R300)</f>
        <v>46.348227779969726</v>
      </c>
      <c r="T298" s="75">
        <f t="shared" si="74"/>
        <v>579.3528472496215</v>
      </c>
      <c r="U298" s="75">
        <f t="shared" si="77"/>
        <v>2317.411388998486</v>
      </c>
      <c r="V298" s="76">
        <f t="shared" si="82"/>
        <v>289.67642362481075</v>
      </c>
      <c r="W298" s="77">
        <f t="shared" si="83"/>
        <v>1158.705694499243</v>
      </c>
    </row>
    <row r="299" spans="1:23" x14ac:dyDescent="0.25">
      <c r="A299" s="103"/>
      <c r="B299" s="101"/>
      <c r="C299" s="111"/>
      <c r="D299" s="109"/>
      <c r="E299" s="109"/>
      <c r="F299" s="68">
        <v>2</v>
      </c>
      <c r="G299" s="109"/>
      <c r="H299" s="68" t="s">
        <v>69</v>
      </c>
      <c r="I299" s="68">
        <v>268.69988624886003</v>
      </c>
      <c r="J299" s="68">
        <f t="shared" si="87"/>
        <v>88.699886248860025</v>
      </c>
      <c r="K299" s="68">
        <v>79.795148557771995</v>
      </c>
      <c r="L299" s="68">
        <f t="shared" si="88"/>
        <v>1.3926880694511261</v>
      </c>
      <c r="M299" s="68">
        <v>38.143289676508999</v>
      </c>
      <c r="N299" s="68">
        <f t="shared" si="89"/>
        <v>0.66572599239704489</v>
      </c>
      <c r="O299" s="68">
        <v>41.652853446834001</v>
      </c>
      <c r="P299" s="74">
        <v>215.96502899999999</v>
      </c>
      <c r="Q299" s="74"/>
      <c r="R299" s="74">
        <f t="shared" si="90"/>
        <v>45.278093553270189</v>
      </c>
      <c r="S299" s="81">
        <v>46.348227779969726</v>
      </c>
      <c r="T299" s="75">
        <f t="shared" si="74"/>
        <v>579.3528472496215</v>
      </c>
      <c r="U299" s="75">
        <f t="shared" si="77"/>
        <v>2317.411388998486</v>
      </c>
      <c r="V299" s="76">
        <f t="shared" si="82"/>
        <v>289.67642362481075</v>
      </c>
      <c r="W299" s="77">
        <f t="shared" si="83"/>
        <v>1158.705694499243</v>
      </c>
    </row>
    <row r="300" spans="1:23" x14ac:dyDescent="0.25">
      <c r="A300" s="103"/>
      <c r="B300" s="101"/>
      <c r="C300" s="111"/>
      <c r="D300" s="110"/>
      <c r="E300" s="110"/>
      <c r="F300" s="68">
        <v>3</v>
      </c>
      <c r="G300" s="110"/>
      <c r="H300" s="68" t="s">
        <v>69</v>
      </c>
      <c r="I300" s="68">
        <v>268.69988624886003</v>
      </c>
      <c r="J300" s="68">
        <f t="shared" si="87"/>
        <v>88.699886248860025</v>
      </c>
      <c r="K300" s="68">
        <v>79.795148557771995</v>
      </c>
      <c r="L300" s="68">
        <f t="shared" si="88"/>
        <v>1.3926880694511261</v>
      </c>
      <c r="M300" s="68">
        <v>38.143289676508999</v>
      </c>
      <c r="N300" s="68">
        <f t="shared" si="89"/>
        <v>0.66572599239704489</v>
      </c>
      <c r="O300" s="68">
        <v>41.652853446834001</v>
      </c>
      <c r="P300" s="74">
        <v>184.18976000000001</v>
      </c>
      <c r="Q300" s="74"/>
      <c r="R300" s="74">
        <f t="shared" si="90"/>
        <v>38.616257564711482</v>
      </c>
      <c r="S300" s="82">
        <v>46.348227779969726</v>
      </c>
      <c r="T300" s="75">
        <f t="shared" si="74"/>
        <v>579.3528472496215</v>
      </c>
      <c r="U300" s="75">
        <f t="shared" si="77"/>
        <v>2317.411388998486</v>
      </c>
      <c r="V300" s="76">
        <f t="shared" si="82"/>
        <v>289.67642362481075</v>
      </c>
      <c r="W300" s="77">
        <f t="shared" si="83"/>
        <v>1158.705694499243</v>
      </c>
    </row>
    <row r="301" spans="1:23" x14ac:dyDescent="0.25">
      <c r="A301" s="103"/>
      <c r="B301" s="102"/>
      <c r="C301" s="111"/>
      <c r="D301" s="69" t="s">
        <v>26</v>
      </c>
      <c r="E301" s="69">
        <v>15</v>
      </c>
      <c r="F301" s="69"/>
      <c r="G301" s="69">
        <v>441</v>
      </c>
      <c r="H301" s="69"/>
      <c r="I301" s="69"/>
      <c r="J301" s="69"/>
      <c r="K301" s="69"/>
      <c r="L301" s="69"/>
      <c r="M301" s="69"/>
      <c r="N301" s="69"/>
      <c r="O301" s="69"/>
      <c r="P301" s="78"/>
      <c r="Q301" s="78"/>
      <c r="R301" s="78"/>
      <c r="S301" s="78"/>
      <c r="T301" s="75"/>
      <c r="U301" s="75"/>
      <c r="V301" s="76"/>
      <c r="W301" s="77"/>
    </row>
    <row r="302" spans="1:23" x14ac:dyDescent="0.25">
      <c r="A302" s="103"/>
      <c r="B302" s="97" t="s">
        <v>179</v>
      </c>
      <c r="C302" s="103" t="s">
        <v>51</v>
      </c>
      <c r="D302" s="105" t="s">
        <v>24</v>
      </c>
      <c r="E302" s="105">
        <v>1</v>
      </c>
      <c r="F302" s="68">
        <v>1</v>
      </c>
      <c r="G302" s="105">
        <v>414</v>
      </c>
      <c r="H302" s="68" t="s">
        <v>70</v>
      </c>
      <c r="I302" s="68">
        <v>258.59417954167998</v>
      </c>
      <c r="J302" s="68">
        <f t="shared" ref="J302:J314" si="91">I302-180</f>
        <v>78.594179541679978</v>
      </c>
      <c r="K302" s="68">
        <v>44.400580130972003</v>
      </c>
      <c r="L302" s="68">
        <f t="shared" ref="L302:N314" si="92">RADIANS(K302)</f>
        <v>0.77493631308103661</v>
      </c>
      <c r="M302" s="68">
        <v>39.778556328759002</v>
      </c>
      <c r="N302" s="68">
        <f t="shared" si="92"/>
        <v>0.69426677962687255</v>
      </c>
      <c r="O302" s="68">
        <v>76.189540672217007</v>
      </c>
      <c r="P302" s="74">
        <v>165.21079900000001</v>
      </c>
      <c r="Q302" s="74">
        <f t="shared" ref="Q302:Q303" si="93">P302*(1/(TAN(L302)+TAN(N302)))</f>
        <v>91.184648074784391</v>
      </c>
      <c r="R302" s="74"/>
      <c r="S302" s="80">
        <f>AVERAGE(Q302:Q303)</f>
        <v>103.19533596172877</v>
      </c>
      <c r="T302" s="75">
        <f t="shared" si="74"/>
        <v>1289.9416995216097</v>
      </c>
      <c r="U302" s="75">
        <f t="shared" si="77"/>
        <v>5159.7667980864389</v>
      </c>
      <c r="V302" s="76">
        <f t="shared" si="82"/>
        <v>644.97084976080487</v>
      </c>
      <c r="W302" s="77">
        <f t="shared" si="83"/>
        <v>2579.8833990432195</v>
      </c>
    </row>
    <row r="303" spans="1:23" x14ac:dyDescent="0.25">
      <c r="A303" s="103"/>
      <c r="B303" s="99"/>
      <c r="C303" s="103"/>
      <c r="D303" s="105"/>
      <c r="E303" s="105"/>
      <c r="F303" s="68">
        <v>2</v>
      </c>
      <c r="G303" s="105"/>
      <c r="H303" s="68" t="s">
        <v>70</v>
      </c>
      <c r="I303" s="68">
        <v>258.59417954167998</v>
      </c>
      <c r="J303" s="68">
        <f t="shared" si="91"/>
        <v>78.594179541679978</v>
      </c>
      <c r="K303" s="68">
        <v>44.400580130972003</v>
      </c>
      <c r="L303" s="68">
        <f t="shared" si="92"/>
        <v>0.77493631308103661</v>
      </c>
      <c r="M303" s="68">
        <v>39.778556328759002</v>
      </c>
      <c r="N303" s="68">
        <f t="shared" si="92"/>
        <v>0.69426677962687255</v>
      </c>
      <c r="O303" s="68">
        <v>76.189540672217007</v>
      </c>
      <c r="P303" s="74">
        <v>208.733374</v>
      </c>
      <c r="Q303" s="74">
        <f t="shared" si="93"/>
        <v>115.20602384867317</v>
      </c>
      <c r="R303" s="74"/>
      <c r="S303" s="82">
        <v>103.19533596172877</v>
      </c>
      <c r="T303" s="75">
        <f t="shared" si="74"/>
        <v>1289.9416995216097</v>
      </c>
      <c r="U303" s="75">
        <f t="shared" si="77"/>
        <v>5159.7667980864389</v>
      </c>
      <c r="V303" s="76">
        <f t="shared" si="82"/>
        <v>644.97084976080487</v>
      </c>
      <c r="W303" s="77">
        <f t="shared" si="83"/>
        <v>2579.8833990432195</v>
      </c>
    </row>
    <row r="304" spans="1:23" x14ac:dyDescent="0.25">
      <c r="A304" s="103"/>
      <c r="B304" s="97" t="s">
        <v>197</v>
      </c>
      <c r="C304" s="103" t="s">
        <v>52</v>
      </c>
      <c r="D304" s="105" t="s">
        <v>24</v>
      </c>
      <c r="E304" s="105">
        <v>1</v>
      </c>
      <c r="F304" s="68">
        <v>1</v>
      </c>
      <c r="G304" s="105">
        <v>415</v>
      </c>
      <c r="H304" s="68" t="s">
        <v>71</v>
      </c>
      <c r="I304" s="68">
        <v>268.81704919999999</v>
      </c>
      <c r="J304" s="68">
        <f t="shared" si="91"/>
        <v>88.817049199999985</v>
      </c>
      <c r="K304" s="68">
        <v>80.336385361862995</v>
      </c>
      <c r="L304" s="68">
        <f t="shared" si="92"/>
        <v>1.4021344337154855</v>
      </c>
      <c r="M304" s="68">
        <v>46.689586291341001</v>
      </c>
      <c r="N304" s="68">
        <f t="shared" si="92"/>
        <v>0.81488700717790896</v>
      </c>
      <c r="O304" s="68">
        <v>33.647553273149001</v>
      </c>
      <c r="P304" s="74">
        <v>186.42020299999999</v>
      </c>
      <c r="Q304" s="74"/>
      <c r="R304" s="74">
        <f t="shared" ref="R304:R314" si="94">P304*(1/(TAN(L304)-TAN(N304)))</f>
        <v>38.741446200596336</v>
      </c>
      <c r="S304" s="80">
        <f>AVERAGE(R304:R305)</f>
        <v>39.556905164793875</v>
      </c>
      <c r="T304" s="75">
        <f t="shared" si="74"/>
        <v>494.46131455992344</v>
      </c>
      <c r="U304" s="75">
        <f t="shared" si="77"/>
        <v>1977.8452582396937</v>
      </c>
      <c r="V304" s="76">
        <f t="shared" si="82"/>
        <v>247.23065727996172</v>
      </c>
      <c r="W304" s="77">
        <f t="shared" si="83"/>
        <v>988.92262911984687</v>
      </c>
    </row>
    <row r="305" spans="1:23" x14ac:dyDescent="0.25">
      <c r="A305" s="103"/>
      <c r="B305" s="98"/>
      <c r="C305" s="103"/>
      <c r="D305" s="105"/>
      <c r="E305" s="105"/>
      <c r="F305" s="68">
        <v>2</v>
      </c>
      <c r="G305" s="105"/>
      <c r="H305" s="68" t="s">
        <v>71</v>
      </c>
      <c r="I305" s="68">
        <v>268.81704919999999</v>
      </c>
      <c r="J305" s="68">
        <f t="shared" si="91"/>
        <v>88.817049199999985</v>
      </c>
      <c r="K305" s="68">
        <v>80.336385361862995</v>
      </c>
      <c r="L305" s="68">
        <f t="shared" si="92"/>
        <v>1.4021344337154855</v>
      </c>
      <c r="M305" s="68">
        <v>46.689586291341001</v>
      </c>
      <c r="N305" s="68">
        <f t="shared" si="92"/>
        <v>0.81488700717790896</v>
      </c>
      <c r="O305" s="68">
        <v>33.647553273149001</v>
      </c>
      <c r="P305" s="74">
        <v>194.26802699999999</v>
      </c>
      <c r="Q305" s="74"/>
      <c r="R305" s="74">
        <f t="shared" si="94"/>
        <v>40.372364128991407</v>
      </c>
      <c r="S305" s="82">
        <v>39.556905164793875</v>
      </c>
      <c r="T305" s="75">
        <f t="shared" si="74"/>
        <v>494.46131455992344</v>
      </c>
      <c r="U305" s="75">
        <f t="shared" si="77"/>
        <v>1977.8452582396937</v>
      </c>
      <c r="V305" s="76">
        <f t="shared" si="82"/>
        <v>247.23065727996172</v>
      </c>
      <c r="W305" s="77">
        <f t="shared" si="83"/>
        <v>988.92262911984687</v>
      </c>
    </row>
    <row r="306" spans="1:23" x14ac:dyDescent="0.25">
      <c r="A306" s="103"/>
      <c r="B306" s="98"/>
      <c r="C306" s="103"/>
      <c r="D306" s="105"/>
      <c r="E306" s="108">
        <v>2</v>
      </c>
      <c r="F306" s="68">
        <v>1</v>
      </c>
      <c r="G306" s="108">
        <v>416</v>
      </c>
      <c r="H306" s="68" t="s">
        <v>71</v>
      </c>
      <c r="I306" s="68">
        <v>268.81704919999999</v>
      </c>
      <c r="J306" s="68">
        <f t="shared" si="91"/>
        <v>88.817049199999985</v>
      </c>
      <c r="K306" s="68">
        <v>80.336385361862995</v>
      </c>
      <c r="L306" s="68">
        <f t="shared" si="92"/>
        <v>1.4021344337154855</v>
      </c>
      <c r="M306" s="68">
        <v>46.689586291341001</v>
      </c>
      <c r="N306" s="68">
        <f t="shared" si="92"/>
        <v>0.81488700717790896</v>
      </c>
      <c r="O306" s="68">
        <v>33.647553273149001</v>
      </c>
      <c r="P306" s="74">
        <v>167.0171</v>
      </c>
      <c r="Q306" s="74"/>
      <c r="R306" s="74">
        <f t="shared" si="94"/>
        <v>34.709135008449799</v>
      </c>
      <c r="S306" s="80">
        <f>AVERAGE(R306:R312)</f>
        <v>38.529848676018368</v>
      </c>
      <c r="T306" s="75">
        <f t="shared" si="74"/>
        <v>481.62310845022961</v>
      </c>
      <c r="U306" s="75">
        <f t="shared" si="77"/>
        <v>1926.4924338009184</v>
      </c>
      <c r="V306" s="76">
        <f t="shared" si="82"/>
        <v>240.8115542251148</v>
      </c>
      <c r="W306" s="77">
        <f t="shared" si="83"/>
        <v>963.24621690045922</v>
      </c>
    </row>
    <row r="307" spans="1:23" x14ac:dyDescent="0.25">
      <c r="A307" s="103"/>
      <c r="B307" s="98"/>
      <c r="C307" s="103"/>
      <c r="D307" s="105"/>
      <c r="E307" s="109"/>
      <c r="F307" s="68">
        <v>2</v>
      </c>
      <c r="G307" s="109"/>
      <c r="H307" s="68" t="s">
        <v>71</v>
      </c>
      <c r="I307" s="68">
        <v>268.81704919999999</v>
      </c>
      <c r="J307" s="68">
        <f t="shared" si="91"/>
        <v>88.817049199999985</v>
      </c>
      <c r="K307" s="68">
        <v>80.336385361862995</v>
      </c>
      <c r="L307" s="68">
        <f t="shared" si="92"/>
        <v>1.4021344337154855</v>
      </c>
      <c r="M307" s="68">
        <v>46.689586291341001</v>
      </c>
      <c r="N307" s="68">
        <f t="shared" si="92"/>
        <v>0.81488700717790896</v>
      </c>
      <c r="O307" s="68">
        <v>33.647553273149001</v>
      </c>
      <c r="P307" s="74">
        <v>111.20987</v>
      </c>
      <c r="Q307" s="74"/>
      <c r="R307" s="74">
        <f t="shared" si="94"/>
        <v>23.111396330688002</v>
      </c>
      <c r="S307" s="81">
        <v>38.529848676018368</v>
      </c>
      <c r="T307" s="75">
        <f t="shared" si="74"/>
        <v>481.62310845022961</v>
      </c>
      <c r="U307" s="75">
        <f t="shared" si="77"/>
        <v>1926.4924338009184</v>
      </c>
      <c r="V307" s="76">
        <f t="shared" si="82"/>
        <v>240.8115542251148</v>
      </c>
      <c r="W307" s="77">
        <f t="shared" si="83"/>
        <v>963.24621690045922</v>
      </c>
    </row>
    <row r="308" spans="1:23" x14ac:dyDescent="0.25">
      <c r="A308" s="103"/>
      <c r="B308" s="98"/>
      <c r="C308" s="103"/>
      <c r="D308" s="105"/>
      <c r="E308" s="109"/>
      <c r="F308" s="68">
        <v>3</v>
      </c>
      <c r="G308" s="109"/>
      <c r="H308" s="68" t="s">
        <v>71</v>
      </c>
      <c r="I308" s="68">
        <v>268.81704919999999</v>
      </c>
      <c r="J308" s="68">
        <f t="shared" si="91"/>
        <v>88.817049199999985</v>
      </c>
      <c r="K308" s="68">
        <v>80.336385361862995</v>
      </c>
      <c r="L308" s="68">
        <f t="shared" si="92"/>
        <v>1.4021344337154855</v>
      </c>
      <c r="M308" s="68">
        <v>46.689586291341001</v>
      </c>
      <c r="N308" s="68">
        <f t="shared" si="92"/>
        <v>0.81488700717790896</v>
      </c>
      <c r="O308" s="68">
        <v>33.647553273149001</v>
      </c>
      <c r="P308" s="74">
        <v>130.66629399999999</v>
      </c>
      <c r="Q308" s="74"/>
      <c r="R308" s="74">
        <f t="shared" si="94"/>
        <v>27.154788578533537</v>
      </c>
      <c r="S308" s="81">
        <v>38.529848676018368</v>
      </c>
      <c r="T308" s="75">
        <f t="shared" si="74"/>
        <v>481.62310845022961</v>
      </c>
      <c r="U308" s="75">
        <f t="shared" si="77"/>
        <v>1926.4924338009184</v>
      </c>
      <c r="V308" s="76">
        <f t="shared" si="82"/>
        <v>240.8115542251148</v>
      </c>
      <c r="W308" s="77">
        <f t="shared" si="83"/>
        <v>963.24621690045922</v>
      </c>
    </row>
    <row r="309" spans="1:23" x14ac:dyDescent="0.25">
      <c r="A309" s="103"/>
      <c r="B309" s="98"/>
      <c r="C309" s="103"/>
      <c r="D309" s="105"/>
      <c r="E309" s="109"/>
      <c r="F309" s="68">
        <v>4</v>
      </c>
      <c r="G309" s="109"/>
      <c r="H309" s="68" t="s">
        <v>71</v>
      </c>
      <c r="I309" s="68">
        <v>268.81704919999999</v>
      </c>
      <c r="J309" s="68">
        <f t="shared" si="91"/>
        <v>88.817049199999985</v>
      </c>
      <c r="K309" s="68">
        <v>80.336385361862995</v>
      </c>
      <c r="L309" s="68">
        <f t="shared" si="92"/>
        <v>1.4021344337154855</v>
      </c>
      <c r="M309" s="68">
        <v>46.689586291341001</v>
      </c>
      <c r="N309" s="68">
        <f t="shared" si="92"/>
        <v>0.81488700717790896</v>
      </c>
      <c r="O309" s="68">
        <v>33.647553273149001</v>
      </c>
      <c r="P309" s="74">
        <v>112.68050599999999</v>
      </c>
      <c r="Q309" s="74"/>
      <c r="R309" s="74">
        <f t="shared" si="94"/>
        <v>23.417020745626868</v>
      </c>
      <c r="S309" s="81">
        <v>38.529848676018368</v>
      </c>
      <c r="T309" s="75">
        <f t="shared" si="74"/>
        <v>481.62310845022961</v>
      </c>
      <c r="U309" s="75">
        <f t="shared" si="77"/>
        <v>1926.4924338009184</v>
      </c>
      <c r="V309" s="76">
        <f t="shared" si="82"/>
        <v>240.8115542251148</v>
      </c>
      <c r="W309" s="77">
        <f t="shared" si="83"/>
        <v>963.24621690045922</v>
      </c>
    </row>
    <row r="310" spans="1:23" x14ac:dyDescent="0.25">
      <c r="A310" s="103"/>
      <c r="B310" s="98"/>
      <c r="C310" s="103"/>
      <c r="D310" s="105"/>
      <c r="E310" s="109"/>
      <c r="F310" s="68">
        <v>5</v>
      </c>
      <c r="G310" s="109"/>
      <c r="H310" s="68" t="s">
        <v>71</v>
      </c>
      <c r="I310" s="68">
        <v>268.81704919999999</v>
      </c>
      <c r="J310" s="68">
        <f t="shared" si="91"/>
        <v>88.817049199999985</v>
      </c>
      <c r="K310" s="68">
        <v>80.336385361862995</v>
      </c>
      <c r="L310" s="68">
        <f t="shared" si="92"/>
        <v>1.4021344337154855</v>
      </c>
      <c r="M310" s="68">
        <v>46.689586291341001</v>
      </c>
      <c r="N310" s="68">
        <f t="shared" si="92"/>
        <v>0.81488700717790896</v>
      </c>
      <c r="O310" s="68">
        <v>33.647553273149001</v>
      </c>
      <c r="P310" s="74">
        <v>323.02725299999997</v>
      </c>
      <c r="Q310" s="74"/>
      <c r="R310" s="74">
        <f t="shared" si="94"/>
        <v>67.130829931699623</v>
      </c>
      <c r="S310" s="81">
        <v>38.529848676018368</v>
      </c>
      <c r="T310" s="75">
        <f t="shared" si="74"/>
        <v>481.62310845022961</v>
      </c>
      <c r="U310" s="75">
        <f t="shared" si="77"/>
        <v>1926.4924338009184</v>
      </c>
      <c r="V310" s="76">
        <f t="shared" si="82"/>
        <v>240.8115542251148</v>
      </c>
      <c r="W310" s="77">
        <f t="shared" si="83"/>
        <v>963.24621690045922</v>
      </c>
    </row>
    <row r="311" spans="1:23" x14ac:dyDescent="0.25">
      <c r="A311" s="103"/>
      <c r="B311" s="98"/>
      <c r="C311" s="103"/>
      <c r="D311" s="105"/>
      <c r="E311" s="109"/>
      <c r="F311" s="68">
        <v>6</v>
      </c>
      <c r="G311" s="109"/>
      <c r="H311" s="68" t="s">
        <v>71</v>
      </c>
      <c r="I311" s="68">
        <v>268.81704919999999</v>
      </c>
      <c r="J311" s="68">
        <f t="shared" si="91"/>
        <v>88.817049199999985</v>
      </c>
      <c r="K311" s="68">
        <v>80.336385361862995</v>
      </c>
      <c r="L311" s="68">
        <f t="shared" si="92"/>
        <v>1.4021344337154855</v>
      </c>
      <c r="M311" s="68">
        <v>46.689586291341001</v>
      </c>
      <c r="N311" s="68">
        <f t="shared" si="92"/>
        <v>0.81488700717790896</v>
      </c>
      <c r="O311" s="68">
        <v>33.647553273149001</v>
      </c>
      <c r="P311" s="74">
        <v>214.03917999999999</v>
      </c>
      <c r="Q311" s="74"/>
      <c r="R311" s="74">
        <f t="shared" si="94"/>
        <v>44.481162681652883</v>
      </c>
      <c r="S311" s="81">
        <v>38.529848676018368</v>
      </c>
      <c r="T311" s="75">
        <f t="shared" si="74"/>
        <v>481.62310845022961</v>
      </c>
      <c r="U311" s="75">
        <f t="shared" si="77"/>
        <v>1926.4924338009184</v>
      </c>
      <c r="V311" s="76">
        <f t="shared" si="82"/>
        <v>240.8115542251148</v>
      </c>
      <c r="W311" s="77">
        <f t="shared" si="83"/>
        <v>963.24621690045922</v>
      </c>
    </row>
    <row r="312" spans="1:23" x14ac:dyDescent="0.25">
      <c r="A312" s="103"/>
      <c r="B312" s="98"/>
      <c r="C312" s="103"/>
      <c r="D312" s="105"/>
      <c r="E312" s="110"/>
      <c r="F312" s="68">
        <v>7</v>
      </c>
      <c r="G312" s="110"/>
      <c r="H312" s="68" t="s">
        <v>71</v>
      </c>
      <c r="I312" s="68">
        <v>268.81704919999999</v>
      </c>
      <c r="J312" s="68">
        <f t="shared" si="91"/>
        <v>88.817049199999985</v>
      </c>
      <c r="K312" s="68">
        <v>80.336385361862995</v>
      </c>
      <c r="L312" s="68">
        <f t="shared" si="92"/>
        <v>1.4021344337154855</v>
      </c>
      <c r="M312" s="68">
        <v>46.689586291341001</v>
      </c>
      <c r="N312" s="68">
        <f t="shared" si="92"/>
        <v>0.81488700717790896</v>
      </c>
      <c r="O312" s="68">
        <v>33.647553273149001</v>
      </c>
      <c r="P312" s="74">
        <v>239.17390599999999</v>
      </c>
      <c r="Q312" s="74"/>
      <c r="R312" s="74">
        <f t="shared" si="94"/>
        <v>49.704607455477799</v>
      </c>
      <c r="S312" s="82">
        <v>38.529848676018368</v>
      </c>
      <c r="T312" s="75">
        <f t="shared" si="74"/>
        <v>481.62310845022961</v>
      </c>
      <c r="U312" s="75">
        <f t="shared" si="77"/>
        <v>1926.4924338009184</v>
      </c>
      <c r="V312" s="76">
        <f t="shared" si="82"/>
        <v>240.8115542251148</v>
      </c>
      <c r="W312" s="77">
        <f t="shared" si="83"/>
        <v>963.24621690045922</v>
      </c>
    </row>
    <row r="313" spans="1:23" x14ac:dyDescent="0.25">
      <c r="A313" s="103"/>
      <c r="B313" s="98"/>
      <c r="C313" s="103"/>
      <c r="D313" s="105"/>
      <c r="E313" s="105">
        <v>3</v>
      </c>
      <c r="F313" s="68">
        <v>1</v>
      </c>
      <c r="G313" s="105">
        <v>430</v>
      </c>
      <c r="H313" s="68" t="s">
        <v>71</v>
      </c>
      <c r="I313" s="68">
        <v>268.81704919999999</v>
      </c>
      <c r="J313" s="68">
        <f t="shared" si="91"/>
        <v>88.817049199999985</v>
      </c>
      <c r="K313" s="68">
        <v>80.336385361862995</v>
      </c>
      <c r="L313" s="68">
        <f t="shared" si="92"/>
        <v>1.4021344337154855</v>
      </c>
      <c r="M313" s="68">
        <v>46.689586291341001</v>
      </c>
      <c r="N313" s="68">
        <f t="shared" si="92"/>
        <v>0.81488700717790896</v>
      </c>
      <c r="O313" s="68">
        <v>33.647553273149001</v>
      </c>
      <c r="P313" s="74">
        <v>284.68147699999997</v>
      </c>
      <c r="Q313" s="74"/>
      <c r="R313" s="74">
        <f t="shared" si="94"/>
        <v>59.161893121110921</v>
      </c>
      <c r="S313" s="80">
        <f>AVERAGE(R313:R314)</f>
        <v>60.264215120183295</v>
      </c>
      <c r="T313" s="75">
        <f t="shared" si="74"/>
        <v>753.30268900229112</v>
      </c>
      <c r="U313" s="75">
        <f t="shared" si="77"/>
        <v>3013.2107560091645</v>
      </c>
      <c r="V313" s="76">
        <f t="shared" si="82"/>
        <v>376.65134450114556</v>
      </c>
      <c r="W313" s="77">
        <f t="shared" si="83"/>
        <v>1506.6053780045822</v>
      </c>
    </row>
    <row r="314" spans="1:23" x14ac:dyDescent="0.25">
      <c r="A314" s="103"/>
      <c r="B314" s="99"/>
      <c r="C314" s="103"/>
      <c r="D314" s="105"/>
      <c r="E314" s="105"/>
      <c r="F314" s="68">
        <v>2</v>
      </c>
      <c r="G314" s="105"/>
      <c r="H314" s="68" t="s">
        <v>71</v>
      </c>
      <c r="I314" s="68">
        <v>268.81704919999999</v>
      </c>
      <c r="J314" s="68">
        <f t="shared" si="91"/>
        <v>88.817049199999985</v>
      </c>
      <c r="K314" s="68">
        <v>80.336385361862995</v>
      </c>
      <c r="L314" s="68">
        <f t="shared" si="92"/>
        <v>1.4021344337154855</v>
      </c>
      <c r="M314" s="68">
        <v>46.689586291341001</v>
      </c>
      <c r="N314" s="68">
        <f t="shared" si="92"/>
        <v>0.81488700717790896</v>
      </c>
      <c r="O314" s="68">
        <v>33.647553273149001</v>
      </c>
      <c r="P314" s="74">
        <v>295.29001699999998</v>
      </c>
      <c r="Q314" s="74"/>
      <c r="R314" s="74">
        <f t="shared" si="94"/>
        <v>61.366537119255668</v>
      </c>
      <c r="S314" s="82">
        <v>60.264215120183295</v>
      </c>
      <c r="T314" s="75">
        <f t="shared" si="74"/>
        <v>753.30268900229112</v>
      </c>
      <c r="U314" s="75">
        <f t="shared" si="77"/>
        <v>3013.2107560091645</v>
      </c>
      <c r="V314" s="76">
        <f t="shared" si="82"/>
        <v>376.65134450114556</v>
      </c>
      <c r="W314" s="77">
        <f t="shared" si="83"/>
        <v>1506.6053780045822</v>
      </c>
    </row>
    <row r="315" spans="1:23" x14ac:dyDescent="0.25">
      <c r="A315" s="103"/>
      <c r="B315" s="97" t="s">
        <v>198</v>
      </c>
      <c r="C315" s="103" t="s">
        <v>54</v>
      </c>
      <c r="D315" s="69" t="s">
        <v>26</v>
      </c>
      <c r="E315" s="69">
        <v>1</v>
      </c>
      <c r="F315" s="69"/>
      <c r="G315" s="69">
        <v>426</v>
      </c>
      <c r="H315" s="69"/>
      <c r="I315" s="69"/>
      <c r="J315" s="69"/>
      <c r="K315" s="69"/>
      <c r="L315" s="69"/>
      <c r="M315" s="69"/>
      <c r="N315" s="69"/>
      <c r="O315" s="69"/>
      <c r="P315" s="78"/>
      <c r="Q315" s="78"/>
      <c r="R315" s="78"/>
      <c r="S315" s="78"/>
      <c r="T315" s="75"/>
      <c r="U315" s="75"/>
      <c r="V315" s="76"/>
      <c r="W315" s="77"/>
    </row>
    <row r="316" spans="1:23" x14ac:dyDescent="0.25">
      <c r="A316" s="103"/>
      <c r="B316" s="98"/>
      <c r="C316" s="103"/>
      <c r="D316" s="69" t="s">
        <v>26</v>
      </c>
      <c r="E316" s="69">
        <v>2</v>
      </c>
      <c r="F316" s="69"/>
      <c r="G316" s="69">
        <v>422</v>
      </c>
      <c r="H316" s="69"/>
      <c r="I316" s="69"/>
      <c r="J316" s="69"/>
      <c r="K316" s="69"/>
      <c r="L316" s="69"/>
      <c r="M316" s="69"/>
      <c r="N316" s="69"/>
      <c r="O316" s="69"/>
      <c r="P316" s="78"/>
      <c r="Q316" s="78"/>
      <c r="R316" s="78"/>
      <c r="S316" s="78"/>
      <c r="T316" s="75"/>
      <c r="U316" s="75"/>
      <c r="V316" s="76"/>
      <c r="W316" s="77"/>
    </row>
    <row r="317" spans="1:23" x14ac:dyDescent="0.25">
      <c r="A317" s="103"/>
      <c r="B317" s="98"/>
      <c r="C317" s="103"/>
      <c r="D317" s="69" t="s">
        <v>26</v>
      </c>
      <c r="E317" s="69">
        <v>3</v>
      </c>
      <c r="F317" s="69"/>
      <c r="G317" s="69">
        <v>423</v>
      </c>
      <c r="H317" s="69"/>
      <c r="I317" s="69"/>
      <c r="J317" s="69"/>
      <c r="K317" s="69"/>
      <c r="L317" s="69"/>
      <c r="M317" s="69"/>
      <c r="N317" s="69"/>
      <c r="O317" s="69"/>
      <c r="P317" s="78"/>
      <c r="Q317" s="78"/>
      <c r="R317" s="78"/>
      <c r="S317" s="78"/>
      <c r="T317" s="75"/>
      <c r="U317" s="75"/>
      <c r="V317" s="76"/>
      <c r="W317" s="77"/>
    </row>
    <row r="318" spans="1:23" x14ac:dyDescent="0.25">
      <c r="A318" s="103"/>
      <c r="B318" s="98"/>
      <c r="C318" s="103"/>
      <c r="D318" s="69" t="s">
        <v>26</v>
      </c>
      <c r="E318" s="69">
        <v>4</v>
      </c>
      <c r="F318" s="69"/>
      <c r="G318" s="69">
        <v>425</v>
      </c>
      <c r="H318" s="69"/>
      <c r="I318" s="69"/>
      <c r="J318" s="69"/>
      <c r="K318" s="69"/>
      <c r="L318" s="69"/>
      <c r="M318" s="69"/>
      <c r="N318" s="69"/>
      <c r="O318" s="69"/>
      <c r="P318" s="78"/>
      <c r="Q318" s="78"/>
      <c r="R318" s="78"/>
      <c r="S318" s="78"/>
      <c r="T318" s="75"/>
      <c r="U318" s="75"/>
      <c r="V318" s="76"/>
      <c r="W318" s="77"/>
    </row>
    <row r="319" spans="1:23" x14ac:dyDescent="0.25">
      <c r="A319" s="103"/>
      <c r="B319" s="98"/>
      <c r="C319" s="103"/>
      <c r="D319" s="69" t="s">
        <v>26</v>
      </c>
      <c r="E319" s="69">
        <v>5</v>
      </c>
      <c r="F319" s="69"/>
      <c r="G319" s="69">
        <v>424</v>
      </c>
      <c r="H319" s="69"/>
      <c r="I319" s="69"/>
      <c r="J319" s="69"/>
      <c r="K319" s="69"/>
      <c r="L319" s="69"/>
      <c r="M319" s="69"/>
      <c r="N319" s="69"/>
      <c r="O319" s="69"/>
      <c r="P319" s="78"/>
      <c r="Q319" s="78"/>
      <c r="R319" s="78"/>
      <c r="S319" s="78"/>
      <c r="T319" s="75"/>
      <c r="U319" s="75"/>
      <c r="V319" s="76"/>
      <c r="W319" s="77"/>
    </row>
    <row r="320" spans="1:23" x14ac:dyDescent="0.25">
      <c r="A320" s="103"/>
      <c r="B320" s="99"/>
      <c r="C320" s="103"/>
      <c r="D320" s="69" t="s">
        <v>26</v>
      </c>
      <c r="E320" s="69">
        <v>6</v>
      </c>
      <c r="F320" s="69"/>
      <c r="G320" s="69">
        <v>447</v>
      </c>
      <c r="H320" s="69"/>
      <c r="I320" s="69"/>
      <c r="J320" s="69"/>
      <c r="K320" s="69"/>
      <c r="L320" s="69"/>
      <c r="M320" s="69"/>
      <c r="N320" s="69"/>
      <c r="O320" s="69"/>
      <c r="P320" s="78"/>
      <c r="Q320" s="78"/>
      <c r="R320" s="78"/>
      <c r="S320" s="78"/>
      <c r="T320" s="75"/>
      <c r="U320" s="75"/>
      <c r="V320" s="76"/>
      <c r="W320" s="77"/>
    </row>
    <row r="321" spans="1:23" x14ac:dyDescent="0.25">
      <c r="A321" s="103"/>
      <c r="B321" s="97" t="s">
        <v>200</v>
      </c>
      <c r="C321" s="97" t="s">
        <v>55</v>
      </c>
      <c r="D321" s="91" t="s">
        <v>26</v>
      </c>
      <c r="E321" s="91">
        <v>1</v>
      </c>
      <c r="F321" s="91"/>
      <c r="G321" s="91">
        <v>454</v>
      </c>
      <c r="H321" s="91"/>
      <c r="I321" s="91"/>
      <c r="J321" s="91"/>
      <c r="K321" s="91"/>
      <c r="L321" s="91"/>
      <c r="M321" s="91"/>
      <c r="N321" s="91"/>
      <c r="O321" s="91"/>
      <c r="P321" s="78"/>
      <c r="Q321" s="78"/>
      <c r="R321" s="78"/>
      <c r="S321" s="93"/>
      <c r="T321" s="75"/>
      <c r="U321" s="75"/>
      <c r="V321" s="76"/>
      <c r="W321" s="77"/>
    </row>
    <row r="322" spans="1:23" x14ac:dyDescent="0.25">
      <c r="A322" s="103"/>
      <c r="B322" s="98"/>
      <c r="C322" s="98"/>
      <c r="D322" s="91" t="s">
        <v>26</v>
      </c>
      <c r="E322" s="91">
        <v>2</v>
      </c>
      <c r="F322" s="91"/>
      <c r="G322" s="91">
        <v>451</v>
      </c>
      <c r="H322" s="91"/>
      <c r="I322" s="91"/>
      <c r="J322" s="91"/>
      <c r="K322" s="91"/>
      <c r="L322" s="91"/>
      <c r="M322" s="91"/>
      <c r="N322" s="91"/>
      <c r="O322" s="91"/>
      <c r="P322" s="78"/>
      <c r="Q322" s="78"/>
      <c r="R322" s="78"/>
      <c r="S322" s="93"/>
      <c r="T322" s="75"/>
      <c r="U322" s="75"/>
      <c r="V322" s="76"/>
      <c r="W322" s="77"/>
    </row>
    <row r="323" spans="1:23" x14ac:dyDescent="0.25">
      <c r="A323" s="103"/>
      <c r="B323" s="98"/>
      <c r="C323" s="98"/>
      <c r="D323" s="91" t="s">
        <v>26</v>
      </c>
      <c r="E323" s="91">
        <v>3</v>
      </c>
      <c r="F323" s="91"/>
      <c r="G323" s="91">
        <v>452</v>
      </c>
      <c r="H323" s="91"/>
      <c r="I323" s="91"/>
      <c r="J323" s="91"/>
      <c r="K323" s="91"/>
      <c r="L323" s="91"/>
      <c r="M323" s="91"/>
      <c r="N323" s="91"/>
      <c r="O323" s="91"/>
      <c r="P323" s="78"/>
      <c r="Q323" s="78"/>
      <c r="R323" s="78"/>
      <c r="S323" s="93"/>
      <c r="T323" s="75"/>
      <c r="U323" s="75"/>
      <c r="V323" s="76"/>
      <c r="W323" s="77"/>
    </row>
    <row r="324" spans="1:23" x14ac:dyDescent="0.25">
      <c r="A324" s="103"/>
      <c r="B324" s="99"/>
      <c r="C324" s="99"/>
      <c r="D324" s="91" t="s">
        <v>26</v>
      </c>
      <c r="E324" s="91">
        <v>4</v>
      </c>
      <c r="F324" s="91"/>
      <c r="G324" s="91">
        <v>453</v>
      </c>
      <c r="H324" s="91"/>
      <c r="I324" s="91"/>
      <c r="J324" s="91"/>
      <c r="K324" s="91"/>
      <c r="L324" s="91"/>
      <c r="M324" s="91"/>
      <c r="N324" s="91"/>
      <c r="O324" s="91"/>
      <c r="P324" s="78"/>
      <c r="Q324" s="78"/>
      <c r="R324" s="78"/>
      <c r="S324" s="93"/>
      <c r="T324" s="75"/>
      <c r="U324" s="75"/>
      <c r="V324" s="76"/>
      <c r="W324" s="77"/>
    </row>
    <row r="325" spans="1:23" x14ac:dyDescent="0.25">
      <c r="A325" s="103"/>
      <c r="B325" s="97" t="s">
        <v>199</v>
      </c>
      <c r="C325" s="103" t="s">
        <v>72</v>
      </c>
      <c r="D325" s="107" t="s">
        <v>24</v>
      </c>
      <c r="E325" s="107">
        <v>1</v>
      </c>
      <c r="F325" s="68">
        <v>1</v>
      </c>
      <c r="G325" s="107">
        <v>376</v>
      </c>
      <c r="H325" s="68" t="s">
        <v>73</v>
      </c>
      <c r="I325" s="68">
        <v>274.10022777352998</v>
      </c>
      <c r="J325" s="68">
        <f t="shared" ref="J325:J329" si="95">I325-180</f>
        <v>94.10022777352998</v>
      </c>
      <c r="K325" s="68">
        <v>75.620905863603994</v>
      </c>
      <c r="L325" s="68">
        <f t="shared" ref="L325:N332" si="96">RADIANS(K325)</f>
        <v>1.3198337906605757</v>
      </c>
      <c r="M325" s="68">
        <v>9.1758897010773008</v>
      </c>
      <c r="N325" s="68">
        <f t="shared" ref="N325:N329" si="97">RADIANS(M325)</f>
        <v>0.16014948708363719</v>
      </c>
      <c r="O325" s="68">
        <v>66.450170666798996</v>
      </c>
      <c r="P325" s="74">
        <v>230.86356799999999</v>
      </c>
      <c r="Q325" s="74"/>
      <c r="R325" s="74">
        <f t="shared" ref="R325:R329" si="98">P325*(1/(TAN(L325)-TAN(N325)))</f>
        <v>61.742785868243537</v>
      </c>
      <c r="S325" s="80">
        <f>AVERAGE(R325:R329)</f>
        <v>66.461908169861132</v>
      </c>
      <c r="T325" s="75">
        <f t="shared" si="74"/>
        <v>830.77385212326419</v>
      </c>
      <c r="U325" s="75">
        <f t="shared" si="77"/>
        <v>3323.0954084930568</v>
      </c>
      <c r="V325" s="76">
        <f t="shared" si="82"/>
        <v>415.3869260616321</v>
      </c>
      <c r="W325" s="77">
        <f t="shared" si="83"/>
        <v>1661.5477042465284</v>
      </c>
    </row>
    <row r="326" spans="1:23" x14ac:dyDescent="0.25">
      <c r="A326" s="103"/>
      <c r="B326" s="98"/>
      <c r="C326" s="103"/>
      <c r="D326" s="107"/>
      <c r="E326" s="107"/>
      <c r="F326" s="68">
        <v>2</v>
      </c>
      <c r="G326" s="107"/>
      <c r="H326" s="68" t="s">
        <v>73</v>
      </c>
      <c r="I326" s="68">
        <v>274.10022777352998</v>
      </c>
      <c r="J326" s="68">
        <f t="shared" si="95"/>
        <v>94.10022777352998</v>
      </c>
      <c r="K326" s="68">
        <v>75.620905863603994</v>
      </c>
      <c r="L326" s="68">
        <f t="shared" si="96"/>
        <v>1.3198337906605757</v>
      </c>
      <c r="M326" s="68">
        <v>9.1758897010773008</v>
      </c>
      <c r="N326" s="68">
        <f t="shared" si="97"/>
        <v>0.16014948708363719</v>
      </c>
      <c r="O326" s="68">
        <v>66.450170666798996</v>
      </c>
      <c r="P326" s="74">
        <v>244.15027900000001</v>
      </c>
      <c r="Q326" s="74"/>
      <c r="R326" s="74">
        <f t="shared" si="98"/>
        <v>65.296220302585454</v>
      </c>
      <c r="S326" s="81">
        <v>66.461908169861132</v>
      </c>
      <c r="T326" s="75">
        <f t="shared" si="74"/>
        <v>830.77385212326419</v>
      </c>
      <c r="U326" s="75">
        <f t="shared" si="77"/>
        <v>3323.0954084930568</v>
      </c>
      <c r="V326" s="76">
        <f t="shared" si="82"/>
        <v>415.3869260616321</v>
      </c>
      <c r="W326" s="77">
        <f t="shared" si="83"/>
        <v>1661.5477042465284</v>
      </c>
    </row>
    <row r="327" spans="1:23" x14ac:dyDescent="0.25">
      <c r="A327" s="103"/>
      <c r="B327" s="98"/>
      <c r="C327" s="103"/>
      <c r="D327" s="107"/>
      <c r="E327" s="107"/>
      <c r="F327" s="68">
        <v>3</v>
      </c>
      <c r="G327" s="107"/>
      <c r="H327" s="68" t="s">
        <v>73</v>
      </c>
      <c r="I327" s="68">
        <v>274.10022777352998</v>
      </c>
      <c r="J327" s="68">
        <f t="shared" si="95"/>
        <v>94.10022777352998</v>
      </c>
      <c r="K327" s="68">
        <v>75.620905863603994</v>
      </c>
      <c r="L327" s="68">
        <f t="shared" si="96"/>
        <v>1.3198337906605757</v>
      </c>
      <c r="M327" s="68">
        <v>9.1758897010773008</v>
      </c>
      <c r="N327" s="68">
        <f t="shared" si="97"/>
        <v>0.16014948708363719</v>
      </c>
      <c r="O327" s="68">
        <v>66.450170666798996</v>
      </c>
      <c r="P327" s="74">
        <v>235.62264300000001</v>
      </c>
      <c r="Q327" s="74"/>
      <c r="R327" s="74">
        <f t="shared" si="98"/>
        <v>63.015565940047296</v>
      </c>
      <c r="S327" s="81">
        <v>66.461908169861132</v>
      </c>
      <c r="T327" s="75">
        <f t="shared" ref="T327:T390" si="99">S327/0.08</f>
        <v>830.77385212326419</v>
      </c>
      <c r="U327" s="75">
        <f t="shared" si="77"/>
        <v>3323.0954084930568</v>
      </c>
      <c r="V327" s="76">
        <f t="shared" si="82"/>
        <v>415.3869260616321</v>
      </c>
      <c r="W327" s="77">
        <f t="shared" si="83"/>
        <v>1661.5477042465284</v>
      </c>
    </row>
    <row r="328" spans="1:23" x14ac:dyDescent="0.25">
      <c r="A328" s="103"/>
      <c r="B328" s="98"/>
      <c r="C328" s="103"/>
      <c r="D328" s="107"/>
      <c r="E328" s="107"/>
      <c r="F328" s="68">
        <v>4</v>
      </c>
      <c r="G328" s="107"/>
      <c r="H328" s="68" t="s">
        <v>73</v>
      </c>
      <c r="I328" s="68">
        <v>274.10022777352998</v>
      </c>
      <c r="J328" s="68">
        <f t="shared" si="95"/>
        <v>94.10022777352998</v>
      </c>
      <c r="K328" s="68">
        <v>75.620905863603994</v>
      </c>
      <c r="L328" s="68">
        <f t="shared" si="96"/>
        <v>1.3198337906605757</v>
      </c>
      <c r="M328" s="68">
        <v>9.1758897010773008</v>
      </c>
      <c r="N328" s="68">
        <f t="shared" si="97"/>
        <v>0.16014948708363719</v>
      </c>
      <c r="O328" s="68">
        <v>66.450170666798996</v>
      </c>
      <c r="P328" s="74">
        <v>264.65768000000003</v>
      </c>
      <c r="Q328" s="74"/>
      <c r="R328" s="74">
        <f t="shared" si="98"/>
        <v>70.780775876365738</v>
      </c>
      <c r="S328" s="81">
        <v>66.461908169861132</v>
      </c>
      <c r="T328" s="75">
        <f t="shared" si="99"/>
        <v>830.77385212326419</v>
      </c>
      <c r="U328" s="75">
        <f t="shared" si="77"/>
        <v>3323.0954084930568</v>
      </c>
      <c r="V328" s="76">
        <f t="shared" si="82"/>
        <v>415.3869260616321</v>
      </c>
      <c r="W328" s="77">
        <f t="shared" si="83"/>
        <v>1661.5477042465284</v>
      </c>
    </row>
    <row r="329" spans="1:23" x14ac:dyDescent="0.25">
      <c r="A329" s="103"/>
      <c r="B329" s="98"/>
      <c r="C329" s="103"/>
      <c r="D329" s="107"/>
      <c r="E329" s="107"/>
      <c r="F329" s="68">
        <v>5</v>
      </c>
      <c r="G329" s="107"/>
      <c r="H329" s="68" t="s">
        <v>73</v>
      </c>
      <c r="I329" s="68">
        <v>274.10022777352998</v>
      </c>
      <c r="J329" s="68">
        <f t="shared" si="95"/>
        <v>94.10022777352998</v>
      </c>
      <c r="K329" s="68">
        <v>75.620905863603994</v>
      </c>
      <c r="L329" s="68">
        <f t="shared" si="96"/>
        <v>1.3198337906605757</v>
      </c>
      <c r="M329" s="68">
        <v>9.1758897010773008</v>
      </c>
      <c r="N329" s="68">
        <f t="shared" si="97"/>
        <v>0.16014948708363719</v>
      </c>
      <c r="O329" s="68">
        <v>66.450170666798996</v>
      </c>
      <c r="P329" s="74">
        <v>267.25044800000001</v>
      </c>
      <c r="Q329" s="74"/>
      <c r="R329" s="74">
        <f t="shared" si="98"/>
        <v>71.474192862063688</v>
      </c>
      <c r="S329" s="82">
        <v>66.461908169861132</v>
      </c>
      <c r="T329" s="75">
        <f t="shared" si="99"/>
        <v>830.77385212326419</v>
      </c>
      <c r="U329" s="75">
        <f t="shared" si="77"/>
        <v>3323.0954084930568</v>
      </c>
      <c r="V329" s="76">
        <f t="shared" si="82"/>
        <v>415.3869260616321</v>
      </c>
      <c r="W329" s="77">
        <f t="shared" si="83"/>
        <v>1661.5477042465284</v>
      </c>
    </row>
    <row r="330" spans="1:23" x14ac:dyDescent="0.25">
      <c r="A330" s="103"/>
      <c r="B330" s="98"/>
      <c r="C330" s="103"/>
      <c r="D330" s="107"/>
      <c r="E330" s="107"/>
      <c r="F330" s="69">
        <v>6</v>
      </c>
      <c r="G330" s="107"/>
      <c r="H330" s="69" t="s">
        <v>74</v>
      </c>
      <c r="I330" s="69">
        <v>76.115569510078004</v>
      </c>
      <c r="J330" s="69">
        <f t="shared" ref="J330:J332" si="100">I330+180</f>
        <v>256.11556951007799</v>
      </c>
      <c r="K330" s="69">
        <v>49.938525076166002</v>
      </c>
      <c r="L330" s="69">
        <f t="shared" si="96"/>
        <v>0.87159168616884874</v>
      </c>
      <c r="M330" s="69">
        <v>11.447994581768</v>
      </c>
      <c r="N330" s="69">
        <f t="shared" si="96"/>
        <v>0.19980519820232281</v>
      </c>
      <c r="O330" s="69">
        <v>50.279201174382003</v>
      </c>
      <c r="P330" s="78">
        <v>162.03325899999999</v>
      </c>
      <c r="Q330" s="78"/>
      <c r="R330" s="78"/>
      <c r="S330" s="78"/>
      <c r="T330" s="75"/>
      <c r="U330" s="75"/>
      <c r="V330" s="76"/>
      <c r="W330" s="77"/>
    </row>
    <row r="331" spans="1:23" x14ac:dyDescent="0.25">
      <c r="A331" s="103"/>
      <c r="B331" s="98"/>
      <c r="C331" s="103"/>
      <c r="D331" s="107"/>
      <c r="E331" s="107"/>
      <c r="F331" s="69">
        <v>7</v>
      </c>
      <c r="G331" s="107"/>
      <c r="H331" s="69" t="s">
        <v>74</v>
      </c>
      <c r="I331" s="69">
        <v>76.115569510078004</v>
      </c>
      <c r="J331" s="69">
        <f t="shared" si="100"/>
        <v>256.11556951007799</v>
      </c>
      <c r="K331" s="69">
        <v>49.938525076166002</v>
      </c>
      <c r="L331" s="69">
        <f t="shared" si="96"/>
        <v>0.87159168616884874</v>
      </c>
      <c r="M331" s="69">
        <v>11.447994581768</v>
      </c>
      <c r="N331" s="69">
        <f t="shared" si="96"/>
        <v>0.19980519820232281</v>
      </c>
      <c r="O331" s="69">
        <v>50.279201174382003</v>
      </c>
      <c r="P331" s="78">
        <v>124.010194</v>
      </c>
      <c r="Q331" s="78"/>
      <c r="R331" s="78"/>
      <c r="S331" s="78"/>
      <c r="T331" s="75"/>
      <c r="U331" s="75"/>
      <c r="V331" s="76"/>
      <c r="W331" s="77"/>
    </row>
    <row r="332" spans="1:23" x14ac:dyDescent="0.25">
      <c r="A332" s="103"/>
      <c r="B332" s="98"/>
      <c r="C332" s="103"/>
      <c r="D332" s="107"/>
      <c r="E332" s="107"/>
      <c r="F332" s="69">
        <v>8</v>
      </c>
      <c r="G332" s="107"/>
      <c r="H332" s="69" t="s">
        <v>74</v>
      </c>
      <c r="I332" s="69">
        <v>76.115569510078004</v>
      </c>
      <c r="J332" s="69">
        <f t="shared" si="100"/>
        <v>256.11556951007799</v>
      </c>
      <c r="K332" s="69">
        <v>49.938525076166002</v>
      </c>
      <c r="L332" s="69">
        <f t="shared" si="96"/>
        <v>0.87159168616884874</v>
      </c>
      <c r="M332" s="69">
        <v>11.447994581768</v>
      </c>
      <c r="N332" s="69">
        <f t="shared" si="96"/>
        <v>0.19980519820232281</v>
      </c>
      <c r="O332" s="69">
        <v>50.279201174382003</v>
      </c>
      <c r="P332" s="78">
        <v>158.45782800000001</v>
      </c>
      <c r="Q332" s="78"/>
      <c r="R332" s="78"/>
      <c r="S332" s="78"/>
      <c r="T332" s="75"/>
      <c r="U332" s="75"/>
      <c r="V332" s="76"/>
      <c r="W332" s="77"/>
    </row>
    <row r="333" spans="1:23" x14ac:dyDescent="0.25">
      <c r="A333" s="103"/>
      <c r="B333" s="98"/>
      <c r="C333" s="103"/>
      <c r="D333" s="104" t="s">
        <v>26</v>
      </c>
      <c r="E333" s="69">
        <v>2</v>
      </c>
      <c r="F333" s="69"/>
      <c r="G333" s="69">
        <v>377</v>
      </c>
      <c r="H333" s="69"/>
      <c r="I333" s="69"/>
      <c r="J333" s="69"/>
      <c r="K333" s="69"/>
      <c r="L333" s="69"/>
      <c r="M333" s="69"/>
      <c r="N333" s="69"/>
      <c r="O333" s="69"/>
      <c r="P333" s="78"/>
      <c r="Q333" s="78"/>
      <c r="R333" s="78"/>
      <c r="S333" s="78"/>
      <c r="T333" s="75"/>
      <c r="U333" s="75"/>
      <c r="V333" s="76"/>
      <c r="W333" s="77"/>
    </row>
    <row r="334" spans="1:23" x14ac:dyDescent="0.25">
      <c r="A334" s="103"/>
      <c r="B334" s="98"/>
      <c r="C334" s="103"/>
      <c r="D334" s="104"/>
      <c r="E334" s="69">
        <v>3</v>
      </c>
      <c r="F334" s="69"/>
      <c r="G334" s="69">
        <v>378</v>
      </c>
      <c r="H334" s="69"/>
      <c r="I334" s="69"/>
      <c r="J334" s="69"/>
      <c r="K334" s="69"/>
      <c r="L334" s="69"/>
      <c r="M334" s="69"/>
      <c r="N334" s="69"/>
      <c r="O334" s="69"/>
      <c r="P334" s="78"/>
      <c r="Q334" s="78"/>
      <c r="R334" s="78"/>
      <c r="S334" s="78"/>
      <c r="T334" s="75"/>
      <c r="U334" s="75"/>
      <c r="V334" s="76"/>
      <c r="W334" s="77"/>
    </row>
    <row r="335" spans="1:23" x14ac:dyDescent="0.25">
      <c r="A335" s="103"/>
      <c r="B335" s="98"/>
      <c r="C335" s="103"/>
      <c r="D335" s="107" t="s">
        <v>24</v>
      </c>
      <c r="E335" s="104">
        <v>4</v>
      </c>
      <c r="F335" s="69">
        <v>1</v>
      </c>
      <c r="G335" s="104">
        <v>367</v>
      </c>
      <c r="H335" s="69" t="s">
        <v>75</v>
      </c>
      <c r="I335" s="69">
        <v>75.674323496574004</v>
      </c>
      <c r="J335" s="69">
        <f t="shared" ref="J335:J345" si="101">I335+180</f>
        <v>255.674323496574</v>
      </c>
      <c r="K335" s="69">
        <v>48.834228252404003</v>
      </c>
      <c r="L335" s="69">
        <f t="shared" ref="L335:N350" si="102">RADIANS(K335)</f>
        <v>0.8523180706748863</v>
      </c>
      <c r="M335" s="69">
        <v>11.753761056403</v>
      </c>
      <c r="N335" s="69">
        <f t="shared" ref="N335:N345" si="103">RADIANS(M335)</f>
        <v>0.20514182992691929</v>
      </c>
      <c r="O335" s="69">
        <v>51.621766285494999</v>
      </c>
      <c r="P335" s="78">
        <v>176.78526199999999</v>
      </c>
      <c r="Q335" s="78"/>
      <c r="R335" s="78"/>
      <c r="S335" s="78"/>
      <c r="T335" s="75"/>
      <c r="U335" s="75"/>
      <c r="V335" s="76"/>
      <c r="W335" s="77"/>
    </row>
    <row r="336" spans="1:23" x14ac:dyDescent="0.25">
      <c r="A336" s="103"/>
      <c r="B336" s="98"/>
      <c r="C336" s="103"/>
      <c r="D336" s="107"/>
      <c r="E336" s="104"/>
      <c r="F336" s="69">
        <v>2</v>
      </c>
      <c r="G336" s="104"/>
      <c r="H336" s="69" t="s">
        <v>75</v>
      </c>
      <c r="I336" s="69">
        <v>75.674323496574004</v>
      </c>
      <c r="J336" s="69">
        <f t="shared" si="101"/>
        <v>255.674323496574</v>
      </c>
      <c r="K336" s="69">
        <v>48.834228252404003</v>
      </c>
      <c r="L336" s="69">
        <f t="shared" si="102"/>
        <v>0.8523180706748863</v>
      </c>
      <c r="M336" s="69">
        <v>11.753761056403</v>
      </c>
      <c r="N336" s="69">
        <f t="shared" si="103"/>
        <v>0.20514182992691929</v>
      </c>
      <c r="O336" s="69">
        <v>51.621766285494999</v>
      </c>
      <c r="P336" s="78">
        <v>176.32424399999999</v>
      </c>
      <c r="Q336" s="78"/>
      <c r="R336" s="78"/>
      <c r="S336" s="78"/>
      <c r="T336" s="75"/>
      <c r="U336" s="75"/>
      <c r="V336" s="76"/>
      <c r="W336" s="77"/>
    </row>
    <row r="337" spans="1:23" x14ac:dyDescent="0.25">
      <c r="A337" s="103"/>
      <c r="B337" s="98"/>
      <c r="C337" s="103"/>
      <c r="D337" s="107"/>
      <c r="E337" s="104"/>
      <c r="F337" s="69">
        <v>3</v>
      </c>
      <c r="G337" s="104"/>
      <c r="H337" s="69" t="s">
        <v>75</v>
      </c>
      <c r="I337" s="69">
        <v>75.674323496574004</v>
      </c>
      <c r="J337" s="69">
        <f t="shared" si="101"/>
        <v>255.674323496574</v>
      </c>
      <c r="K337" s="69">
        <v>48.834228252404003</v>
      </c>
      <c r="L337" s="69">
        <f t="shared" si="102"/>
        <v>0.8523180706748863</v>
      </c>
      <c r="M337" s="69">
        <v>11.753761056403</v>
      </c>
      <c r="N337" s="69">
        <f t="shared" si="103"/>
        <v>0.20514182992691929</v>
      </c>
      <c r="O337" s="69">
        <v>51.621766285494999</v>
      </c>
      <c r="P337" s="78">
        <v>161.85261299999999</v>
      </c>
      <c r="Q337" s="78"/>
      <c r="R337" s="78"/>
      <c r="S337" s="78"/>
      <c r="T337" s="75"/>
      <c r="U337" s="75"/>
      <c r="V337" s="76"/>
      <c r="W337" s="77"/>
    </row>
    <row r="338" spans="1:23" x14ac:dyDescent="0.25">
      <c r="A338" s="103"/>
      <c r="B338" s="98"/>
      <c r="C338" s="103"/>
      <c r="D338" s="107"/>
      <c r="E338" s="104"/>
      <c r="F338" s="69">
        <v>4</v>
      </c>
      <c r="G338" s="104"/>
      <c r="H338" s="69" t="s">
        <v>75</v>
      </c>
      <c r="I338" s="69">
        <v>75.674323496574004</v>
      </c>
      <c r="J338" s="69">
        <f t="shared" si="101"/>
        <v>255.674323496574</v>
      </c>
      <c r="K338" s="69">
        <v>48.834228252404003</v>
      </c>
      <c r="L338" s="69">
        <f t="shared" si="102"/>
        <v>0.8523180706748863</v>
      </c>
      <c r="M338" s="69">
        <v>11.753761056403</v>
      </c>
      <c r="N338" s="69">
        <f t="shared" si="103"/>
        <v>0.20514182992691929</v>
      </c>
      <c r="O338" s="69">
        <v>51.621766285494999</v>
      </c>
      <c r="P338" s="78">
        <v>171.276286</v>
      </c>
      <c r="Q338" s="78"/>
      <c r="R338" s="78"/>
      <c r="S338" s="78"/>
      <c r="T338" s="75"/>
      <c r="U338" s="75"/>
      <c r="V338" s="76"/>
      <c r="W338" s="77"/>
    </row>
    <row r="339" spans="1:23" x14ac:dyDescent="0.25">
      <c r="A339" s="103"/>
      <c r="B339" s="98"/>
      <c r="C339" s="103"/>
      <c r="D339" s="107"/>
      <c r="E339" s="104"/>
      <c r="F339" s="69">
        <v>5</v>
      </c>
      <c r="G339" s="104"/>
      <c r="H339" s="69" t="s">
        <v>75</v>
      </c>
      <c r="I339" s="69">
        <v>75.674323496574004</v>
      </c>
      <c r="J339" s="69">
        <f t="shared" si="101"/>
        <v>255.674323496574</v>
      </c>
      <c r="K339" s="69">
        <v>48.834228252404003</v>
      </c>
      <c r="L339" s="69">
        <f t="shared" si="102"/>
        <v>0.8523180706748863</v>
      </c>
      <c r="M339" s="69">
        <v>11.753761056403</v>
      </c>
      <c r="N339" s="69">
        <f t="shared" si="103"/>
        <v>0.20514182992691929</v>
      </c>
      <c r="O339" s="69">
        <v>51.621766285494999</v>
      </c>
      <c r="P339" s="78">
        <v>178.74777399999999</v>
      </c>
      <c r="Q339" s="78"/>
      <c r="R339" s="78"/>
      <c r="S339" s="78"/>
      <c r="T339" s="75"/>
      <c r="U339" s="75"/>
      <c r="V339" s="76"/>
      <c r="W339" s="77"/>
    </row>
    <row r="340" spans="1:23" x14ac:dyDescent="0.25">
      <c r="A340" s="103"/>
      <c r="B340" s="98"/>
      <c r="C340" s="103"/>
      <c r="D340" s="107"/>
      <c r="E340" s="107">
        <v>5</v>
      </c>
      <c r="F340" s="69">
        <v>1</v>
      </c>
      <c r="G340" s="107">
        <v>368</v>
      </c>
      <c r="H340" s="69" t="s">
        <v>75</v>
      </c>
      <c r="I340" s="69">
        <v>75.674323496574004</v>
      </c>
      <c r="J340" s="69">
        <f t="shared" si="101"/>
        <v>255.674323496574</v>
      </c>
      <c r="K340" s="69">
        <v>48.834228252404003</v>
      </c>
      <c r="L340" s="69">
        <f t="shared" si="102"/>
        <v>0.8523180706748863</v>
      </c>
      <c r="M340" s="69">
        <v>11.753761056403</v>
      </c>
      <c r="N340" s="69">
        <f t="shared" si="103"/>
        <v>0.20514182992691929</v>
      </c>
      <c r="O340" s="69">
        <v>51.621766285494999</v>
      </c>
      <c r="P340" s="78">
        <v>145.579005</v>
      </c>
      <c r="Q340" s="78"/>
      <c r="R340" s="78"/>
      <c r="S340" s="78"/>
      <c r="T340" s="75"/>
      <c r="U340" s="75"/>
      <c r="V340" s="76"/>
      <c r="W340" s="77"/>
    </row>
    <row r="341" spans="1:23" x14ac:dyDescent="0.25">
      <c r="A341" s="103"/>
      <c r="B341" s="98"/>
      <c r="C341" s="103"/>
      <c r="D341" s="107"/>
      <c r="E341" s="107"/>
      <c r="F341" s="69">
        <v>2</v>
      </c>
      <c r="G341" s="107"/>
      <c r="H341" s="69" t="s">
        <v>75</v>
      </c>
      <c r="I341" s="69">
        <v>75.674323496574004</v>
      </c>
      <c r="J341" s="69">
        <f t="shared" si="101"/>
        <v>255.674323496574</v>
      </c>
      <c r="K341" s="69">
        <v>48.834228252404003</v>
      </c>
      <c r="L341" s="69">
        <f t="shared" si="102"/>
        <v>0.8523180706748863</v>
      </c>
      <c r="M341" s="69">
        <v>11.753761056403</v>
      </c>
      <c r="N341" s="69">
        <f t="shared" si="103"/>
        <v>0.20514182992691929</v>
      </c>
      <c r="O341" s="69">
        <v>51.621766285494999</v>
      </c>
      <c r="P341" s="78">
        <v>163.88545999999999</v>
      </c>
      <c r="Q341" s="78"/>
      <c r="R341" s="78"/>
      <c r="S341" s="78"/>
      <c r="T341" s="75"/>
      <c r="U341" s="75"/>
      <c r="V341" s="76"/>
      <c r="W341" s="77"/>
    </row>
    <row r="342" spans="1:23" x14ac:dyDescent="0.25">
      <c r="A342" s="103"/>
      <c r="B342" s="98"/>
      <c r="C342" s="103"/>
      <c r="D342" s="107"/>
      <c r="E342" s="107"/>
      <c r="F342" s="69">
        <v>3</v>
      </c>
      <c r="G342" s="107"/>
      <c r="H342" s="69" t="s">
        <v>75</v>
      </c>
      <c r="I342" s="69">
        <v>75.674323496574004</v>
      </c>
      <c r="J342" s="69">
        <f t="shared" si="101"/>
        <v>255.674323496574</v>
      </c>
      <c r="K342" s="69">
        <v>48.834228252404003</v>
      </c>
      <c r="L342" s="69">
        <f t="shared" si="102"/>
        <v>0.8523180706748863</v>
      </c>
      <c r="M342" s="69">
        <v>11.753761056403</v>
      </c>
      <c r="N342" s="69">
        <f t="shared" si="103"/>
        <v>0.20514182992691929</v>
      </c>
      <c r="O342" s="69">
        <v>51.621766285494999</v>
      </c>
      <c r="P342" s="78">
        <v>170.021376</v>
      </c>
      <c r="Q342" s="78"/>
      <c r="R342" s="78"/>
      <c r="S342" s="78"/>
      <c r="T342" s="75"/>
      <c r="U342" s="75"/>
      <c r="V342" s="76"/>
      <c r="W342" s="77"/>
    </row>
    <row r="343" spans="1:23" x14ac:dyDescent="0.25">
      <c r="A343" s="103"/>
      <c r="B343" s="98"/>
      <c r="C343" s="103"/>
      <c r="D343" s="107"/>
      <c r="E343" s="107"/>
      <c r="F343" s="69">
        <v>4</v>
      </c>
      <c r="G343" s="107"/>
      <c r="H343" s="69" t="s">
        <v>75</v>
      </c>
      <c r="I343" s="69">
        <v>75.674323496574004</v>
      </c>
      <c r="J343" s="69">
        <f t="shared" si="101"/>
        <v>255.674323496574</v>
      </c>
      <c r="K343" s="69">
        <v>48.834228252404003</v>
      </c>
      <c r="L343" s="69">
        <f t="shared" si="102"/>
        <v>0.8523180706748863</v>
      </c>
      <c r="M343" s="69">
        <v>11.753761056403</v>
      </c>
      <c r="N343" s="69">
        <f t="shared" si="103"/>
        <v>0.20514182992691929</v>
      </c>
      <c r="O343" s="69">
        <v>51.621766285494999</v>
      </c>
      <c r="P343" s="78">
        <v>158.46954400000001</v>
      </c>
      <c r="Q343" s="78"/>
      <c r="R343" s="78"/>
      <c r="S343" s="78"/>
      <c r="T343" s="75"/>
      <c r="U343" s="75"/>
      <c r="V343" s="76"/>
      <c r="W343" s="77"/>
    </row>
    <row r="344" spans="1:23" x14ac:dyDescent="0.25">
      <c r="A344" s="103"/>
      <c r="B344" s="98"/>
      <c r="C344" s="103"/>
      <c r="D344" s="107"/>
      <c r="E344" s="107"/>
      <c r="F344" s="69">
        <v>5</v>
      </c>
      <c r="G344" s="107"/>
      <c r="H344" s="69" t="s">
        <v>75</v>
      </c>
      <c r="I344" s="69">
        <v>75.674323496574004</v>
      </c>
      <c r="J344" s="69">
        <f t="shared" si="101"/>
        <v>255.674323496574</v>
      </c>
      <c r="K344" s="69">
        <v>48.834228252404003</v>
      </c>
      <c r="L344" s="69">
        <f t="shared" si="102"/>
        <v>0.8523180706748863</v>
      </c>
      <c r="M344" s="69">
        <v>11.753761056403</v>
      </c>
      <c r="N344" s="69">
        <f t="shared" si="103"/>
        <v>0.20514182992691929</v>
      </c>
      <c r="O344" s="69">
        <v>51.621766285494999</v>
      </c>
      <c r="P344" s="78">
        <v>228.351429</v>
      </c>
      <c r="Q344" s="78"/>
      <c r="R344" s="78"/>
      <c r="S344" s="78"/>
      <c r="T344" s="75"/>
      <c r="U344" s="75"/>
      <c r="V344" s="76"/>
      <c r="W344" s="77"/>
    </row>
    <row r="345" spans="1:23" x14ac:dyDescent="0.25">
      <c r="A345" s="103"/>
      <c r="B345" s="98"/>
      <c r="C345" s="103"/>
      <c r="D345" s="107"/>
      <c r="E345" s="107"/>
      <c r="F345" s="69">
        <v>6</v>
      </c>
      <c r="G345" s="107"/>
      <c r="H345" s="69" t="s">
        <v>75</v>
      </c>
      <c r="I345" s="69">
        <v>75.674323496574004</v>
      </c>
      <c r="J345" s="69">
        <f t="shared" si="101"/>
        <v>255.674323496574</v>
      </c>
      <c r="K345" s="69">
        <v>48.834228252404003</v>
      </c>
      <c r="L345" s="69">
        <f t="shared" si="102"/>
        <v>0.8523180706748863</v>
      </c>
      <c r="M345" s="69">
        <v>11.753761056403</v>
      </c>
      <c r="N345" s="69">
        <f t="shared" si="103"/>
        <v>0.20514182992691929</v>
      </c>
      <c r="O345" s="69">
        <v>51.621766285494999</v>
      </c>
      <c r="P345" s="78">
        <v>251.905689</v>
      </c>
      <c r="Q345" s="78"/>
      <c r="R345" s="78"/>
      <c r="S345" s="78"/>
      <c r="T345" s="75"/>
      <c r="U345" s="75"/>
      <c r="V345" s="76"/>
      <c r="W345" s="77"/>
    </row>
    <row r="346" spans="1:23" x14ac:dyDescent="0.25">
      <c r="A346" s="103"/>
      <c r="B346" s="98"/>
      <c r="C346" s="103"/>
      <c r="D346" s="107"/>
      <c r="E346" s="107"/>
      <c r="F346" s="68">
        <v>7</v>
      </c>
      <c r="G346" s="107"/>
      <c r="H346" s="68" t="s">
        <v>76</v>
      </c>
      <c r="I346" s="68">
        <v>273.70532783971998</v>
      </c>
      <c r="J346" s="68">
        <f t="shared" ref="J346:J348" si="104">I346-180</f>
        <v>93.705327839719985</v>
      </c>
      <c r="K346" s="68">
        <v>76.957039372405006</v>
      </c>
      <c r="L346" s="68">
        <f t="shared" si="102"/>
        <v>1.343153719635378</v>
      </c>
      <c r="M346" s="68">
        <v>11.863670346496001</v>
      </c>
      <c r="N346" s="68">
        <f t="shared" si="102"/>
        <v>0.20706010891757173</v>
      </c>
      <c r="O346" s="68">
        <v>65.097448526563994</v>
      </c>
      <c r="P346" s="74">
        <v>233.51091</v>
      </c>
      <c r="Q346" s="74"/>
      <c r="R346" s="74">
        <f t="shared" ref="R346:R348" si="105">P346*(1/(TAN(L346)-TAN(N346)))</f>
        <v>56.861853997377786</v>
      </c>
      <c r="S346" s="80">
        <f>AVERAGE(R346:R348)</f>
        <v>46.469421877473138</v>
      </c>
      <c r="T346" s="75">
        <f t="shared" si="99"/>
        <v>580.86777346841427</v>
      </c>
      <c r="U346" s="75">
        <f t="shared" ref="U346:U396" si="106">S346/0.02</f>
        <v>2323.4710938736571</v>
      </c>
      <c r="V346" s="76">
        <f t="shared" ref="V346:V399" si="107">S346/0.16</f>
        <v>290.43388673420714</v>
      </c>
      <c r="W346" s="77">
        <f t="shared" ref="W346:W399" si="108">S346/0.04</f>
        <v>1161.7355469368285</v>
      </c>
    </row>
    <row r="347" spans="1:23" x14ac:dyDescent="0.25">
      <c r="A347" s="103"/>
      <c r="B347" s="98"/>
      <c r="C347" s="103"/>
      <c r="D347" s="107"/>
      <c r="E347" s="107"/>
      <c r="F347" s="68">
        <v>8</v>
      </c>
      <c r="G347" s="107"/>
      <c r="H347" s="68" t="s">
        <v>76</v>
      </c>
      <c r="I347" s="68">
        <v>273.70532783971998</v>
      </c>
      <c r="J347" s="68">
        <f t="shared" si="104"/>
        <v>93.705327839719985</v>
      </c>
      <c r="K347" s="68">
        <v>76.957039372405006</v>
      </c>
      <c r="L347" s="68">
        <f t="shared" si="102"/>
        <v>1.343153719635378</v>
      </c>
      <c r="M347" s="68">
        <v>11.863670346496001</v>
      </c>
      <c r="N347" s="68">
        <f t="shared" si="102"/>
        <v>0.20706010891757173</v>
      </c>
      <c r="O347" s="68">
        <v>65.097448526563994</v>
      </c>
      <c r="P347" s="74">
        <v>159.81470999999999</v>
      </c>
      <c r="Q347" s="74"/>
      <c r="R347" s="74">
        <f t="shared" si="105"/>
        <v>38.916214692723656</v>
      </c>
      <c r="S347" s="81">
        <v>46.469421877473138</v>
      </c>
      <c r="T347" s="75">
        <f t="shared" si="99"/>
        <v>580.86777346841427</v>
      </c>
      <c r="U347" s="75">
        <f t="shared" si="106"/>
        <v>2323.4710938736571</v>
      </c>
      <c r="V347" s="76">
        <f t="shared" si="107"/>
        <v>290.43388673420714</v>
      </c>
      <c r="W347" s="77">
        <f t="shared" si="108"/>
        <v>1161.7355469368285</v>
      </c>
    </row>
    <row r="348" spans="1:23" x14ac:dyDescent="0.25">
      <c r="A348" s="103"/>
      <c r="B348" s="98"/>
      <c r="C348" s="103"/>
      <c r="D348" s="107"/>
      <c r="E348" s="107"/>
      <c r="F348" s="68">
        <v>9</v>
      </c>
      <c r="G348" s="107"/>
      <c r="H348" s="68" t="s">
        <v>76</v>
      </c>
      <c r="I348" s="68">
        <v>273.70532783971998</v>
      </c>
      <c r="J348" s="68">
        <f t="shared" si="104"/>
        <v>93.705327839719985</v>
      </c>
      <c r="K348" s="68">
        <v>76.957039372405006</v>
      </c>
      <c r="L348" s="68">
        <f t="shared" si="102"/>
        <v>1.343153719635378</v>
      </c>
      <c r="M348" s="68">
        <v>11.863670346496001</v>
      </c>
      <c r="N348" s="68">
        <f t="shared" si="102"/>
        <v>0.20706010891757173</v>
      </c>
      <c r="O348" s="68">
        <v>65.097448526563994</v>
      </c>
      <c r="P348" s="74">
        <v>179.173317</v>
      </c>
      <c r="Q348" s="74"/>
      <c r="R348" s="74">
        <f t="shared" si="105"/>
        <v>43.630196942317973</v>
      </c>
      <c r="S348" s="82">
        <v>46.469421877473138</v>
      </c>
      <c r="T348" s="75">
        <f t="shared" si="99"/>
        <v>580.86777346841427</v>
      </c>
      <c r="U348" s="75">
        <f t="shared" si="106"/>
        <v>2323.4710938736571</v>
      </c>
      <c r="V348" s="76">
        <f t="shared" si="107"/>
        <v>290.43388673420714</v>
      </c>
      <c r="W348" s="77">
        <f t="shared" si="108"/>
        <v>1161.7355469368285</v>
      </c>
    </row>
    <row r="349" spans="1:23" x14ac:dyDescent="0.25">
      <c r="A349" s="103"/>
      <c r="B349" s="98"/>
      <c r="C349" s="103"/>
      <c r="D349" s="107"/>
      <c r="E349" s="104">
        <v>6</v>
      </c>
      <c r="F349" s="69">
        <v>1</v>
      </c>
      <c r="G349" s="104">
        <v>371</v>
      </c>
      <c r="H349" s="69" t="s">
        <v>75</v>
      </c>
      <c r="I349" s="69">
        <v>75.674323496574004</v>
      </c>
      <c r="J349" s="69">
        <f t="shared" ref="J349:J352" si="109">I349+180</f>
        <v>255.674323496574</v>
      </c>
      <c r="K349" s="69">
        <v>48.834228252404003</v>
      </c>
      <c r="L349" s="69">
        <f t="shared" si="102"/>
        <v>0.8523180706748863</v>
      </c>
      <c r="M349" s="69">
        <v>11.753761056403</v>
      </c>
      <c r="N349" s="69">
        <f t="shared" si="102"/>
        <v>0.20514182992691929</v>
      </c>
      <c r="O349" s="69">
        <v>51.621766285494999</v>
      </c>
      <c r="P349" s="78">
        <v>212.71757299999999</v>
      </c>
      <c r="Q349" s="78"/>
      <c r="R349" s="78"/>
      <c r="S349" s="78"/>
      <c r="T349" s="75"/>
      <c r="U349" s="75"/>
      <c r="V349" s="76"/>
      <c r="W349" s="77"/>
    </row>
    <row r="350" spans="1:23" x14ac:dyDescent="0.25">
      <c r="A350" s="103"/>
      <c r="B350" s="98"/>
      <c r="C350" s="103"/>
      <c r="D350" s="107"/>
      <c r="E350" s="104"/>
      <c r="F350" s="69">
        <v>2</v>
      </c>
      <c r="G350" s="104"/>
      <c r="H350" s="69" t="s">
        <v>75</v>
      </c>
      <c r="I350" s="69">
        <v>75.674323496574004</v>
      </c>
      <c r="J350" s="69">
        <f t="shared" si="109"/>
        <v>255.674323496574</v>
      </c>
      <c r="K350" s="69">
        <v>48.834228252404003</v>
      </c>
      <c r="L350" s="69">
        <f t="shared" si="102"/>
        <v>0.8523180706748863</v>
      </c>
      <c r="M350" s="69">
        <v>11.753761056403</v>
      </c>
      <c r="N350" s="69">
        <f t="shared" si="102"/>
        <v>0.20514182992691929</v>
      </c>
      <c r="O350" s="69">
        <v>51.621766285494999</v>
      </c>
      <c r="P350" s="78">
        <v>83.312984999999998</v>
      </c>
      <c r="Q350" s="78"/>
      <c r="R350" s="78"/>
      <c r="S350" s="78"/>
      <c r="T350" s="75"/>
      <c r="U350" s="75"/>
      <c r="V350" s="76"/>
      <c r="W350" s="77"/>
    </row>
    <row r="351" spans="1:23" x14ac:dyDescent="0.25">
      <c r="A351" s="103"/>
      <c r="B351" s="98"/>
      <c r="C351" s="103"/>
      <c r="D351" s="107"/>
      <c r="E351" s="104"/>
      <c r="F351" s="69">
        <v>3</v>
      </c>
      <c r="G351" s="104"/>
      <c r="H351" s="69" t="s">
        <v>75</v>
      </c>
      <c r="I351" s="69">
        <v>75.674323496574004</v>
      </c>
      <c r="J351" s="69">
        <f t="shared" si="109"/>
        <v>255.674323496574</v>
      </c>
      <c r="K351" s="69">
        <v>48.834228252404003</v>
      </c>
      <c r="L351" s="69">
        <f t="shared" ref="L351:L352" si="110">RADIANS(K351)</f>
        <v>0.8523180706748863</v>
      </c>
      <c r="M351" s="69">
        <v>11.753761056403</v>
      </c>
      <c r="N351" s="69">
        <f t="shared" ref="N351:N352" si="111">RADIANS(M351)</f>
        <v>0.20514182992691929</v>
      </c>
      <c r="O351" s="69">
        <v>51.621766285494999</v>
      </c>
      <c r="P351" s="78">
        <v>118.35241499999999</v>
      </c>
      <c r="Q351" s="78"/>
      <c r="R351" s="78"/>
      <c r="S351" s="78"/>
      <c r="T351" s="75"/>
      <c r="U351" s="75"/>
      <c r="V351" s="76"/>
      <c r="W351" s="77"/>
    </row>
    <row r="352" spans="1:23" x14ac:dyDescent="0.25">
      <c r="A352" s="103"/>
      <c r="B352" s="98"/>
      <c r="C352" s="103"/>
      <c r="D352" s="107"/>
      <c r="E352" s="104"/>
      <c r="F352" s="69">
        <v>4</v>
      </c>
      <c r="G352" s="104"/>
      <c r="H352" s="69" t="s">
        <v>75</v>
      </c>
      <c r="I352" s="69">
        <v>75.674323496574004</v>
      </c>
      <c r="J352" s="69">
        <f t="shared" si="109"/>
        <v>255.674323496574</v>
      </c>
      <c r="K352" s="69">
        <v>48.834228252404003</v>
      </c>
      <c r="L352" s="69">
        <f t="shared" si="110"/>
        <v>0.8523180706748863</v>
      </c>
      <c r="M352" s="69">
        <v>11.753761056403</v>
      </c>
      <c r="N352" s="69">
        <f t="shared" si="111"/>
        <v>0.20514182992691929</v>
      </c>
      <c r="O352" s="69">
        <v>51.621766285494999</v>
      </c>
      <c r="P352" s="78">
        <v>106.531567</v>
      </c>
      <c r="Q352" s="78"/>
      <c r="R352" s="78"/>
      <c r="S352" s="78"/>
      <c r="T352" s="75"/>
      <c r="U352" s="75"/>
      <c r="V352" s="76"/>
      <c r="W352" s="77"/>
    </row>
    <row r="353" spans="1:23" x14ac:dyDescent="0.25">
      <c r="A353" s="103"/>
      <c r="B353" s="98"/>
      <c r="C353" s="103"/>
      <c r="D353" s="104" t="s">
        <v>26</v>
      </c>
      <c r="E353" s="69">
        <v>7</v>
      </c>
      <c r="F353" s="69"/>
      <c r="G353" s="69">
        <v>370</v>
      </c>
      <c r="H353" s="69"/>
      <c r="I353" s="69"/>
      <c r="J353" s="69"/>
      <c r="K353" s="69"/>
      <c r="L353" s="69"/>
      <c r="M353" s="69"/>
      <c r="N353" s="69"/>
      <c r="O353" s="69"/>
      <c r="P353" s="78"/>
      <c r="Q353" s="78"/>
      <c r="R353" s="78"/>
      <c r="S353" s="78"/>
      <c r="T353" s="75"/>
      <c r="U353" s="75"/>
      <c r="V353" s="76"/>
      <c r="W353" s="77"/>
    </row>
    <row r="354" spans="1:23" x14ac:dyDescent="0.25">
      <c r="A354" s="103"/>
      <c r="B354" s="98"/>
      <c r="C354" s="103"/>
      <c r="D354" s="104"/>
      <c r="E354" s="69">
        <v>8</v>
      </c>
      <c r="F354" s="69"/>
      <c r="G354" s="69">
        <v>372</v>
      </c>
      <c r="H354" s="69"/>
      <c r="I354" s="69"/>
      <c r="J354" s="69"/>
      <c r="K354" s="69"/>
      <c r="L354" s="69"/>
      <c r="M354" s="69"/>
      <c r="N354" s="69"/>
      <c r="O354" s="69"/>
      <c r="P354" s="78"/>
      <c r="Q354" s="78"/>
      <c r="R354" s="78"/>
      <c r="S354" s="78"/>
      <c r="T354" s="75"/>
      <c r="U354" s="75"/>
      <c r="V354" s="76"/>
      <c r="W354" s="77"/>
    </row>
    <row r="355" spans="1:23" x14ac:dyDescent="0.25">
      <c r="A355" s="103"/>
      <c r="B355" s="98"/>
      <c r="C355" s="103"/>
      <c r="D355" s="104"/>
      <c r="E355" s="69">
        <v>9</v>
      </c>
      <c r="F355" s="69"/>
      <c r="G355" s="69">
        <v>366</v>
      </c>
      <c r="H355" s="69"/>
      <c r="I355" s="69"/>
      <c r="J355" s="69"/>
      <c r="K355" s="69"/>
      <c r="L355" s="69"/>
      <c r="M355" s="69"/>
      <c r="N355" s="69"/>
      <c r="O355" s="69"/>
      <c r="P355" s="78"/>
      <c r="Q355" s="78"/>
      <c r="R355" s="78"/>
      <c r="S355" s="78"/>
      <c r="T355" s="75"/>
      <c r="U355" s="75"/>
      <c r="V355" s="76"/>
      <c r="W355" s="77"/>
    </row>
    <row r="356" spans="1:23" x14ac:dyDescent="0.25">
      <c r="A356" s="103"/>
      <c r="B356" s="98"/>
      <c r="C356" s="103"/>
      <c r="D356" s="107" t="s">
        <v>24</v>
      </c>
      <c r="E356" s="104">
        <v>10</v>
      </c>
      <c r="F356" s="69">
        <v>1</v>
      </c>
      <c r="G356" s="104">
        <v>369</v>
      </c>
      <c r="H356" s="69" t="s">
        <v>75</v>
      </c>
      <c r="I356" s="69">
        <v>75.674323496574004</v>
      </c>
      <c r="J356" s="69">
        <f t="shared" ref="J356:J360" si="112">I356+180</f>
        <v>255.674323496574</v>
      </c>
      <c r="K356" s="69">
        <v>48.834228252404003</v>
      </c>
      <c r="L356" s="69">
        <f t="shared" ref="L356:L361" si="113">RADIANS(K356)</f>
        <v>0.8523180706748863</v>
      </c>
      <c r="M356" s="69">
        <v>11.753761056403</v>
      </c>
      <c r="N356" s="69">
        <f t="shared" ref="N356:N361" si="114">RADIANS(M356)</f>
        <v>0.20514182992691929</v>
      </c>
      <c r="O356" s="69">
        <v>51.621766285494999</v>
      </c>
      <c r="P356" s="78">
        <v>142.830626</v>
      </c>
      <c r="Q356" s="78"/>
      <c r="R356" s="78"/>
      <c r="S356" s="78"/>
      <c r="T356" s="75"/>
      <c r="U356" s="75"/>
      <c r="V356" s="76"/>
      <c r="W356" s="77"/>
    </row>
    <row r="357" spans="1:23" x14ac:dyDescent="0.25">
      <c r="A357" s="103"/>
      <c r="B357" s="98"/>
      <c r="C357" s="103"/>
      <c r="D357" s="107"/>
      <c r="E357" s="104"/>
      <c r="F357" s="69">
        <v>2</v>
      </c>
      <c r="G357" s="104"/>
      <c r="H357" s="69" t="s">
        <v>75</v>
      </c>
      <c r="I357" s="69">
        <v>75.674323496574004</v>
      </c>
      <c r="J357" s="69">
        <f t="shared" si="112"/>
        <v>255.674323496574</v>
      </c>
      <c r="K357" s="69">
        <v>48.834228252404003</v>
      </c>
      <c r="L357" s="69">
        <f t="shared" si="113"/>
        <v>0.8523180706748863</v>
      </c>
      <c r="M357" s="69">
        <v>11.753761056403</v>
      </c>
      <c r="N357" s="69">
        <f t="shared" si="114"/>
        <v>0.20514182992691929</v>
      </c>
      <c r="O357" s="69">
        <v>51.621766285494999</v>
      </c>
      <c r="P357" s="78">
        <v>100.54631999999999</v>
      </c>
      <c r="Q357" s="78"/>
      <c r="R357" s="78"/>
      <c r="S357" s="78"/>
      <c r="T357" s="75"/>
      <c r="U357" s="75"/>
      <c r="V357" s="76"/>
      <c r="W357" s="77"/>
    </row>
    <row r="358" spans="1:23" x14ac:dyDescent="0.25">
      <c r="A358" s="103"/>
      <c r="B358" s="98"/>
      <c r="C358" s="103"/>
      <c r="D358" s="107"/>
      <c r="E358" s="107">
        <v>11</v>
      </c>
      <c r="F358" s="69">
        <v>1</v>
      </c>
      <c r="G358" s="107">
        <v>364</v>
      </c>
      <c r="H358" s="69" t="s">
        <v>75</v>
      </c>
      <c r="I358" s="69">
        <v>75.674323496574004</v>
      </c>
      <c r="J358" s="69">
        <f t="shared" si="112"/>
        <v>255.674323496574</v>
      </c>
      <c r="K358" s="69">
        <v>48.834228252404003</v>
      </c>
      <c r="L358" s="69">
        <f t="shared" si="113"/>
        <v>0.8523180706748863</v>
      </c>
      <c r="M358" s="69">
        <v>11.753761056403</v>
      </c>
      <c r="N358" s="69">
        <f t="shared" si="114"/>
        <v>0.20514182992691929</v>
      </c>
      <c r="O358" s="69">
        <v>51.621766285494999</v>
      </c>
      <c r="P358" s="78">
        <v>210.83093600000001</v>
      </c>
      <c r="Q358" s="78"/>
      <c r="R358" s="78"/>
      <c r="S358" s="78"/>
      <c r="T358" s="75"/>
      <c r="U358" s="75"/>
      <c r="V358" s="76"/>
      <c r="W358" s="77"/>
    </row>
    <row r="359" spans="1:23" x14ac:dyDescent="0.25">
      <c r="A359" s="103"/>
      <c r="B359" s="98"/>
      <c r="C359" s="103"/>
      <c r="D359" s="107"/>
      <c r="E359" s="107"/>
      <c r="F359" s="69">
        <v>2</v>
      </c>
      <c r="G359" s="107"/>
      <c r="H359" s="69" t="s">
        <v>75</v>
      </c>
      <c r="I359" s="69">
        <v>75.674323496574004</v>
      </c>
      <c r="J359" s="69">
        <f t="shared" si="112"/>
        <v>255.674323496574</v>
      </c>
      <c r="K359" s="69">
        <v>48.834228252404003</v>
      </c>
      <c r="L359" s="69">
        <f t="shared" si="113"/>
        <v>0.8523180706748863</v>
      </c>
      <c r="M359" s="69">
        <v>11.753761056403</v>
      </c>
      <c r="N359" s="69">
        <f t="shared" si="114"/>
        <v>0.20514182992691929</v>
      </c>
      <c r="O359" s="69">
        <v>51.621766285494999</v>
      </c>
      <c r="P359" s="78">
        <v>226.39215100000001</v>
      </c>
      <c r="Q359" s="78"/>
      <c r="R359" s="78"/>
      <c r="S359" s="78"/>
      <c r="T359" s="75"/>
      <c r="U359" s="75"/>
      <c r="V359" s="76"/>
      <c r="W359" s="77"/>
    </row>
    <row r="360" spans="1:23" x14ac:dyDescent="0.25">
      <c r="A360" s="103"/>
      <c r="B360" s="98"/>
      <c r="C360" s="103"/>
      <c r="D360" s="107"/>
      <c r="E360" s="107"/>
      <c r="F360" s="69">
        <v>3</v>
      </c>
      <c r="G360" s="107"/>
      <c r="H360" s="69" t="s">
        <v>75</v>
      </c>
      <c r="I360" s="69">
        <v>75.674323496574004</v>
      </c>
      <c r="J360" s="69">
        <f t="shared" si="112"/>
        <v>255.674323496574</v>
      </c>
      <c r="K360" s="69">
        <v>48.834228252404003</v>
      </c>
      <c r="L360" s="69">
        <f t="shared" si="113"/>
        <v>0.8523180706748863</v>
      </c>
      <c r="M360" s="69">
        <v>11.753761056403</v>
      </c>
      <c r="N360" s="69">
        <f t="shared" si="114"/>
        <v>0.20514182992691929</v>
      </c>
      <c r="O360" s="69">
        <v>51.621766285494999</v>
      </c>
      <c r="P360" s="78">
        <v>224.095876</v>
      </c>
      <c r="Q360" s="78"/>
      <c r="R360" s="78"/>
      <c r="S360" s="78"/>
      <c r="T360" s="75"/>
      <c r="U360" s="75"/>
      <c r="V360" s="76"/>
      <c r="W360" s="77"/>
    </row>
    <row r="361" spans="1:23" x14ac:dyDescent="0.25">
      <c r="A361" s="103"/>
      <c r="B361" s="98"/>
      <c r="C361" s="103"/>
      <c r="D361" s="107"/>
      <c r="E361" s="107"/>
      <c r="F361" s="68">
        <v>4</v>
      </c>
      <c r="G361" s="107"/>
      <c r="H361" s="68" t="s">
        <v>76</v>
      </c>
      <c r="I361" s="68">
        <v>273.70532783971998</v>
      </c>
      <c r="J361" s="68">
        <f t="shared" ref="J361" si="115">I361-180</f>
        <v>93.705327839719985</v>
      </c>
      <c r="K361" s="68">
        <v>76.957039372405006</v>
      </c>
      <c r="L361" s="68">
        <f t="shared" si="113"/>
        <v>1.343153719635378</v>
      </c>
      <c r="M361" s="68">
        <v>11.863670346496001</v>
      </c>
      <c r="N361" s="68">
        <f t="shared" si="114"/>
        <v>0.20706010891757173</v>
      </c>
      <c r="O361" s="68">
        <v>65.097448526563994</v>
      </c>
      <c r="P361" s="74">
        <v>430.79567400000002</v>
      </c>
      <c r="Q361" s="74"/>
      <c r="R361" s="74">
        <f t="shared" ref="R361" si="116">P361*(1/(TAN(L361)-TAN(N361)))</f>
        <v>104.90233932834212</v>
      </c>
      <c r="S361" s="74">
        <v>104.90233932834212</v>
      </c>
      <c r="T361" s="75">
        <f t="shared" si="99"/>
        <v>1311.2792416042764</v>
      </c>
      <c r="U361" s="75">
        <f t="shared" si="106"/>
        <v>5245.1169664171057</v>
      </c>
      <c r="V361" s="76">
        <f t="shared" si="107"/>
        <v>655.63962080213821</v>
      </c>
      <c r="W361" s="77">
        <f t="shared" si="108"/>
        <v>2622.5584832085528</v>
      </c>
    </row>
    <row r="362" spans="1:23" x14ac:dyDescent="0.25">
      <c r="A362" s="103"/>
      <c r="B362" s="98"/>
      <c r="C362" s="103"/>
      <c r="D362" s="104" t="s">
        <v>26</v>
      </c>
      <c r="E362" s="69">
        <v>12</v>
      </c>
      <c r="F362" s="69"/>
      <c r="G362" s="69">
        <v>365</v>
      </c>
      <c r="H362" s="69"/>
      <c r="I362" s="69"/>
      <c r="J362" s="69"/>
      <c r="K362" s="69"/>
      <c r="L362" s="69"/>
      <c r="M362" s="69"/>
      <c r="N362" s="69"/>
      <c r="O362" s="69"/>
      <c r="P362" s="78"/>
      <c r="Q362" s="78"/>
      <c r="R362" s="78"/>
      <c r="S362" s="78"/>
      <c r="T362" s="75"/>
      <c r="U362" s="75"/>
      <c r="V362" s="76"/>
      <c r="W362" s="77"/>
    </row>
    <row r="363" spans="1:23" x14ac:dyDescent="0.25">
      <c r="A363" s="103"/>
      <c r="B363" s="98"/>
      <c r="C363" s="103"/>
      <c r="D363" s="104"/>
      <c r="E363" s="69">
        <v>13</v>
      </c>
      <c r="F363" s="69"/>
      <c r="G363" s="69">
        <v>362</v>
      </c>
      <c r="H363" s="69"/>
      <c r="I363" s="69"/>
      <c r="J363" s="69"/>
      <c r="K363" s="69"/>
      <c r="L363" s="69"/>
      <c r="M363" s="69"/>
      <c r="N363" s="69"/>
      <c r="O363" s="69"/>
      <c r="P363" s="78"/>
      <c r="Q363" s="78"/>
      <c r="R363" s="78"/>
      <c r="S363" s="78"/>
      <c r="T363" s="75"/>
      <c r="U363" s="75"/>
      <c r="V363" s="76"/>
      <c r="W363" s="77"/>
    </row>
    <row r="364" spans="1:23" x14ac:dyDescent="0.25">
      <c r="A364" s="103"/>
      <c r="B364" s="98"/>
      <c r="C364" s="103"/>
      <c r="D364" s="104"/>
      <c r="E364" s="69">
        <v>14</v>
      </c>
      <c r="F364" s="69"/>
      <c r="G364" s="69">
        <v>363</v>
      </c>
      <c r="H364" s="69"/>
      <c r="I364" s="69"/>
      <c r="J364" s="69"/>
      <c r="K364" s="69"/>
      <c r="L364" s="69"/>
      <c r="M364" s="69"/>
      <c r="N364" s="69"/>
      <c r="O364" s="69"/>
      <c r="P364" s="78"/>
      <c r="Q364" s="78"/>
      <c r="R364" s="78"/>
      <c r="S364" s="78"/>
      <c r="T364" s="75"/>
      <c r="U364" s="75"/>
      <c r="V364" s="76"/>
      <c r="W364" s="77"/>
    </row>
    <row r="365" spans="1:23" x14ac:dyDescent="0.25">
      <c r="A365" s="103"/>
      <c r="B365" s="98"/>
      <c r="C365" s="103"/>
      <c r="D365" s="104"/>
      <c r="E365" s="69">
        <v>15</v>
      </c>
      <c r="F365" s="69"/>
      <c r="G365" s="69">
        <v>361</v>
      </c>
      <c r="H365" s="69"/>
      <c r="I365" s="69"/>
      <c r="J365" s="69"/>
      <c r="K365" s="69"/>
      <c r="L365" s="69"/>
      <c r="M365" s="69"/>
      <c r="N365" s="69"/>
      <c r="O365" s="69"/>
      <c r="P365" s="78"/>
      <c r="Q365" s="78"/>
      <c r="R365" s="78"/>
      <c r="S365" s="78"/>
      <c r="T365" s="75"/>
      <c r="U365" s="75"/>
      <c r="V365" s="76"/>
      <c r="W365" s="77"/>
    </row>
    <row r="366" spans="1:23" x14ac:dyDescent="0.25">
      <c r="A366" s="103"/>
      <c r="B366" s="98"/>
      <c r="C366" s="103"/>
      <c r="D366" s="104"/>
      <c r="E366" s="69">
        <v>16</v>
      </c>
      <c r="F366" s="69"/>
      <c r="G366" s="69">
        <v>360</v>
      </c>
      <c r="H366" s="69"/>
      <c r="I366" s="69"/>
      <c r="J366" s="69"/>
      <c r="K366" s="69"/>
      <c r="L366" s="69"/>
      <c r="M366" s="69"/>
      <c r="N366" s="69"/>
      <c r="O366" s="69"/>
      <c r="P366" s="78"/>
      <c r="Q366" s="78"/>
      <c r="R366" s="78"/>
      <c r="S366" s="78"/>
      <c r="T366" s="75"/>
      <c r="U366" s="75"/>
      <c r="V366" s="76"/>
      <c r="W366" s="77"/>
    </row>
    <row r="367" spans="1:23" x14ac:dyDescent="0.25">
      <c r="A367" s="103"/>
      <c r="B367" s="98"/>
      <c r="C367" s="103"/>
      <c r="D367" s="104"/>
      <c r="E367" s="69">
        <v>17</v>
      </c>
      <c r="F367" s="69"/>
      <c r="G367" s="69">
        <v>359</v>
      </c>
      <c r="H367" s="69"/>
      <c r="I367" s="69"/>
      <c r="J367" s="69"/>
      <c r="K367" s="69"/>
      <c r="L367" s="69"/>
      <c r="M367" s="69"/>
      <c r="N367" s="69"/>
      <c r="O367" s="69"/>
      <c r="P367" s="78"/>
      <c r="Q367" s="78"/>
      <c r="R367" s="78"/>
      <c r="S367" s="78"/>
      <c r="T367" s="75"/>
      <c r="U367" s="75"/>
      <c r="V367" s="76"/>
      <c r="W367" s="77"/>
    </row>
    <row r="368" spans="1:23" x14ac:dyDescent="0.25">
      <c r="A368" s="103"/>
      <c r="B368" s="98"/>
      <c r="C368" s="103"/>
      <c r="D368" s="104"/>
      <c r="E368" s="69">
        <v>18</v>
      </c>
      <c r="F368" s="69"/>
      <c r="G368" s="69">
        <v>358</v>
      </c>
      <c r="H368" s="69"/>
      <c r="I368" s="69"/>
      <c r="J368" s="69"/>
      <c r="K368" s="69"/>
      <c r="L368" s="69"/>
      <c r="M368" s="69"/>
      <c r="N368" s="69"/>
      <c r="O368" s="69"/>
      <c r="P368" s="78"/>
      <c r="Q368" s="78"/>
      <c r="R368" s="78"/>
      <c r="S368" s="78"/>
      <c r="T368" s="75"/>
      <c r="U368" s="75"/>
      <c r="V368" s="76"/>
      <c r="W368" s="77"/>
    </row>
    <row r="369" spans="1:23" x14ac:dyDescent="0.25">
      <c r="A369" s="103"/>
      <c r="B369" s="98"/>
      <c r="C369" s="103"/>
      <c r="D369" s="104"/>
      <c r="E369" s="69">
        <v>19</v>
      </c>
      <c r="F369" s="69"/>
      <c r="G369" s="69">
        <v>356</v>
      </c>
      <c r="H369" s="69"/>
      <c r="I369" s="69"/>
      <c r="J369" s="69"/>
      <c r="K369" s="69"/>
      <c r="L369" s="69"/>
      <c r="M369" s="69"/>
      <c r="N369" s="69"/>
      <c r="O369" s="69"/>
      <c r="P369" s="78"/>
      <c r="Q369" s="78"/>
      <c r="R369" s="78"/>
      <c r="S369" s="78"/>
      <c r="T369" s="75"/>
      <c r="U369" s="75"/>
      <c r="V369" s="76"/>
      <c r="W369" s="77"/>
    </row>
    <row r="370" spans="1:23" x14ac:dyDescent="0.25">
      <c r="A370" s="103"/>
      <c r="B370" s="98"/>
      <c r="C370" s="103"/>
      <c r="D370" s="104"/>
      <c r="E370" s="69">
        <v>20</v>
      </c>
      <c r="F370" s="69"/>
      <c r="G370" s="69">
        <v>355</v>
      </c>
      <c r="H370" s="69"/>
      <c r="I370" s="69"/>
      <c r="J370" s="69"/>
      <c r="K370" s="69"/>
      <c r="L370" s="69"/>
      <c r="M370" s="69"/>
      <c r="N370" s="69"/>
      <c r="O370" s="69"/>
      <c r="P370" s="78"/>
      <c r="Q370" s="78"/>
      <c r="R370" s="78"/>
      <c r="S370" s="78"/>
      <c r="T370" s="75"/>
      <c r="U370" s="75"/>
      <c r="V370" s="76"/>
      <c r="W370" s="77"/>
    </row>
    <row r="371" spans="1:23" x14ac:dyDescent="0.25">
      <c r="A371" s="103"/>
      <c r="B371" s="98"/>
      <c r="C371" s="103"/>
      <c r="D371" s="104"/>
      <c r="E371" s="69">
        <v>21</v>
      </c>
      <c r="F371" s="69"/>
      <c r="G371" s="69">
        <v>357</v>
      </c>
      <c r="H371" s="69"/>
      <c r="I371" s="69"/>
      <c r="J371" s="69"/>
      <c r="K371" s="69"/>
      <c r="L371" s="69"/>
      <c r="M371" s="69"/>
      <c r="N371" s="69"/>
      <c r="O371" s="69"/>
      <c r="P371" s="78"/>
      <c r="Q371" s="78"/>
      <c r="R371" s="78"/>
      <c r="S371" s="78"/>
      <c r="T371" s="75"/>
      <c r="U371" s="75"/>
      <c r="V371" s="76"/>
      <c r="W371" s="77"/>
    </row>
    <row r="372" spans="1:23" x14ac:dyDescent="0.25">
      <c r="A372" s="103"/>
      <c r="B372" s="98"/>
      <c r="C372" s="103"/>
      <c r="D372" s="104"/>
      <c r="E372" s="69">
        <v>22</v>
      </c>
      <c r="F372" s="69">
        <v>1</v>
      </c>
      <c r="G372" s="69">
        <v>354</v>
      </c>
      <c r="H372" s="69" t="s">
        <v>77</v>
      </c>
      <c r="I372" s="69">
        <v>72.774960487940007</v>
      </c>
      <c r="J372" s="69">
        <f t="shared" ref="J372" si="117">I372+180</f>
        <v>252.77496048794001</v>
      </c>
      <c r="K372" s="69">
        <v>47.150169572884003</v>
      </c>
      <c r="L372" s="69">
        <f t="shared" ref="L372" si="118">RADIANS(K372)</f>
        <v>0.82292570192047432</v>
      </c>
      <c r="M372" s="69">
        <v>13.416105375788</v>
      </c>
      <c r="N372" s="69">
        <f t="shared" ref="N372" si="119">RADIANS(M372)</f>
        <v>0.23415521160201172</v>
      </c>
      <c r="O372" s="69">
        <v>53.789113543134</v>
      </c>
      <c r="P372" s="78">
        <v>245.36488199999999</v>
      </c>
      <c r="Q372" s="78"/>
      <c r="R372" s="78"/>
      <c r="S372" s="78"/>
      <c r="T372" s="75"/>
      <c r="U372" s="75"/>
      <c r="V372" s="76"/>
      <c r="W372" s="77"/>
    </row>
    <row r="373" spans="1:23" x14ac:dyDescent="0.25">
      <c r="A373" s="103"/>
      <c r="B373" s="98"/>
      <c r="C373" s="103" t="s">
        <v>78</v>
      </c>
      <c r="D373" s="104"/>
      <c r="E373" s="69">
        <v>1</v>
      </c>
      <c r="F373" s="69"/>
      <c r="G373" s="69">
        <v>339</v>
      </c>
      <c r="H373" s="69"/>
      <c r="I373" s="69"/>
      <c r="J373" s="69"/>
      <c r="K373" s="69"/>
      <c r="L373" s="69"/>
      <c r="M373" s="69"/>
      <c r="N373" s="69"/>
      <c r="O373" s="69"/>
      <c r="P373" s="78"/>
      <c r="Q373" s="78"/>
      <c r="R373" s="78"/>
      <c r="S373" s="78"/>
      <c r="T373" s="75"/>
      <c r="U373" s="75"/>
      <c r="V373" s="76"/>
      <c r="W373" s="77"/>
    </row>
    <row r="374" spans="1:23" x14ac:dyDescent="0.25">
      <c r="A374" s="103"/>
      <c r="B374" s="98"/>
      <c r="C374" s="103"/>
      <c r="D374" s="104"/>
      <c r="E374" s="69">
        <v>2</v>
      </c>
      <c r="F374" s="69"/>
      <c r="G374" s="69">
        <v>340</v>
      </c>
      <c r="H374" s="69"/>
      <c r="I374" s="69"/>
      <c r="J374" s="69"/>
      <c r="K374" s="69"/>
      <c r="L374" s="69"/>
      <c r="M374" s="69"/>
      <c r="N374" s="69"/>
      <c r="O374" s="69"/>
      <c r="P374" s="78"/>
      <c r="Q374" s="78"/>
      <c r="R374" s="78"/>
      <c r="S374" s="78"/>
      <c r="T374" s="75"/>
      <c r="U374" s="75"/>
      <c r="V374" s="76"/>
      <c r="W374" s="77"/>
    </row>
    <row r="375" spans="1:23" x14ac:dyDescent="0.25">
      <c r="A375" s="103"/>
      <c r="B375" s="98"/>
      <c r="C375" s="103"/>
      <c r="D375" s="104"/>
      <c r="E375" s="69">
        <v>3</v>
      </c>
      <c r="F375" s="69"/>
      <c r="G375" s="69">
        <v>394</v>
      </c>
      <c r="H375" s="69"/>
      <c r="I375" s="69"/>
      <c r="J375" s="69"/>
      <c r="K375" s="69"/>
      <c r="L375" s="69"/>
      <c r="M375" s="69"/>
      <c r="N375" s="69"/>
      <c r="O375" s="69"/>
      <c r="P375" s="78"/>
      <c r="Q375" s="78"/>
      <c r="R375" s="78"/>
      <c r="S375" s="78"/>
      <c r="T375" s="75"/>
      <c r="U375" s="75"/>
      <c r="V375" s="76"/>
      <c r="W375" s="77"/>
    </row>
    <row r="376" spans="1:23" x14ac:dyDescent="0.25">
      <c r="A376" s="103"/>
      <c r="B376" s="98"/>
      <c r="C376" s="103"/>
      <c r="D376" s="104"/>
      <c r="E376" s="69">
        <v>4</v>
      </c>
      <c r="F376" s="69"/>
      <c r="G376" s="69">
        <v>395</v>
      </c>
      <c r="H376" s="69"/>
      <c r="I376" s="69"/>
      <c r="J376" s="69"/>
      <c r="K376" s="69"/>
      <c r="L376" s="69"/>
      <c r="M376" s="69"/>
      <c r="N376" s="69"/>
      <c r="O376" s="69"/>
      <c r="P376" s="78"/>
      <c r="Q376" s="78"/>
      <c r="R376" s="78"/>
      <c r="S376" s="78"/>
      <c r="T376" s="75"/>
      <c r="U376" s="75"/>
      <c r="V376" s="76"/>
      <c r="W376" s="77"/>
    </row>
    <row r="377" spans="1:23" x14ac:dyDescent="0.25">
      <c r="A377" s="103"/>
      <c r="B377" s="99"/>
      <c r="C377" s="103"/>
      <c r="D377" s="104"/>
      <c r="E377" s="69">
        <v>5</v>
      </c>
      <c r="F377" s="69"/>
      <c r="G377" s="69">
        <v>396</v>
      </c>
      <c r="H377" s="69"/>
      <c r="I377" s="69"/>
      <c r="J377" s="69"/>
      <c r="K377" s="69"/>
      <c r="L377" s="69"/>
      <c r="M377" s="69"/>
      <c r="N377" s="69"/>
      <c r="O377" s="69"/>
      <c r="P377" s="78"/>
      <c r="Q377" s="78"/>
      <c r="R377" s="78"/>
      <c r="S377" s="78"/>
      <c r="T377" s="75"/>
      <c r="U377" s="75"/>
      <c r="V377" s="76"/>
      <c r="W377" s="77"/>
    </row>
    <row r="378" spans="1:23" x14ac:dyDescent="0.25">
      <c r="A378" s="103" t="s">
        <v>79</v>
      </c>
      <c r="B378" s="97" t="s">
        <v>201</v>
      </c>
      <c r="C378" s="103" t="s">
        <v>23</v>
      </c>
      <c r="D378" s="105" t="s">
        <v>24</v>
      </c>
      <c r="E378" s="105">
        <v>1</v>
      </c>
      <c r="F378" s="68">
        <v>1</v>
      </c>
      <c r="G378" s="105">
        <v>459</v>
      </c>
      <c r="H378" s="68" t="s">
        <v>80</v>
      </c>
      <c r="I378" s="68">
        <v>90.560494733224999</v>
      </c>
      <c r="J378" s="68">
        <f t="shared" ref="J378:J394" si="120">I378+180</f>
        <v>270.56049473322503</v>
      </c>
      <c r="K378" s="68">
        <v>81.959118672805005</v>
      </c>
      <c r="L378" s="68">
        <f t="shared" ref="L378:L381" si="121">RADIANS(K378)</f>
        <v>1.4304564728732125</v>
      </c>
      <c r="M378" s="68">
        <v>9.7193542510753996</v>
      </c>
      <c r="N378" s="68">
        <f t="shared" ref="N378:N381" si="122">RADIANS(M378)</f>
        <v>0.16963473284897335</v>
      </c>
      <c r="O378" s="68">
        <v>91.669823254042996</v>
      </c>
      <c r="P378" s="74">
        <v>230.43794399999999</v>
      </c>
      <c r="Q378" s="74">
        <f t="shared" ref="Q378:Q394" si="123">P378*(1/(TAN(L378)+TAN(N378)))</f>
        <v>31.78454850190035</v>
      </c>
      <c r="R378" s="74"/>
      <c r="S378" s="80">
        <f>AVERAGE(Q378:Q381)</f>
        <v>32.280118778988495</v>
      </c>
      <c r="T378" s="75">
        <f t="shared" si="99"/>
        <v>403.50148473735618</v>
      </c>
      <c r="U378" s="75">
        <f t="shared" si="106"/>
        <v>1614.0059389494247</v>
      </c>
      <c r="V378" s="76">
        <f t="shared" si="107"/>
        <v>201.75074236867809</v>
      </c>
      <c r="W378" s="77">
        <f t="shared" si="108"/>
        <v>807.00296947471236</v>
      </c>
    </row>
    <row r="379" spans="1:23" x14ac:dyDescent="0.25">
      <c r="A379" s="103"/>
      <c r="B379" s="98"/>
      <c r="C379" s="103"/>
      <c r="D379" s="105"/>
      <c r="E379" s="105"/>
      <c r="F379" s="68">
        <v>2</v>
      </c>
      <c r="G379" s="105"/>
      <c r="H379" s="68" t="s">
        <v>80</v>
      </c>
      <c r="I379" s="68">
        <v>90.560494733224999</v>
      </c>
      <c r="J379" s="68">
        <f t="shared" si="120"/>
        <v>270.56049473322503</v>
      </c>
      <c r="K379" s="68">
        <v>81.959118672805005</v>
      </c>
      <c r="L379" s="68">
        <f t="shared" si="121"/>
        <v>1.4304564728732125</v>
      </c>
      <c r="M379" s="68">
        <v>9.7193542510753996</v>
      </c>
      <c r="N379" s="68">
        <f t="shared" si="122"/>
        <v>0.16963473284897335</v>
      </c>
      <c r="O379" s="68">
        <v>91.669823254042996</v>
      </c>
      <c r="P379" s="74">
        <v>250.379017</v>
      </c>
      <c r="Q379" s="74">
        <f t="shared" si="123"/>
        <v>34.535041719060956</v>
      </c>
      <c r="R379" s="74"/>
      <c r="S379" s="81">
        <v>32.280118778988495</v>
      </c>
      <c r="T379" s="75">
        <f t="shared" si="99"/>
        <v>403.50148473735618</v>
      </c>
      <c r="U379" s="75">
        <f t="shared" si="106"/>
        <v>1614.0059389494247</v>
      </c>
      <c r="V379" s="76">
        <f t="shared" si="107"/>
        <v>201.75074236867809</v>
      </c>
      <c r="W379" s="77">
        <f t="shared" si="108"/>
        <v>807.00296947471236</v>
      </c>
    </row>
    <row r="380" spans="1:23" x14ac:dyDescent="0.25">
      <c r="A380" s="103"/>
      <c r="B380" s="98"/>
      <c r="C380" s="103"/>
      <c r="D380" s="105"/>
      <c r="E380" s="105"/>
      <c r="F380" s="68">
        <v>3</v>
      </c>
      <c r="G380" s="105"/>
      <c r="H380" s="68" t="s">
        <v>80</v>
      </c>
      <c r="I380" s="68">
        <v>90.560494733224999</v>
      </c>
      <c r="J380" s="68">
        <f t="shared" si="120"/>
        <v>270.56049473322503</v>
      </c>
      <c r="K380" s="68">
        <v>81.959118672805005</v>
      </c>
      <c r="L380" s="68">
        <f t="shared" si="121"/>
        <v>1.4304564728732125</v>
      </c>
      <c r="M380" s="68">
        <v>9.7193542510753996</v>
      </c>
      <c r="N380" s="68">
        <f t="shared" si="122"/>
        <v>0.16963473284897335</v>
      </c>
      <c r="O380" s="68">
        <v>91.669823254042996</v>
      </c>
      <c r="P380" s="74">
        <v>228.289571</v>
      </c>
      <c r="Q380" s="74">
        <f t="shared" si="123"/>
        <v>31.488221149584305</v>
      </c>
      <c r="R380" s="74"/>
      <c r="S380" s="81">
        <v>32.280118778988495</v>
      </c>
      <c r="T380" s="75">
        <f t="shared" si="99"/>
        <v>403.50148473735618</v>
      </c>
      <c r="U380" s="75">
        <f t="shared" si="106"/>
        <v>1614.0059389494247</v>
      </c>
      <c r="V380" s="76">
        <f t="shared" si="107"/>
        <v>201.75074236867809</v>
      </c>
      <c r="W380" s="77">
        <f t="shared" si="108"/>
        <v>807.00296947471236</v>
      </c>
    </row>
    <row r="381" spans="1:23" x14ac:dyDescent="0.25">
      <c r="A381" s="103"/>
      <c r="B381" s="98"/>
      <c r="C381" s="103"/>
      <c r="D381" s="105"/>
      <c r="E381" s="105"/>
      <c r="F381" s="68">
        <v>4</v>
      </c>
      <c r="G381" s="105"/>
      <c r="H381" s="68" t="s">
        <v>80</v>
      </c>
      <c r="I381" s="68">
        <v>90.560494733224999</v>
      </c>
      <c r="J381" s="68">
        <f t="shared" si="120"/>
        <v>270.56049473322503</v>
      </c>
      <c r="K381" s="68">
        <v>81.959118672805005</v>
      </c>
      <c r="L381" s="68">
        <f t="shared" si="121"/>
        <v>1.4304564728732125</v>
      </c>
      <c r="M381" s="68">
        <v>9.7193542510753996</v>
      </c>
      <c r="N381" s="68">
        <f t="shared" si="122"/>
        <v>0.16963473284897335</v>
      </c>
      <c r="O381" s="68">
        <v>91.669823254042996</v>
      </c>
      <c r="P381" s="74">
        <v>227.01678000000001</v>
      </c>
      <c r="Q381" s="74">
        <f t="shared" si="123"/>
        <v>31.312663745408361</v>
      </c>
      <c r="R381" s="74"/>
      <c r="S381" s="82">
        <v>32.280118778988495</v>
      </c>
      <c r="T381" s="75">
        <f t="shared" si="99"/>
        <v>403.50148473735618</v>
      </c>
      <c r="U381" s="75">
        <f t="shared" si="106"/>
        <v>1614.0059389494247</v>
      </c>
      <c r="V381" s="76">
        <f t="shared" si="107"/>
        <v>201.75074236867809</v>
      </c>
      <c r="W381" s="77">
        <f t="shared" si="108"/>
        <v>807.00296947471236</v>
      </c>
    </row>
    <row r="382" spans="1:23" x14ac:dyDescent="0.25">
      <c r="A382" s="103"/>
      <c r="B382" s="98"/>
      <c r="C382" s="103"/>
      <c r="D382" s="69" t="s">
        <v>26</v>
      </c>
      <c r="E382" s="69">
        <v>2</v>
      </c>
      <c r="F382" s="69"/>
      <c r="G382" s="69">
        <v>514</v>
      </c>
      <c r="H382" s="69"/>
      <c r="I382" s="69"/>
      <c r="J382" s="69"/>
      <c r="K382" s="69"/>
      <c r="L382" s="69"/>
      <c r="M382" s="69"/>
      <c r="N382" s="69"/>
      <c r="O382" s="69"/>
      <c r="P382" s="78"/>
      <c r="Q382" s="78"/>
      <c r="R382" s="78"/>
      <c r="S382" s="78"/>
      <c r="T382" s="75"/>
      <c r="U382" s="75"/>
      <c r="V382" s="76"/>
      <c r="W382" s="77"/>
    </row>
    <row r="383" spans="1:23" x14ac:dyDescent="0.25">
      <c r="A383" s="103"/>
      <c r="B383" s="98"/>
      <c r="C383" s="103"/>
      <c r="D383" s="105" t="s">
        <v>24</v>
      </c>
      <c r="E383" s="105">
        <v>3</v>
      </c>
      <c r="F383" s="68">
        <v>1</v>
      </c>
      <c r="G383" s="105">
        <v>461</v>
      </c>
      <c r="H383" s="68" t="s">
        <v>80</v>
      </c>
      <c r="I383" s="68">
        <v>90.560494733224999</v>
      </c>
      <c r="J383" s="68">
        <f t="shared" si="120"/>
        <v>270.56049473322503</v>
      </c>
      <c r="K383" s="68">
        <v>81.959118672805005</v>
      </c>
      <c r="L383" s="68">
        <f t="shared" ref="L383:N394" si="124">RADIANS(K383)</f>
        <v>1.4304564728732125</v>
      </c>
      <c r="M383" s="68">
        <v>9.7193542510753996</v>
      </c>
      <c r="N383" s="68">
        <f t="shared" ref="N383:N389" si="125">RADIANS(M383)</f>
        <v>0.16963473284897335</v>
      </c>
      <c r="O383" s="68">
        <v>91.669823254042996</v>
      </c>
      <c r="P383" s="74">
        <v>226.612954</v>
      </c>
      <c r="Q383" s="74">
        <f t="shared" si="123"/>
        <v>31.256963599588069</v>
      </c>
      <c r="R383" s="74"/>
      <c r="S383" s="80">
        <f>AVERAGE(Q383:Q384)</f>
        <v>34.230800158727412</v>
      </c>
      <c r="T383" s="75">
        <f t="shared" si="99"/>
        <v>427.88500198409264</v>
      </c>
      <c r="U383" s="75">
        <f t="shared" si="106"/>
        <v>1711.5400079363706</v>
      </c>
      <c r="V383" s="76">
        <f t="shared" si="107"/>
        <v>213.94250099204632</v>
      </c>
      <c r="W383" s="77">
        <f t="shared" si="108"/>
        <v>855.77000396818528</v>
      </c>
    </row>
    <row r="384" spans="1:23" x14ac:dyDescent="0.25">
      <c r="A384" s="103"/>
      <c r="B384" s="98"/>
      <c r="C384" s="103"/>
      <c r="D384" s="105"/>
      <c r="E384" s="105"/>
      <c r="F384" s="68">
        <v>2</v>
      </c>
      <c r="G384" s="105"/>
      <c r="H384" s="68" t="s">
        <v>80</v>
      </c>
      <c r="I384" s="68">
        <v>90.560494733224999</v>
      </c>
      <c r="J384" s="68">
        <f t="shared" si="120"/>
        <v>270.56049473322503</v>
      </c>
      <c r="K384" s="68">
        <v>81.959118672805005</v>
      </c>
      <c r="L384" s="68">
        <f t="shared" si="124"/>
        <v>1.4304564728732125</v>
      </c>
      <c r="M384" s="68">
        <v>9.7193542510753996</v>
      </c>
      <c r="N384" s="68">
        <f t="shared" si="125"/>
        <v>0.16963473284897335</v>
      </c>
      <c r="O384" s="68">
        <v>91.669823254042996</v>
      </c>
      <c r="P384" s="74">
        <v>269.73357800000002</v>
      </c>
      <c r="Q384" s="74">
        <f t="shared" si="123"/>
        <v>37.204636717866755</v>
      </c>
      <c r="R384" s="74"/>
      <c r="S384" s="82">
        <v>34.230800158727412</v>
      </c>
      <c r="T384" s="75">
        <f t="shared" si="99"/>
        <v>427.88500198409264</v>
      </c>
      <c r="U384" s="75">
        <f t="shared" si="106"/>
        <v>1711.5400079363706</v>
      </c>
      <c r="V384" s="76">
        <f t="shared" si="107"/>
        <v>213.94250099204632</v>
      </c>
      <c r="W384" s="77">
        <f t="shared" si="108"/>
        <v>855.77000396818528</v>
      </c>
    </row>
    <row r="385" spans="1:23" x14ac:dyDescent="0.25">
      <c r="A385" s="103"/>
      <c r="B385" s="98"/>
      <c r="C385" s="103"/>
      <c r="D385" s="105"/>
      <c r="E385" s="105">
        <v>4</v>
      </c>
      <c r="F385" s="68">
        <v>1</v>
      </c>
      <c r="G385" s="105">
        <v>460</v>
      </c>
      <c r="H385" s="68" t="s">
        <v>80</v>
      </c>
      <c r="I385" s="68">
        <v>90.560494733224999</v>
      </c>
      <c r="J385" s="68">
        <f t="shared" si="120"/>
        <v>270.56049473322503</v>
      </c>
      <c r="K385" s="68">
        <v>81.959118672805005</v>
      </c>
      <c r="L385" s="68">
        <f t="shared" si="124"/>
        <v>1.4304564728732125</v>
      </c>
      <c r="M385" s="68">
        <v>9.7193542510753996</v>
      </c>
      <c r="N385" s="68">
        <f t="shared" si="125"/>
        <v>0.16963473284897335</v>
      </c>
      <c r="O385" s="68">
        <v>91.669823254042996</v>
      </c>
      <c r="P385" s="74">
        <v>311.98763300000002</v>
      </c>
      <c r="Q385" s="74">
        <f t="shared" si="123"/>
        <v>43.032783060595207</v>
      </c>
      <c r="R385" s="74"/>
      <c r="S385" s="80">
        <f>AVERAGE(Q385:Q389)</f>
        <v>26.630021371823364</v>
      </c>
      <c r="T385" s="75">
        <f t="shared" si="99"/>
        <v>332.87526714779204</v>
      </c>
      <c r="U385" s="75">
        <f t="shared" si="106"/>
        <v>1331.5010685911682</v>
      </c>
      <c r="V385" s="76">
        <f t="shared" si="107"/>
        <v>166.43763357389602</v>
      </c>
      <c r="W385" s="77">
        <f t="shared" si="108"/>
        <v>665.75053429558409</v>
      </c>
    </row>
    <row r="386" spans="1:23" x14ac:dyDescent="0.25">
      <c r="A386" s="103"/>
      <c r="B386" s="98"/>
      <c r="C386" s="103"/>
      <c r="D386" s="105"/>
      <c r="E386" s="105"/>
      <c r="F386" s="68">
        <v>2</v>
      </c>
      <c r="G386" s="105"/>
      <c r="H386" s="68" t="s">
        <v>80</v>
      </c>
      <c r="I386" s="68">
        <v>90.560494733224999</v>
      </c>
      <c r="J386" s="68">
        <f t="shared" si="120"/>
        <v>270.56049473322503</v>
      </c>
      <c r="K386" s="68">
        <v>81.959118672805005</v>
      </c>
      <c r="L386" s="68">
        <f t="shared" si="124"/>
        <v>1.4304564728732125</v>
      </c>
      <c r="M386" s="68">
        <v>9.7193542510753996</v>
      </c>
      <c r="N386" s="68">
        <f t="shared" si="125"/>
        <v>0.16963473284897335</v>
      </c>
      <c r="O386" s="68">
        <v>91.669823254042996</v>
      </c>
      <c r="P386" s="74">
        <v>163.80928299999999</v>
      </c>
      <c r="Q386" s="74">
        <f t="shared" si="123"/>
        <v>22.594387062293094</v>
      </c>
      <c r="R386" s="74"/>
      <c r="S386" s="81">
        <v>26.630021371823364</v>
      </c>
      <c r="T386" s="75">
        <f t="shared" si="99"/>
        <v>332.87526714779204</v>
      </c>
      <c r="U386" s="75">
        <f t="shared" si="106"/>
        <v>1331.5010685911682</v>
      </c>
      <c r="V386" s="76">
        <f t="shared" si="107"/>
        <v>166.43763357389602</v>
      </c>
      <c r="W386" s="77">
        <f t="shared" si="108"/>
        <v>665.75053429558409</v>
      </c>
    </row>
    <row r="387" spans="1:23" x14ac:dyDescent="0.25">
      <c r="A387" s="103"/>
      <c r="B387" s="98"/>
      <c r="C387" s="103"/>
      <c r="D387" s="105"/>
      <c r="E387" s="105"/>
      <c r="F387" s="68">
        <v>3</v>
      </c>
      <c r="G387" s="105"/>
      <c r="H387" s="68" t="s">
        <v>80</v>
      </c>
      <c r="I387" s="68">
        <v>90.560494733224999</v>
      </c>
      <c r="J387" s="68">
        <f t="shared" si="120"/>
        <v>270.56049473322503</v>
      </c>
      <c r="K387" s="68">
        <v>81.959118672805005</v>
      </c>
      <c r="L387" s="68">
        <f t="shared" si="124"/>
        <v>1.4304564728732125</v>
      </c>
      <c r="M387" s="68">
        <v>9.7193542510753996</v>
      </c>
      <c r="N387" s="68">
        <f t="shared" si="125"/>
        <v>0.16963473284897335</v>
      </c>
      <c r="O387" s="68">
        <v>91.669823254042996</v>
      </c>
      <c r="P387" s="74">
        <v>165.17007100000001</v>
      </c>
      <c r="Q387" s="74">
        <f t="shared" si="123"/>
        <v>22.782081985429556</v>
      </c>
      <c r="R387" s="74"/>
      <c r="S387" s="81">
        <v>26.630021371823364</v>
      </c>
      <c r="T387" s="75">
        <f t="shared" si="99"/>
        <v>332.87526714779204</v>
      </c>
      <c r="U387" s="75">
        <f t="shared" si="106"/>
        <v>1331.5010685911682</v>
      </c>
      <c r="V387" s="76">
        <f t="shared" si="107"/>
        <v>166.43763357389602</v>
      </c>
      <c r="W387" s="77">
        <f t="shared" si="108"/>
        <v>665.75053429558409</v>
      </c>
    </row>
    <row r="388" spans="1:23" x14ac:dyDescent="0.25">
      <c r="A388" s="103"/>
      <c r="B388" s="98"/>
      <c r="C388" s="103"/>
      <c r="D388" s="105"/>
      <c r="E388" s="105"/>
      <c r="F388" s="68">
        <v>4</v>
      </c>
      <c r="G388" s="105"/>
      <c r="H388" s="68" t="s">
        <v>80</v>
      </c>
      <c r="I388" s="68">
        <v>90.560494733224999</v>
      </c>
      <c r="J388" s="68">
        <f t="shared" si="120"/>
        <v>270.56049473322503</v>
      </c>
      <c r="K388" s="68">
        <v>81.959118672805005</v>
      </c>
      <c r="L388" s="68">
        <f t="shared" si="124"/>
        <v>1.4304564728732125</v>
      </c>
      <c r="M388" s="68">
        <v>9.7193542510753996</v>
      </c>
      <c r="N388" s="68">
        <f t="shared" si="125"/>
        <v>0.16963473284897335</v>
      </c>
      <c r="O388" s="68">
        <v>91.669823254042996</v>
      </c>
      <c r="P388" s="74">
        <v>197.90576899999999</v>
      </c>
      <c r="Q388" s="74">
        <f t="shared" si="123"/>
        <v>27.29735131461851</v>
      </c>
      <c r="R388" s="74"/>
      <c r="S388" s="81">
        <v>26.630021371823364</v>
      </c>
      <c r="T388" s="75">
        <f t="shared" si="99"/>
        <v>332.87526714779204</v>
      </c>
      <c r="U388" s="75">
        <f t="shared" si="106"/>
        <v>1331.5010685911682</v>
      </c>
      <c r="V388" s="76">
        <f t="shared" si="107"/>
        <v>166.43763357389602</v>
      </c>
      <c r="W388" s="77">
        <f t="shared" si="108"/>
        <v>665.75053429558409</v>
      </c>
    </row>
    <row r="389" spans="1:23" x14ac:dyDescent="0.25">
      <c r="A389" s="103"/>
      <c r="B389" s="99"/>
      <c r="C389" s="103"/>
      <c r="D389" s="105"/>
      <c r="E389" s="105"/>
      <c r="F389" s="68">
        <v>5</v>
      </c>
      <c r="G389" s="105"/>
      <c r="H389" s="68" t="s">
        <v>80</v>
      </c>
      <c r="I389" s="68">
        <v>90.560494733224999</v>
      </c>
      <c r="J389" s="68">
        <f t="shared" si="120"/>
        <v>270.56049473322503</v>
      </c>
      <c r="K389" s="68">
        <v>81.959118672805005</v>
      </c>
      <c r="L389" s="68">
        <f t="shared" si="124"/>
        <v>1.4304564728732125</v>
      </c>
      <c r="M389" s="68">
        <v>9.7193542510753996</v>
      </c>
      <c r="N389" s="68">
        <f t="shared" si="125"/>
        <v>0.16963473284897335</v>
      </c>
      <c r="O389" s="68">
        <v>91.669823254042996</v>
      </c>
      <c r="P389" s="74">
        <v>126.46538200000001</v>
      </c>
      <c r="Q389" s="74">
        <f t="shared" si="123"/>
        <v>17.443503436180439</v>
      </c>
      <c r="R389" s="74"/>
      <c r="S389" s="82">
        <v>26.630021371823364</v>
      </c>
      <c r="T389" s="75">
        <f t="shared" si="99"/>
        <v>332.87526714779204</v>
      </c>
      <c r="U389" s="75">
        <f t="shared" si="106"/>
        <v>1331.5010685911682</v>
      </c>
      <c r="V389" s="76">
        <f t="shared" si="107"/>
        <v>166.43763357389602</v>
      </c>
      <c r="W389" s="77">
        <f t="shared" si="108"/>
        <v>665.75053429558409</v>
      </c>
    </row>
    <row r="390" spans="1:23" x14ac:dyDescent="0.25">
      <c r="A390" s="103"/>
      <c r="B390" s="97" t="s">
        <v>202</v>
      </c>
      <c r="C390" s="103" t="s">
        <v>27</v>
      </c>
      <c r="D390" s="105" t="s">
        <v>24</v>
      </c>
      <c r="E390" s="105">
        <v>1</v>
      </c>
      <c r="F390" s="68">
        <v>1</v>
      </c>
      <c r="G390" s="105">
        <v>474</v>
      </c>
      <c r="H390" s="68" t="s">
        <v>81</v>
      </c>
      <c r="I390" s="68">
        <v>97.996546519747</v>
      </c>
      <c r="J390" s="68">
        <f t="shared" si="120"/>
        <v>277.99654651974697</v>
      </c>
      <c r="K390" s="68">
        <v>68.087591148730993</v>
      </c>
      <c r="L390" s="68">
        <f t="shared" si="124"/>
        <v>1.188352645297104</v>
      </c>
      <c r="M390" s="68">
        <v>0.66682352976505999</v>
      </c>
      <c r="N390" s="68">
        <f t="shared" si="124"/>
        <v>1.1638266124170706E-2</v>
      </c>
      <c r="O390" s="68">
        <v>68.729706247959996</v>
      </c>
      <c r="P390" s="74">
        <v>92.527112000000002</v>
      </c>
      <c r="Q390" s="74">
        <f t="shared" si="123"/>
        <v>37.045504346343449</v>
      </c>
      <c r="R390" s="74"/>
      <c r="S390" s="80">
        <f>AVERAGE(Q390:Q394)</f>
        <v>62.37599067377873</v>
      </c>
      <c r="T390" s="75">
        <f t="shared" si="99"/>
        <v>779.69988342223417</v>
      </c>
      <c r="U390" s="75">
        <f t="shared" si="106"/>
        <v>3118.7995336889367</v>
      </c>
      <c r="V390" s="76">
        <f t="shared" si="107"/>
        <v>389.84994171111708</v>
      </c>
      <c r="W390" s="77">
        <f t="shared" si="108"/>
        <v>1559.3997668444683</v>
      </c>
    </row>
    <row r="391" spans="1:23" x14ac:dyDescent="0.25">
      <c r="A391" s="103"/>
      <c r="B391" s="98"/>
      <c r="C391" s="103"/>
      <c r="D391" s="105"/>
      <c r="E391" s="105"/>
      <c r="F391" s="68">
        <v>2</v>
      </c>
      <c r="G391" s="105"/>
      <c r="H391" s="68" t="s">
        <v>81</v>
      </c>
      <c r="I391" s="68">
        <v>97.996546519747</v>
      </c>
      <c r="J391" s="68">
        <f t="shared" si="120"/>
        <v>277.99654651974697</v>
      </c>
      <c r="K391" s="68">
        <v>68.087591148730993</v>
      </c>
      <c r="L391" s="68">
        <f t="shared" si="124"/>
        <v>1.188352645297104</v>
      </c>
      <c r="M391" s="68">
        <v>0.66682352976505999</v>
      </c>
      <c r="N391" s="68">
        <f t="shared" si="124"/>
        <v>1.1638266124170706E-2</v>
      </c>
      <c r="O391" s="68">
        <v>68.729706247959996</v>
      </c>
      <c r="P391" s="74">
        <v>160.97575499999999</v>
      </c>
      <c r="Q391" s="74">
        <f t="shared" si="123"/>
        <v>64.450601587007469</v>
      </c>
      <c r="R391" s="74"/>
      <c r="S391" s="81">
        <v>62.37599067377873</v>
      </c>
      <c r="T391" s="75">
        <f t="shared" ref="T391:T454" si="126">S391/0.08</f>
        <v>779.69988342223417</v>
      </c>
      <c r="U391" s="75">
        <f t="shared" si="106"/>
        <v>3118.7995336889367</v>
      </c>
      <c r="V391" s="76">
        <f t="shared" si="107"/>
        <v>389.84994171111708</v>
      </c>
      <c r="W391" s="77">
        <f t="shared" si="108"/>
        <v>1559.3997668444683</v>
      </c>
    </row>
    <row r="392" spans="1:23" x14ac:dyDescent="0.25">
      <c r="A392" s="103"/>
      <c r="B392" s="98"/>
      <c r="C392" s="103"/>
      <c r="D392" s="105"/>
      <c r="E392" s="105"/>
      <c r="F392" s="68">
        <v>3</v>
      </c>
      <c r="G392" s="105"/>
      <c r="H392" s="68" t="s">
        <v>81</v>
      </c>
      <c r="I392" s="68">
        <v>97.996546519747</v>
      </c>
      <c r="J392" s="68">
        <f t="shared" si="120"/>
        <v>277.99654651974697</v>
      </c>
      <c r="K392" s="68">
        <v>68.087591148730993</v>
      </c>
      <c r="L392" s="68">
        <f t="shared" si="124"/>
        <v>1.188352645297104</v>
      </c>
      <c r="M392" s="68">
        <v>0.66682352976505999</v>
      </c>
      <c r="N392" s="68">
        <f t="shared" si="124"/>
        <v>1.1638266124170706E-2</v>
      </c>
      <c r="O392" s="68">
        <v>68.729706247959996</v>
      </c>
      <c r="P392" s="74">
        <v>185.299947</v>
      </c>
      <c r="Q392" s="74">
        <f t="shared" si="123"/>
        <v>74.189389937575399</v>
      </c>
      <c r="R392" s="74"/>
      <c r="S392" s="81">
        <v>62.37599067377873</v>
      </c>
      <c r="T392" s="75">
        <f t="shared" si="126"/>
        <v>779.69988342223417</v>
      </c>
      <c r="U392" s="75">
        <f t="shared" si="106"/>
        <v>3118.7995336889367</v>
      </c>
      <c r="V392" s="76">
        <f t="shared" si="107"/>
        <v>389.84994171111708</v>
      </c>
      <c r="W392" s="77">
        <f t="shared" si="108"/>
        <v>1559.3997668444683</v>
      </c>
    </row>
    <row r="393" spans="1:23" x14ac:dyDescent="0.25">
      <c r="A393" s="103"/>
      <c r="B393" s="98"/>
      <c r="C393" s="103"/>
      <c r="D393" s="105"/>
      <c r="E393" s="105"/>
      <c r="F393" s="68">
        <v>4</v>
      </c>
      <c r="G393" s="105"/>
      <c r="H393" s="68" t="s">
        <v>81</v>
      </c>
      <c r="I393" s="68">
        <v>97.996546519747</v>
      </c>
      <c r="J393" s="68">
        <f t="shared" si="120"/>
        <v>277.99654651974697</v>
      </c>
      <c r="K393" s="68">
        <v>68.087591148730993</v>
      </c>
      <c r="L393" s="68">
        <f t="shared" si="124"/>
        <v>1.188352645297104</v>
      </c>
      <c r="M393" s="68">
        <v>0.66682352976505999</v>
      </c>
      <c r="N393" s="68">
        <f t="shared" si="124"/>
        <v>1.1638266124170706E-2</v>
      </c>
      <c r="O393" s="68">
        <v>68.729706247959996</v>
      </c>
      <c r="P393" s="74">
        <v>194.78254699999999</v>
      </c>
      <c r="Q393" s="74">
        <f t="shared" si="123"/>
        <v>77.985982005796828</v>
      </c>
      <c r="R393" s="74"/>
      <c r="S393" s="81">
        <v>62.37599067377873</v>
      </c>
      <c r="T393" s="75">
        <f t="shared" si="126"/>
        <v>779.69988342223417</v>
      </c>
      <c r="U393" s="75">
        <f t="shared" si="106"/>
        <v>3118.7995336889367</v>
      </c>
      <c r="V393" s="76">
        <f t="shared" si="107"/>
        <v>389.84994171111708</v>
      </c>
      <c r="W393" s="77">
        <f t="shared" si="108"/>
        <v>1559.3997668444683</v>
      </c>
    </row>
    <row r="394" spans="1:23" x14ac:dyDescent="0.25">
      <c r="A394" s="103"/>
      <c r="B394" s="98"/>
      <c r="C394" s="103"/>
      <c r="D394" s="105"/>
      <c r="E394" s="105"/>
      <c r="F394" s="68">
        <v>5</v>
      </c>
      <c r="G394" s="105"/>
      <c r="H394" s="68" t="s">
        <v>81</v>
      </c>
      <c r="I394" s="68">
        <v>97.996546519747</v>
      </c>
      <c r="J394" s="68">
        <f t="shared" si="120"/>
        <v>277.99654651974697</v>
      </c>
      <c r="K394" s="68">
        <v>68.087591148730993</v>
      </c>
      <c r="L394" s="68">
        <f t="shared" si="124"/>
        <v>1.188352645297104</v>
      </c>
      <c r="M394" s="68">
        <v>0.66682352976505999</v>
      </c>
      <c r="N394" s="68">
        <f t="shared" si="124"/>
        <v>1.1638266124170706E-2</v>
      </c>
      <c r="O394" s="68">
        <v>68.729706247959996</v>
      </c>
      <c r="P394" s="74">
        <v>145.38504</v>
      </c>
      <c r="Q394" s="74">
        <f t="shared" si="123"/>
        <v>58.208475492170521</v>
      </c>
      <c r="R394" s="74"/>
      <c r="S394" s="82">
        <v>62.37599067377873</v>
      </c>
      <c r="T394" s="75">
        <f t="shared" si="126"/>
        <v>779.69988342223417</v>
      </c>
      <c r="U394" s="75">
        <f t="shared" si="106"/>
        <v>3118.7995336889367</v>
      </c>
      <c r="V394" s="76">
        <f t="shared" si="107"/>
        <v>389.84994171111708</v>
      </c>
      <c r="W394" s="77">
        <f t="shared" si="108"/>
        <v>1559.3997668444683</v>
      </c>
    </row>
    <row r="395" spans="1:23" x14ac:dyDescent="0.25">
      <c r="A395" s="103"/>
      <c r="B395" s="98"/>
      <c r="C395" s="103"/>
      <c r="D395" s="69" t="s">
        <v>26</v>
      </c>
      <c r="E395" s="69">
        <v>2</v>
      </c>
      <c r="F395" s="69"/>
      <c r="G395" s="69">
        <v>473</v>
      </c>
      <c r="H395" s="69"/>
      <c r="I395" s="69"/>
      <c r="J395" s="69"/>
      <c r="K395" s="69"/>
      <c r="L395" s="69"/>
      <c r="M395" s="69"/>
      <c r="N395" s="69"/>
      <c r="O395" s="69"/>
      <c r="P395" s="78"/>
      <c r="Q395" s="78"/>
      <c r="R395" s="78"/>
      <c r="S395" s="78"/>
      <c r="T395" s="75"/>
      <c r="U395" s="75"/>
      <c r="V395" s="76"/>
      <c r="W395" s="77"/>
    </row>
    <row r="396" spans="1:23" x14ac:dyDescent="0.25">
      <c r="A396" s="103"/>
      <c r="B396" s="98"/>
      <c r="C396" s="103"/>
      <c r="D396" s="105" t="s">
        <v>24</v>
      </c>
      <c r="E396" s="68">
        <v>3</v>
      </c>
      <c r="F396" s="68">
        <v>1</v>
      </c>
      <c r="G396" s="68">
        <v>472</v>
      </c>
      <c r="H396" s="68" t="s">
        <v>82</v>
      </c>
      <c r="I396" s="68">
        <v>95.276881580098006</v>
      </c>
      <c r="J396" s="68">
        <f t="shared" ref="J396:J403" si="127">I396+180</f>
        <v>275.27688158009801</v>
      </c>
      <c r="K396" s="68">
        <v>75.707733710173002</v>
      </c>
      <c r="L396" s="68">
        <f t="shared" ref="L396:L399" si="128">RADIANS(K396)</f>
        <v>1.3213492224656214</v>
      </c>
      <c r="M396" s="68">
        <v>40.580326158817002</v>
      </c>
      <c r="N396" s="68">
        <f t="shared" ref="N396:N399" si="129">RADIANS(M396)</f>
        <v>0.70826030300454001</v>
      </c>
      <c r="O396" s="68">
        <v>35.127948743681998</v>
      </c>
      <c r="P396" s="74">
        <v>369.39764600000001</v>
      </c>
      <c r="Q396" s="74"/>
      <c r="R396" s="74">
        <f t="shared" ref="R396:R411" si="130">P396*(1/(TAN(L396)-TAN(N396)))</f>
        <v>120.36959652410022</v>
      </c>
      <c r="S396" s="74">
        <v>120.36959652410022</v>
      </c>
      <c r="T396" s="75">
        <f t="shared" si="126"/>
        <v>1504.6199565512527</v>
      </c>
      <c r="U396" s="75">
        <f t="shared" si="106"/>
        <v>6018.4798262050108</v>
      </c>
      <c r="V396" s="76">
        <f t="shared" si="107"/>
        <v>752.30997827562635</v>
      </c>
      <c r="W396" s="77">
        <f t="shared" si="108"/>
        <v>3009.2399131025054</v>
      </c>
    </row>
    <row r="397" spans="1:23" x14ac:dyDescent="0.25">
      <c r="A397" s="103"/>
      <c r="B397" s="98"/>
      <c r="C397" s="103"/>
      <c r="D397" s="105"/>
      <c r="E397" s="105">
        <v>4</v>
      </c>
      <c r="F397" s="68">
        <v>1</v>
      </c>
      <c r="G397" s="105">
        <v>469</v>
      </c>
      <c r="H397" s="68" t="s">
        <v>82</v>
      </c>
      <c r="I397" s="68">
        <v>95.276881580098006</v>
      </c>
      <c r="J397" s="68">
        <f t="shared" si="127"/>
        <v>275.27688158009801</v>
      </c>
      <c r="K397" s="68">
        <v>75.707733710173002</v>
      </c>
      <c r="L397" s="68">
        <f t="shared" si="128"/>
        <v>1.3213492224656214</v>
      </c>
      <c r="M397" s="68">
        <v>40.580326158817002</v>
      </c>
      <c r="N397" s="68">
        <f t="shared" si="129"/>
        <v>0.70826030300454001</v>
      </c>
      <c r="O397" s="68">
        <v>35.127948743681998</v>
      </c>
      <c r="P397" s="74">
        <v>222.48197300000001</v>
      </c>
      <c r="Q397" s="74"/>
      <c r="R397" s="74">
        <f t="shared" si="130"/>
        <v>72.496578183109918</v>
      </c>
      <c r="S397" s="80">
        <f>AVERAGE(R397:R399)</f>
        <v>57.677816719718656</v>
      </c>
      <c r="T397" s="75">
        <f t="shared" si="126"/>
        <v>720.97270899648322</v>
      </c>
      <c r="U397" s="75">
        <f t="shared" ref="U397:U458" si="131">S397/0.02</f>
        <v>2883.8908359859329</v>
      </c>
      <c r="V397" s="76">
        <f t="shared" si="107"/>
        <v>360.48635449824161</v>
      </c>
      <c r="W397" s="77">
        <f t="shared" si="108"/>
        <v>1441.9454179929664</v>
      </c>
    </row>
    <row r="398" spans="1:23" x14ac:dyDescent="0.25">
      <c r="A398" s="103"/>
      <c r="B398" s="98"/>
      <c r="C398" s="103"/>
      <c r="D398" s="105"/>
      <c r="E398" s="105"/>
      <c r="F398" s="68">
        <v>2</v>
      </c>
      <c r="G398" s="105"/>
      <c r="H398" s="68" t="s">
        <v>82</v>
      </c>
      <c r="I398" s="68">
        <v>95.276881580098006</v>
      </c>
      <c r="J398" s="68">
        <f t="shared" si="127"/>
        <v>275.27688158009801</v>
      </c>
      <c r="K398" s="68">
        <v>75.707733710173002</v>
      </c>
      <c r="L398" s="68">
        <f t="shared" si="128"/>
        <v>1.3213492224656214</v>
      </c>
      <c r="M398" s="68">
        <v>40.580326158817002</v>
      </c>
      <c r="N398" s="68">
        <f t="shared" si="129"/>
        <v>0.70826030300454001</v>
      </c>
      <c r="O398" s="68">
        <v>35.127948743681998</v>
      </c>
      <c r="P398" s="74">
        <v>122.648636</v>
      </c>
      <c r="Q398" s="74"/>
      <c r="R398" s="74">
        <f t="shared" si="130"/>
        <v>39.965514099543647</v>
      </c>
      <c r="S398" s="81">
        <v>57.677816719718656</v>
      </c>
      <c r="T398" s="75">
        <f t="shared" si="126"/>
        <v>720.97270899648322</v>
      </c>
      <c r="U398" s="75">
        <f t="shared" si="131"/>
        <v>2883.8908359859329</v>
      </c>
      <c r="V398" s="76">
        <f t="shared" si="107"/>
        <v>360.48635449824161</v>
      </c>
      <c r="W398" s="77">
        <f t="shared" si="108"/>
        <v>1441.9454179929664</v>
      </c>
    </row>
    <row r="399" spans="1:23" x14ac:dyDescent="0.25">
      <c r="A399" s="103"/>
      <c r="B399" s="98"/>
      <c r="C399" s="103"/>
      <c r="D399" s="105"/>
      <c r="E399" s="105"/>
      <c r="F399" s="68">
        <v>3</v>
      </c>
      <c r="G399" s="105"/>
      <c r="H399" s="68" t="s">
        <v>82</v>
      </c>
      <c r="I399" s="68">
        <v>95.276881580098006</v>
      </c>
      <c r="J399" s="68">
        <f t="shared" si="127"/>
        <v>275.27688158009801</v>
      </c>
      <c r="K399" s="68">
        <v>75.707733710173002</v>
      </c>
      <c r="L399" s="68">
        <f t="shared" si="128"/>
        <v>1.3213492224656214</v>
      </c>
      <c r="M399" s="68">
        <v>40.580326158817002</v>
      </c>
      <c r="N399" s="68">
        <f t="shared" si="129"/>
        <v>0.70826030300454001</v>
      </c>
      <c r="O399" s="68">
        <v>35.127948743681998</v>
      </c>
      <c r="P399" s="74">
        <v>185.885121</v>
      </c>
      <c r="Q399" s="74"/>
      <c r="R399" s="74">
        <f t="shared" si="130"/>
        <v>60.571357876502404</v>
      </c>
      <c r="S399" s="82">
        <v>57.677816719718656</v>
      </c>
      <c r="T399" s="75">
        <f t="shared" si="126"/>
        <v>720.97270899648322</v>
      </c>
      <c r="U399" s="75">
        <f t="shared" si="131"/>
        <v>2883.8908359859329</v>
      </c>
      <c r="V399" s="76">
        <f t="shared" si="107"/>
        <v>360.48635449824161</v>
      </c>
      <c r="W399" s="77">
        <f t="shared" si="108"/>
        <v>1441.9454179929664</v>
      </c>
    </row>
    <row r="400" spans="1:23" x14ac:dyDescent="0.25">
      <c r="A400" s="103"/>
      <c r="B400" s="99"/>
      <c r="C400" s="103"/>
      <c r="D400" s="69" t="s">
        <v>26</v>
      </c>
      <c r="E400" s="69">
        <v>5</v>
      </c>
      <c r="F400" s="69"/>
      <c r="G400" s="69">
        <v>470</v>
      </c>
      <c r="H400" s="69"/>
      <c r="I400" s="69"/>
      <c r="J400" s="69"/>
      <c r="K400" s="69"/>
      <c r="L400" s="69"/>
      <c r="M400" s="69"/>
      <c r="N400" s="69"/>
      <c r="O400" s="69"/>
      <c r="P400" s="78"/>
      <c r="Q400" s="78"/>
      <c r="R400" s="78"/>
      <c r="S400" s="78"/>
      <c r="T400" s="75"/>
      <c r="U400" s="75"/>
      <c r="V400" s="76"/>
      <c r="W400" s="77"/>
    </row>
    <row r="401" spans="1:23" x14ac:dyDescent="0.25">
      <c r="A401" s="103"/>
      <c r="B401" s="97" t="s">
        <v>203</v>
      </c>
      <c r="C401" s="103" t="s">
        <v>28</v>
      </c>
      <c r="D401" s="105" t="s">
        <v>24</v>
      </c>
      <c r="E401" s="105">
        <v>1</v>
      </c>
      <c r="F401" s="68">
        <v>1</v>
      </c>
      <c r="G401" s="105">
        <v>493</v>
      </c>
      <c r="H401" s="68" t="s">
        <v>83</v>
      </c>
      <c r="I401" s="68">
        <v>88.089103784605996</v>
      </c>
      <c r="J401" s="68">
        <f t="shared" si="127"/>
        <v>268.08910378460598</v>
      </c>
      <c r="K401" s="68">
        <v>74.104769075172001</v>
      </c>
      <c r="L401" s="68">
        <f t="shared" ref="L401:N416" si="132">RADIANS(K401)</f>
        <v>1.2933722117918247</v>
      </c>
      <c r="M401" s="68">
        <v>45.923520979132</v>
      </c>
      <c r="N401" s="68">
        <f t="shared" si="132"/>
        <v>0.80151664519454358</v>
      </c>
      <c r="O401" s="68">
        <v>28.181867747443999</v>
      </c>
      <c r="P401" s="74">
        <v>166.10800800000001</v>
      </c>
      <c r="Q401" s="74"/>
      <c r="R401" s="74">
        <f t="shared" si="130"/>
        <v>67.009604591410977</v>
      </c>
      <c r="S401" s="80">
        <f>AVERAGE(R401:R402)</f>
        <v>65.826666156474005</v>
      </c>
      <c r="T401" s="75">
        <f t="shared" si="126"/>
        <v>822.83332695592503</v>
      </c>
      <c r="U401" s="75">
        <f t="shared" si="131"/>
        <v>3291.3333078237001</v>
      </c>
      <c r="V401" s="76">
        <f t="shared" ref="V401:V458" si="133">S401/0.16</f>
        <v>411.41666347796252</v>
      </c>
      <c r="W401" s="77">
        <f t="shared" ref="W401:W458" si="134">S401/0.04</f>
        <v>1645.6666539118501</v>
      </c>
    </row>
    <row r="402" spans="1:23" x14ac:dyDescent="0.25">
      <c r="A402" s="103"/>
      <c r="B402" s="98"/>
      <c r="C402" s="103"/>
      <c r="D402" s="105"/>
      <c r="E402" s="105"/>
      <c r="F402" s="68">
        <v>2</v>
      </c>
      <c r="G402" s="105"/>
      <c r="H402" s="68" t="s">
        <v>83</v>
      </c>
      <c r="I402" s="68">
        <v>88.089103784605996</v>
      </c>
      <c r="J402" s="68">
        <f t="shared" si="127"/>
        <v>268.08910378460598</v>
      </c>
      <c r="K402" s="68">
        <v>74.104769075172001</v>
      </c>
      <c r="L402" s="68">
        <f t="shared" si="132"/>
        <v>1.2933722117918247</v>
      </c>
      <c r="M402" s="68">
        <v>45.923520979132</v>
      </c>
      <c r="N402" s="68">
        <f t="shared" si="132"/>
        <v>0.80151664519454358</v>
      </c>
      <c r="O402" s="68">
        <v>28.181867747443999</v>
      </c>
      <c r="P402" s="74">
        <v>160.24331000000001</v>
      </c>
      <c r="Q402" s="74"/>
      <c r="R402" s="74">
        <f t="shared" si="130"/>
        <v>64.643727721537019</v>
      </c>
      <c r="S402" s="82">
        <v>65.826666156474005</v>
      </c>
      <c r="T402" s="75">
        <f t="shared" si="126"/>
        <v>822.83332695592503</v>
      </c>
      <c r="U402" s="75">
        <f t="shared" si="131"/>
        <v>3291.3333078237001</v>
      </c>
      <c r="V402" s="76">
        <f t="shared" si="133"/>
        <v>411.41666347796252</v>
      </c>
      <c r="W402" s="77">
        <f t="shared" si="134"/>
        <v>1645.6666539118501</v>
      </c>
    </row>
    <row r="403" spans="1:23" x14ac:dyDescent="0.25">
      <c r="A403" s="103"/>
      <c r="B403" s="98"/>
      <c r="C403" s="103"/>
      <c r="D403" s="105"/>
      <c r="E403" s="105">
        <v>2</v>
      </c>
      <c r="F403" s="68">
        <v>1</v>
      </c>
      <c r="G403" s="105">
        <v>494</v>
      </c>
      <c r="H403" s="68" t="s">
        <v>83</v>
      </c>
      <c r="I403" s="68">
        <v>88.089103784605996</v>
      </c>
      <c r="J403" s="68">
        <f t="shared" si="127"/>
        <v>268.08910378460598</v>
      </c>
      <c r="K403" s="68">
        <v>74.104769075172001</v>
      </c>
      <c r="L403" s="68">
        <f t="shared" si="132"/>
        <v>1.2933722117918247</v>
      </c>
      <c r="M403" s="68">
        <v>45.923520979132</v>
      </c>
      <c r="N403" s="68">
        <f t="shared" si="132"/>
        <v>0.80151664519454358</v>
      </c>
      <c r="O403" s="68">
        <v>28.181867747443999</v>
      </c>
      <c r="P403" s="74">
        <v>186.347407</v>
      </c>
      <c r="Q403" s="74"/>
      <c r="R403" s="74">
        <f t="shared" si="130"/>
        <v>75.174377262441979</v>
      </c>
      <c r="S403" s="80">
        <f>AVERAGE(R403:R405)</f>
        <v>93.709733283159721</v>
      </c>
      <c r="T403" s="75">
        <f t="shared" si="126"/>
        <v>1171.3716660394964</v>
      </c>
      <c r="U403" s="75">
        <f t="shared" si="131"/>
        <v>4685.4866641579856</v>
      </c>
      <c r="V403" s="76">
        <f t="shared" si="133"/>
        <v>585.6858330197482</v>
      </c>
      <c r="W403" s="77">
        <f t="shared" si="134"/>
        <v>2342.7433320789928</v>
      </c>
    </row>
    <row r="404" spans="1:23" x14ac:dyDescent="0.25">
      <c r="A404" s="103"/>
      <c r="B404" s="98"/>
      <c r="C404" s="103"/>
      <c r="D404" s="105"/>
      <c r="E404" s="105"/>
      <c r="F404" s="68">
        <v>2</v>
      </c>
      <c r="G404" s="105"/>
      <c r="H404" s="68" t="s">
        <v>84</v>
      </c>
      <c r="I404" s="68">
        <v>273.34578064543001</v>
      </c>
      <c r="J404" s="68">
        <f t="shared" ref="J404:J411" si="135">I404-180</f>
        <v>93.345780645430011</v>
      </c>
      <c r="K404" s="68">
        <v>57.181292953916</v>
      </c>
      <c r="L404" s="68">
        <f t="shared" si="132"/>
        <v>0.99800183259326836</v>
      </c>
      <c r="M404" s="68">
        <v>11.429066463193999</v>
      </c>
      <c r="N404" s="68">
        <f t="shared" si="132"/>
        <v>0.1994748402119986</v>
      </c>
      <c r="O404" s="68">
        <v>45.756356108833998</v>
      </c>
      <c r="P404" s="74">
        <v>164.534312</v>
      </c>
      <c r="Q404" s="74"/>
      <c r="R404" s="74">
        <f t="shared" si="130"/>
        <v>122.02000120253388</v>
      </c>
      <c r="S404" s="81">
        <v>93.709733283159721</v>
      </c>
      <c r="T404" s="75">
        <f t="shared" si="126"/>
        <v>1171.3716660394964</v>
      </c>
      <c r="U404" s="75">
        <f t="shared" si="131"/>
        <v>4685.4866641579856</v>
      </c>
      <c r="V404" s="76">
        <f t="shared" si="133"/>
        <v>585.6858330197482</v>
      </c>
      <c r="W404" s="77">
        <f t="shared" si="134"/>
        <v>2342.7433320789928</v>
      </c>
    </row>
    <row r="405" spans="1:23" x14ac:dyDescent="0.25">
      <c r="A405" s="103"/>
      <c r="B405" s="98"/>
      <c r="C405" s="103"/>
      <c r="D405" s="105"/>
      <c r="E405" s="105"/>
      <c r="F405" s="68">
        <v>3</v>
      </c>
      <c r="G405" s="105"/>
      <c r="H405" s="68" t="s">
        <v>84</v>
      </c>
      <c r="I405" s="68">
        <v>273.34578064543001</v>
      </c>
      <c r="J405" s="68">
        <f t="shared" si="135"/>
        <v>93.345780645430011</v>
      </c>
      <c r="K405" s="68">
        <v>57.181292953916</v>
      </c>
      <c r="L405" s="68">
        <f t="shared" si="132"/>
        <v>0.99800183259326836</v>
      </c>
      <c r="M405" s="68">
        <v>11.429066463193999</v>
      </c>
      <c r="N405" s="68">
        <f t="shared" si="132"/>
        <v>0.1994748402119986</v>
      </c>
      <c r="O405" s="68">
        <v>45.756356108833998</v>
      </c>
      <c r="P405" s="74">
        <v>113.179462</v>
      </c>
      <c r="Q405" s="74"/>
      <c r="R405" s="74">
        <f t="shared" si="130"/>
        <v>83.934821384503294</v>
      </c>
      <c r="S405" s="82">
        <v>93.709733283159721</v>
      </c>
      <c r="T405" s="75">
        <f t="shared" si="126"/>
        <v>1171.3716660394964</v>
      </c>
      <c r="U405" s="75">
        <f t="shared" si="131"/>
        <v>4685.4866641579856</v>
      </c>
      <c r="V405" s="76">
        <f t="shared" si="133"/>
        <v>585.6858330197482</v>
      </c>
      <c r="W405" s="77">
        <f t="shared" si="134"/>
        <v>2342.7433320789928</v>
      </c>
    </row>
    <row r="406" spans="1:23" x14ac:dyDescent="0.25">
      <c r="A406" s="103"/>
      <c r="B406" s="98"/>
      <c r="C406" s="103"/>
      <c r="D406" s="105"/>
      <c r="E406" s="105">
        <v>3</v>
      </c>
      <c r="F406" s="68">
        <v>1</v>
      </c>
      <c r="G406" s="105">
        <v>498</v>
      </c>
      <c r="H406" s="68" t="s">
        <v>84</v>
      </c>
      <c r="I406" s="68">
        <v>273.34578064543001</v>
      </c>
      <c r="J406" s="68">
        <f t="shared" si="135"/>
        <v>93.345780645430011</v>
      </c>
      <c r="K406" s="68">
        <v>57.181292953916</v>
      </c>
      <c r="L406" s="68">
        <f t="shared" si="132"/>
        <v>0.99800183259326836</v>
      </c>
      <c r="M406" s="68">
        <v>11.429066463193999</v>
      </c>
      <c r="N406" s="68">
        <f t="shared" si="132"/>
        <v>0.1994748402119986</v>
      </c>
      <c r="O406" s="68">
        <v>45.756356108833998</v>
      </c>
      <c r="P406" s="74">
        <v>145.74335099999999</v>
      </c>
      <c r="Q406" s="74"/>
      <c r="R406" s="74">
        <f t="shared" si="130"/>
        <v>108.08446972617674</v>
      </c>
      <c r="S406" s="80">
        <f>AVERAGE(R406:R407)</f>
        <v>117.11449779839056</v>
      </c>
      <c r="T406" s="75">
        <f t="shared" si="126"/>
        <v>1463.9312224798819</v>
      </c>
      <c r="U406" s="75">
        <f t="shared" si="131"/>
        <v>5855.7248899195274</v>
      </c>
      <c r="V406" s="76">
        <f t="shared" si="133"/>
        <v>731.96561123994093</v>
      </c>
      <c r="W406" s="77">
        <f t="shared" si="134"/>
        <v>2927.8624449597637</v>
      </c>
    </row>
    <row r="407" spans="1:23" x14ac:dyDescent="0.25">
      <c r="A407" s="103"/>
      <c r="B407" s="98"/>
      <c r="C407" s="103"/>
      <c r="D407" s="105"/>
      <c r="E407" s="105"/>
      <c r="F407" s="68">
        <v>2</v>
      </c>
      <c r="G407" s="105"/>
      <c r="H407" s="68" t="s">
        <v>84</v>
      </c>
      <c r="I407" s="68">
        <v>273.34578064543001</v>
      </c>
      <c r="J407" s="68">
        <f t="shared" si="135"/>
        <v>93.345780645430011</v>
      </c>
      <c r="K407" s="68">
        <v>57.181292953916</v>
      </c>
      <c r="L407" s="68">
        <f t="shared" si="132"/>
        <v>0.99800183259326836</v>
      </c>
      <c r="M407" s="68">
        <v>11.429066463193999</v>
      </c>
      <c r="N407" s="68">
        <f t="shared" si="132"/>
        <v>0.1994748402119986</v>
      </c>
      <c r="O407" s="68">
        <v>45.756356108833998</v>
      </c>
      <c r="P407" s="74">
        <v>170.09590700000001</v>
      </c>
      <c r="Q407" s="74"/>
      <c r="R407" s="74">
        <f t="shared" si="130"/>
        <v>126.14452587060438</v>
      </c>
      <c r="S407" s="82">
        <v>117.11449779839056</v>
      </c>
      <c r="T407" s="75">
        <f t="shared" si="126"/>
        <v>1463.9312224798819</v>
      </c>
      <c r="U407" s="75">
        <f t="shared" si="131"/>
        <v>5855.7248899195274</v>
      </c>
      <c r="V407" s="76">
        <f t="shared" si="133"/>
        <v>731.96561123994093</v>
      </c>
      <c r="W407" s="77">
        <f t="shared" si="134"/>
        <v>2927.8624449597637</v>
      </c>
    </row>
    <row r="408" spans="1:23" x14ac:dyDescent="0.25">
      <c r="A408" s="103"/>
      <c r="B408" s="98"/>
      <c r="C408" s="103"/>
      <c r="D408" s="105"/>
      <c r="E408" s="105">
        <v>4</v>
      </c>
      <c r="F408" s="68">
        <v>1</v>
      </c>
      <c r="G408" s="105">
        <v>499</v>
      </c>
      <c r="H408" s="68" t="s">
        <v>84</v>
      </c>
      <c r="I408" s="68">
        <v>273.34578064543001</v>
      </c>
      <c r="J408" s="68">
        <f t="shared" si="135"/>
        <v>93.345780645430011</v>
      </c>
      <c r="K408" s="68">
        <v>57.181292953916</v>
      </c>
      <c r="L408" s="68">
        <f t="shared" si="132"/>
        <v>0.99800183259326836</v>
      </c>
      <c r="M408" s="68">
        <v>11.429066463193999</v>
      </c>
      <c r="N408" s="68">
        <f t="shared" si="132"/>
        <v>0.1994748402119986</v>
      </c>
      <c r="O408" s="68">
        <v>45.756356108833998</v>
      </c>
      <c r="P408" s="74">
        <v>129.83799200000001</v>
      </c>
      <c r="Q408" s="74"/>
      <c r="R408" s="74">
        <f t="shared" si="130"/>
        <v>96.288924464427737</v>
      </c>
      <c r="S408" s="80">
        <f>AVERAGE(R408:R411)</f>
        <v>93.478497890229832</v>
      </c>
      <c r="T408" s="75">
        <f t="shared" si="126"/>
        <v>1168.4812236278729</v>
      </c>
      <c r="U408" s="75">
        <f t="shared" si="131"/>
        <v>4673.9248945114914</v>
      </c>
      <c r="V408" s="76">
        <f t="shared" si="133"/>
        <v>584.24061181393643</v>
      </c>
      <c r="W408" s="77">
        <f t="shared" si="134"/>
        <v>2336.9624472557457</v>
      </c>
    </row>
    <row r="409" spans="1:23" x14ac:dyDescent="0.25">
      <c r="A409" s="103"/>
      <c r="B409" s="98"/>
      <c r="C409" s="103"/>
      <c r="D409" s="105"/>
      <c r="E409" s="105"/>
      <c r="F409" s="68">
        <v>2</v>
      </c>
      <c r="G409" s="105"/>
      <c r="H409" s="68" t="s">
        <v>84</v>
      </c>
      <c r="I409" s="68">
        <v>273.34578064543001</v>
      </c>
      <c r="J409" s="68">
        <f t="shared" si="135"/>
        <v>93.345780645430011</v>
      </c>
      <c r="K409" s="68">
        <v>57.181292953916</v>
      </c>
      <c r="L409" s="68">
        <f t="shared" si="132"/>
        <v>0.99800183259326836</v>
      </c>
      <c r="M409" s="68">
        <v>11.429066463193999</v>
      </c>
      <c r="N409" s="68">
        <f t="shared" si="132"/>
        <v>0.1994748402119986</v>
      </c>
      <c r="O409" s="68">
        <v>45.756356108833998</v>
      </c>
      <c r="P409" s="74">
        <v>138.13215199999999</v>
      </c>
      <c r="Q409" s="74"/>
      <c r="R409" s="74">
        <f t="shared" si="130"/>
        <v>102.43994184719715</v>
      </c>
      <c r="S409" s="81">
        <v>93.478497890229832</v>
      </c>
      <c r="T409" s="75">
        <f t="shared" si="126"/>
        <v>1168.4812236278729</v>
      </c>
      <c r="U409" s="75">
        <f t="shared" si="131"/>
        <v>4673.9248945114914</v>
      </c>
      <c r="V409" s="76">
        <f t="shared" si="133"/>
        <v>584.24061181393643</v>
      </c>
      <c r="W409" s="77">
        <f t="shared" si="134"/>
        <v>2336.9624472557457</v>
      </c>
    </row>
    <row r="410" spans="1:23" x14ac:dyDescent="0.25">
      <c r="A410" s="103"/>
      <c r="B410" s="98"/>
      <c r="C410" s="103"/>
      <c r="D410" s="105"/>
      <c r="E410" s="105"/>
      <c r="F410" s="68">
        <v>3</v>
      </c>
      <c r="G410" s="105"/>
      <c r="H410" s="68" t="s">
        <v>84</v>
      </c>
      <c r="I410" s="68">
        <v>273.34578064543001</v>
      </c>
      <c r="J410" s="68">
        <f t="shared" si="135"/>
        <v>93.345780645430011</v>
      </c>
      <c r="K410" s="68">
        <v>57.181292953916</v>
      </c>
      <c r="L410" s="68">
        <f t="shared" si="132"/>
        <v>0.99800183259326836</v>
      </c>
      <c r="M410" s="68">
        <v>11.429066463193999</v>
      </c>
      <c r="N410" s="68">
        <f t="shared" si="132"/>
        <v>0.1994748402119986</v>
      </c>
      <c r="O410" s="68">
        <v>45.756356108833998</v>
      </c>
      <c r="P410" s="74">
        <v>117.216491</v>
      </c>
      <c r="Q410" s="74"/>
      <c r="R410" s="74">
        <f t="shared" si="130"/>
        <v>86.928715347694791</v>
      </c>
      <c r="S410" s="81">
        <v>93.478497890229832</v>
      </c>
      <c r="T410" s="75">
        <f t="shared" si="126"/>
        <v>1168.4812236278729</v>
      </c>
      <c r="U410" s="75">
        <f t="shared" si="131"/>
        <v>4673.9248945114914</v>
      </c>
      <c r="V410" s="76">
        <f t="shared" si="133"/>
        <v>584.24061181393643</v>
      </c>
      <c r="W410" s="77">
        <f t="shared" si="134"/>
        <v>2336.9624472557457</v>
      </c>
    </row>
    <row r="411" spans="1:23" x14ac:dyDescent="0.25">
      <c r="A411" s="103"/>
      <c r="B411" s="99"/>
      <c r="C411" s="103"/>
      <c r="D411" s="105"/>
      <c r="E411" s="105"/>
      <c r="F411" s="68">
        <v>4</v>
      </c>
      <c r="G411" s="105"/>
      <c r="H411" s="68" t="s">
        <v>84</v>
      </c>
      <c r="I411" s="68">
        <v>273.34578064543001</v>
      </c>
      <c r="J411" s="68">
        <f t="shared" si="135"/>
        <v>93.345780645430011</v>
      </c>
      <c r="K411" s="68">
        <v>57.181292953916</v>
      </c>
      <c r="L411" s="68">
        <f t="shared" si="132"/>
        <v>0.99800183259326836</v>
      </c>
      <c r="M411" s="68">
        <v>11.429066463193999</v>
      </c>
      <c r="N411" s="68">
        <f t="shared" si="132"/>
        <v>0.1994748402119986</v>
      </c>
      <c r="O411" s="68">
        <v>45.756356108833998</v>
      </c>
      <c r="P411" s="74">
        <v>119.006782</v>
      </c>
      <c r="Q411" s="74"/>
      <c r="R411" s="74">
        <f t="shared" si="130"/>
        <v>88.256409901599667</v>
      </c>
      <c r="S411" s="82">
        <v>93.478497890229832</v>
      </c>
      <c r="T411" s="75">
        <f t="shared" si="126"/>
        <v>1168.4812236278729</v>
      </c>
      <c r="U411" s="75">
        <f t="shared" si="131"/>
        <v>4673.9248945114914</v>
      </c>
      <c r="V411" s="76">
        <f t="shared" si="133"/>
        <v>584.24061181393643</v>
      </c>
      <c r="W411" s="77">
        <f t="shared" si="134"/>
        <v>2336.9624472557457</v>
      </c>
    </row>
    <row r="412" spans="1:23" x14ac:dyDescent="0.25">
      <c r="A412" s="103"/>
      <c r="B412" s="97" t="s">
        <v>179</v>
      </c>
      <c r="C412" s="103" t="s">
        <v>36</v>
      </c>
      <c r="D412" s="107" t="s">
        <v>24</v>
      </c>
      <c r="E412" s="68">
        <v>1</v>
      </c>
      <c r="F412" s="68">
        <v>1</v>
      </c>
      <c r="G412" s="68">
        <v>489</v>
      </c>
      <c r="H412" s="68" t="s">
        <v>85</v>
      </c>
      <c r="I412" s="68">
        <v>98.046922641815996</v>
      </c>
      <c r="J412" s="68">
        <f t="shared" ref="J412:J417" si="136">I412+180</f>
        <v>278.04692264181597</v>
      </c>
      <c r="K412" s="68">
        <v>59.928993499694002</v>
      </c>
      <c r="L412" s="68">
        <f t="shared" si="132"/>
        <v>1.0459582539759398</v>
      </c>
      <c r="M412" s="68">
        <v>13.421204522449999</v>
      </c>
      <c r="N412" s="68">
        <f t="shared" si="132"/>
        <v>0.2342442085003057</v>
      </c>
      <c r="O412" s="68">
        <v>67.870275621234001</v>
      </c>
      <c r="P412" s="74">
        <v>149.702056</v>
      </c>
      <c r="Q412" s="74">
        <f t="shared" ref="Q412" si="137">P412*(1/(TAN(L412)+TAN(N412)))</f>
        <v>76.156000441605542</v>
      </c>
      <c r="R412" s="74"/>
      <c r="S412" s="74">
        <v>76.156000441605542</v>
      </c>
      <c r="T412" s="75">
        <f t="shared" si="126"/>
        <v>951.95000552006923</v>
      </c>
      <c r="U412" s="75">
        <f t="shared" si="131"/>
        <v>3807.8000220802769</v>
      </c>
      <c r="V412" s="76">
        <f t="shared" si="133"/>
        <v>475.97500276003461</v>
      </c>
      <c r="W412" s="77">
        <f t="shared" si="134"/>
        <v>1903.9000110401385</v>
      </c>
    </row>
    <row r="413" spans="1:23" x14ac:dyDescent="0.25">
      <c r="A413" s="103"/>
      <c r="B413" s="98"/>
      <c r="C413" s="103"/>
      <c r="D413" s="107"/>
      <c r="E413" s="105" t="s">
        <v>26</v>
      </c>
      <c r="F413" s="68">
        <v>1</v>
      </c>
      <c r="G413" s="105">
        <v>488</v>
      </c>
      <c r="H413" s="69" t="s">
        <v>86</v>
      </c>
      <c r="I413" s="69">
        <v>97.849401739043998</v>
      </c>
      <c r="J413" s="69">
        <f t="shared" si="136"/>
        <v>277.84940173904397</v>
      </c>
      <c r="K413" s="69">
        <v>61.096058392254001</v>
      </c>
      <c r="L413" s="69">
        <f t="shared" si="132"/>
        <v>1.0663273789355456</v>
      </c>
      <c r="M413" s="69">
        <v>11.275551568068</v>
      </c>
      <c r="N413" s="69">
        <f t="shared" si="132"/>
        <v>0.19679549984119613</v>
      </c>
      <c r="O413" s="69">
        <v>63.923830085972</v>
      </c>
      <c r="P413" s="78">
        <v>290.97497600000003</v>
      </c>
      <c r="Q413" s="78"/>
      <c r="R413" s="78"/>
      <c r="S413" s="78"/>
      <c r="T413" s="75"/>
      <c r="U413" s="75"/>
      <c r="V413" s="76"/>
      <c r="W413" s="77"/>
    </row>
    <row r="414" spans="1:23" x14ac:dyDescent="0.25">
      <c r="A414" s="103"/>
      <c r="B414" s="98"/>
      <c r="C414" s="103"/>
      <c r="D414" s="107"/>
      <c r="E414" s="105"/>
      <c r="F414" s="68">
        <v>2</v>
      </c>
      <c r="G414" s="105"/>
      <c r="H414" s="69" t="s">
        <v>86</v>
      </c>
      <c r="I414" s="69">
        <v>97.849401739043998</v>
      </c>
      <c r="J414" s="69">
        <f t="shared" si="136"/>
        <v>277.84940173904397</v>
      </c>
      <c r="K414" s="69">
        <v>61.096058392254001</v>
      </c>
      <c r="L414" s="69">
        <f t="shared" si="132"/>
        <v>1.0663273789355456</v>
      </c>
      <c r="M414" s="69">
        <v>11.275551568068</v>
      </c>
      <c r="N414" s="69">
        <f t="shared" si="132"/>
        <v>0.19679549984119613</v>
      </c>
      <c r="O414" s="69">
        <v>63.923830085972</v>
      </c>
      <c r="P414" s="78">
        <v>317.574614</v>
      </c>
      <c r="Q414" s="78"/>
      <c r="R414" s="78"/>
      <c r="S414" s="78"/>
      <c r="T414" s="75"/>
      <c r="U414" s="75"/>
      <c r="V414" s="76"/>
      <c r="W414" s="77"/>
    </row>
    <row r="415" spans="1:23" x14ac:dyDescent="0.25">
      <c r="A415" s="103"/>
      <c r="B415" s="98"/>
      <c r="C415" s="103"/>
      <c r="D415" s="107"/>
      <c r="E415" s="105"/>
      <c r="F415" s="68">
        <v>3</v>
      </c>
      <c r="G415" s="105"/>
      <c r="H415" s="69" t="s">
        <v>86</v>
      </c>
      <c r="I415" s="69">
        <v>97.849401739043998</v>
      </c>
      <c r="J415" s="69">
        <f t="shared" si="136"/>
        <v>277.84940173904397</v>
      </c>
      <c r="K415" s="69">
        <v>61.096058392254001</v>
      </c>
      <c r="L415" s="69">
        <f t="shared" si="132"/>
        <v>1.0663273789355456</v>
      </c>
      <c r="M415" s="69">
        <v>11.275551568068</v>
      </c>
      <c r="N415" s="69">
        <f t="shared" si="132"/>
        <v>0.19679549984119613</v>
      </c>
      <c r="O415" s="69">
        <v>63.923830085972</v>
      </c>
      <c r="P415" s="78">
        <v>308.45045399999998</v>
      </c>
      <c r="Q415" s="78"/>
      <c r="R415" s="78"/>
      <c r="S415" s="78"/>
      <c r="T415" s="75"/>
      <c r="U415" s="75"/>
      <c r="V415" s="76"/>
      <c r="W415" s="77"/>
    </row>
    <row r="416" spans="1:23" x14ac:dyDescent="0.25">
      <c r="A416" s="103"/>
      <c r="B416" s="98"/>
      <c r="C416" s="103"/>
      <c r="D416" s="107"/>
      <c r="E416" s="105"/>
      <c r="F416" s="68">
        <v>4</v>
      </c>
      <c r="G416" s="105"/>
      <c r="H416" s="69" t="s">
        <v>86</v>
      </c>
      <c r="I416" s="69">
        <v>97.849401739043998</v>
      </c>
      <c r="J416" s="69">
        <f t="shared" si="136"/>
        <v>277.84940173904397</v>
      </c>
      <c r="K416" s="69">
        <v>61.096058392254001</v>
      </c>
      <c r="L416" s="69">
        <f t="shared" si="132"/>
        <v>1.0663273789355456</v>
      </c>
      <c r="M416" s="69">
        <v>11.275551568068</v>
      </c>
      <c r="N416" s="69">
        <f t="shared" si="132"/>
        <v>0.19679549984119613</v>
      </c>
      <c r="O416" s="69">
        <v>63.923830085972</v>
      </c>
      <c r="P416" s="78">
        <v>390.23441800000001</v>
      </c>
      <c r="Q416" s="78"/>
      <c r="R416" s="78"/>
      <c r="S416" s="78"/>
      <c r="T416" s="75"/>
      <c r="U416" s="75"/>
      <c r="V416" s="76"/>
      <c r="W416" s="77"/>
    </row>
    <row r="417" spans="1:23" x14ac:dyDescent="0.25">
      <c r="A417" s="103"/>
      <c r="B417" s="99"/>
      <c r="C417" s="103"/>
      <c r="D417" s="69" t="s">
        <v>26</v>
      </c>
      <c r="E417" s="69">
        <v>3</v>
      </c>
      <c r="F417" s="69">
        <v>1</v>
      </c>
      <c r="G417" s="69">
        <v>487</v>
      </c>
      <c r="H417" s="69" t="s">
        <v>86</v>
      </c>
      <c r="I417" s="69">
        <v>97.849401739043998</v>
      </c>
      <c r="J417" s="69">
        <f t="shared" si="136"/>
        <v>277.84940173904397</v>
      </c>
      <c r="K417" s="69">
        <v>61.096058392254001</v>
      </c>
      <c r="L417" s="69">
        <f t="shared" ref="L417:N432" si="138">RADIANS(K417)</f>
        <v>1.0663273789355456</v>
      </c>
      <c r="M417" s="69">
        <v>11.275551568068</v>
      </c>
      <c r="N417" s="69">
        <f t="shared" ref="N417" si="139">RADIANS(M417)</f>
        <v>0.19679549984119613</v>
      </c>
      <c r="O417" s="69">
        <v>63.923830085972</v>
      </c>
      <c r="P417" s="78">
        <v>174.164097</v>
      </c>
      <c r="Q417" s="78"/>
      <c r="R417" s="78"/>
      <c r="S417" s="78"/>
      <c r="T417" s="75"/>
      <c r="U417" s="75"/>
      <c r="V417" s="76"/>
      <c r="W417" s="77"/>
    </row>
    <row r="418" spans="1:23" x14ac:dyDescent="0.25">
      <c r="A418" s="103"/>
      <c r="B418" s="97" t="s">
        <v>204</v>
      </c>
      <c r="C418" s="103" t="s">
        <v>37</v>
      </c>
      <c r="D418" s="106" t="s">
        <v>24</v>
      </c>
      <c r="E418" s="106">
        <v>1</v>
      </c>
      <c r="F418" s="70">
        <v>1</v>
      </c>
      <c r="G418" s="106">
        <v>508</v>
      </c>
      <c r="H418" s="70" t="s">
        <v>87</v>
      </c>
      <c r="I418" s="70">
        <v>314.19272687310001</v>
      </c>
      <c r="J418" s="70">
        <f t="shared" ref="J418:J428" si="140">I418-180</f>
        <v>134.19272687310001</v>
      </c>
      <c r="K418" s="70">
        <v>23.592699552685001</v>
      </c>
      <c r="L418" s="70">
        <f t="shared" si="138"/>
        <v>0.41177028662814669</v>
      </c>
      <c r="M418" s="70">
        <v>5.1151703735567002</v>
      </c>
      <c r="N418" s="70">
        <f t="shared" si="138"/>
        <v>8.9276564819032705E-2</v>
      </c>
      <c r="O418" s="70">
        <v>28.702976766780999</v>
      </c>
      <c r="P418" s="79">
        <v>206.51492999999999</v>
      </c>
      <c r="Q418" s="79">
        <f t="shared" ref="Q418:Q428" si="141">P418*(1/(TAN(L418)+TAN(N418)))</f>
        <v>392.42589963662203</v>
      </c>
      <c r="R418" s="79"/>
      <c r="S418" s="83"/>
      <c r="T418" s="75"/>
      <c r="U418" s="75"/>
      <c r="V418" s="76"/>
      <c r="W418" s="77"/>
    </row>
    <row r="419" spans="1:23" x14ac:dyDescent="0.25">
      <c r="A419" s="103"/>
      <c r="B419" s="98"/>
      <c r="C419" s="103"/>
      <c r="D419" s="106"/>
      <c r="E419" s="106"/>
      <c r="F419" s="70">
        <v>2</v>
      </c>
      <c r="G419" s="106"/>
      <c r="H419" s="70" t="s">
        <v>87</v>
      </c>
      <c r="I419" s="70">
        <v>314.19272687310001</v>
      </c>
      <c r="J419" s="70">
        <f t="shared" si="140"/>
        <v>134.19272687310001</v>
      </c>
      <c r="K419" s="70">
        <v>23.592699552685001</v>
      </c>
      <c r="L419" s="70">
        <f t="shared" si="138"/>
        <v>0.41177028662814669</v>
      </c>
      <c r="M419" s="70">
        <v>5.1151703735567002</v>
      </c>
      <c r="N419" s="70">
        <f t="shared" si="138"/>
        <v>8.9276564819032705E-2</v>
      </c>
      <c r="O419" s="70">
        <v>28.702976766780999</v>
      </c>
      <c r="P419" s="79">
        <v>195.53773699999999</v>
      </c>
      <c r="Q419" s="79">
        <f t="shared" si="141"/>
        <v>371.56670636420421</v>
      </c>
      <c r="R419" s="79"/>
      <c r="S419" s="83"/>
      <c r="T419" s="75"/>
      <c r="U419" s="75"/>
      <c r="V419" s="76"/>
      <c r="W419" s="77"/>
    </row>
    <row r="420" spans="1:23" x14ac:dyDescent="0.25">
      <c r="A420" s="103"/>
      <c r="B420" s="98"/>
      <c r="C420" s="103"/>
      <c r="D420" s="106"/>
      <c r="E420" s="106">
        <v>2</v>
      </c>
      <c r="F420" s="70">
        <v>1</v>
      </c>
      <c r="G420" s="106">
        <v>509</v>
      </c>
      <c r="H420" s="70" t="s">
        <v>87</v>
      </c>
      <c r="I420" s="70">
        <v>314.19272687310001</v>
      </c>
      <c r="J420" s="70">
        <f t="shared" si="140"/>
        <v>134.19272687310001</v>
      </c>
      <c r="K420" s="70">
        <v>23.592699552685001</v>
      </c>
      <c r="L420" s="70">
        <f t="shared" si="138"/>
        <v>0.41177028662814669</v>
      </c>
      <c r="M420" s="70">
        <v>5.1151703735567002</v>
      </c>
      <c r="N420" s="70">
        <f t="shared" si="138"/>
        <v>8.9276564819032705E-2</v>
      </c>
      <c r="O420" s="70">
        <v>28.702976766780999</v>
      </c>
      <c r="P420" s="79">
        <v>340.36014</v>
      </c>
      <c r="Q420" s="79">
        <f t="shared" si="141"/>
        <v>646.76260520218375</v>
      </c>
      <c r="R420" s="79"/>
      <c r="S420" s="83"/>
      <c r="T420" s="75"/>
      <c r="U420" s="75"/>
      <c r="V420" s="76"/>
      <c r="W420" s="77"/>
    </row>
    <row r="421" spans="1:23" x14ac:dyDescent="0.25">
      <c r="A421" s="103"/>
      <c r="B421" s="98"/>
      <c r="C421" s="103"/>
      <c r="D421" s="106"/>
      <c r="E421" s="106"/>
      <c r="F421" s="70">
        <v>2</v>
      </c>
      <c r="G421" s="106"/>
      <c r="H421" s="70" t="s">
        <v>87</v>
      </c>
      <c r="I421" s="70">
        <v>314.19272687310001</v>
      </c>
      <c r="J421" s="70">
        <f t="shared" si="140"/>
        <v>134.19272687310001</v>
      </c>
      <c r="K421" s="70">
        <v>23.592699552685001</v>
      </c>
      <c r="L421" s="70">
        <f t="shared" si="138"/>
        <v>0.41177028662814669</v>
      </c>
      <c r="M421" s="70">
        <v>5.1151703735567002</v>
      </c>
      <c r="N421" s="70">
        <f t="shared" si="138"/>
        <v>8.9276564819032705E-2</v>
      </c>
      <c r="O421" s="70">
        <v>28.702976766780999</v>
      </c>
      <c r="P421" s="79">
        <v>376.54936700000002</v>
      </c>
      <c r="Q421" s="79">
        <f t="shared" si="141"/>
        <v>715.5304660180044</v>
      </c>
      <c r="R421" s="79"/>
      <c r="S421" s="83"/>
      <c r="T421" s="75"/>
      <c r="U421" s="75"/>
      <c r="V421" s="76"/>
      <c r="W421" s="77"/>
    </row>
    <row r="422" spans="1:23" x14ac:dyDescent="0.25">
      <c r="A422" s="103"/>
      <c r="B422" s="98"/>
      <c r="C422" s="103"/>
      <c r="D422" s="106"/>
      <c r="E422" s="106"/>
      <c r="F422" s="70">
        <v>3</v>
      </c>
      <c r="G422" s="106"/>
      <c r="H422" s="70" t="s">
        <v>87</v>
      </c>
      <c r="I422" s="70">
        <v>314.19272687310001</v>
      </c>
      <c r="J422" s="70">
        <f t="shared" si="140"/>
        <v>134.19272687310001</v>
      </c>
      <c r="K422" s="70">
        <v>23.592699552685001</v>
      </c>
      <c r="L422" s="70">
        <f t="shared" si="138"/>
        <v>0.41177028662814669</v>
      </c>
      <c r="M422" s="70">
        <v>5.1151703735567002</v>
      </c>
      <c r="N422" s="70">
        <f t="shared" si="138"/>
        <v>8.9276564819032705E-2</v>
      </c>
      <c r="O422" s="70">
        <v>28.702976766780999</v>
      </c>
      <c r="P422" s="79">
        <v>461.89166699999998</v>
      </c>
      <c r="Q422" s="79">
        <f t="shared" si="141"/>
        <v>877.70047888128011</v>
      </c>
      <c r="R422" s="79"/>
      <c r="S422" s="83"/>
      <c r="T422" s="75"/>
      <c r="U422" s="75"/>
      <c r="V422" s="76"/>
      <c r="W422" s="77"/>
    </row>
    <row r="423" spans="1:23" x14ac:dyDescent="0.25">
      <c r="A423" s="103"/>
      <c r="B423" s="98"/>
      <c r="C423" s="103"/>
      <c r="D423" s="106"/>
      <c r="E423" s="106"/>
      <c r="F423" s="70">
        <v>4</v>
      </c>
      <c r="G423" s="106"/>
      <c r="H423" s="70" t="s">
        <v>87</v>
      </c>
      <c r="I423" s="70">
        <v>314.19272687310001</v>
      </c>
      <c r="J423" s="70">
        <f t="shared" si="140"/>
        <v>134.19272687310001</v>
      </c>
      <c r="K423" s="70">
        <v>23.592699552685001</v>
      </c>
      <c r="L423" s="70">
        <f t="shared" si="138"/>
        <v>0.41177028662814669</v>
      </c>
      <c r="M423" s="70">
        <v>5.1151703735567002</v>
      </c>
      <c r="N423" s="70">
        <f t="shared" si="138"/>
        <v>8.9276564819032705E-2</v>
      </c>
      <c r="O423" s="70">
        <v>28.702976766780999</v>
      </c>
      <c r="P423" s="79">
        <v>442.87675300000001</v>
      </c>
      <c r="Q423" s="79">
        <f t="shared" si="141"/>
        <v>841.56776570183592</v>
      </c>
      <c r="R423" s="79"/>
      <c r="S423" s="83"/>
      <c r="T423" s="75"/>
      <c r="U423" s="75"/>
      <c r="V423" s="76"/>
      <c r="W423" s="77"/>
    </row>
    <row r="424" spans="1:23" x14ac:dyDescent="0.25">
      <c r="A424" s="103"/>
      <c r="B424" s="98"/>
      <c r="C424" s="103"/>
      <c r="D424" s="106"/>
      <c r="E424" s="106"/>
      <c r="F424" s="70">
        <v>5</v>
      </c>
      <c r="G424" s="106"/>
      <c r="H424" s="70" t="s">
        <v>87</v>
      </c>
      <c r="I424" s="70">
        <v>314.19272687310001</v>
      </c>
      <c r="J424" s="70">
        <f t="shared" si="140"/>
        <v>134.19272687310001</v>
      </c>
      <c r="K424" s="70">
        <v>23.592699552685001</v>
      </c>
      <c r="L424" s="70">
        <f t="shared" si="138"/>
        <v>0.41177028662814669</v>
      </c>
      <c r="M424" s="70">
        <v>5.1151703735567002</v>
      </c>
      <c r="N424" s="70">
        <f t="shared" si="138"/>
        <v>8.9276564819032705E-2</v>
      </c>
      <c r="O424" s="70">
        <v>28.702976766780999</v>
      </c>
      <c r="P424" s="79">
        <v>389.00773299999997</v>
      </c>
      <c r="Q424" s="79">
        <f t="shared" si="141"/>
        <v>739.20422890552197</v>
      </c>
      <c r="R424" s="79"/>
      <c r="S424" s="83"/>
      <c r="T424" s="75"/>
      <c r="U424" s="75"/>
      <c r="V424" s="76"/>
      <c r="W424" s="77"/>
    </row>
    <row r="425" spans="1:23" x14ac:dyDescent="0.25">
      <c r="A425" s="103"/>
      <c r="B425" s="98"/>
      <c r="C425" s="103"/>
      <c r="D425" s="106"/>
      <c r="E425" s="106">
        <v>3</v>
      </c>
      <c r="F425" s="70">
        <v>1</v>
      </c>
      <c r="G425" s="106">
        <v>513</v>
      </c>
      <c r="H425" s="70" t="s">
        <v>87</v>
      </c>
      <c r="I425" s="70">
        <v>314.19272687310001</v>
      </c>
      <c r="J425" s="70">
        <f t="shared" si="140"/>
        <v>134.19272687310001</v>
      </c>
      <c r="K425" s="70">
        <v>23.592699552685001</v>
      </c>
      <c r="L425" s="70">
        <f t="shared" si="138"/>
        <v>0.41177028662814669</v>
      </c>
      <c r="M425" s="70">
        <v>5.1151703735567002</v>
      </c>
      <c r="N425" s="70">
        <f t="shared" si="138"/>
        <v>8.9276564819032705E-2</v>
      </c>
      <c r="O425" s="70">
        <v>28.702976766780999</v>
      </c>
      <c r="P425" s="79">
        <v>114.65631</v>
      </c>
      <c r="Q425" s="79">
        <f t="shared" si="141"/>
        <v>217.87337894052223</v>
      </c>
      <c r="R425" s="79"/>
      <c r="S425" s="83"/>
      <c r="T425" s="75"/>
      <c r="U425" s="75"/>
      <c r="V425" s="76"/>
      <c r="W425" s="77"/>
    </row>
    <row r="426" spans="1:23" x14ac:dyDescent="0.25">
      <c r="A426" s="103"/>
      <c r="B426" s="98"/>
      <c r="C426" s="103"/>
      <c r="D426" s="106"/>
      <c r="E426" s="106"/>
      <c r="F426" s="70">
        <v>2</v>
      </c>
      <c r="G426" s="106"/>
      <c r="H426" s="70" t="s">
        <v>87</v>
      </c>
      <c r="I426" s="70">
        <v>314.19272687310001</v>
      </c>
      <c r="J426" s="70">
        <f t="shared" si="140"/>
        <v>134.19272687310001</v>
      </c>
      <c r="K426" s="70">
        <v>23.592699552685001</v>
      </c>
      <c r="L426" s="70">
        <f t="shared" si="138"/>
        <v>0.41177028662814669</v>
      </c>
      <c r="M426" s="70">
        <v>5.1151703735567002</v>
      </c>
      <c r="N426" s="70">
        <f t="shared" si="138"/>
        <v>8.9276564819032705E-2</v>
      </c>
      <c r="O426" s="70">
        <v>28.702976766780999</v>
      </c>
      <c r="P426" s="79">
        <v>173.921378</v>
      </c>
      <c r="Q426" s="79">
        <f t="shared" si="141"/>
        <v>330.49064892156224</v>
      </c>
      <c r="R426" s="79"/>
      <c r="S426" s="83"/>
      <c r="T426" s="75"/>
      <c r="U426" s="75"/>
      <c r="V426" s="76"/>
      <c r="W426" s="77"/>
    </row>
    <row r="427" spans="1:23" x14ac:dyDescent="0.25">
      <c r="A427" s="103"/>
      <c r="B427" s="98"/>
      <c r="C427" s="103"/>
      <c r="D427" s="106"/>
      <c r="E427" s="106">
        <v>4</v>
      </c>
      <c r="F427" s="70">
        <v>1</v>
      </c>
      <c r="G427" s="106">
        <v>512</v>
      </c>
      <c r="H427" s="70" t="s">
        <v>87</v>
      </c>
      <c r="I427" s="70">
        <v>314.19272687310001</v>
      </c>
      <c r="J427" s="70">
        <f t="shared" si="140"/>
        <v>134.19272687310001</v>
      </c>
      <c r="K427" s="70">
        <v>23.592699552685001</v>
      </c>
      <c r="L427" s="70">
        <f t="shared" si="138"/>
        <v>0.41177028662814669</v>
      </c>
      <c r="M427" s="70">
        <v>5.1151703735567002</v>
      </c>
      <c r="N427" s="70">
        <f t="shared" si="138"/>
        <v>8.9276564819032705E-2</v>
      </c>
      <c r="O427" s="70">
        <v>28.702976766780999</v>
      </c>
      <c r="P427" s="79">
        <v>426.40556099999998</v>
      </c>
      <c r="Q427" s="79">
        <f t="shared" si="141"/>
        <v>810.26870979973944</v>
      </c>
      <c r="R427" s="79"/>
      <c r="S427" s="83"/>
      <c r="T427" s="75"/>
      <c r="U427" s="75"/>
      <c r="V427" s="76"/>
      <c r="W427" s="77"/>
    </row>
    <row r="428" spans="1:23" x14ac:dyDescent="0.25">
      <c r="A428" s="103"/>
      <c r="B428" s="99"/>
      <c r="C428" s="103"/>
      <c r="D428" s="106"/>
      <c r="E428" s="106"/>
      <c r="F428" s="70">
        <v>2</v>
      </c>
      <c r="G428" s="106"/>
      <c r="H428" s="70" t="s">
        <v>87</v>
      </c>
      <c r="I428" s="70">
        <v>314.19272687310001</v>
      </c>
      <c r="J428" s="70">
        <f t="shared" si="140"/>
        <v>134.19272687310001</v>
      </c>
      <c r="K428" s="70">
        <v>23.592699552685001</v>
      </c>
      <c r="L428" s="70">
        <f t="shared" si="138"/>
        <v>0.41177028662814669</v>
      </c>
      <c r="M428" s="70">
        <v>5.1151703735567002</v>
      </c>
      <c r="N428" s="70">
        <f t="shared" si="138"/>
        <v>8.9276564819032705E-2</v>
      </c>
      <c r="O428" s="70">
        <v>28.702976766780999</v>
      </c>
      <c r="P428" s="79">
        <v>558.94857400000001</v>
      </c>
      <c r="Q428" s="79">
        <f t="shared" si="141"/>
        <v>1062.1309413443232</v>
      </c>
      <c r="R428" s="79"/>
      <c r="S428" s="83"/>
      <c r="T428" s="75"/>
      <c r="U428" s="75"/>
      <c r="V428" s="76"/>
      <c r="W428" s="77"/>
    </row>
    <row r="429" spans="1:23" x14ac:dyDescent="0.25">
      <c r="A429" s="103"/>
      <c r="B429" s="97" t="s">
        <v>205</v>
      </c>
      <c r="C429" s="103" t="s">
        <v>47</v>
      </c>
      <c r="D429" s="105" t="s">
        <v>24</v>
      </c>
      <c r="E429" s="105">
        <v>1</v>
      </c>
      <c r="F429" s="68">
        <v>1</v>
      </c>
      <c r="G429" s="105">
        <v>516</v>
      </c>
      <c r="H429" s="68" t="s">
        <v>88</v>
      </c>
      <c r="I429" s="68">
        <v>91.987393603469997</v>
      </c>
      <c r="J429" s="68">
        <f t="shared" ref="J429:J433" si="142">I429+180</f>
        <v>271.98739360346997</v>
      </c>
      <c r="K429" s="68">
        <v>76.728689272306994</v>
      </c>
      <c r="L429" s="68">
        <f t="shared" si="138"/>
        <v>1.3391682585414091</v>
      </c>
      <c r="M429" s="68">
        <v>14.274406708515</v>
      </c>
      <c r="N429" s="68">
        <f t="shared" si="138"/>
        <v>0.24913539583235325</v>
      </c>
      <c r="O429" s="68">
        <v>62.513051117358003</v>
      </c>
      <c r="P429" s="74">
        <v>47.040964000000002</v>
      </c>
      <c r="Q429" s="74"/>
      <c r="R429" s="74">
        <f t="shared" ref="R429:R431" si="143">P429*(1/(TAN(L429)-TAN(N429)))</f>
        <v>11.803447558149484</v>
      </c>
      <c r="S429" s="80">
        <f>AVERAGE(R429:R431)</f>
        <v>10.964531118462077</v>
      </c>
      <c r="T429" s="75">
        <f t="shared" si="126"/>
        <v>137.05663898077594</v>
      </c>
      <c r="U429" s="75">
        <f t="shared" si="131"/>
        <v>548.22655592310377</v>
      </c>
      <c r="V429" s="76">
        <f t="shared" si="133"/>
        <v>68.528319490387972</v>
      </c>
      <c r="W429" s="77">
        <f t="shared" si="134"/>
        <v>274.11327796155189</v>
      </c>
    </row>
    <row r="430" spans="1:23" x14ac:dyDescent="0.25">
      <c r="A430" s="103"/>
      <c r="B430" s="98"/>
      <c r="C430" s="103"/>
      <c r="D430" s="105"/>
      <c r="E430" s="105"/>
      <c r="F430" s="68">
        <v>2</v>
      </c>
      <c r="G430" s="105"/>
      <c r="H430" s="68" t="s">
        <v>88</v>
      </c>
      <c r="I430" s="68">
        <v>91.987393603469997</v>
      </c>
      <c r="J430" s="68">
        <f t="shared" si="142"/>
        <v>271.98739360346997</v>
      </c>
      <c r="K430" s="68">
        <v>76.728689272306994</v>
      </c>
      <c r="L430" s="68">
        <f t="shared" si="138"/>
        <v>1.3391682585414091</v>
      </c>
      <c r="M430" s="68">
        <v>14.274406708515</v>
      </c>
      <c r="N430" s="68">
        <f t="shared" si="138"/>
        <v>0.24913539583235325</v>
      </c>
      <c r="O430" s="68">
        <v>62.513051117358003</v>
      </c>
      <c r="P430" s="74">
        <v>47.823393000000003</v>
      </c>
      <c r="Q430" s="74"/>
      <c r="R430" s="74">
        <f t="shared" si="143"/>
        <v>11.999773459750381</v>
      </c>
      <c r="S430" s="81">
        <v>10.964531118462077</v>
      </c>
      <c r="T430" s="75">
        <f t="shared" si="126"/>
        <v>137.05663898077594</v>
      </c>
      <c r="U430" s="75">
        <f t="shared" si="131"/>
        <v>548.22655592310377</v>
      </c>
      <c r="V430" s="76">
        <f t="shared" si="133"/>
        <v>68.528319490387972</v>
      </c>
      <c r="W430" s="77">
        <f t="shared" si="134"/>
        <v>274.11327796155189</v>
      </c>
    </row>
    <row r="431" spans="1:23" x14ac:dyDescent="0.25">
      <c r="A431" s="103"/>
      <c r="B431" s="99"/>
      <c r="C431" s="103"/>
      <c r="D431" s="105"/>
      <c r="E431" s="105"/>
      <c r="F431" s="68">
        <v>3</v>
      </c>
      <c r="G431" s="105"/>
      <c r="H431" s="68" t="s">
        <v>88</v>
      </c>
      <c r="I431" s="68">
        <v>91.987393603469997</v>
      </c>
      <c r="J431" s="68">
        <f t="shared" si="142"/>
        <v>271.98739360346997</v>
      </c>
      <c r="K431" s="68">
        <v>76.728689272306994</v>
      </c>
      <c r="L431" s="68">
        <f t="shared" si="138"/>
        <v>1.3391682585414091</v>
      </c>
      <c r="M431" s="68">
        <v>14.274406708515</v>
      </c>
      <c r="N431" s="68">
        <f t="shared" si="138"/>
        <v>0.24913539583235325</v>
      </c>
      <c r="O431" s="68">
        <v>62.513051117358003</v>
      </c>
      <c r="P431" s="74">
        <v>36.228388000000002</v>
      </c>
      <c r="Q431" s="74"/>
      <c r="R431" s="74">
        <f t="shared" si="143"/>
        <v>9.0903723374863681</v>
      </c>
      <c r="S431" s="82">
        <v>10.964531118462077</v>
      </c>
      <c r="T431" s="75">
        <f t="shared" si="126"/>
        <v>137.05663898077594</v>
      </c>
      <c r="U431" s="75">
        <f t="shared" si="131"/>
        <v>548.22655592310377</v>
      </c>
      <c r="V431" s="76">
        <f t="shared" si="133"/>
        <v>68.528319490387972</v>
      </c>
      <c r="W431" s="77">
        <f t="shared" si="134"/>
        <v>274.11327796155189</v>
      </c>
    </row>
    <row r="432" spans="1:23" x14ac:dyDescent="0.25">
      <c r="A432" s="103" t="s">
        <v>89</v>
      </c>
      <c r="B432" s="97" t="s">
        <v>179</v>
      </c>
      <c r="C432" s="103" t="s">
        <v>23</v>
      </c>
      <c r="D432" s="105" t="s">
        <v>24</v>
      </c>
      <c r="E432" s="105">
        <v>1</v>
      </c>
      <c r="F432" s="68">
        <v>1</v>
      </c>
      <c r="G432" s="105">
        <v>529</v>
      </c>
      <c r="H432" s="68" t="s">
        <v>90</v>
      </c>
      <c r="I432" s="68">
        <v>78.122311960177001</v>
      </c>
      <c r="J432" s="68">
        <f t="shared" si="142"/>
        <v>258.122311960177</v>
      </c>
      <c r="K432" s="68">
        <v>67.110435773560994</v>
      </c>
      <c r="L432" s="68">
        <f t="shared" si="138"/>
        <v>1.1712980666968271</v>
      </c>
      <c r="M432" s="68">
        <v>14.583982679621</v>
      </c>
      <c r="N432" s="68">
        <f t="shared" si="138"/>
        <v>0.2545385158132118</v>
      </c>
      <c r="O432" s="68">
        <v>75.967776219545996</v>
      </c>
      <c r="P432" s="74">
        <v>349.54453699999999</v>
      </c>
      <c r="Q432" s="74">
        <f t="shared" ref="Q432:Q433" si="144">P432*(1/(TAN(L432)+TAN(N432)))</f>
        <v>132.97153837339187</v>
      </c>
      <c r="R432" s="74"/>
      <c r="S432" s="80">
        <f>AVERAGE(Q432:Q433)</f>
        <v>145.38010102992905</v>
      </c>
      <c r="T432" s="75">
        <f t="shared" si="126"/>
        <v>1817.2512628741131</v>
      </c>
      <c r="U432" s="75">
        <f t="shared" si="131"/>
        <v>7269.0050514964523</v>
      </c>
      <c r="V432" s="76">
        <f t="shared" si="133"/>
        <v>908.62563143705654</v>
      </c>
      <c r="W432" s="77">
        <f t="shared" si="134"/>
        <v>3634.5025257482262</v>
      </c>
    </row>
    <row r="433" spans="1:23" x14ac:dyDescent="0.25">
      <c r="A433" s="103"/>
      <c r="B433" s="99"/>
      <c r="C433" s="103"/>
      <c r="D433" s="105"/>
      <c r="E433" s="105"/>
      <c r="F433" s="68">
        <v>2</v>
      </c>
      <c r="G433" s="105"/>
      <c r="H433" s="68" t="s">
        <v>90</v>
      </c>
      <c r="I433" s="68">
        <v>78.122311960177001</v>
      </c>
      <c r="J433" s="68">
        <f t="shared" si="142"/>
        <v>258.122311960177</v>
      </c>
      <c r="K433" s="68">
        <v>67.110435773560994</v>
      </c>
      <c r="L433" s="68">
        <f t="shared" ref="L433" si="145">RADIANS(K433)</f>
        <v>1.1712980666968271</v>
      </c>
      <c r="M433" s="68">
        <v>14.583982679621</v>
      </c>
      <c r="N433" s="68">
        <f t="shared" ref="N433" si="146">RADIANS(M433)</f>
        <v>0.2545385158132118</v>
      </c>
      <c r="O433" s="68">
        <v>75.967776219545996</v>
      </c>
      <c r="P433" s="74">
        <v>414.78173500000003</v>
      </c>
      <c r="Q433" s="74">
        <f t="shared" si="144"/>
        <v>157.78866368646626</v>
      </c>
      <c r="R433" s="74"/>
      <c r="S433" s="82">
        <v>145.38010102992905</v>
      </c>
      <c r="T433" s="75">
        <f t="shared" si="126"/>
        <v>1817.2512628741131</v>
      </c>
      <c r="U433" s="75">
        <f t="shared" si="131"/>
        <v>7269.0050514964523</v>
      </c>
      <c r="V433" s="76">
        <f t="shared" si="133"/>
        <v>908.62563143705654</v>
      </c>
      <c r="W433" s="77">
        <f t="shared" si="134"/>
        <v>3634.5025257482262</v>
      </c>
    </row>
    <row r="434" spans="1:23" x14ac:dyDescent="0.25">
      <c r="A434" s="103"/>
      <c r="B434" s="97" t="s">
        <v>206</v>
      </c>
      <c r="C434" s="103" t="s">
        <v>27</v>
      </c>
      <c r="D434" s="104" t="s">
        <v>26</v>
      </c>
      <c r="E434" s="69">
        <v>1</v>
      </c>
      <c r="F434" s="69"/>
      <c r="G434" s="69">
        <v>530</v>
      </c>
      <c r="H434" s="69"/>
      <c r="I434" s="69"/>
      <c r="J434" s="69"/>
      <c r="K434" s="69"/>
      <c r="L434" s="69"/>
      <c r="M434" s="69"/>
      <c r="N434" s="69"/>
      <c r="O434" s="69"/>
      <c r="P434" s="78"/>
      <c r="Q434" s="78"/>
      <c r="R434" s="78"/>
      <c r="S434" s="78"/>
      <c r="T434" s="75"/>
      <c r="U434" s="75"/>
      <c r="V434" s="76"/>
      <c r="W434" s="77"/>
    </row>
    <row r="435" spans="1:23" x14ac:dyDescent="0.25">
      <c r="A435" s="103"/>
      <c r="B435" s="98"/>
      <c r="C435" s="103"/>
      <c r="D435" s="104"/>
      <c r="E435" s="69">
        <v>2</v>
      </c>
      <c r="F435" s="69"/>
      <c r="G435" s="69">
        <v>531</v>
      </c>
      <c r="H435" s="69"/>
      <c r="I435" s="69"/>
      <c r="J435" s="69"/>
      <c r="K435" s="69"/>
      <c r="L435" s="69"/>
      <c r="M435" s="69"/>
      <c r="N435" s="69"/>
      <c r="O435" s="69"/>
      <c r="P435" s="78"/>
      <c r="Q435" s="78"/>
      <c r="R435" s="78"/>
      <c r="S435" s="78"/>
      <c r="T435" s="75"/>
      <c r="U435" s="75"/>
      <c r="V435" s="76"/>
      <c r="W435" s="77"/>
    </row>
    <row r="436" spans="1:23" x14ac:dyDescent="0.25">
      <c r="A436" s="103"/>
      <c r="B436" s="99"/>
      <c r="C436" s="103"/>
      <c r="D436" s="104"/>
      <c r="E436" s="69">
        <v>3</v>
      </c>
      <c r="F436" s="69"/>
      <c r="G436" s="69">
        <v>532</v>
      </c>
      <c r="H436" s="69"/>
      <c r="I436" s="69"/>
      <c r="J436" s="69"/>
      <c r="K436" s="69"/>
      <c r="L436" s="69"/>
      <c r="M436" s="69"/>
      <c r="N436" s="69"/>
      <c r="O436" s="69"/>
      <c r="P436" s="78"/>
      <c r="Q436" s="78"/>
      <c r="R436" s="78"/>
      <c r="S436" s="78"/>
      <c r="T436" s="75"/>
      <c r="U436" s="75"/>
      <c r="V436" s="76"/>
      <c r="W436" s="77"/>
    </row>
    <row r="437" spans="1:23" x14ac:dyDescent="0.25">
      <c r="A437" s="103"/>
      <c r="B437" s="97" t="s">
        <v>207</v>
      </c>
      <c r="C437" s="103" t="s">
        <v>28</v>
      </c>
      <c r="D437" s="105" t="s">
        <v>24</v>
      </c>
      <c r="E437" s="105">
        <v>1</v>
      </c>
      <c r="F437" s="68">
        <v>1</v>
      </c>
      <c r="G437" s="105">
        <v>727</v>
      </c>
      <c r="H437" s="68" t="s">
        <v>91</v>
      </c>
      <c r="I437" s="68">
        <v>275.58801595787997</v>
      </c>
      <c r="J437" s="68">
        <f t="shared" ref="J437:J442" si="147">I437-180</f>
        <v>95.588015957879975</v>
      </c>
      <c r="K437" s="68">
        <v>77.494855602502</v>
      </c>
      <c r="L437" s="68">
        <f t="shared" ref="L437:N442" si="148">RADIANS(K437)</f>
        <v>1.352540383621234</v>
      </c>
      <c r="M437" s="68">
        <v>10.861409245320999</v>
      </c>
      <c r="N437" s="68">
        <f t="shared" si="148"/>
        <v>0.18956735273740394</v>
      </c>
      <c r="O437" s="68">
        <v>66.637997210915003</v>
      </c>
      <c r="P437" s="74">
        <v>175.43895800000001</v>
      </c>
      <c r="Q437" s="74"/>
      <c r="R437" s="74">
        <f t="shared" ref="R437:R442" si="149">P437*(1/(TAN(L437)-TAN(N437)))</f>
        <v>40.639831207448346</v>
      </c>
      <c r="S437" s="80">
        <f>AVERAGE(R437:R438)</f>
        <v>43.487511253732862</v>
      </c>
      <c r="T437" s="75">
        <f t="shared" si="126"/>
        <v>543.5938906716608</v>
      </c>
      <c r="U437" s="75">
        <f t="shared" si="131"/>
        <v>2174.3755626866432</v>
      </c>
      <c r="V437" s="76">
        <f t="shared" si="133"/>
        <v>271.7969453358304</v>
      </c>
      <c r="W437" s="77">
        <f t="shared" si="134"/>
        <v>1087.1877813433216</v>
      </c>
    </row>
    <row r="438" spans="1:23" x14ac:dyDescent="0.25">
      <c r="A438" s="103"/>
      <c r="B438" s="98"/>
      <c r="C438" s="103"/>
      <c r="D438" s="105"/>
      <c r="E438" s="105"/>
      <c r="F438" s="68">
        <v>2</v>
      </c>
      <c r="G438" s="105"/>
      <c r="H438" s="68" t="s">
        <v>91</v>
      </c>
      <c r="I438" s="68">
        <v>275.58801595787997</v>
      </c>
      <c r="J438" s="68">
        <f t="shared" si="147"/>
        <v>95.588015957879975</v>
      </c>
      <c r="K438" s="68">
        <v>77.494855602502</v>
      </c>
      <c r="L438" s="68">
        <f t="shared" si="148"/>
        <v>1.352540383621234</v>
      </c>
      <c r="M438" s="68">
        <v>10.861409245320999</v>
      </c>
      <c r="N438" s="68">
        <f t="shared" si="148"/>
        <v>0.18956735273740394</v>
      </c>
      <c r="O438" s="68">
        <v>66.637997210915003</v>
      </c>
      <c r="P438" s="74">
        <v>200.02538000000001</v>
      </c>
      <c r="Q438" s="74"/>
      <c r="R438" s="74">
        <f t="shared" si="149"/>
        <v>46.335191300017371</v>
      </c>
      <c r="S438" s="82">
        <v>43.487511253732862</v>
      </c>
      <c r="T438" s="75">
        <f t="shared" si="126"/>
        <v>543.5938906716608</v>
      </c>
      <c r="U438" s="75">
        <f t="shared" si="131"/>
        <v>2174.3755626866432</v>
      </c>
      <c r="V438" s="76">
        <f t="shared" si="133"/>
        <v>271.7969453358304</v>
      </c>
      <c r="W438" s="77">
        <f t="shared" si="134"/>
        <v>1087.1877813433216</v>
      </c>
    </row>
    <row r="439" spans="1:23" x14ac:dyDescent="0.25">
      <c r="A439" s="103"/>
      <c r="B439" s="98"/>
      <c r="C439" s="103"/>
      <c r="D439" s="105"/>
      <c r="E439" s="105">
        <v>2</v>
      </c>
      <c r="F439" s="68">
        <v>1</v>
      </c>
      <c r="G439" s="105">
        <v>537</v>
      </c>
      <c r="H439" s="68" t="s">
        <v>91</v>
      </c>
      <c r="I439" s="68">
        <v>275.58801595787997</v>
      </c>
      <c r="J439" s="68">
        <f t="shared" si="147"/>
        <v>95.588015957879975</v>
      </c>
      <c r="K439" s="68">
        <v>77.494855602502</v>
      </c>
      <c r="L439" s="68">
        <f t="shared" si="148"/>
        <v>1.352540383621234</v>
      </c>
      <c r="M439" s="68">
        <v>10.861409245320999</v>
      </c>
      <c r="N439" s="68">
        <f t="shared" si="148"/>
        <v>0.18956735273740394</v>
      </c>
      <c r="O439" s="68">
        <v>66.637997210915003</v>
      </c>
      <c r="P439" s="74">
        <v>178.928673</v>
      </c>
      <c r="Q439" s="74"/>
      <c r="R439" s="74">
        <f t="shared" si="149"/>
        <v>41.448211684503505</v>
      </c>
      <c r="S439" s="80">
        <f>AVERAGE(R439:R440)</f>
        <v>38.078056063946804</v>
      </c>
      <c r="T439" s="75">
        <f t="shared" si="126"/>
        <v>475.97570079933502</v>
      </c>
      <c r="U439" s="75">
        <f t="shared" si="131"/>
        <v>1903.9028031973401</v>
      </c>
      <c r="V439" s="76">
        <f t="shared" si="133"/>
        <v>237.98785039966751</v>
      </c>
      <c r="W439" s="77">
        <f t="shared" si="134"/>
        <v>951.95140159867003</v>
      </c>
    </row>
    <row r="440" spans="1:23" x14ac:dyDescent="0.25">
      <c r="A440" s="103"/>
      <c r="B440" s="98"/>
      <c r="C440" s="103"/>
      <c r="D440" s="105"/>
      <c r="E440" s="105"/>
      <c r="F440" s="68">
        <v>2</v>
      </c>
      <c r="G440" s="105"/>
      <c r="H440" s="68" t="s">
        <v>91</v>
      </c>
      <c r="I440" s="68">
        <v>275.58801595787997</v>
      </c>
      <c r="J440" s="68">
        <f t="shared" si="147"/>
        <v>95.588015957879975</v>
      </c>
      <c r="K440" s="68">
        <v>77.494855602502</v>
      </c>
      <c r="L440" s="68">
        <f t="shared" si="148"/>
        <v>1.352540383621234</v>
      </c>
      <c r="M440" s="68">
        <v>10.861409245320999</v>
      </c>
      <c r="N440" s="68">
        <f t="shared" si="148"/>
        <v>0.18956735273740394</v>
      </c>
      <c r="O440" s="68">
        <v>66.637997210915003</v>
      </c>
      <c r="P440" s="74">
        <v>149.83127899999999</v>
      </c>
      <c r="Q440" s="74"/>
      <c r="R440" s="74">
        <f t="shared" si="149"/>
        <v>34.707900443390109</v>
      </c>
      <c r="S440" s="82">
        <v>38.078056063946804</v>
      </c>
      <c r="T440" s="75">
        <f t="shared" si="126"/>
        <v>475.97570079933502</v>
      </c>
      <c r="U440" s="75">
        <f t="shared" si="131"/>
        <v>1903.9028031973401</v>
      </c>
      <c r="V440" s="76">
        <f t="shared" si="133"/>
        <v>237.98785039966751</v>
      </c>
      <c r="W440" s="77">
        <f t="shared" si="134"/>
        <v>951.95140159867003</v>
      </c>
    </row>
    <row r="441" spans="1:23" x14ac:dyDescent="0.25">
      <c r="A441" s="103"/>
      <c r="B441" s="98"/>
      <c r="C441" s="103"/>
      <c r="D441" s="105"/>
      <c r="E441" s="105">
        <v>3</v>
      </c>
      <c r="F441" s="68">
        <v>1</v>
      </c>
      <c r="G441" s="105">
        <v>726</v>
      </c>
      <c r="H441" s="68" t="s">
        <v>91</v>
      </c>
      <c r="I441" s="68">
        <v>275.58801595787997</v>
      </c>
      <c r="J441" s="68">
        <f t="shared" si="147"/>
        <v>95.588015957879975</v>
      </c>
      <c r="K441" s="68">
        <v>77.494855602502</v>
      </c>
      <c r="L441" s="68">
        <f t="shared" si="148"/>
        <v>1.352540383621234</v>
      </c>
      <c r="M441" s="68">
        <v>10.861409245320999</v>
      </c>
      <c r="N441" s="68">
        <f t="shared" si="148"/>
        <v>0.18956735273740394</v>
      </c>
      <c r="O441" s="68">
        <v>66.637997210915003</v>
      </c>
      <c r="P441" s="74">
        <v>140.13671500000001</v>
      </c>
      <c r="Q441" s="74"/>
      <c r="R441" s="74">
        <f t="shared" si="149"/>
        <v>32.462188036743207</v>
      </c>
      <c r="S441" s="80">
        <f>AVERAGE(R441:R442)</f>
        <v>49.71502604046016</v>
      </c>
      <c r="T441" s="75">
        <f t="shared" si="126"/>
        <v>621.43782550575202</v>
      </c>
      <c r="U441" s="75">
        <f t="shared" si="131"/>
        <v>2485.7513020230081</v>
      </c>
      <c r="V441" s="76">
        <f t="shared" si="133"/>
        <v>310.71891275287601</v>
      </c>
      <c r="W441" s="77">
        <f t="shared" si="134"/>
        <v>1242.875651011504</v>
      </c>
    </row>
    <row r="442" spans="1:23" x14ac:dyDescent="0.25">
      <c r="A442" s="103"/>
      <c r="B442" s="99"/>
      <c r="C442" s="103"/>
      <c r="D442" s="105"/>
      <c r="E442" s="105"/>
      <c r="F442" s="68">
        <v>2</v>
      </c>
      <c r="G442" s="105"/>
      <c r="H442" s="68" t="s">
        <v>91</v>
      </c>
      <c r="I442" s="68">
        <v>275.58801595787997</v>
      </c>
      <c r="J442" s="68">
        <f t="shared" si="147"/>
        <v>95.588015957879975</v>
      </c>
      <c r="K442" s="68">
        <v>77.494855602502</v>
      </c>
      <c r="L442" s="68">
        <f t="shared" si="148"/>
        <v>1.352540383621234</v>
      </c>
      <c r="M442" s="68">
        <v>10.861409245320999</v>
      </c>
      <c r="N442" s="68">
        <f t="shared" si="148"/>
        <v>0.18956735273740394</v>
      </c>
      <c r="O442" s="68">
        <v>66.637997210915003</v>
      </c>
      <c r="P442" s="74">
        <v>289.09500700000001</v>
      </c>
      <c r="Q442" s="74"/>
      <c r="R442" s="74">
        <f t="shared" si="149"/>
        <v>66.967864044177105</v>
      </c>
      <c r="S442" s="82">
        <v>49.71502604046016</v>
      </c>
      <c r="T442" s="75">
        <f t="shared" si="126"/>
        <v>621.43782550575202</v>
      </c>
      <c r="U442" s="75">
        <f t="shared" si="131"/>
        <v>2485.7513020230081</v>
      </c>
      <c r="V442" s="76">
        <f t="shared" si="133"/>
        <v>310.71891275287601</v>
      </c>
      <c r="W442" s="77">
        <f t="shared" si="134"/>
        <v>1242.875651011504</v>
      </c>
    </row>
    <row r="443" spans="1:23" x14ac:dyDescent="0.25">
      <c r="A443" s="103" t="s">
        <v>92</v>
      </c>
      <c r="B443" s="97" t="s">
        <v>208</v>
      </c>
      <c r="C443" s="103" t="s">
        <v>23</v>
      </c>
      <c r="D443" s="104" t="s">
        <v>24</v>
      </c>
      <c r="E443" s="104">
        <v>1</v>
      </c>
      <c r="F443" s="69">
        <v>1</v>
      </c>
      <c r="G443" s="104">
        <v>560</v>
      </c>
      <c r="H443" s="69" t="s">
        <v>93</v>
      </c>
      <c r="I443" s="69"/>
      <c r="J443" s="69"/>
      <c r="K443" s="69"/>
      <c r="L443" s="69"/>
      <c r="M443" s="69"/>
      <c r="N443" s="69"/>
      <c r="O443" s="69"/>
      <c r="P443" s="78"/>
      <c r="Q443" s="78"/>
      <c r="R443" s="78"/>
      <c r="S443" s="78"/>
      <c r="T443" s="75"/>
      <c r="U443" s="75"/>
      <c r="V443" s="76"/>
      <c r="W443" s="77"/>
    </row>
    <row r="444" spans="1:23" x14ac:dyDescent="0.25">
      <c r="A444" s="103"/>
      <c r="B444" s="98"/>
      <c r="C444" s="103"/>
      <c r="D444" s="104"/>
      <c r="E444" s="104"/>
      <c r="F444" s="69">
        <v>2</v>
      </c>
      <c r="G444" s="104"/>
      <c r="H444" s="69" t="s">
        <v>93</v>
      </c>
      <c r="I444" s="69"/>
      <c r="J444" s="69"/>
      <c r="K444" s="69"/>
      <c r="L444" s="69"/>
      <c r="M444" s="69"/>
      <c r="N444" s="69"/>
      <c r="O444" s="69"/>
      <c r="P444" s="78"/>
      <c r="Q444" s="78"/>
      <c r="R444" s="78"/>
      <c r="S444" s="78"/>
      <c r="T444" s="75"/>
      <c r="U444" s="75"/>
      <c r="V444" s="76"/>
      <c r="W444" s="77"/>
    </row>
    <row r="445" spans="1:23" x14ac:dyDescent="0.25">
      <c r="A445" s="103"/>
      <c r="B445" s="99"/>
      <c r="C445" s="103"/>
      <c r="D445" s="104"/>
      <c r="E445" s="104"/>
      <c r="F445" s="69">
        <v>3</v>
      </c>
      <c r="G445" s="104"/>
      <c r="H445" s="69" t="s">
        <v>93</v>
      </c>
      <c r="I445" s="69"/>
      <c r="J445" s="69"/>
      <c r="K445" s="69"/>
      <c r="L445" s="69"/>
      <c r="M445" s="69"/>
      <c r="N445" s="69"/>
      <c r="O445" s="69"/>
      <c r="P445" s="78"/>
      <c r="Q445" s="78"/>
      <c r="R445" s="78"/>
      <c r="S445" s="78"/>
      <c r="T445" s="75"/>
      <c r="U445" s="75"/>
      <c r="V445" s="76"/>
      <c r="W445" s="77"/>
    </row>
    <row r="446" spans="1:23" x14ac:dyDescent="0.25">
      <c r="A446" s="103" t="s">
        <v>94</v>
      </c>
      <c r="B446" s="97" t="s">
        <v>209</v>
      </c>
      <c r="C446" s="103" t="s">
        <v>23</v>
      </c>
      <c r="D446" s="105" t="s">
        <v>24</v>
      </c>
      <c r="E446" s="105">
        <v>1</v>
      </c>
      <c r="F446" s="68">
        <v>1</v>
      </c>
      <c r="G446" s="105">
        <v>306</v>
      </c>
      <c r="H446" s="68" t="s">
        <v>95</v>
      </c>
      <c r="I446" s="68">
        <v>270.61101153050998</v>
      </c>
      <c r="J446" s="68">
        <f t="shared" ref="J446:J454" si="150">I446-180</f>
        <v>90.611011530509984</v>
      </c>
      <c r="K446" s="68">
        <v>88.373164915328999</v>
      </c>
      <c r="L446" s="68">
        <f t="shared" ref="L446:L454" si="151">RADIANS(K446)</f>
        <v>1.5424026981804269</v>
      </c>
      <c r="M446" s="68">
        <v>4.0220494698572997</v>
      </c>
      <c r="N446" s="68">
        <f t="shared" ref="N446:N454" si="152">RADIANS(M446)</f>
        <v>7.0198005927102305E-2</v>
      </c>
      <c r="O446" s="68">
        <v>84.371632332798001</v>
      </c>
      <c r="P446" s="74">
        <v>680.42618500000003</v>
      </c>
      <c r="Q446" s="74"/>
      <c r="R446" s="74">
        <f t="shared" ref="R446:R458" si="153">P446*(1/(TAN(L446)-TAN(N446)))</f>
        <v>19.363630964965147</v>
      </c>
      <c r="S446" s="80">
        <f>AVERAGE(R446:R452)</f>
        <v>12.898260092802746</v>
      </c>
      <c r="T446" s="75">
        <f t="shared" si="126"/>
        <v>161.22825116003432</v>
      </c>
      <c r="U446" s="75">
        <f t="shared" si="131"/>
        <v>644.91300464013727</v>
      </c>
      <c r="V446" s="76">
        <f t="shared" si="133"/>
        <v>80.614125580017159</v>
      </c>
      <c r="W446" s="77">
        <f t="shared" si="134"/>
        <v>322.45650232006864</v>
      </c>
    </row>
    <row r="447" spans="1:23" x14ac:dyDescent="0.25">
      <c r="A447" s="103"/>
      <c r="B447" s="98"/>
      <c r="C447" s="103"/>
      <c r="D447" s="105"/>
      <c r="E447" s="105"/>
      <c r="F447" s="68">
        <v>2</v>
      </c>
      <c r="G447" s="105"/>
      <c r="H447" s="68" t="s">
        <v>95</v>
      </c>
      <c r="I447" s="68">
        <v>270.61101153050998</v>
      </c>
      <c r="J447" s="68">
        <f t="shared" si="150"/>
        <v>90.611011530509984</v>
      </c>
      <c r="K447" s="68">
        <v>88.373164915328999</v>
      </c>
      <c r="L447" s="68">
        <f t="shared" si="151"/>
        <v>1.5424026981804269</v>
      </c>
      <c r="M447" s="68">
        <v>4.0220494698572997</v>
      </c>
      <c r="N447" s="68">
        <f t="shared" si="152"/>
        <v>7.0198005927102305E-2</v>
      </c>
      <c r="O447" s="68">
        <v>84.371632332798001</v>
      </c>
      <c r="P447" s="74">
        <v>591.98264400000005</v>
      </c>
      <c r="Q447" s="74"/>
      <c r="R447" s="74">
        <f t="shared" si="153"/>
        <v>16.846696539287858</v>
      </c>
      <c r="S447" s="81">
        <v>12.898260092802746</v>
      </c>
      <c r="T447" s="75">
        <f t="shared" si="126"/>
        <v>161.22825116003432</v>
      </c>
      <c r="U447" s="75">
        <f t="shared" si="131"/>
        <v>644.91300464013727</v>
      </c>
      <c r="V447" s="76">
        <f t="shared" si="133"/>
        <v>80.614125580017159</v>
      </c>
      <c r="W447" s="77">
        <f t="shared" si="134"/>
        <v>322.45650232006864</v>
      </c>
    </row>
    <row r="448" spans="1:23" x14ac:dyDescent="0.25">
      <c r="A448" s="103"/>
      <c r="B448" s="98"/>
      <c r="C448" s="103"/>
      <c r="D448" s="105"/>
      <c r="E448" s="105"/>
      <c r="F448" s="68">
        <v>3</v>
      </c>
      <c r="G448" s="105"/>
      <c r="H448" s="68" t="s">
        <v>95</v>
      </c>
      <c r="I448" s="68">
        <v>270.61101153050998</v>
      </c>
      <c r="J448" s="68">
        <f t="shared" si="150"/>
        <v>90.611011530509984</v>
      </c>
      <c r="K448" s="68">
        <v>88.373164915328999</v>
      </c>
      <c r="L448" s="68">
        <f t="shared" si="151"/>
        <v>1.5424026981804269</v>
      </c>
      <c r="M448" s="68">
        <v>4.0220494698572997</v>
      </c>
      <c r="N448" s="68">
        <f t="shared" si="152"/>
        <v>7.0198005927102305E-2</v>
      </c>
      <c r="O448" s="68">
        <v>84.371632332798001</v>
      </c>
      <c r="P448" s="74">
        <v>468.96901800000001</v>
      </c>
      <c r="Q448" s="74"/>
      <c r="R448" s="74">
        <f t="shared" si="153"/>
        <v>13.345963454587064</v>
      </c>
      <c r="S448" s="81">
        <v>12.898260092802746</v>
      </c>
      <c r="T448" s="75">
        <f t="shared" si="126"/>
        <v>161.22825116003432</v>
      </c>
      <c r="U448" s="75">
        <f t="shared" si="131"/>
        <v>644.91300464013727</v>
      </c>
      <c r="V448" s="76">
        <f t="shared" si="133"/>
        <v>80.614125580017159</v>
      </c>
      <c r="W448" s="77">
        <f t="shared" si="134"/>
        <v>322.45650232006864</v>
      </c>
    </row>
    <row r="449" spans="1:25" x14ac:dyDescent="0.25">
      <c r="A449" s="103"/>
      <c r="B449" s="98"/>
      <c r="C449" s="103"/>
      <c r="D449" s="105"/>
      <c r="E449" s="105"/>
      <c r="F449" s="68">
        <v>4</v>
      </c>
      <c r="G449" s="105"/>
      <c r="H449" s="68" t="s">
        <v>95</v>
      </c>
      <c r="I449" s="68">
        <v>270.61101153050998</v>
      </c>
      <c r="J449" s="68">
        <f t="shared" si="150"/>
        <v>90.611011530509984</v>
      </c>
      <c r="K449" s="68">
        <v>88.373164915328999</v>
      </c>
      <c r="L449" s="68">
        <f t="shared" si="151"/>
        <v>1.5424026981804269</v>
      </c>
      <c r="M449" s="68">
        <v>4.0220494698572997</v>
      </c>
      <c r="N449" s="68">
        <f t="shared" si="152"/>
        <v>7.0198005927102305E-2</v>
      </c>
      <c r="O449" s="68">
        <v>84.371632332798001</v>
      </c>
      <c r="P449" s="74">
        <v>578.08840999999995</v>
      </c>
      <c r="Q449" s="74"/>
      <c r="R449" s="74">
        <f t="shared" si="153"/>
        <v>16.451293149988732</v>
      </c>
      <c r="S449" s="81">
        <v>12.898260092802746</v>
      </c>
      <c r="T449" s="75">
        <f t="shared" si="126"/>
        <v>161.22825116003432</v>
      </c>
      <c r="U449" s="75">
        <f t="shared" si="131"/>
        <v>644.91300464013727</v>
      </c>
      <c r="V449" s="76">
        <f t="shared" si="133"/>
        <v>80.614125580017159</v>
      </c>
      <c r="W449" s="77">
        <f t="shared" si="134"/>
        <v>322.45650232006864</v>
      </c>
    </row>
    <row r="450" spans="1:25" x14ac:dyDescent="0.25">
      <c r="A450" s="103"/>
      <c r="B450" s="98"/>
      <c r="C450" s="103"/>
      <c r="D450" s="105"/>
      <c r="E450" s="105"/>
      <c r="F450" s="68">
        <v>5</v>
      </c>
      <c r="G450" s="105"/>
      <c r="H450" s="68" t="s">
        <v>95</v>
      </c>
      <c r="I450" s="68">
        <v>270.61101153050998</v>
      </c>
      <c r="J450" s="68">
        <f t="shared" si="150"/>
        <v>90.611011530509984</v>
      </c>
      <c r="K450" s="68">
        <v>88.373164915328999</v>
      </c>
      <c r="L450" s="68">
        <f t="shared" si="151"/>
        <v>1.5424026981804269</v>
      </c>
      <c r="M450" s="68">
        <v>4.0220494698572997</v>
      </c>
      <c r="N450" s="68">
        <f t="shared" si="152"/>
        <v>7.0198005927102305E-2</v>
      </c>
      <c r="O450" s="68">
        <v>84.371632332798001</v>
      </c>
      <c r="P450" s="74">
        <v>310.81910199999999</v>
      </c>
      <c r="Q450" s="74"/>
      <c r="R450" s="74">
        <f t="shared" si="153"/>
        <v>8.8453185968877133</v>
      </c>
      <c r="S450" s="81">
        <v>12.898260092802746</v>
      </c>
      <c r="T450" s="75">
        <f t="shared" si="126"/>
        <v>161.22825116003432</v>
      </c>
      <c r="U450" s="75">
        <f t="shared" si="131"/>
        <v>644.91300464013727</v>
      </c>
      <c r="V450" s="76">
        <f t="shared" si="133"/>
        <v>80.614125580017159</v>
      </c>
      <c r="W450" s="77">
        <f t="shared" si="134"/>
        <v>322.45650232006864</v>
      </c>
    </row>
    <row r="451" spans="1:25" x14ac:dyDescent="0.25">
      <c r="A451" s="103"/>
      <c r="B451" s="98"/>
      <c r="C451" s="103"/>
      <c r="D451" s="105"/>
      <c r="E451" s="105"/>
      <c r="F451" s="68">
        <v>6</v>
      </c>
      <c r="G451" s="105"/>
      <c r="H451" s="68" t="s">
        <v>95</v>
      </c>
      <c r="I451" s="68">
        <v>270.61101153050998</v>
      </c>
      <c r="J451" s="68">
        <f t="shared" si="150"/>
        <v>90.611011530509984</v>
      </c>
      <c r="K451" s="68">
        <v>88.373164915328999</v>
      </c>
      <c r="L451" s="68">
        <f t="shared" si="151"/>
        <v>1.5424026981804269</v>
      </c>
      <c r="M451" s="68">
        <v>4.0220494698572997</v>
      </c>
      <c r="N451" s="68">
        <f t="shared" si="152"/>
        <v>7.0198005927102305E-2</v>
      </c>
      <c r="O451" s="68">
        <v>84.371632332798001</v>
      </c>
      <c r="P451" s="74">
        <v>309.55771099999998</v>
      </c>
      <c r="Q451" s="74"/>
      <c r="R451" s="74">
        <f t="shared" si="153"/>
        <v>8.8094218157746695</v>
      </c>
      <c r="S451" s="81">
        <v>12.898260092802746</v>
      </c>
      <c r="T451" s="75">
        <f t="shared" si="126"/>
        <v>161.22825116003432</v>
      </c>
      <c r="U451" s="75">
        <f t="shared" si="131"/>
        <v>644.91300464013727</v>
      </c>
      <c r="V451" s="76">
        <f t="shared" si="133"/>
        <v>80.614125580017159</v>
      </c>
      <c r="W451" s="77">
        <f t="shared" si="134"/>
        <v>322.45650232006864</v>
      </c>
    </row>
    <row r="452" spans="1:25" x14ac:dyDescent="0.25">
      <c r="A452" s="103"/>
      <c r="B452" s="98"/>
      <c r="C452" s="103"/>
      <c r="D452" s="105"/>
      <c r="E452" s="105"/>
      <c r="F452" s="68">
        <v>7</v>
      </c>
      <c r="G452" s="105"/>
      <c r="H452" s="68" t="s">
        <v>95</v>
      </c>
      <c r="I452" s="68">
        <v>270.61101153050998</v>
      </c>
      <c r="J452" s="68">
        <f t="shared" si="150"/>
        <v>90.611011530509984</v>
      </c>
      <c r="K452" s="68">
        <v>88.373164915328999</v>
      </c>
      <c r="L452" s="68">
        <f t="shared" si="151"/>
        <v>1.5424026981804269</v>
      </c>
      <c r="M452" s="68">
        <v>4.0220494698572997</v>
      </c>
      <c r="N452" s="68">
        <f t="shared" si="152"/>
        <v>7.0198005927102305E-2</v>
      </c>
      <c r="O452" s="68">
        <v>84.371632332798001</v>
      </c>
      <c r="P452" s="74">
        <v>232.81589399999999</v>
      </c>
      <c r="Q452" s="74"/>
      <c r="R452" s="74">
        <f t="shared" si="153"/>
        <v>6.625496128128054</v>
      </c>
      <c r="S452" s="82">
        <v>12.898260092802746</v>
      </c>
      <c r="T452" s="75">
        <f t="shared" si="126"/>
        <v>161.22825116003432</v>
      </c>
      <c r="U452" s="75">
        <f t="shared" si="131"/>
        <v>644.91300464013727</v>
      </c>
      <c r="V452" s="76">
        <f t="shared" si="133"/>
        <v>80.614125580017159</v>
      </c>
      <c r="W452" s="77">
        <f t="shared" si="134"/>
        <v>322.45650232006864</v>
      </c>
    </row>
    <row r="453" spans="1:25" x14ac:dyDescent="0.25">
      <c r="A453" s="103"/>
      <c r="B453" s="98"/>
      <c r="C453" s="103"/>
      <c r="D453" s="105"/>
      <c r="E453" s="105">
        <v>2</v>
      </c>
      <c r="F453" s="68">
        <v>1</v>
      </c>
      <c r="G453" s="105">
        <v>308</v>
      </c>
      <c r="H453" s="68" t="s">
        <v>95</v>
      </c>
      <c r="I453" s="68">
        <v>270.61101153050998</v>
      </c>
      <c r="J453" s="68">
        <f t="shared" si="150"/>
        <v>90.611011530509984</v>
      </c>
      <c r="K453" s="68">
        <v>88.373164915328999</v>
      </c>
      <c r="L453" s="68">
        <f t="shared" si="151"/>
        <v>1.5424026981804269</v>
      </c>
      <c r="M453" s="68">
        <v>4.0220494698572997</v>
      </c>
      <c r="N453" s="68">
        <f t="shared" si="152"/>
        <v>7.0198005927102305E-2</v>
      </c>
      <c r="O453" s="68">
        <v>84.371632332798001</v>
      </c>
      <c r="P453" s="74">
        <v>143.935283</v>
      </c>
      <c r="Q453" s="74"/>
      <c r="R453" s="74">
        <f t="shared" si="153"/>
        <v>4.0961235241848035</v>
      </c>
      <c r="S453" s="80">
        <f>AVERAGE(R453:R454)</f>
        <v>4.5595653877848275</v>
      </c>
      <c r="T453" s="75">
        <f t="shared" si="126"/>
        <v>56.994567347310344</v>
      </c>
      <c r="U453" s="75">
        <f t="shared" si="131"/>
        <v>227.97826938924138</v>
      </c>
      <c r="V453" s="76">
        <f t="shared" si="133"/>
        <v>28.497283673655172</v>
      </c>
      <c r="W453" s="77">
        <f t="shared" si="134"/>
        <v>113.98913469462069</v>
      </c>
    </row>
    <row r="454" spans="1:25" x14ac:dyDescent="0.25">
      <c r="A454" s="103"/>
      <c r="B454" s="98"/>
      <c r="C454" s="103"/>
      <c r="D454" s="105"/>
      <c r="E454" s="105"/>
      <c r="F454" s="68">
        <v>2</v>
      </c>
      <c r="G454" s="105"/>
      <c r="H454" s="68" t="s">
        <v>95</v>
      </c>
      <c r="I454" s="68">
        <v>270.61101153050998</v>
      </c>
      <c r="J454" s="68">
        <f t="shared" si="150"/>
        <v>90.611011530509984</v>
      </c>
      <c r="K454" s="68">
        <v>88.373164915328999</v>
      </c>
      <c r="L454" s="68">
        <f t="shared" si="151"/>
        <v>1.5424026981804269</v>
      </c>
      <c r="M454" s="68">
        <v>4.0220494698572997</v>
      </c>
      <c r="N454" s="68">
        <f t="shared" si="152"/>
        <v>7.0198005927102305E-2</v>
      </c>
      <c r="O454" s="68">
        <v>84.371632332798001</v>
      </c>
      <c r="P454" s="74">
        <v>176.50541200000001</v>
      </c>
      <c r="Q454" s="74"/>
      <c r="R454" s="74">
        <f t="shared" si="153"/>
        <v>5.0230072513848523</v>
      </c>
      <c r="S454" s="82">
        <v>4.5595653877848275</v>
      </c>
      <c r="T454" s="75">
        <f t="shared" si="126"/>
        <v>56.994567347310344</v>
      </c>
      <c r="U454" s="75">
        <f t="shared" si="131"/>
        <v>227.97826938924138</v>
      </c>
      <c r="V454" s="76">
        <f t="shared" si="133"/>
        <v>28.497283673655172</v>
      </c>
      <c r="W454" s="77">
        <f t="shared" si="134"/>
        <v>113.98913469462069</v>
      </c>
    </row>
    <row r="455" spans="1:25" x14ac:dyDescent="0.25">
      <c r="A455" s="103"/>
      <c r="B455" s="98"/>
      <c r="C455" s="103"/>
      <c r="D455" s="105"/>
      <c r="E455" s="105">
        <v>3</v>
      </c>
      <c r="F455" s="68">
        <v>1</v>
      </c>
      <c r="G455" s="105">
        <v>307</v>
      </c>
      <c r="H455" s="68" t="s">
        <v>95</v>
      </c>
      <c r="I455" s="68">
        <v>270.61101153050998</v>
      </c>
      <c r="J455" s="68">
        <f>I455-180</f>
        <v>90.611011530509984</v>
      </c>
      <c r="K455" s="68">
        <v>88.373164915328999</v>
      </c>
      <c r="L455" s="68">
        <f>RADIANS(K455)</f>
        <v>1.5424026981804269</v>
      </c>
      <c r="M455" s="68">
        <v>4.0220494698572997</v>
      </c>
      <c r="N455" s="68">
        <f>RADIANS(M455)</f>
        <v>7.0198005927102305E-2</v>
      </c>
      <c r="O455" s="68">
        <v>84.371632332798001</v>
      </c>
      <c r="P455" s="74">
        <v>480.17637300000001</v>
      </c>
      <c r="Q455" s="74"/>
      <c r="R455" s="74">
        <f t="shared" si="153"/>
        <v>13.664903394138857</v>
      </c>
      <c r="S455" s="80">
        <f>AVERAGE(R455:R458)</f>
        <v>17.426350678392847</v>
      </c>
      <c r="T455" s="75">
        <f t="shared" ref="T455:T458" si="154">S455/0.08</f>
        <v>217.82938347991058</v>
      </c>
      <c r="U455" s="75">
        <f t="shared" si="131"/>
        <v>871.3175339196423</v>
      </c>
      <c r="V455" s="76">
        <f t="shared" si="133"/>
        <v>108.91469173995529</v>
      </c>
      <c r="W455" s="77">
        <f t="shared" si="134"/>
        <v>435.65876695982115</v>
      </c>
    </row>
    <row r="456" spans="1:25" x14ac:dyDescent="0.25">
      <c r="A456" s="103"/>
      <c r="B456" s="98"/>
      <c r="C456" s="103"/>
      <c r="D456" s="105"/>
      <c r="E456" s="105"/>
      <c r="F456" s="68">
        <v>2</v>
      </c>
      <c r="G456" s="105"/>
      <c r="H456" s="68" t="s">
        <v>95</v>
      </c>
      <c r="I456" s="68">
        <v>270.61101153050998</v>
      </c>
      <c r="J456" s="68">
        <f>I456-180</f>
        <v>90.611011530509984</v>
      </c>
      <c r="K456" s="68">
        <v>88.373164915328999</v>
      </c>
      <c r="L456" s="68">
        <f>RADIANS(K456)</f>
        <v>1.5424026981804269</v>
      </c>
      <c r="M456" s="68">
        <v>4.0220494698572997</v>
      </c>
      <c r="N456" s="68">
        <f>RADIANS(M456)</f>
        <v>7.0198005927102305E-2</v>
      </c>
      <c r="O456" s="68">
        <v>84.371632332798001</v>
      </c>
      <c r="P456" s="74">
        <v>536.42354899999998</v>
      </c>
      <c r="Q456" s="74"/>
      <c r="R456" s="74">
        <f t="shared" si="153"/>
        <v>15.265590702910556</v>
      </c>
      <c r="S456" s="81">
        <v>17.426350678392847</v>
      </c>
      <c r="T456" s="75">
        <f t="shared" si="154"/>
        <v>217.82938347991058</v>
      </c>
      <c r="U456" s="75">
        <f t="shared" si="131"/>
        <v>871.3175339196423</v>
      </c>
      <c r="V456" s="76">
        <f t="shared" si="133"/>
        <v>108.91469173995529</v>
      </c>
      <c r="W456" s="77">
        <f t="shared" si="134"/>
        <v>435.65876695982115</v>
      </c>
    </row>
    <row r="457" spans="1:25" x14ac:dyDescent="0.25">
      <c r="A457" s="103"/>
      <c r="B457" s="98"/>
      <c r="C457" s="103"/>
      <c r="D457" s="105"/>
      <c r="E457" s="105"/>
      <c r="F457" s="68">
        <v>3</v>
      </c>
      <c r="G457" s="105"/>
      <c r="H457" s="68" t="s">
        <v>95</v>
      </c>
      <c r="I457" s="68">
        <v>270.61101153050998</v>
      </c>
      <c r="J457" s="68">
        <f>I457-180</f>
        <v>90.611011530509984</v>
      </c>
      <c r="K457" s="68">
        <v>88.373164915328999</v>
      </c>
      <c r="L457" s="68">
        <f>RADIANS(K457)</f>
        <v>1.5424026981804269</v>
      </c>
      <c r="M457" s="68">
        <v>4.0220494698572997</v>
      </c>
      <c r="N457" s="68">
        <f>RADIANS(M457)</f>
        <v>7.0198005927102305E-2</v>
      </c>
      <c r="O457" s="68">
        <v>84.371632332798001</v>
      </c>
      <c r="P457" s="74">
        <v>669.751169</v>
      </c>
      <c r="Q457" s="74"/>
      <c r="R457" s="74">
        <f t="shared" si="153"/>
        <v>19.059840377645084</v>
      </c>
      <c r="S457" s="81">
        <v>17.426350678392847</v>
      </c>
      <c r="T457" s="75">
        <f t="shared" si="154"/>
        <v>217.82938347991058</v>
      </c>
      <c r="U457" s="75">
        <f t="shared" si="131"/>
        <v>871.3175339196423</v>
      </c>
      <c r="V457" s="76">
        <f t="shared" si="133"/>
        <v>108.91469173995529</v>
      </c>
      <c r="W457" s="77">
        <f t="shared" si="134"/>
        <v>435.65876695982115</v>
      </c>
    </row>
    <row r="458" spans="1:25" x14ac:dyDescent="0.25">
      <c r="A458" s="103"/>
      <c r="B458" s="99"/>
      <c r="C458" s="103"/>
      <c r="D458" s="105"/>
      <c r="E458" s="105"/>
      <c r="F458" s="68">
        <v>4</v>
      </c>
      <c r="G458" s="105"/>
      <c r="H458" s="68" t="s">
        <v>95</v>
      </c>
      <c r="I458" s="68">
        <v>270.61101153050998</v>
      </c>
      <c r="J458" s="68">
        <f>I458-180</f>
        <v>90.611011530509984</v>
      </c>
      <c r="K458" s="68">
        <v>88.373164915328999</v>
      </c>
      <c r="L458" s="68">
        <f>RADIANS(K458)</f>
        <v>1.5424026981804269</v>
      </c>
      <c r="M458" s="68">
        <v>4.0220494698572997</v>
      </c>
      <c r="N458" s="68">
        <f>RADIANS(M458)</f>
        <v>7.0198005927102305E-2</v>
      </c>
      <c r="O458" s="68">
        <v>84.371632332798001</v>
      </c>
      <c r="P458" s="74">
        <v>763.05425700000001</v>
      </c>
      <c r="Q458" s="74"/>
      <c r="R458" s="74">
        <f t="shared" si="153"/>
        <v>21.715068238876892</v>
      </c>
      <c r="S458" s="82">
        <v>17.426350678392847</v>
      </c>
      <c r="T458" s="75">
        <f t="shared" si="154"/>
        <v>217.82938347991058</v>
      </c>
      <c r="U458" s="75">
        <f t="shared" si="131"/>
        <v>871.3175339196423</v>
      </c>
      <c r="V458" s="76">
        <f t="shared" si="133"/>
        <v>108.91469173995529</v>
      </c>
      <c r="W458" s="77">
        <f t="shared" si="134"/>
        <v>435.65876695982115</v>
      </c>
    </row>
    <row r="459" spans="1:25" x14ac:dyDescent="0.25">
      <c r="A459" s="67" t="s">
        <v>96</v>
      </c>
      <c r="B459" s="90" t="s">
        <v>179</v>
      </c>
      <c r="C459" s="67" t="s">
        <v>23</v>
      </c>
      <c r="D459" s="69" t="s">
        <v>26</v>
      </c>
      <c r="E459" s="69">
        <v>1</v>
      </c>
      <c r="F459" s="69"/>
      <c r="G459" s="69">
        <v>612</v>
      </c>
      <c r="H459" s="69"/>
      <c r="I459" s="69"/>
      <c r="J459" s="69"/>
      <c r="K459" s="69"/>
      <c r="L459" s="69"/>
      <c r="M459" s="69"/>
      <c r="N459" s="69"/>
      <c r="O459" s="69"/>
      <c r="P459" s="78"/>
      <c r="Q459" s="78"/>
      <c r="R459" s="78"/>
      <c r="S459" s="78"/>
      <c r="T459" s="75"/>
      <c r="U459" s="75"/>
      <c r="V459" s="76"/>
      <c r="W459" s="77"/>
    </row>
    <row r="460" spans="1:25" x14ac:dyDescent="0.25">
      <c r="A460" s="103" t="s">
        <v>97</v>
      </c>
      <c r="B460" s="97" t="s">
        <v>211</v>
      </c>
      <c r="C460" s="103" t="s">
        <v>23</v>
      </c>
      <c r="D460" s="104" t="s">
        <v>24</v>
      </c>
      <c r="E460" s="104">
        <v>1</v>
      </c>
      <c r="F460" s="69">
        <v>1</v>
      </c>
      <c r="G460" s="104">
        <v>704</v>
      </c>
      <c r="H460" s="69" t="s">
        <v>93</v>
      </c>
      <c r="I460" s="69"/>
      <c r="J460" s="69"/>
      <c r="K460" s="69"/>
      <c r="L460" s="69"/>
      <c r="M460" s="69"/>
      <c r="N460" s="69"/>
      <c r="O460" s="69"/>
      <c r="P460" s="78"/>
      <c r="Q460" s="78"/>
      <c r="R460" s="78"/>
      <c r="S460" s="78"/>
      <c r="T460" s="75"/>
      <c r="U460" s="75"/>
      <c r="V460" s="76"/>
      <c r="W460" s="77"/>
    </row>
    <row r="461" spans="1:25" x14ac:dyDescent="0.25">
      <c r="A461" s="103"/>
      <c r="B461" s="98"/>
      <c r="C461" s="103"/>
      <c r="D461" s="104"/>
      <c r="E461" s="104"/>
      <c r="F461" s="69">
        <v>2</v>
      </c>
      <c r="G461" s="104"/>
      <c r="H461" s="69" t="s">
        <v>93</v>
      </c>
      <c r="I461" s="69"/>
      <c r="J461" s="69"/>
      <c r="K461" s="69"/>
      <c r="L461" s="69"/>
      <c r="M461" s="69"/>
      <c r="N461" s="69"/>
      <c r="O461" s="69"/>
      <c r="P461" s="78"/>
      <c r="Q461" s="78"/>
      <c r="R461" s="78"/>
      <c r="S461" s="78"/>
      <c r="T461" s="75"/>
      <c r="U461" s="75"/>
      <c r="V461" s="76"/>
      <c r="W461" s="77"/>
    </row>
    <row r="462" spans="1:25" x14ac:dyDescent="0.25">
      <c r="A462" s="103"/>
      <c r="B462" s="98"/>
      <c r="C462" s="103"/>
      <c r="D462" s="104"/>
      <c r="E462" s="104"/>
      <c r="F462" s="69">
        <v>3</v>
      </c>
      <c r="G462" s="104"/>
      <c r="H462" s="69" t="s">
        <v>93</v>
      </c>
      <c r="I462" s="69"/>
      <c r="J462" s="69"/>
      <c r="K462" s="69"/>
      <c r="L462" s="69"/>
      <c r="M462" s="69"/>
      <c r="N462" s="69"/>
      <c r="O462" s="69"/>
      <c r="P462" s="78"/>
      <c r="Q462" s="78"/>
      <c r="R462" s="78"/>
      <c r="S462" s="78"/>
      <c r="T462" s="75"/>
      <c r="U462" s="75"/>
      <c r="V462" s="76"/>
      <c r="W462" s="77"/>
    </row>
    <row r="463" spans="1:25" x14ac:dyDescent="0.25">
      <c r="A463" s="103"/>
      <c r="B463" s="99"/>
      <c r="C463" s="103"/>
      <c r="D463" s="69" t="s">
        <v>26</v>
      </c>
      <c r="E463" s="69">
        <v>2</v>
      </c>
      <c r="F463" s="69"/>
      <c r="G463" s="69">
        <v>705</v>
      </c>
      <c r="H463" s="69"/>
      <c r="I463" s="69"/>
      <c r="J463" s="69"/>
      <c r="K463" s="69"/>
      <c r="L463" s="69"/>
      <c r="M463" s="69"/>
      <c r="N463" s="69"/>
      <c r="O463" s="69"/>
      <c r="P463" s="78"/>
      <c r="Q463" s="78"/>
      <c r="R463" s="78"/>
      <c r="S463" s="78"/>
      <c r="T463" s="75"/>
      <c r="U463" s="75"/>
      <c r="V463" s="76"/>
      <c r="W463" s="77"/>
    </row>
    <row r="464" spans="1:25" x14ac:dyDescent="0.25">
      <c r="A464" s="103"/>
      <c r="B464" s="97" t="s">
        <v>210</v>
      </c>
      <c r="C464" s="103" t="s">
        <v>27</v>
      </c>
      <c r="D464" s="69" t="s">
        <v>24</v>
      </c>
      <c r="E464" s="69">
        <v>1</v>
      </c>
      <c r="F464" s="69">
        <v>1</v>
      </c>
      <c r="G464" s="69">
        <v>621</v>
      </c>
      <c r="H464" s="69" t="s">
        <v>98</v>
      </c>
      <c r="I464" s="69"/>
      <c r="J464" s="69"/>
      <c r="K464" s="69"/>
      <c r="L464" s="69"/>
      <c r="M464" s="69"/>
      <c r="N464" s="69"/>
      <c r="O464" s="69"/>
      <c r="P464" s="78"/>
      <c r="Q464" s="78"/>
      <c r="R464" s="78"/>
      <c r="S464" s="78"/>
      <c r="T464" s="75"/>
      <c r="U464" s="75"/>
      <c r="V464" s="76"/>
      <c r="W464" s="77"/>
      <c r="Y464" s="85"/>
    </row>
    <row r="465" spans="1:23" x14ac:dyDescent="0.25">
      <c r="A465" s="103"/>
      <c r="B465" s="98"/>
      <c r="C465" s="103"/>
      <c r="D465" s="104" t="s">
        <v>24</v>
      </c>
      <c r="E465" s="104">
        <v>2</v>
      </c>
      <c r="F465" s="69">
        <v>1</v>
      </c>
      <c r="G465" s="104">
        <v>620</v>
      </c>
      <c r="H465" s="69" t="s">
        <v>98</v>
      </c>
      <c r="I465" s="69"/>
      <c r="J465" s="69"/>
      <c r="K465" s="69"/>
      <c r="L465" s="69"/>
      <c r="M465" s="69"/>
      <c r="N465" s="69"/>
      <c r="O465" s="69"/>
      <c r="P465" s="78"/>
      <c r="Q465" s="78"/>
      <c r="R465" s="78"/>
      <c r="S465" s="78"/>
      <c r="T465" s="75"/>
      <c r="U465" s="75"/>
      <c r="V465" s="76"/>
      <c r="W465" s="77"/>
    </row>
    <row r="466" spans="1:23" x14ac:dyDescent="0.25">
      <c r="A466" s="103"/>
      <c r="B466" s="98"/>
      <c r="C466" s="103"/>
      <c r="D466" s="104"/>
      <c r="E466" s="104"/>
      <c r="F466" s="69">
        <v>2</v>
      </c>
      <c r="G466" s="104"/>
      <c r="H466" s="69" t="s">
        <v>98</v>
      </c>
      <c r="I466" s="69"/>
      <c r="J466" s="69"/>
      <c r="K466" s="69"/>
      <c r="L466" s="69"/>
      <c r="M466" s="69"/>
      <c r="N466" s="69"/>
      <c r="O466" s="69"/>
      <c r="P466" s="78"/>
      <c r="Q466" s="78"/>
      <c r="R466" s="78"/>
      <c r="S466" s="78"/>
      <c r="T466" s="75"/>
      <c r="U466" s="75"/>
      <c r="V466" s="76"/>
      <c r="W466" s="77"/>
    </row>
    <row r="467" spans="1:23" x14ac:dyDescent="0.25">
      <c r="A467" s="103"/>
      <c r="B467" s="99"/>
      <c r="C467" s="103"/>
      <c r="D467" s="104"/>
      <c r="E467" s="104"/>
      <c r="F467" s="69">
        <v>3</v>
      </c>
      <c r="G467" s="104"/>
      <c r="H467" s="69" t="s">
        <v>98</v>
      </c>
      <c r="I467" s="69"/>
      <c r="J467" s="69"/>
      <c r="K467" s="69"/>
      <c r="L467" s="69"/>
      <c r="M467" s="69"/>
      <c r="N467" s="69"/>
      <c r="O467" s="69"/>
      <c r="P467" s="78"/>
      <c r="Q467" s="78"/>
      <c r="R467" s="78"/>
      <c r="S467" s="78"/>
      <c r="T467" s="94"/>
      <c r="U467" s="94"/>
      <c r="V467" s="95"/>
      <c r="W467" s="96"/>
    </row>
  </sheetData>
  <mergeCells count="378">
    <mergeCell ref="D52:D53"/>
    <mergeCell ref="A2:A14"/>
    <mergeCell ref="C2:C12"/>
    <mergeCell ref="D2:D11"/>
    <mergeCell ref="E2:E7"/>
    <mergeCell ref="G2:G7"/>
    <mergeCell ref="E8:E11"/>
    <mergeCell ref="G8:G11"/>
    <mergeCell ref="A20:A24"/>
    <mergeCell ref="C21:C22"/>
    <mergeCell ref="D21:D22"/>
    <mergeCell ref="E21:E22"/>
    <mergeCell ref="G21:G22"/>
    <mergeCell ref="C23:C24"/>
    <mergeCell ref="D23:D24"/>
    <mergeCell ref="A15:A19"/>
    <mergeCell ref="C15:C19"/>
    <mergeCell ref="D16:D19"/>
    <mergeCell ref="E16:E17"/>
    <mergeCell ref="G16:G17"/>
    <mergeCell ref="E18:E19"/>
    <mergeCell ref="G18:G19"/>
    <mergeCell ref="B2:B12"/>
    <mergeCell ref="B15:B19"/>
    <mergeCell ref="A56:A61"/>
    <mergeCell ref="C56:C58"/>
    <mergeCell ref="D56:D58"/>
    <mergeCell ref="E56:E58"/>
    <mergeCell ref="G56:G58"/>
    <mergeCell ref="C59:C61"/>
    <mergeCell ref="D60:D61"/>
    <mergeCell ref="E60:E61"/>
    <mergeCell ref="A25:A55"/>
    <mergeCell ref="G34:G36"/>
    <mergeCell ref="E37:E38"/>
    <mergeCell ref="G37:G38"/>
    <mergeCell ref="D39:D40"/>
    <mergeCell ref="C41:C42"/>
    <mergeCell ref="C43:C53"/>
    <mergeCell ref="D43:D51"/>
    <mergeCell ref="E43:E46"/>
    <mergeCell ref="G43:G46"/>
    <mergeCell ref="E47:E51"/>
    <mergeCell ref="C25:C40"/>
    <mergeCell ref="D25:D38"/>
    <mergeCell ref="E25:E27"/>
    <mergeCell ref="G25:G27"/>
    <mergeCell ref="E28:E29"/>
    <mergeCell ref="G69:G74"/>
    <mergeCell ref="E75:E76"/>
    <mergeCell ref="G75:G76"/>
    <mergeCell ref="E77:E84"/>
    <mergeCell ref="G77:G84"/>
    <mergeCell ref="E85:E87"/>
    <mergeCell ref="G85:G87"/>
    <mergeCell ref="G60:G61"/>
    <mergeCell ref="G28:G29"/>
    <mergeCell ref="E30:E33"/>
    <mergeCell ref="G30:G33"/>
    <mergeCell ref="E34:E36"/>
    <mergeCell ref="G47:G51"/>
    <mergeCell ref="A62:A186"/>
    <mergeCell ref="C62:C63"/>
    <mergeCell ref="D62:D63"/>
    <mergeCell ref="C64:C120"/>
    <mergeCell ref="D64:D65"/>
    <mergeCell ref="D66:D109"/>
    <mergeCell ref="E66:E68"/>
    <mergeCell ref="G66:G68"/>
    <mergeCell ref="E69:E74"/>
    <mergeCell ref="E101:E106"/>
    <mergeCell ref="G101:G106"/>
    <mergeCell ref="E107:E109"/>
    <mergeCell ref="G107:G109"/>
    <mergeCell ref="D111:D120"/>
    <mergeCell ref="E111:E120"/>
    <mergeCell ref="G111:G120"/>
    <mergeCell ref="E88:E90"/>
    <mergeCell ref="G88:G90"/>
    <mergeCell ref="E91:E94"/>
    <mergeCell ref="G91:G94"/>
    <mergeCell ref="E95:E100"/>
    <mergeCell ref="G95:G100"/>
    <mergeCell ref="C130:C134"/>
    <mergeCell ref="D130:D134"/>
    <mergeCell ref="E130:E134"/>
    <mergeCell ref="G130:G134"/>
    <mergeCell ref="C135:C137"/>
    <mergeCell ref="D135:D137"/>
    <mergeCell ref="E135:E137"/>
    <mergeCell ref="G135:G137"/>
    <mergeCell ref="C121:C129"/>
    <mergeCell ref="D121:D127"/>
    <mergeCell ref="E121:E124"/>
    <mergeCell ref="G121:G124"/>
    <mergeCell ref="E125:E127"/>
    <mergeCell ref="G125:G127"/>
    <mergeCell ref="C138:C149"/>
    <mergeCell ref="D138:D149"/>
    <mergeCell ref="E138:E139"/>
    <mergeCell ref="G138:G139"/>
    <mergeCell ref="E140:E141"/>
    <mergeCell ref="G140:G141"/>
    <mergeCell ref="E142:E143"/>
    <mergeCell ref="G142:G143"/>
    <mergeCell ref="E144:E149"/>
    <mergeCell ref="G144:G149"/>
    <mergeCell ref="E158:E159"/>
    <mergeCell ref="G158:G159"/>
    <mergeCell ref="E160:E161"/>
    <mergeCell ref="G160:G161"/>
    <mergeCell ref="C163:C168"/>
    <mergeCell ref="D163:D167"/>
    <mergeCell ref="E163:E167"/>
    <mergeCell ref="G163:G167"/>
    <mergeCell ref="C150:C161"/>
    <mergeCell ref="D150:D161"/>
    <mergeCell ref="E150:E151"/>
    <mergeCell ref="G150:G151"/>
    <mergeCell ref="E152:E153"/>
    <mergeCell ref="G152:G153"/>
    <mergeCell ref="E154:E155"/>
    <mergeCell ref="G154:G155"/>
    <mergeCell ref="E156:E157"/>
    <mergeCell ref="G156:G157"/>
    <mergeCell ref="C169:C171"/>
    <mergeCell ref="D169:D171"/>
    <mergeCell ref="C172:C178"/>
    <mergeCell ref="D172:D175"/>
    <mergeCell ref="E172:E175"/>
    <mergeCell ref="G172:G175"/>
    <mergeCell ref="D176:D178"/>
    <mergeCell ref="E176:E178"/>
    <mergeCell ref="G176:G178"/>
    <mergeCell ref="C179:C186"/>
    <mergeCell ref="D179:D186"/>
    <mergeCell ref="E179:E186"/>
    <mergeCell ref="G179:G186"/>
    <mergeCell ref="A187:A377"/>
    <mergeCell ref="C187:C199"/>
    <mergeCell ref="D187:D190"/>
    <mergeCell ref="E187:E190"/>
    <mergeCell ref="G187:G190"/>
    <mergeCell ref="D192:D194"/>
    <mergeCell ref="E192:E194"/>
    <mergeCell ref="G192:G194"/>
    <mergeCell ref="D195:D198"/>
    <mergeCell ref="E195:E198"/>
    <mergeCell ref="G195:G198"/>
    <mergeCell ref="C200:C236"/>
    <mergeCell ref="D200:D236"/>
    <mergeCell ref="E200:E203"/>
    <mergeCell ref="G200:G203"/>
    <mergeCell ref="E204:E205"/>
    <mergeCell ref="E219:E222"/>
    <mergeCell ref="G219:G222"/>
    <mergeCell ref="E223:E228"/>
    <mergeCell ref="G223:G228"/>
    <mergeCell ref="E229:E231"/>
    <mergeCell ref="G229:G231"/>
    <mergeCell ref="G204:G205"/>
    <mergeCell ref="E206:E211"/>
    <mergeCell ref="G206:G211"/>
    <mergeCell ref="E212:E215"/>
    <mergeCell ref="G212:G215"/>
    <mergeCell ref="E216:E218"/>
    <mergeCell ref="G216:G218"/>
    <mergeCell ref="C244:C248"/>
    <mergeCell ref="D244:D248"/>
    <mergeCell ref="E244:E245"/>
    <mergeCell ref="G244:G245"/>
    <mergeCell ref="E246:E248"/>
    <mergeCell ref="G246:G248"/>
    <mergeCell ref="E232:E235"/>
    <mergeCell ref="G232:G235"/>
    <mergeCell ref="C237:C243"/>
    <mergeCell ref="D237:D243"/>
    <mergeCell ref="E237:E238"/>
    <mergeCell ref="G237:G238"/>
    <mergeCell ref="E239:E241"/>
    <mergeCell ref="G239:G241"/>
    <mergeCell ref="E242:E243"/>
    <mergeCell ref="G242:G243"/>
    <mergeCell ref="C249:C259"/>
    <mergeCell ref="D249:D259"/>
    <mergeCell ref="E249:E259"/>
    <mergeCell ref="G249:G259"/>
    <mergeCell ref="C260:C266"/>
    <mergeCell ref="D260:D261"/>
    <mergeCell ref="E260:E261"/>
    <mergeCell ref="G260:G261"/>
    <mergeCell ref="D263:D266"/>
    <mergeCell ref="E263:E264"/>
    <mergeCell ref="G263:G264"/>
    <mergeCell ref="E265:E266"/>
    <mergeCell ref="G265:G266"/>
    <mergeCell ref="C267:C301"/>
    <mergeCell ref="D267:D295"/>
    <mergeCell ref="E267:E268"/>
    <mergeCell ref="G267:G268"/>
    <mergeCell ref="E269:E271"/>
    <mergeCell ref="G269:G271"/>
    <mergeCell ref="E275:E280"/>
    <mergeCell ref="E288:E290"/>
    <mergeCell ref="G288:G290"/>
    <mergeCell ref="E291:E295"/>
    <mergeCell ref="G291:G295"/>
    <mergeCell ref="D296:D297"/>
    <mergeCell ref="D298:D300"/>
    <mergeCell ref="E298:E300"/>
    <mergeCell ref="G298:G300"/>
    <mergeCell ref="G275:G280"/>
    <mergeCell ref="E281:E282"/>
    <mergeCell ref="G281:G282"/>
    <mergeCell ref="E283:E285"/>
    <mergeCell ref="G283:G285"/>
    <mergeCell ref="E286:E287"/>
    <mergeCell ref="G286:G287"/>
    <mergeCell ref="D362:D377"/>
    <mergeCell ref="G335:G339"/>
    <mergeCell ref="E340:E348"/>
    <mergeCell ref="G340:G348"/>
    <mergeCell ref="E349:E352"/>
    <mergeCell ref="G349:G352"/>
    <mergeCell ref="D353:D355"/>
    <mergeCell ref="C373:C377"/>
    <mergeCell ref="C302:C303"/>
    <mergeCell ref="D302:D303"/>
    <mergeCell ref="E302:E303"/>
    <mergeCell ref="G302:G303"/>
    <mergeCell ref="C304:C314"/>
    <mergeCell ref="D304:D314"/>
    <mergeCell ref="E304:E305"/>
    <mergeCell ref="G304:G305"/>
    <mergeCell ref="E306:E312"/>
    <mergeCell ref="G306:G312"/>
    <mergeCell ref="E313:E314"/>
    <mergeCell ref="G313:G314"/>
    <mergeCell ref="D325:D332"/>
    <mergeCell ref="E325:E332"/>
    <mergeCell ref="G325:G332"/>
    <mergeCell ref="D333:D334"/>
    <mergeCell ref="D335:D352"/>
    <mergeCell ref="E335:E339"/>
    <mergeCell ref="D356:D361"/>
    <mergeCell ref="E356:E357"/>
    <mergeCell ref="G356:G357"/>
    <mergeCell ref="E358:E361"/>
    <mergeCell ref="G358:G361"/>
    <mergeCell ref="A378:A431"/>
    <mergeCell ref="C378:C389"/>
    <mergeCell ref="D378:D381"/>
    <mergeCell ref="E378:E381"/>
    <mergeCell ref="G378:G381"/>
    <mergeCell ref="D383:D389"/>
    <mergeCell ref="E383:E384"/>
    <mergeCell ref="G383:G384"/>
    <mergeCell ref="E385:E389"/>
    <mergeCell ref="G385:G389"/>
    <mergeCell ref="C390:C400"/>
    <mergeCell ref="D390:D394"/>
    <mergeCell ref="E390:E394"/>
    <mergeCell ref="G390:G394"/>
    <mergeCell ref="D396:D399"/>
    <mergeCell ref="E397:E399"/>
    <mergeCell ref="G397:G399"/>
    <mergeCell ref="C401:C411"/>
    <mergeCell ref="D401:D411"/>
    <mergeCell ref="E401:E402"/>
    <mergeCell ref="G401:G402"/>
    <mergeCell ref="E403:E405"/>
    <mergeCell ref="G403:G405"/>
    <mergeCell ref="E406:E407"/>
    <mergeCell ref="G406:G407"/>
    <mergeCell ref="E408:E411"/>
    <mergeCell ref="G408:G411"/>
    <mergeCell ref="E425:E426"/>
    <mergeCell ref="G425:G426"/>
    <mergeCell ref="E427:E428"/>
    <mergeCell ref="G427:G428"/>
    <mergeCell ref="C429:C431"/>
    <mergeCell ref="D429:D431"/>
    <mergeCell ref="E429:E431"/>
    <mergeCell ref="G429:G431"/>
    <mergeCell ref="C412:C417"/>
    <mergeCell ref="D412:D416"/>
    <mergeCell ref="E413:E416"/>
    <mergeCell ref="G413:G416"/>
    <mergeCell ref="C418:C428"/>
    <mergeCell ref="D418:D428"/>
    <mergeCell ref="E418:E419"/>
    <mergeCell ref="G418:G419"/>
    <mergeCell ref="E420:E424"/>
    <mergeCell ref="G420:G424"/>
    <mergeCell ref="G437:G438"/>
    <mergeCell ref="E439:E440"/>
    <mergeCell ref="G439:G440"/>
    <mergeCell ref="E441:E442"/>
    <mergeCell ref="G441:G442"/>
    <mergeCell ref="A443:A445"/>
    <mergeCell ref="C443:C445"/>
    <mergeCell ref="D443:D445"/>
    <mergeCell ref="E443:E445"/>
    <mergeCell ref="G443:G445"/>
    <mergeCell ref="A432:A442"/>
    <mergeCell ref="C432:C433"/>
    <mergeCell ref="D432:D433"/>
    <mergeCell ref="E432:E433"/>
    <mergeCell ref="G432:G433"/>
    <mergeCell ref="C434:C436"/>
    <mergeCell ref="D434:D436"/>
    <mergeCell ref="C437:C442"/>
    <mergeCell ref="D437:D442"/>
    <mergeCell ref="E437:E438"/>
    <mergeCell ref="A446:A458"/>
    <mergeCell ref="C446:C458"/>
    <mergeCell ref="D446:D458"/>
    <mergeCell ref="E446:E452"/>
    <mergeCell ref="G446:G452"/>
    <mergeCell ref="E453:E454"/>
    <mergeCell ref="G453:G454"/>
    <mergeCell ref="E455:E458"/>
    <mergeCell ref="G455:G458"/>
    <mergeCell ref="A460:A467"/>
    <mergeCell ref="C460:C463"/>
    <mergeCell ref="D460:D462"/>
    <mergeCell ref="E460:E462"/>
    <mergeCell ref="G460:G462"/>
    <mergeCell ref="C464:C467"/>
    <mergeCell ref="D465:D467"/>
    <mergeCell ref="E465:E467"/>
    <mergeCell ref="G465:G467"/>
    <mergeCell ref="B21:B22"/>
    <mergeCell ref="B23:B24"/>
    <mergeCell ref="B25:B40"/>
    <mergeCell ref="B41:B42"/>
    <mergeCell ref="B43:B53"/>
    <mergeCell ref="B56:B58"/>
    <mergeCell ref="B59:B61"/>
    <mergeCell ref="B62:B63"/>
    <mergeCell ref="B64:B120"/>
    <mergeCell ref="B187:B199"/>
    <mergeCell ref="B200:B236"/>
    <mergeCell ref="B237:B243"/>
    <mergeCell ref="B244:B248"/>
    <mergeCell ref="B249:B259"/>
    <mergeCell ref="B260:B266"/>
    <mergeCell ref="B267:B301"/>
    <mergeCell ref="B121:B129"/>
    <mergeCell ref="B130:B134"/>
    <mergeCell ref="B135:B137"/>
    <mergeCell ref="B138:B149"/>
    <mergeCell ref="B150:B161"/>
    <mergeCell ref="B163:B168"/>
    <mergeCell ref="B169:B171"/>
    <mergeCell ref="B172:B178"/>
    <mergeCell ref="B179:B186"/>
    <mergeCell ref="B302:B303"/>
    <mergeCell ref="B304:B314"/>
    <mergeCell ref="B315:B320"/>
    <mergeCell ref="B325:B377"/>
    <mergeCell ref="B321:B324"/>
    <mergeCell ref="C321:C324"/>
    <mergeCell ref="B378:B389"/>
    <mergeCell ref="B390:B400"/>
    <mergeCell ref="B401:B411"/>
    <mergeCell ref="C315:C320"/>
    <mergeCell ref="C325:C372"/>
    <mergeCell ref="B412:B417"/>
    <mergeCell ref="B418:B428"/>
    <mergeCell ref="B429:B431"/>
    <mergeCell ref="B432:B433"/>
    <mergeCell ref="B434:B436"/>
    <mergeCell ref="B437:B442"/>
    <mergeCell ref="B443:B445"/>
    <mergeCell ref="B446:B458"/>
    <mergeCell ref="B464:B467"/>
    <mergeCell ref="B460:B46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FB633C-FA8E-4112-ADCB-C31B26DA6E08}">
  <dimension ref="A1:P192"/>
  <sheetViews>
    <sheetView workbookViewId="0">
      <selection activeCell="N83" sqref="N83"/>
    </sheetView>
  </sheetViews>
  <sheetFormatPr defaultRowHeight="15" x14ac:dyDescent="0.25"/>
  <cols>
    <col min="1" max="1" width="13.85546875" style="1" customWidth="1"/>
    <col min="2" max="2" width="9.140625" style="1"/>
    <col min="3" max="3" width="19.7109375" style="2" customWidth="1"/>
    <col min="4" max="4" width="13.42578125" style="1" customWidth="1"/>
    <col min="5" max="5" width="9.140625" style="1"/>
    <col min="6" max="6" width="9.140625" style="3"/>
    <col min="7" max="7" width="10.5703125" style="1" customWidth="1"/>
    <col min="8" max="8" width="11.140625" style="1" customWidth="1"/>
    <col min="9" max="9" width="11.7109375" style="1" customWidth="1"/>
    <col min="10" max="10" width="11.42578125" style="1" customWidth="1"/>
    <col min="11" max="11" width="13.140625" style="1" customWidth="1"/>
    <col min="12" max="12" width="12.42578125" style="1" customWidth="1"/>
    <col min="13" max="13" width="11.7109375" style="1" customWidth="1"/>
    <col min="14" max="14" width="12" style="1" customWidth="1"/>
    <col min="15" max="15" width="14" style="1" customWidth="1"/>
    <col min="16" max="16" width="13" style="1" customWidth="1"/>
    <col min="17" max="16384" width="9.140625" style="1"/>
  </cols>
  <sheetData>
    <row r="1" spans="1:16" x14ac:dyDescent="0.25">
      <c r="I1" s="115" t="s">
        <v>158</v>
      </c>
      <c r="J1" s="115"/>
      <c r="K1" s="115" t="s">
        <v>159</v>
      </c>
      <c r="L1" s="115"/>
      <c r="M1" s="116" t="s">
        <v>158</v>
      </c>
      <c r="N1" s="116"/>
      <c r="O1" s="116" t="s">
        <v>159</v>
      </c>
      <c r="P1" s="116"/>
    </row>
    <row r="2" spans="1:16" ht="75.75" thickBot="1" x14ac:dyDescent="0.3">
      <c r="A2" s="4"/>
      <c r="B2" s="4" t="s">
        <v>1</v>
      </c>
      <c r="C2" s="5" t="s">
        <v>2</v>
      </c>
      <c r="D2" s="4" t="s">
        <v>3</v>
      </c>
      <c r="E2" s="4" t="s">
        <v>5</v>
      </c>
      <c r="F2" s="6" t="s">
        <v>153</v>
      </c>
      <c r="G2" s="4" t="s">
        <v>154</v>
      </c>
      <c r="H2" s="4" t="s">
        <v>155</v>
      </c>
      <c r="I2" s="4" t="s">
        <v>160</v>
      </c>
      <c r="J2" s="4" t="s">
        <v>161</v>
      </c>
      <c r="K2" s="4" t="s">
        <v>162</v>
      </c>
      <c r="L2" s="4" t="s">
        <v>163</v>
      </c>
      <c r="M2" s="7" t="s">
        <v>156</v>
      </c>
      <c r="N2" s="7" t="s">
        <v>164</v>
      </c>
      <c r="O2" s="7" t="s">
        <v>165</v>
      </c>
      <c r="P2" s="7" t="s">
        <v>157</v>
      </c>
    </row>
    <row r="3" spans="1:16" x14ac:dyDescent="0.25">
      <c r="A3" s="124" t="s">
        <v>22</v>
      </c>
      <c r="B3" s="117" t="s">
        <v>100</v>
      </c>
      <c r="C3" s="8" t="s">
        <v>24</v>
      </c>
      <c r="D3" s="9">
        <v>1</v>
      </c>
      <c r="E3" s="9">
        <v>682</v>
      </c>
      <c r="F3" s="10">
        <v>7.1999219999999999</v>
      </c>
      <c r="G3" s="10">
        <v>302.12357029999993</v>
      </c>
      <c r="H3" s="11">
        <v>26.966164039359644</v>
      </c>
      <c r="I3" s="12">
        <f>H3/0.08</f>
        <v>337.07705049199552</v>
      </c>
      <c r="J3" s="12">
        <f>H3/0.02</f>
        <v>1348.3082019679821</v>
      </c>
      <c r="K3" s="12">
        <f>H3/0.16</f>
        <v>168.53852524599776</v>
      </c>
      <c r="L3" s="13">
        <f>H3/0.04</f>
        <v>674.15410098399104</v>
      </c>
      <c r="M3" s="14">
        <f>AVERAGE(I3:I4,I9:I10,I12,I15:I19,I24:I25,I30,I32,I37:I46,I48,I53:I64,I66:I67,I71:I74,I76:I77,I79:I88,I92:I95,I97:I109,I112,I114:I117,I129,I133,I139,I156,I158:I160,I162:I163,I165:I169,I176:I177,I181:I183,I185:I187)</f>
        <v>597.75083714085793</v>
      </c>
      <c r="N3" s="15">
        <f>AVERAGE(J3:J4,J9:J10,J12,J15:J19,J24:J25,J30,J32,J37:J46,J48,J53:J64,J66:J67,J71:J74,J76:J77,J79:J88,J92:J95,J97:J109,J112,J114:J117,J129,J133,J139,J156,J158:J160,J162:J163,J165:J169,J176:J177,J181:J183,J185:J187)</f>
        <v>2391.0033485634317</v>
      </c>
      <c r="O3" s="15">
        <f>AVERAGE(K3:K4,K9:K10,K12,K15:K19,K24:K25,K30,K32,K37:K46,K48,K53:K64,K66:K67,K71:K74,K76:K77,K79:K88,K92:K95,K97:K109,K112,K114:K117,K129,K133,K139,K156,K158:K160,K162:K163,K165:K169,K176:K177,K181:K183,K185:K187)</f>
        <v>298.87541857042896</v>
      </c>
      <c r="P3" s="15">
        <f>AVERAGE(L3:L4,L9:L10,L12,L15:L19,L24:L25,L30,L32,L37:L46,L48,L53:L64,L66:L67,L71:L74,L76:L77,L79:L88,L92:L95,L97:L109,L112,L114:L117,L129,L133,L139,L156,L158:L160,L162:L163,L165:L169,L176:L177,L181:L183,L185:L187)</f>
        <v>1195.5016742817159</v>
      </c>
    </row>
    <row r="4" spans="1:16" x14ac:dyDescent="0.25">
      <c r="A4" s="125"/>
      <c r="B4" s="118"/>
      <c r="C4" s="16" t="s">
        <v>24</v>
      </c>
      <c r="D4" s="17">
        <v>2</v>
      </c>
      <c r="E4" s="17">
        <v>683</v>
      </c>
      <c r="F4" s="18">
        <v>2.2544019999999998</v>
      </c>
      <c r="G4" s="18">
        <v>129.20379328571428</v>
      </c>
      <c r="H4" s="19">
        <v>7.4034527376893102</v>
      </c>
      <c r="I4" s="20">
        <f t="shared" ref="I4:I67" si="0">H4/0.08</f>
        <v>92.543159221116369</v>
      </c>
      <c r="J4" s="20">
        <f t="shared" ref="J4:J67" si="1">H4/0.02</f>
        <v>370.17263688446548</v>
      </c>
      <c r="K4" s="20">
        <f t="shared" ref="K4:K67" si="2">H4/0.16</f>
        <v>46.271579610558184</v>
      </c>
      <c r="L4" s="21">
        <f t="shared" ref="L4:L67" si="3">H4/0.04</f>
        <v>185.08631844223274</v>
      </c>
    </row>
    <row r="5" spans="1:16" ht="15.75" thickBot="1" x14ac:dyDescent="0.3">
      <c r="A5" s="125"/>
      <c r="B5" s="119"/>
      <c r="C5" s="22" t="s">
        <v>26</v>
      </c>
      <c r="D5" s="23">
        <v>3</v>
      </c>
      <c r="E5" s="23">
        <v>684</v>
      </c>
      <c r="F5" s="24">
        <v>0.280335</v>
      </c>
      <c r="G5" s="24">
        <v>60.122527500000004</v>
      </c>
      <c r="H5" s="25" t="s">
        <v>99</v>
      </c>
      <c r="I5" s="26"/>
      <c r="J5" s="26"/>
      <c r="K5" s="26"/>
      <c r="L5" s="27"/>
    </row>
    <row r="6" spans="1:16" ht="15.75" thickBot="1" x14ac:dyDescent="0.3">
      <c r="A6" s="125"/>
      <c r="B6" s="28" t="s">
        <v>101</v>
      </c>
      <c r="C6" s="29" t="s">
        <v>26</v>
      </c>
      <c r="D6" s="30">
        <v>1</v>
      </c>
      <c r="E6" s="30">
        <v>626</v>
      </c>
      <c r="F6" s="31">
        <v>1.7672779999999999</v>
      </c>
      <c r="G6" s="31">
        <v>132.05121966666664</v>
      </c>
      <c r="H6" s="32" t="s">
        <v>99</v>
      </c>
      <c r="I6" s="33"/>
      <c r="J6" s="33"/>
      <c r="K6" s="33"/>
      <c r="L6" s="34"/>
    </row>
    <row r="7" spans="1:16" ht="15.75" thickBot="1" x14ac:dyDescent="0.3">
      <c r="A7" s="126"/>
      <c r="B7" s="35" t="s">
        <v>102</v>
      </c>
      <c r="C7" s="36" t="s">
        <v>26</v>
      </c>
      <c r="D7" s="37">
        <v>1</v>
      </c>
      <c r="E7" s="37">
        <v>694</v>
      </c>
      <c r="F7" s="38">
        <v>5.8496870000000003</v>
      </c>
      <c r="G7" s="38">
        <v>586.15295749999996</v>
      </c>
      <c r="H7" s="39" t="s">
        <v>99</v>
      </c>
      <c r="I7" s="26"/>
      <c r="J7" s="26"/>
      <c r="K7" s="26"/>
      <c r="L7" s="27"/>
    </row>
    <row r="8" spans="1:16" x14ac:dyDescent="0.25">
      <c r="A8" s="124" t="s">
        <v>29</v>
      </c>
      <c r="B8" s="117" t="s">
        <v>103</v>
      </c>
      <c r="C8" s="40" t="s">
        <v>26</v>
      </c>
      <c r="D8" s="9">
        <v>1</v>
      </c>
      <c r="E8" s="9">
        <v>17</v>
      </c>
      <c r="F8" s="10">
        <v>0.82847700000000002</v>
      </c>
      <c r="G8" s="10">
        <v>155.95284133333334</v>
      </c>
      <c r="H8" s="41" t="s">
        <v>99</v>
      </c>
      <c r="I8" s="42"/>
      <c r="J8" s="42"/>
      <c r="K8" s="42"/>
      <c r="L8" s="43"/>
    </row>
    <row r="9" spans="1:16" x14ac:dyDescent="0.25">
      <c r="A9" s="125"/>
      <c r="B9" s="118"/>
      <c r="C9" s="44" t="s">
        <v>24</v>
      </c>
      <c r="D9" s="17">
        <v>2</v>
      </c>
      <c r="E9" s="17">
        <v>28</v>
      </c>
      <c r="F9" s="18">
        <v>1.0261910000000001</v>
      </c>
      <c r="G9" s="18">
        <v>197.00672550000002</v>
      </c>
      <c r="H9" s="19">
        <v>5.6790942261108732</v>
      </c>
      <c r="I9" s="20">
        <f t="shared" si="0"/>
        <v>70.98867782638591</v>
      </c>
      <c r="J9" s="20">
        <f t="shared" si="1"/>
        <v>283.95471130554364</v>
      </c>
      <c r="K9" s="20">
        <f t="shared" si="2"/>
        <v>35.494338913192955</v>
      </c>
      <c r="L9" s="21">
        <f t="shared" si="3"/>
        <v>141.97735565277182</v>
      </c>
    </row>
    <row r="10" spans="1:16" ht="15.75" thickBot="1" x14ac:dyDescent="0.3">
      <c r="A10" s="126"/>
      <c r="B10" s="119"/>
      <c r="C10" s="22" t="s">
        <v>24</v>
      </c>
      <c r="D10" s="23">
        <v>3</v>
      </c>
      <c r="E10" s="23">
        <v>27</v>
      </c>
      <c r="F10" s="24">
        <v>0.90890499999999996</v>
      </c>
      <c r="G10" s="24">
        <v>195.09799650000002</v>
      </c>
      <c r="H10" s="45">
        <v>8.8878526590162998</v>
      </c>
      <c r="I10" s="46">
        <f t="shared" si="0"/>
        <v>111.09815823770374</v>
      </c>
      <c r="J10" s="46">
        <f t="shared" si="1"/>
        <v>444.39263295081497</v>
      </c>
      <c r="K10" s="46">
        <f t="shared" si="2"/>
        <v>55.549079118851871</v>
      </c>
      <c r="L10" s="47">
        <f t="shared" si="3"/>
        <v>222.19631647540749</v>
      </c>
    </row>
    <row r="11" spans="1:16" ht="15.75" thickBot="1" x14ac:dyDescent="0.3">
      <c r="A11" s="124" t="s">
        <v>31</v>
      </c>
      <c r="B11" s="48" t="s">
        <v>104</v>
      </c>
      <c r="C11" s="49" t="s">
        <v>26</v>
      </c>
      <c r="D11" s="50">
        <v>1</v>
      </c>
      <c r="E11" s="50">
        <v>56</v>
      </c>
      <c r="F11" s="51">
        <v>4.2545120000000001</v>
      </c>
      <c r="G11" s="51">
        <v>662.25854933333346</v>
      </c>
      <c r="H11" s="52" t="s">
        <v>99</v>
      </c>
      <c r="I11" s="42"/>
      <c r="J11" s="42"/>
      <c r="K11" s="42"/>
      <c r="L11" s="43"/>
    </row>
    <row r="12" spans="1:16" ht="15.75" thickBot="1" x14ac:dyDescent="0.3">
      <c r="A12" s="125"/>
      <c r="B12" s="35" t="s">
        <v>105</v>
      </c>
      <c r="C12" s="36" t="s">
        <v>24</v>
      </c>
      <c r="D12" s="37">
        <v>1</v>
      </c>
      <c r="E12" s="37">
        <v>60</v>
      </c>
      <c r="F12" s="38">
        <v>4.2711199999999998</v>
      </c>
      <c r="G12" s="38">
        <v>506.38988033333334</v>
      </c>
      <c r="H12" s="53">
        <v>25.692985987636582</v>
      </c>
      <c r="I12" s="54">
        <f t="shared" si="0"/>
        <v>321.16232484545725</v>
      </c>
      <c r="J12" s="54">
        <f t="shared" si="1"/>
        <v>1284.649299381829</v>
      </c>
      <c r="K12" s="54">
        <f t="shared" si="2"/>
        <v>160.58116242272862</v>
      </c>
      <c r="L12" s="55">
        <f t="shared" si="3"/>
        <v>642.3246496909145</v>
      </c>
    </row>
    <row r="13" spans="1:16" x14ac:dyDescent="0.25">
      <c r="A13" s="125"/>
      <c r="B13" s="120" t="s">
        <v>106</v>
      </c>
      <c r="C13" s="56" t="s">
        <v>26</v>
      </c>
      <c r="D13" s="57">
        <v>1</v>
      </c>
      <c r="E13" s="57">
        <v>69</v>
      </c>
      <c r="F13" s="58">
        <v>0.47803600000000002</v>
      </c>
      <c r="G13" s="58">
        <v>90.751827500000005</v>
      </c>
      <c r="H13" s="59" t="s">
        <v>99</v>
      </c>
      <c r="I13" s="33"/>
      <c r="J13" s="33"/>
      <c r="K13" s="33"/>
      <c r="L13" s="34"/>
    </row>
    <row r="14" spans="1:16" ht="15.75" thickBot="1" x14ac:dyDescent="0.3">
      <c r="A14" s="126"/>
      <c r="B14" s="119"/>
      <c r="C14" s="22" t="s">
        <v>26</v>
      </c>
      <c r="D14" s="23">
        <v>2</v>
      </c>
      <c r="E14" s="23">
        <v>70</v>
      </c>
      <c r="F14" s="24">
        <v>0.47929899999999998</v>
      </c>
      <c r="G14" s="24">
        <v>71.447373499999998</v>
      </c>
      <c r="H14" s="25" t="s">
        <v>99</v>
      </c>
      <c r="I14" s="26"/>
      <c r="J14" s="26"/>
      <c r="K14" s="26"/>
      <c r="L14" s="27"/>
    </row>
    <row r="15" spans="1:16" ht="15.75" thickBot="1" x14ac:dyDescent="0.3">
      <c r="A15" s="127" t="s">
        <v>33</v>
      </c>
      <c r="B15" s="35" t="s">
        <v>107</v>
      </c>
      <c r="C15" s="36" t="s">
        <v>24</v>
      </c>
      <c r="D15" s="37">
        <v>1</v>
      </c>
      <c r="E15" s="37">
        <v>119</v>
      </c>
      <c r="F15" s="38">
        <v>4.325882</v>
      </c>
      <c r="G15" s="38">
        <v>321.30558600000001</v>
      </c>
      <c r="H15" s="53">
        <v>22.150972562749796</v>
      </c>
      <c r="I15" s="54">
        <f t="shared" si="0"/>
        <v>276.88715703437242</v>
      </c>
      <c r="J15" s="54">
        <f t="shared" si="1"/>
        <v>1107.5486281374897</v>
      </c>
      <c r="K15" s="54">
        <f t="shared" si="2"/>
        <v>138.44357851718621</v>
      </c>
      <c r="L15" s="55">
        <f t="shared" si="3"/>
        <v>553.77431406874484</v>
      </c>
    </row>
    <row r="16" spans="1:16" x14ac:dyDescent="0.25">
      <c r="A16" s="125"/>
      <c r="B16" s="117" t="s">
        <v>107</v>
      </c>
      <c r="C16" s="40" t="s">
        <v>24</v>
      </c>
      <c r="D16" s="9">
        <v>2</v>
      </c>
      <c r="E16" s="9">
        <v>105</v>
      </c>
      <c r="F16" s="10">
        <v>0.947546</v>
      </c>
      <c r="G16" s="10">
        <v>255.41734199999999</v>
      </c>
      <c r="H16" s="11">
        <v>21.78416024127268</v>
      </c>
      <c r="I16" s="12">
        <f t="shared" si="0"/>
        <v>272.3020030159085</v>
      </c>
      <c r="J16" s="12">
        <f t="shared" si="1"/>
        <v>1089.208012063634</v>
      </c>
      <c r="K16" s="12">
        <f t="shared" si="2"/>
        <v>136.15100150795425</v>
      </c>
      <c r="L16" s="13">
        <f t="shared" si="3"/>
        <v>544.60400603181699</v>
      </c>
    </row>
    <row r="17" spans="1:12" x14ac:dyDescent="0.25">
      <c r="A17" s="125"/>
      <c r="B17" s="118"/>
      <c r="C17" s="44" t="s">
        <v>24</v>
      </c>
      <c r="D17" s="17">
        <v>3</v>
      </c>
      <c r="E17" s="17">
        <v>106</v>
      </c>
      <c r="F17" s="18">
        <v>2.557626</v>
      </c>
      <c r="G17" s="18">
        <v>286.44672233333335</v>
      </c>
      <c r="H17" s="19">
        <v>23.23681352756893</v>
      </c>
      <c r="I17" s="20">
        <f t="shared" si="0"/>
        <v>290.46016909461162</v>
      </c>
      <c r="J17" s="20">
        <f t="shared" si="1"/>
        <v>1161.8406763784465</v>
      </c>
      <c r="K17" s="20">
        <f t="shared" si="2"/>
        <v>145.23008454730581</v>
      </c>
      <c r="L17" s="21">
        <f t="shared" si="3"/>
        <v>580.92033818922323</v>
      </c>
    </row>
    <row r="18" spans="1:12" x14ac:dyDescent="0.25">
      <c r="A18" s="125"/>
      <c r="B18" s="118"/>
      <c r="C18" s="44" t="s">
        <v>24</v>
      </c>
      <c r="D18" s="17">
        <v>4</v>
      </c>
      <c r="E18" s="17">
        <v>104</v>
      </c>
      <c r="F18" s="18">
        <v>3.8999220000000001</v>
      </c>
      <c r="G18" s="18">
        <v>513.24811679999993</v>
      </c>
      <c r="H18" s="19">
        <v>22.451411877019542</v>
      </c>
      <c r="I18" s="20">
        <f t="shared" si="0"/>
        <v>280.64264846274426</v>
      </c>
      <c r="J18" s="20">
        <f t="shared" si="1"/>
        <v>1122.570593850977</v>
      </c>
      <c r="K18" s="20">
        <f t="shared" si="2"/>
        <v>140.32132423137213</v>
      </c>
      <c r="L18" s="21">
        <f t="shared" si="3"/>
        <v>561.28529692548852</v>
      </c>
    </row>
    <row r="19" spans="1:12" x14ac:dyDescent="0.25">
      <c r="A19" s="125"/>
      <c r="B19" s="118"/>
      <c r="C19" s="44" t="s">
        <v>24</v>
      </c>
      <c r="D19" s="17">
        <v>5</v>
      </c>
      <c r="E19" s="17">
        <v>118</v>
      </c>
      <c r="F19" s="18">
        <v>3.0305930000000001</v>
      </c>
      <c r="G19" s="18">
        <v>314.73642774999996</v>
      </c>
      <c r="H19" s="19">
        <v>18.707940678473925</v>
      </c>
      <c r="I19" s="20">
        <f t="shared" si="0"/>
        <v>233.84925848092405</v>
      </c>
      <c r="J19" s="20">
        <f t="shared" si="1"/>
        <v>935.3970339236962</v>
      </c>
      <c r="K19" s="20">
        <f t="shared" si="2"/>
        <v>116.92462924046202</v>
      </c>
      <c r="L19" s="21">
        <f t="shared" si="3"/>
        <v>467.6985169618481</v>
      </c>
    </row>
    <row r="20" spans="1:12" x14ac:dyDescent="0.25">
      <c r="A20" s="125"/>
      <c r="B20" s="118"/>
      <c r="C20" s="44" t="s">
        <v>26</v>
      </c>
      <c r="D20" s="17">
        <v>6</v>
      </c>
      <c r="E20" s="17">
        <v>117</v>
      </c>
      <c r="F20" s="18">
        <v>2.6460669999999999</v>
      </c>
      <c r="G20" s="18">
        <v>297.0928285</v>
      </c>
      <c r="H20" s="60" t="s">
        <v>99</v>
      </c>
      <c r="I20" s="33"/>
      <c r="J20" s="33"/>
      <c r="K20" s="33"/>
      <c r="L20" s="34"/>
    </row>
    <row r="21" spans="1:12" ht="15.75" thickBot="1" x14ac:dyDescent="0.3">
      <c r="A21" s="125"/>
      <c r="B21" s="119"/>
      <c r="C21" s="22" t="s">
        <v>26</v>
      </c>
      <c r="D21" s="23">
        <v>7</v>
      </c>
      <c r="E21" s="23">
        <v>116</v>
      </c>
      <c r="F21" s="24">
        <v>1.1094630000000001</v>
      </c>
      <c r="G21" s="24">
        <v>246.82612399999999</v>
      </c>
      <c r="H21" s="25" t="s">
        <v>99</v>
      </c>
      <c r="I21" s="26"/>
      <c r="J21" s="26"/>
      <c r="K21" s="26"/>
      <c r="L21" s="27"/>
    </row>
    <row r="22" spans="1:12" x14ac:dyDescent="0.25">
      <c r="A22" s="125"/>
      <c r="B22" s="117" t="s">
        <v>108</v>
      </c>
      <c r="C22" s="40" t="s">
        <v>26</v>
      </c>
      <c r="D22" s="9">
        <v>1</v>
      </c>
      <c r="E22" s="9">
        <v>120</v>
      </c>
      <c r="F22" s="10">
        <v>0.76500000000000001</v>
      </c>
      <c r="G22" s="10">
        <v>157.98519899999999</v>
      </c>
      <c r="H22" s="41" t="s">
        <v>99</v>
      </c>
      <c r="I22" s="42"/>
      <c r="J22" s="42"/>
      <c r="K22" s="42"/>
      <c r="L22" s="43"/>
    </row>
    <row r="23" spans="1:12" ht="15.75" thickBot="1" x14ac:dyDescent="0.3">
      <c r="A23" s="125"/>
      <c r="B23" s="119"/>
      <c r="C23" s="22" t="s">
        <v>26</v>
      </c>
      <c r="D23" s="23">
        <v>2</v>
      </c>
      <c r="E23" s="23">
        <v>121</v>
      </c>
      <c r="F23" s="24">
        <v>2.6978260000000001</v>
      </c>
      <c r="G23" s="24">
        <v>246.80492383333331</v>
      </c>
      <c r="H23" s="25" t="s">
        <v>99</v>
      </c>
      <c r="I23" s="26"/>
      <c r="J23" s="26"/>
      <c r="K23" s="26"/>
      <c r="L23" s="27"/>
    </row>
    <row r="24" spans="1:12" x14ac:dyDescent="0.25">
      <c r="A24" s="125"/>
      <c r="B24" s="117" t="s">
        <v>109</v>
      </c>
      <c r="C24" s="40" t="s">
        <v>24</v>
      </c>
      <c r="D24" s="9">
        <v>1</v>
      </c>
      <c r="E24" s="9">
        <v>98</v>
      </c>
      <c r="F24" s="10">
        <v>7.9365709999999998</v>
      </c>
      <c r="G24" s="10">
        <v>539.98861899999997</v>
      </c>
      <c r="H24" s="11">
        <v>35.163281120883248</v>
      </c>
      <c r="I24" s="12">
        <f t="shared" si="0"/>
        <v>439.5410140110406</v>
      </c>
      <c r="J24" s="12">
        <f t="shared" si="1"/>
        <v>1758.1640560441624</v>
      </c>
      <c r="K24" s="12">
        <f t="shared" si="2"/>
        <v>219.7705070055203</v>
      </c>
      <c r="L24" s="13">
        <f t="shared" si="3"/>
        <v>879.0820280220812</v>
      </c>
    </row>
    <row r="25" spans="1:12" x14ac:dyDescent="0.25">
      <c r="A25" s="125"/>
      <c r="B25" s="118"/>
      <c r="C25" s="44" t="s">
        <v>24</v>
      </c>
      <c r="D25" s="17">
        <v>2</v>
      </c>
      <c r="E25" s="17">
        <v>99</v>
      </c>
      <c r="F25" s="18">
        <v>2.4190369999999999</v>
      </c>
      <c r="G25" s="18">
        <v>428.53845600000005</v>
      </c>
      <c r="H25" s="19">
        <v>41.967685652383281</v>
      </c>
      <c r="I25" s="20">
        <f t="shared" si="0"/>
        <v>524.59607065479099</v>
      </c>
      <c r="J25" s="20">
        <f t="shared" si="1"/>
        <v>2098.384282619164</v>
      </c>
      <c r="K25" s="20">
        <f t="shared" si="2"/>
        <v>262.2980353273955</v>
      </c>
      <c r="L25" s="21">
        <f t="shared" si="3"/>
        <v>1049.192141309582</v>
      </c>
    </row>
    <row r="26" spans="1:12" x14ac:dyDescent="0.25">
      <c r="A26" s="125"/>
      <c r="B26" s="118"/>
      <c r="C26" s="44" t="s">
        <v>26</v>
      </c>
      <c r="D26" s="17">
        <v>3</v>
      </c>
      <c r="E26" s="17">
        <v>101</v>
      </c>
      <c r="F26" s="18">
        <v>3.2326739999999998</v>
      </c>
      <c r="G26" s="18">
        <v>552.13545650000003</v>
      </c>
      <c r="H26" s="60" t="s">
        <v>99</v>
      </c>
      <c r="I26" s="33"/>
      <c r="J26" s="33"/>
      <c r="K26" s="33"/>
      <c r="L26" s="34"/>
    </row>
    <row r="27" spans="1:12" ht="15.75" thickBot="1" x14ac:dyDescent="0.3">
      <c r="A27" s="125"/>
      <c r="B27" s="119"/>
      <c r="C27" s="22" t="s">
        <v>26</v>
      </c>
      <c r="D27" s="23">
        <v>4</v>
      </c>
      <c r="E27" s="23">
        <v>102</v>
      </c>
      <c r="F27" s="24">
        <v>1.6669700000000001</v>
      </c>
      <c r="G27" s="24">
        <v>522.21491749999996</v>
      </c>
      <c r="H27" s="25" t="s">
        <v>99</v>
      </c>
      <c r="I27" s="26"/>
      <c r="J27" s="26"/>
      <c r="K27" s="26"/>
      <c r="L27" s="27"/>
    </row>
    <row r="28" spans="1:12" ht="15.75" thickBot="1" x14ac:dyDescent="0.3">
      <c r="A28" s="125"/>
      <c r="B28" s="35" t="s">
        <v>110</v>
      </c>
      <c r="C28" s="36" t="s">
        <v>26</v>
      </c>
      <c r="D28" s="37">
        <v>1</v>
      </c>
      <c r="E28" s="37">
        <v>138</v>
      </c>
      <c r="F28" s="38">
        <v>6.7730389999999998</v>
      </c>
      <c r="G28" s="38">
        <v>696.29411516666676</v>
      </c>
      <c r="H28" s="39" t="s">
        <v>99</v>
      </c>
      <c r="I28" s="61"/>
      <c r="J28" s="61"/>
      <c r="K28" s="61"/>
      <c r="L28" s="62"/>
    </row>
    <row r="29" spans="1:12" ht="15.75" thickBot="1" x14ac:dyDescent="0.3">
      <c r="A29" s="126"/>
      <c r="B29" s="35" t="s">
        <v>111</v>
      </c>
      <c r="C29" s="36" t="s">
        <v>26</v>
      </c>
      <c r="D29" s="37">
        <v>1</v>
      </c>
      <c r="E29" s="37">
        <v>148</v>
      </c>
      <c r="F29" s="38">
        <v>23.154841000000001</v>
      </c>
      <c r="G29" s="38">
        <v>1186.4744224000001</v>
      </c>
      <c r="H29" s="39" t="s">
        <v>99</v>
      </c>
      <c r="I29" s="61"/>
      <c r="J29" s="61"/>
      <c r="K29" s="61"/>
      <c r="L29" s="62"/>
    </row>
    <row r="30" spans="1:12" ht="15.75" thickBot="1" x14ac:dyDescent="0.3">
      <c r="A30" s="124" t="s">
        <v>38</v>
      </c>
      <c r="B30" s="35" t="s">
        <v>112</v>
      </c>
      <c r="C30" s="36" t="s">
        <v>24</v>
      </c>
      <c r="D30" s="37">
        <v>1</v>
      </c>
      <c r="E30" s="37">
        <v>213</v>
      </c>
      <c r="F30" s="38">
        <v>12.332551</v>
      </c>
      <c r="G30" s="38">
        <v>1905.4483938333333</v>
      </c>
      <c r="H30" s="53">
        <v>33.617924093251254</v>
      </c>
      <c r="I30" s="54">
        <f t="shared" si="0"/>
        <v>420.22405116564067</v>
      </c>
      <c r="J30" s="54">
        <f t="shared" si="1"/>
        <v>1680.8962046625627</v>
      </c>
      <c r="K30" s="54">
        <f t="shared" si="2"/>
        <v>210.11202558282034</v>
      </c>
      <c r="L30" s="55">
        <f t="shared" si="3"/>
        <v>840.44810233128135</v>
      </c>
    </row>
    <row r="31" spans="1:12" x14ac:dyDescent="0.25">
      <c r="A31" s="125"/>
      <c r="B31" s="117" t="s">
        <v>113</v>
      </c>
      <c r="C31" s="40" t="s">
        <v>26</v>
      </c>
      <c r="D31" s="9">
        <v>1</v>
      </c>
      <c r="E31" s="9">
        <v>183</v>
      </c>
      <c r="F31" s="10">
        <v>5.0352800000000002</v>
      </c>
      <c r="G31" s="10">
        <v>530.09024999999997</v>
      </c>
      <c r="H31" s="41" t="s">
        <v>99</v>
      </c>
      <c r="I31" s="42"/>
      <c r="J31" s="42"/>
      <c r="K31" s="42"/>
      <c r="L31" s="43"/>
    </row>
    <row r="32" spans="1:12" ht="15.75" thickBot="1" x14ac:dyDescent="0.3">
      <c r="A32" s="126"/>
      <c r="B32" s="119"/>
      <c r="C32" s="22" t="s">
        <v>24</v>
      </c>
      <c r="D32" s="23">
        <v>2</v>
      </c>
      <c r="E32" s="23">
        <v>182</v>
      </c>
      <c r="F32" s="24">
        <v>4.0097379999999996</v>
      </c>
      <c r="G32" s="24">
        <v>752.25504050000006</v>
      </c>
      <c r="H32" s="45">
        <v>42.971846910905981</v>
      </c>
      <c r="I32" s="46">
        <f t="shared" si="0"/>
        <v>537.14808638632474</v>
      </c>
      <c r="J32" s="46">
        <f t="shared" si="1"/>
        <v>2148.5923455452989</v>
      </c>
      <c r="K32" s="46">
        <f t="shared" si="2"/>
        <v>268.57404319316237</v>
      </c>
      <c r="L32" s="47">
        <f t="shared" si="3"/>
        <v>1074.2961727726495</v>
      </c>
    </row>
    <row r="33" spans="1:12" x14ac:dyDescent="0.25">
      <c r="A33" s="124" t="s">
        <v>41</v>
      </c>
      <c r="B33" s="117" t="s">
        <v>114</v>
      </c>
      <c r="C33" s="40" t="s">
        <v>26</v>
      </c>
      <c r="D33" s="9">
        <v>1</v>
      </c>
      <c r="E33" s="9">
        <v>318</v>
      </c>
      <c r="F33" s="10">
        <v>8.7844850000000001</v>
      </c>
      <c r="G33" s="10">
        <v>754.7206533333333</v>
      </c>
      <c r="H33" s="41" t="s">
        <v>99</v>
      </c>
      <c r="I33" s="42"/>
      <c r="J33" s="42"/>
      <c r="K33" s="42"/>
      <c r="L33" s="43"/>
    </row>
    <row r="34" spans="1:12" ht="15.75" thickBot="1" x14ac:dyDescent="0.3">
      <c r="A34" s="125"/>
      <c r="B34" s="119"/>
      <c r="C34" s="22" t="s">
        <v>26</v>
      </c>
      <c r="D34" s="23">
        <v>2</v>
      </c>
      <c r="E34" s="23">
        <v>317</v>
      </c>
      <c r="F34" s="24">
        <v>3.9877509999999998</v>
      </c>
      <c r="G34" s="24">
        <v>347.9178895</v>
      </c>
      <c r="H34" s="25" t="s">
        <v>99</v>
      </c>
      <c r="I34" s="26"/>
      <c r="J34" s="26"/>
      <c r="K34" s="26"/>
      <c r="L34" s="27"/>
    </row>
    <row r="35" spans="1:12" x14ac:dyDescent="0.25">
      <c r="A35" s="125"/>
      <c r="B35" s="117" t="s">
        <v>115</v>
      </c>
      <c r="C35" s="40" t="s">
        <v>26</v>
      </c>
      <c r="D35" s="9">
        <v>1</v>
      </c>
      <c r="E35" s="9">
        <v>262</v>
      </c>
      <c r="F35" s="10">
        <v>5.5684399999999998</v>
      </c>
      <c r="G35" s="10">
        <v>535.45605675000002</v>
      </c>
      <c r="H35" s="41" t="s">
        <v>99</v>
      </c>
      <c r="I35" s="42"/>
      <c r="J35" s="42"/>
      <c r="K35" s="42"/>
      <c r="L35" s="43"/>
    </row>
    <row r="36" spans="1:12" x14ac:dyDescent="0.25">
      <c r="A36" s="125"/>
      <c r="B36" s="118"/>
      <c r="C36" s="44" t="s">
        <v>26</v>
      </c>
      <c r="D36" s="17">
        <v>2</v>
      </c>
      <c r="E36" s="17">
        <v>263</v>
      </c>
      <c r="F36" s="18">
        <v>7.287534</v>
      </c>
      <c r="G36" s="18">
        <v>455.91575675000001</v>
      </c>
      <c r="H36" s="60" t="s">
        <v>99</v>
      </c>
      <c r="I36" s="33"/>
      <c r="J36" s="33"/>
      <c r="K36" s="33"/>
      <c r="L36" s="34"/>
    </row>
    <row r="37" spans="1:12" x14ac:dyDescent="0.25">
      <c r="A37" s="125"/>
      <c r="B37" s="118"/>
      <c r="C37" s="44" t="s">
        <v>24</v>
      </c>
      <c r="D37" s="17">
        <v>3</v>
      </c>
      <c r="E37" s="17">
        <v>233</v>
      </c>
      <c r="F37" s="18">
        <v>5.299919</v>
      </c>
      <c r="G37" s="18">
        <v>295.51345177777785</v>
      </c>
      <c r="H37" s="19">
        <v>29.197311235139438</v>
      </c>
      <c r="I37" s="20">
        <f t="shared" si="0"/>
        <v>364.96639043924296</v>
      </c>
      <c r="J37" s="20">
        <f t="shared" si="1"/>
        <v>1459.8655617569718</v>
      </c>
      <c r="K37" s="20">
        <f t="shared" si="2"/>
        <v>182.48319521962148</v>
      </c>
      <c r="L37" s="21">
        <f t="shared" si="3"/>
        <v>729.93278087848591</v>
      </c>
    </row>
    <row r="38" spans="1:12" x14ac:dyDescent="0.25">
      <c r="A38" s="125"/>
      <c r="B38" s="118"/>
      <c r="C38" s="44" t="s">
        <v>24</v>
      </c>
      <c r="D38" s="17">
        <v>4</v>
      </c>
      <c r="E38" s="17">
        <v>231</v>
      </c>
      <c r="F38" s="18">
        <v>2.9121730000000001</v>
      </c>
      <c r="G38" s="18">
        <v>325.91213633333331</v>
      </c>
      <c r="H38" s="19">
        <v>30.492747934571966</v>
      </c>
      <c r="I38" s="20">
        <f t="shared" si="0"/>
        <v>381.15934918214958</v>
      </c>
      <c r="J38" s="20">
        <f t="shared" si="1"/>
        <v>1524.6373967285983</v>
      </c>
      <c r="K38" s="20">
        <f t="shared" si="2"/>
        <v>190.57967459107479</v>
      </c>
      <c r="L38" s="21">
        <f t="shared" si="3"/>
        <v>762.31869836429917</v>
      </c>
    </row>
    <row r="39" spans="1:12" x14ac:dyDescent="0.25">
      <c r="A39" s="125"/>
      <c r="B39" s="118"/>
      <c r="C39" s="44" t="s">
        <v>24</v>
      </c>
      <c r="D39" s="17">
        <v>5</v>
      </c>
      <c r="E39" s="17">
        <v>709</v>
      </c>
      <c r="F39" s="18">
        <v>1.8438950000000001</v>
      </c>
      <c r="G39" s="18">
        <v>258.39751575000003</v>
      </c>
      <c r="H39" s="19">
        <v>18.65574737216107</v>
      </c>
      <c r="I39" s="20">
        <f t="shared" si="0"/>
        <v>233.19684215201337</v>
      </c>
      <c r="J39" s="20">
        <f t="shared" si="1"/>
        <v>932.7873686080535</v>
      </c>
      <c r="K39" s="20">
        <f t="shared" si="2"/>
        <v>116.59842107600669</v>
      </c>
      <c r="L39" s="21">
        <f t="shared" si="3"/>
        <v>466.39368430402675</v>
      </c>
    </row>
    <row r="40" spans="1:12" x14ac:dyDescent="0.25">
      <c r="A40" s="125"/>
      <c r="B40" s="118"/>
      <c r="C40" s="44" t="s">
        <v>24</v>
      </c>
      <c r="D40" s="17">
        <v>6</v>
      </c>
      <c r="E40" s="17">
        <v>232</v>
      </c>
      <c r="F40" s="18">
        <v>4.4941740000000001</v>
      </c>
      <c r="G40" s="18">
        <v>374.20739537500003</v>
      </c>
      <c r="H40" s="19">
        <v>43.052981274795478</v>
      </c>
      <c r="I40" s="20">
        <f t="shared" si="0"/>
        <v>538.16226593494343</v>
      </c>
      <c r="J40" s="20">
        <f t="shared" si="1"/>
        <v>2152.6490637397737</v>
      </c>
      <c r="K40" s="20">
        <f t="shared" si="2"/>
        <v>269.08113296747172</v>
      </c>
      <c r="L40" s="21">
        <f t="shared" si="3"/>
        <v>1076.3245318698869</v>
      </c>
    </row>
    <row r="41" spans="1:12" x14ac:dyDescent="0.25">
      <c r="A41" s="125"/>
      <c r="B41" s="118"/>
      <c r="C41" s="44" t="s">
        <v>24</v>
      </c>
      <c r="D41" s="17">
        <v>7</v>
      </c>
      <c r="E41" s="17">
        <v>706</v>
      </c>
      <c r="F41" s="18">
        <v>2.372538</v>
      </c>
      <c r="G41" s="18">
        <v>478.78764299999995</v>
      </c>
      <c r="H41" s="19">
        <v>19.880135009721499</v>
      </c>
      <c r="I41" s="20">
        <f t="shared" si="0"/>
        <v>248.50168762151873</v>
      </c>
      <c r="J41" s="20">
        <f t="shared" si="1"/>
        <v>994.00675048607491</v>
      </c>
      <c r="K41" s="20">
        <f t="shared" si="2"/>
        <v>124.25084381075936</v>
      </c>
      <c r="L41" s="21">
        <f t="shared" si="3"/>
        <v>497.00337524303745</v>
      </c>
    </row>
    <row r="42" spans="1:12" x14ac:dyDescent="0.25">
      <c r="A42" s="125"/>
      <c r="B42" s="118"/>
      <c r="C42" s="44" t="s">
        <v>24</v>
      </c>
      <c r="D42" s="17">
        <v>8</v>
      </c>
      <c r="E42" s="17">
        <v>707</v>
      </c>
      <c r="F42" s="18">
        <v>3.2378130000000001</v>
      </c>
      <c r="G42" s="18">
        <v>363.25934583333333</v>
      </c>
      <c r="H42" s="19">
        <v>26.626572889548857</v>
      </c>
      <c r="I42" s="20">
        <f t="shared" si="0"/>
        <v>332.83216111936071</v>
      </c>
      <c r="J42" s="20">
        <f t="shared" si="1"/>
        <v>1331.3286444774428</v>
      </c>
      <c r="K42" s="20">
        <f t="shared" si="2"/>
        <v>166.41608055968035</v>
      </c>
      <c r="L42" s="21">
        <f t="shared" si="3"/>
        <v>665.66432223872141</v>
      </c>
    </row>
    <row r="43" spans="1:12" x14ac:dyDescent="0.25">
      <c r="A43" s="125"/>
      <c r="B43" s="118"/>
      <c r="C43" s="44" t="s">
        <v>24</v>
      </c>
      <c r="D43" s="17">
        <v>9</v>
      </c>
      <c r="E43" s="17">
        <v>235</v>
      </c>
      <c r="F43" s="18">
        <v>3.3058040000000002</v>
      </c>
      <c r="G43" s="18">
        <v>329.81763983333332</v>
      </c>
      <c r="H43" s="19">
        <v>21.02264086655272</v>
      </c>
      <c r="I43" s="20">
        <f t="shared" si="0"/>
        <v>262.783010831909</v>
      </c>
      <c r="J43" s="20">
        <f t="shared" si="1"/>
        <v>1051.132043327636</v>
      </c>
      <c r="K43" s="20">
        <f t="shared" si="2"/>
        <v>131.3915054159545</v>
      </c>
      <c r="L43" s="21">
        <f t="shared" si="3"/>
        <v>525.56602166381799</v>
      </c>
    </row>
    <row r="44" spans="1:12" x14ac:dyDescent="0.25">
      <c r="A44" s="125"/>
      <c r="B44" s="118"/>
      <c r="C44" s="44" t="s">
        <v>24</v>
      </c>
      <c r="D44" s="17">
        <v>10</v>
      </c>
      <c r="E44" s="17">
        <v>236</v>
      </c>
      <c r="F44" s="18">
        <v>4.7387139999999999</v>
      </c>
      <c r="G44" s="18">
        <v>423.37050220000003</v>
      </c>
      <c r="H44" s="19">
        <v>40.793798883532823</v>
      </c>
      <c r="I44" s="20">
        <f t="shared" si="0"/>
        <v>509.92248604416028</v>
      </c>
      <c r="J44" s="20">
        <f t="shared" si="1"/>
        <v>2039.6899441766411</v>
      </c>
      <c r="K44" s="20">
        <f t="shared" si="2"/>
        <v>254.96124302208014</v>
      </c>
      <c r="L44" s="21">
        <f t="shared" si="3"/>
        <v>1019.8449720883206</v>
      </c>
    </row>
    <row r="45" spans="1:12" x14ac:dyDescent="0.25">
      <c r="A45" s="125"/>
      <c r="B45" s="118"/>
      <c r="C45" s="44" t="s">
        <v>24</v>
      </c>
      <c r="D45" s="17">
        <v>11</v>
      </c>
      <c r="E45" s="17">
        <v>234</v>
      </c>
      <c r="F45" s="18">
        <v>4.5878959999999998</v>
      </c>
      <c r="G45" s="18">
        <v>366.49025883333337</v>
      </c>
      <c r="H45" s="19">
        <v>44.355313045633189</v>
      </c>
      <c r="I45" s="20">
        <f t="shared" si="0"/>
        <v>554.4414130704148</v>
      </c>
      <c r="J45" s="20">
        <f t="shared" si="1"/>
        <v>2217.7656522816592</v>
      </c>
      <c r="K45" s="20">
        <f t="shared" si="2"/>
        <v>277.2207065352074</v>
      </c>
      <c r="L45" s="21">
        <f t="shared" si="3"/>
        <v>1108.8828261408296</v>
      </c>
    </row>
    <row r="46" spans="1:12" x14ac:dyDescent="0.25">
      <c r="A46" s="125"/>
      <c r="B46" s="118"/>
      <c r="C46" s="44" t="s">
        <v>24</v>
      </c>
      <c r="D46" s="17">
        <v>12</v>
      </c>
      <c r="E46" s="17">
        <v>295</v>
      </c>
      <c r="F46" s="18">
        <v>2.3206199999999999</v>
      </c>
      <c r="G46" s="18">
        <v>308.84573979999999</v>
      </c>
      <c r="H46" s="19">
        <v>38.463888913204464</v>
      </c>
      <c r="I46" s="20">
        <f t="shared" si="0"/>
        <v>480.7986114150558</v>
      </c>
      <c r="J46" s="20">
        <f t="shared" si="1"/>
        <v>1923.1944456602232</v>
      </c>
      <c r="K46" s="20">
        <f t="shared" si="2"/>
        <v>240.3993057075279</v>
      </c>
      <c r="L46" s="21">
        <f t="shared" si="3"/>
        <v>961.5972228301116</v>
      </c>
    </row>
    <row r="47" spans="1:12" x14ac:dyDescent="0.25">
      <c r="A47" s="125"/>
      <c r="B47" s="118"/>
      <c r="C47" s="44" t="s">
        <v>26</v>
      </c>
      <c r="D47" s="17">
        <v>13</v>
      </c>
      <c r="E47" s="17">
        <v>708</v>
      </c>
      <c r="F47" s="18">
        <v>1.7610380000000001</v>
      </c>
      <c r="G47" s="18">
        <v>223.08520299999998</v>
      </c>
      <c r="H47" s="60" t="s">
        <v>99</v>
      </c>
      <c r="I47" s="33"/>
      <c r="J47" s="33"/>
      <c r="K47" s="33"/>
      <c r="L47" s="34"/>
    </row>
    <row r="48" spans="1:12" ht="15.75" thickBot="1" x14ac:dyDescent="0.3">
      <c r="A48" s="125"/>
      <c r="B48" s="119"/>
      <c r="C48" s="22" t="s">
        <v>24</v>
      </c>
      <c r="D48" s="23">
        <v>14</v>
      </c>
      <c r="E48" s="23">
        <v>273</v>
      </c>
      <c r="F48" s="24">
        <v>5.1700309999999998</v>
      </c>
      <c r="G48" s="24">
        <v>212.05243399999998</v>
      </c>
      <c r="H48" s="45">
        <v>33.891110394155717</v>
      </c>
      <c r="I48" s="46">
        <f t="shared" si="0"/>
        <v>423.63887992694646</v>
      </c>
      <c r="J48" s="46">
        <f t="shared" si="1"/>
        <v>1694.5555197077858</v>
      </c>
      <c r="K48" s="46">
        <f t="shared" si="2"/>
        <v>211.81943996347323</v>
      </c>
      <c r="L48" s="47">
        <f t="shared" si="3"/>
        <v>847.27775985389292</v>
      </c>
    </row>
    <row r="49" spans="1:12" x14ac:dyDescent="0.25">
      <c r="A49" s="125"/>
      <c r="B49" s="117" t="s">
        <v>116</v>
      </c>
      <c r="C49" s="40" t="s">
        <v>26</v>
      </c>
      <c r="D49" s="9">
        <v>1</v>
      </c>
      <c r="E49" s="9">
        <v>221</v>
      </c>
      <c r="F49" s="10">
        <v>2.4383149999999998</v>
      </c>
      <c r="G49" s="10">
        <v>559.57659480000007</v>
      </c>
      <c r="H49" s="41" t="s">
        <v>99</v>
      </c>
      <c r="I49" s="42"/>
      <c r="J49" s="42"/>
      <c r="K49" s="42"/>
      <c r="L49" s="43"/>
    </row>
    <row r="50" spans="1:12" x14ac:dyDescent="0.25">
      <c r="A50" s="125"/>
      <c r="B50" s="118"/>
      <c r="C50" s="44" t="s">
        <v>26</v>
      </c>
      <c r="D50" s="17">
        <v>2</v>
      </c>
      <c r="E50" s="17">
        <v>225</v>
      </c>
      <c r="F50" s="18">
        <v>5.4999520000000004</v>
      </c>
      <c r="G50" s="18">
        <v>1022.2499635</v>
      </c>
      <c r="H50" s="60" t="s">
        <v>99</v>
      </c>
      <c r="I50" s="33"/>
      <c r="J50" s="33"/>
      <c r="K50" s="33"/>
      <c r="L50" s="34"/>
    </row>
    <row r="51" spans="1:12" x14ac:dyDescent="0.25">
      <c r="A51" s="125"/>
      <c r="B51" s="118"/>
      <c r="C51" s="44" t="s">
        <v>26</v>
      </c>
      <c r="D51" s="17">
        <v>3</v>
      </c>
      <c r="E51" s="17">
        <v>223</v>
      </c>
      <c r="F51" s="18">
        <v>6.9570119999999998</v>
      </c>
      <c r="G51" s="18">
        <v>767.95059160000005</v>
      </c>
      <c r="H51" s="60" t="s">
        <v>99</v>
      </c>
      <c r="I51" s="33"/>
      <c r="J51" s="33"/>
      <c r="K51" s="33"/>
      <c r="L51" s="34"/>
    </row>
    <row r="52" spans="1:12" ht="15.75" thickBot="1" x14ac:dyDescent="0.3">
      <c r="A52" s="125"/>
      <c r="B52" s="119"/>
      <c r="C52" s="22" t="s">
        <v>26</v>
      </c>
      <c r="D52" s="23">
        <v>4</v>
      </c>
      <c r="E52" s="23">
        <v>224</v>
      </c>
      <c r="F52" s="24">
        <v>3.6456080000000002</v>
      </c>
      <c r="G52" s="24">
        <v>953.83672550000006</v>
      </c>
      <c r="H52" s="25" t="s">
        <v>99</v>
      </c>
      <c r="I52" s="26"/>
      <c r="J52" s="26"/>
      <c r="K52" s="26"/>
      <c r="L52" s="27"/>
    </row>
    <row r="53" spans="1:12" ht="15.75" thickBot="1" x14ac:dyDescent="0.3">
      <c r="A53" s="125"/>
      <c r="B53" s="35" t="s">
        <v>117</v>
      </c>
      <c r="C53" s="36" t="s">
        <v>24</v>
      </c>
      <c r="D53" s="37">
        <v>5</v>
      </c>
      <c r="E53" s="37">
        <v>246</v>
      </c>
      <c r="F53" s="38">
        <v>4.3402750000000001</v>
      </c>
      <c r="G53" s="38">
        <v>556.51044579999996</v>
      </c>
      <c r="H53" s="53">
        <v>30.469499296317757</v>
      </c>
      <c r="I53" s="54">
        <f t="shared" si="0"/>
        <v>380.86874120397198</v>
      </c>
      <c r="J53" s="54">
        <f t="shared" si="1"/>
        <v>1523.4749648158879</v>
      </c>
      <c r="K53" s="54">
        <f t="shared" si="2"/>
        <v>190.43437060198599</v>
      </c>
      <c r="L53" s="55">
        <f t="shared" si="3"/>
        <v>761.73748240794396</v>
      </c>
    </row>
    <row r="54" spans="1:12" ht="15.75" thickBot="1" x14ac:dyDescent="0.3">
      <c r="A54" s="125"/>
      <c r="B54" s="35" t="s">
        <v>118</v>
      </c>
      <c r="C54" s="36" t="s">
        <v>24</v>
      </c>
      <c r="D54" s="37">
        <v>1</v>
      </c>
      <c r="E54" s="37">
        <v>249</v>
      </c>
      <c r="F54" s="38">
        <v>3.1932559999999999</v>
      </c>
      <c r="G54" s="38">
        <v>621.56768499999998</v>
      </c>
      <c r="H54" s="53">
        <v>63.168223025643762</v>
      </c>
      <c r="I54" s="54">
        <f t="shared" si="0"/>
        <v>789.60278782054706</v>
      </c>
      <c r="J54" s="54">
        <f t="shared" si="1"/>
        <v>3158.4111512821883</v>
      </c>
      <c r="K54" s="54">
        <f t="shared" si="2"/>
        <v>394.80139391027353</v>
      </c>
      <c r="L54" s="55">
        <f t="shared" si="3"/>
        <v>1579.2055756410941</v>
      </c>
    </row>
    <row r="55" spans="1:12" x14ac:dyDescent="0.25">
      <c r="A55" s="125"/>
      <c r="B55" s="117" t="s">
        <v>119</v>
      </c>
      <c r="C55" s="40" t="s">
        <v>24</v>
      </c>
      <c r="D55" s="9">
        <v>1</v>
      </c>
      <c r="E55" s="9">
        <v>261</v>
      </c>
      <c r="F55" s="10">
        <v>7.6885779999999997</v>
      </c>
      <c r="G55" s="10">
        <v>524.80811050000011</v>
      </c>
      <c r="H55" s="11">
        <v>124.7998422696221</v>
      </c>
      <c r="I55" s="12">
        <f t="shared" si="0"/>
        <v>1559.9980283702762</v>
      </c>
      <c r="J55" s="12">
        <f t="shared" si="1"/>
        <v>6239.9921134811048</v>
      </c>
      <c r="K55" s="12">
        <f t="shared" si="2"/>
        <v>779.99901418513809</v>
      </c>
      <c r="L55" s="13">
        <f t="shared" si="3"/>
        <v>3119.9960567405524</v>
      </c>
    </row>
    <row r="56" spans="1:12" x14ac:dyDescent="0.25">
      <c r="A56" s="125"/>
      <c r="B56" s="118"/>
      <c r="C56" s="44" t="s">
        <v>24</v>
      </c>
      <c r="D56" s="17">
        <v>2</v>
      </c>
      <c r="E56" s="17">
        <v>258</v>
      </c>
      <c r="F56" s="18">
        <v>6.1092490000000002</v>
      </c>
      <c r="G56" s="18">
        <v>866.73909549999996</v>
      </c>
      <c r="H56" s="19">
        <v>56.479805953445918</v>
      </c>
      <c r="I56" s="20">
        <f t="shared" si="0"/>
        <v>705.99757441807401</v>
      </c>
      <c r="J56" s="20">
        <f t="shared" si="1"/>
        <v>2823.990297672296</v>
      </c>
      <c r="K56" s="20">
        <f t="shared" si="2"/>
        <v>352.998787209037</v>
      </c>
      <c r="L56" s="21">
        <f t="shared" si="3"/>
        <v>1411.995148836148</v>
      </c>
    </row>
    <row r="57" spans="1:12" x14ac:dyDescent="0.25">
      <c r="A57" s="125"/>
      <c r="B57" s="118"/>
      <c r="C57" s="44" t="s">
        <v>24</v>
      </c>
      <c r="D57" s="17">
        <v>3</v>
      </c>
      <c r="E57" s="17">
        <v>260</v>
      </c>
      <c r="F57" s="18">
        <v>4.2499770000000003</v>
      </c>
      <c r="G57" s="18">
        <v>560.99515066666663</v>
      </c>
      <c r="H57" s="19">
        <v>53.454797092606086</v>
      </c>
      <c r="I57" s="20">
        <f t="shared" si="0"/>
        <v>668.18496365757608</v>
      </c>
      <c r="J57" s="20">
        <f t="shared" si="1"/>
        <v>2672.7398546303043</v>
      </c>
      <c r="K57" s="20">
        <f t="shared" si="2"/>
        <v>334.09248182878804</v>
      </c>
      <c r="L57" s="21">
        <f t="shared" si="3"/>
        <v>1336.3699273151522</v>
      </c>
    </row>
    <row r="58" spans="1:12" ht="15.75" thickBot="1" x14ac:dyDescent="0.3">
      <c r="A58" s="125"/>
      <c r="B58" s="119"/>
      <c r="C58" s="22" t="s">
        <v>24</v>
      </c>
      <c r="D58" s="23">
        <v>4</v>
      </c>
      <c r="E58" s="23">
        <v>259</v>
      </c>
      <c r="F58" s="24">
        <v>5.563536</v>
      </c>
      <c r="G58" s="24">
        <v>852.32479499999988</v>
      </c>
      <c r="H58" s="45">
        <v>77.758292001481735</v>
      </c>
      <c r="I58" s="46">
        <f t="shared" si="0"/>
        <v>971.97865001852165</v>
      </c>
      <c r="J58" s="46">
        <f t="shared" si="1"/>
        <v>3887.9146000740866</v>
      </c>
      <c r="K58" s="46">
        <f t="shared" si="2"/>
        <v>485.98932500926082</v>
      </c>
      <c r="L58" s="47">
        <f t="shared" si="3"/>
        <v>1943.9573000370433</v>
      </c>
    </row>
    <row r="59" spans="1:12" x14ac:dyDescent="0.25">
      <c r="A59" s="125"/>
      <c r="B59" s="117" t="s">
        <v>120</v>
      </c>
      <c r="C59" s="40" t="s">
        <v>24</v>
      </c>
      <c r="D59" s="9">
        <v>1</v>
      </c>
      <c r="E59" s="9">
        <v>275</v>
      </c>
      <c r="F59" s="10">
        <v>2.7993830000000002</v>
      </c>
      <c r="G59" s="10">
        <v>609.59226924999996</v>
      </c>
      <c r="H59" s="11">
        <v>108.6090487759341</v>
      </c>
      <c r="I59" s="12">
        <f t="shared" si="0"/>
        <v>1357.6131096991762</v>
      </c>
      <c r="J59" s="12">
        <f t="shared" si="1"/>
        <v>5430.4524387967049</v>
      </c>
      <c r="K59" s="12">
        <f t="shared" si="2"/>
        <v>678.80655484958811</v>
      </c>
      <c r="L59" s="13">
        <f t="shared" si="3"/>
        <v>2715.2262193983524</v>
      </c>
    </row>
    <row r="60" spans="1:12" x14ac:dyDescent="0.25">
      <c r="A60" s="125"/>
      <c r="B60" s="118"/>
      <c r="C60" s="44" t="s">
        <v>24</v>
      </c>
      <c r="D60" s="17">
        <v>2</v>
      </c>
      <c r="E60" s="17">
        <v>279</v>
      </c>
      <c r="F60" s="18">
        <v>1.804087</v>
      </c>
      <c r="G60" s="18">
        <v>378.94565600000004</v>
      </c>
      <c r="H60" s="19">
        <v>34.820666722744555</v>
      </c>
      <c r="I60" s="20">
        <f t="shared" si="0"/>
        <v>435.25833403430693</v>
      </c>
      <c r="J60" s="20">
        <f t="shared" si="1"/>
        <v>1741.0333361372277</v>
      </c>
      <c r="K60" s="20">
        <f t="shared" si="2"/>
        <v>217.62916701715346</v>
      </c>
      <c r="L60" s="21">
        <f t="shared" si="3"/>
        <v>870.51666806861385</v>
      </c>
    </row>
    <row r="61" spans="1:12" x14ac:dyDescent="0.25">
      <c r="A61" s="125"/>
      <c r="B61" s="118"/>
      <c r="C61" s="44" t="s">
        <v>24</v>
      </c>
      <c r="D61" s="17">
        <v>3</v>
      </c>
      <c r="E61" s="17">
        <v>276</v>
      </c>
      <c r="F61" s="18">
        <v>1.505433</v>
      </c>
      <c r="G61" s="18">
        <v>384.68109566666664</v>
      </c>
      <c r="H61" s="19">
        <v>34.22080226277761</v>
      </c>
      <c r="I61" s="20">
        <f t="shared" si="0"/>
        <v>427.76002828472014</v>
      </c>
      <c r="J61" s="20">
        <f t="shared" si="1"/>
        <v>1711.0401131388805</v>
      </c>
      <c r="K61" s="20">
        <f t="shared" si="2"/>
        <v>213.88001414236007</v>
      </c>
      <c r="L61" s="21">
        <f t="shared" si="3"/>
        <v>855.52005656944027</v>
      </c>
    </row>
    <row r="62" spans="1:12" x14ac:dyDescent="0.25">
      <c r="A62" s="125"/>
      <c r="B62" s="118"/>
      <c r="C62" s="44" t="s">
        <v>24</v>
      </c>
      <c r="D62" s="17">
        <v>4</v>
      </c>
      <c r="E62" s="17">
        <v>277</v>
      </c>
      <c r="F62" s="18">
        <v>0.67941700000000005</v>
      </c>
      <c r="G62" s="18">
        <v>267.04813250000001</v>
      </c>
      <c r="H62" s="19">
        <v>45.175908769911942</v>
      </c>
      <c r="I62" s="20">
        <f t="shared" si="0"/>
        <v>564.69885962389924</v>
      </c>
      <c r="J62" s="20">
        <f t="shared" si="1"/>
        <v>2258.795438495597</v>
      </c>
      <c r="K62" s="20">
        <f t="shared" si="2"/>
        <v>282.34942981194962</v>
      </c>
      <c r="L62" s="21">
        <f t="shared" si="3"/>
        <v>1129.3977192477985</v>
      </c>
    </row>
    <row r="63" spans="1:12" x14ac:dyDescent="0.25">
      <c r="A63" s="125"/>
      <c r="B63" s="118"/>
      <c r="C63" s="44" t="s">
        <v>24</v>
      </c>
      <c r="D63" s="17">
        <v>5</v>
      </c>
      <c r="E63" s="17">
        <v>710</v>
      </c>
      <c r="F63" s="18">
        <v>4.329002</v>
      </c>
      <c r="G63" s="18">
        <v>408.27339075000003</v>
      </c>
      <c r="H63" s="19">
        <v>46.711409656376254</v>
      </c>
      <c r="I63" s="20">
        <f t="shared" si="0"/>
        <v>583.89262070470318</v>
      </c>
      <c r="J63" s="20">
        <f t="shared" si="1"/>
        <v>2335.5704828188127</v>
      </c>
      <c r="K63" s="20">
        <f t="shared" si="2"/>
        <v>291.94631035235159</v>
      </c>
      <c r="L63" s="21">
        <f t="shared" si="3"/>
        <v>1167.7852414094064</v>
      </c>
    </row>
    <row r="64" spans="1:12" ht="15.75" thickBot="1" x14ac:dyDescent="0.3">
      <c r="A64" s="125"/>
      <c r="B64" s="119"/>
      <c r="C64" s="22" t="s">
        <v>24</v>
      </c>
      <c r="D64" s="23">
        <v>6</v>
      </c>
      <c r="E64" s="23">
        <v>278</v>
      </c>
      <c r="F64" s="24">
        <v>3.1475529999999998</v>
      </c>
      <c r="G64" s="24">
        <v>402.74712225000002</v>
      </c>
      <c r="H64" s="45">
        <v>32.997635770549394</v>
      </c>
      <c r="I64" s="46">
        <f t="shared" si="0"/>
        <v>412.47044713186739</v>
      </c>
      <c r="J64" s="46">
        <f t="shared" si="1"/>
        <v>1649.8817885274696</v>
      </c>
      <c r="K64" s="46">
        <f t="shared" si="2"/>
        <v>206.23522356593369</v>
      </c>
      <c r="L64" s="47">
        <f t="shared" si="3"/>
        <v>824.94089426373478</v>
      </c>
    </row>
    <row r="65" spans="1:12" ht="15.75" thickBot="1" x14ac:dyDescent="0.3">
      <c r="A65" s="125"/>
      <c r="B65" s="35" t="s">
        <v>121</v>
      </c>
      <c r="C65" s="36" t="s">
        <v>26</v>
      </c>
      <c r="D65" s="37">
        <v>1</v>
      </c>
      <c r="E65" s="37">
        <v>288</v>
      </c>
      <c r="F65" s="38">
        <v>16.901540000000001</v>
      </c>
      <c r="G65" s="38">
        <v>1197.2264383333334</v>
      </c>
      <c r="H65" s="39" t="s">
        <v>99</v>
      </c>
      <c r="I65" s="61"/>
      <c r="J65" s="61"/>
      <c r="K65" s="61"/>
      <c r="L65" s="62"/>
    </row>
    <row r="66" spans="1:12" x14ac:dyDescent="0.25">
      <c r="A66" s="125"/>
      <c r="B66" s="117" t="s">
        <v>122</v>
      </c>
      <c r="C66" s="40" t="s">
        <v>24</v>
      </c>
      <c r="D66" s="9">
        <v>1</v>
      </c>
      <c r="E66" s="9">
        <v>289</v>
      </c>
      <c r="F66" s="10">
        <v>5.118169</v>
      </c>
      <c r="G66" s="10">
        <v>416.06463685714289</v>
      </c>
      <c r="H66" s="11">
        <v>13.295001440814739</v>
      </c>
      <c r="I66" s="12">
        <f t="shared" si="0"/>
        <v>166.18751801018422</v>
      </c>
      <c r="J66" s="12">
        <f t="shared" si="1"/>
        <v>664.75007204073688</v>
      </c>
      <c r="K66" s="12">
        <f t="shared" si="2"/>
        <v>83.09375900509211</v>
      </c>
      <c r="L66" s="13">
        <f t="shared" si="3"/>
        <v>332.37503602036844</v>
      </c>
    </row>
    <row r="67" spans="1:12" ht="15.75" thickBot="1" x14ac:dyDescent="0.3">
      <c r="A67" s="125"/>
      <c r="B67" s="119"/>
      <c r="C67" s="22" t="s">
        <v>24</v>
      </c>
      <c r="D67" s="23">
        <v>2</v>
      </c>
      <c r="E67" s="23">
        <v>290</v>
      </c>
      <c r="F67" s="24">
        <v>4.1615909999999996</v>
      </c>
      <c r="G67" s="24">
        <v>442.39698149999998</v>
      </c>
      <c r="H67" s="45">
        <v>19.420500929417258</v>
      </c>
      <c r="I67" s="46">
        <f t="shared" si="0"/>
        <v>242.75626161771572</v>
      </c>
      <c r="J67" s="46">
        <f t="shared" si="1"/>
        <v>971.02504647086289</v>
      </c>
      <c r="K67" s="46">
        <f t="shared" si="2"/>
        <v>121.37813080885786</v>
      </c>
      <c r="L67" s="47">
        <f t="shared" si="3"/>
        <v>485.51252323543144</v>
      </c>
    </row>
    <row r="68" spans="1:12" x14ac:dyDescent="0.25">
      <c r="A68" s="125"/>
      <c r="B68" s="117" t="s">
        <v>123</v>
      </c>
      <c r="C68" s="40" t="s">
        <v>26</v>
      </c>
      <c r="D68" s="9">
        <v>1</v>
      </c>
      <c r="E68" s="9">
        <v>292</v>
      </c>
      <c r="F68" s="10">
        <v>3.6388120000000002</v>
      </c>
      <c r="G68" s="10">
        <v>491.66171133333336</v>
      </c>
      <c r="H68" s="41" t="s">
        <v>99</v>
      </c>
      <c r="I68" s="42"/>
      <c r="J68" s="42"/>
      <c r="K68" s="42"/>
      <c r="L68" s="43"/>
    </row>
    <row r="69" spans="1:12" x14ac:dyDescent="0.25">
      <c r="A69" s="125"/>
      <c r="B69" s="118"/>
      <c r="C69" s="44" t="s">
        <v>26</v>
      </c>
      <c r="D69" s="17">
        <v>2</v>
      </c>
      <c r="E69" s="17">
        <v>291</v>
      </c>
      <c r="F69" s="18">
        <v>2.7582</v>
      </c>
      <c r="G69" s="18">
        <v>693.33105899999998</v>
      </c>
      <c r="H69" s="60" t="s">
        <v>99</v>
      </c>
      <c r="I69" s="33"/>
      <c r="J69" s="33"/>
      <c r="K69" s="33"/>
      <c r="L69" s="34"/>
    </row>
    <row r="70" spans="1:12" ht="15.75" thickBot="1" x14ac:dyDescent="0.3">
      <c r="A70" s="125"/>
      <c r="B70" s="119"/>
      <c r="C70" s="22" t="s">
        <v>26</v>
      </c>
      <c r="D70" s="23">
        <v>3</v>
      </c>
      <c r="E70" s="23">
        <v>293</v>
      </c>
      <c r="F70" s="24">
        <v>5.0241569999999998</v>
      </c>
      <c r="G70" s="24">
        <v>616.80558933333339</v>
      </c>
      <c r="H70" s="25" t="s">
        <v>99</v>
      </c>
      <c r="I70" s="26"/>
      <c r="J70" s="26"/>
      <c r="K70" s="26"/>
      <c r="L70" s="27"/>
    </row>
    <row r="71" spans="1:12" x14ac:dyDescent="0.25">
      <c r="A71" s="125"/>
      <c r="B71" s="117" t="s">
        <v>124</v>
      </c>
      <c r="C71" s="40" t="s">
        <v>24</v>
      </c>
      <c r="D71" s="9">
        <v>1</v>
      </c>
      <c r="E71" s="9">
        <v>309</v>
      </c>
      <c r="F71" s="10">
        <v>2.4696660000000001</v>
      </c>
      <c r="G71" s="10">
        <v>266.51803733333333</v>
      </c>
      <c r="H71" s="11">
        <v>12.152765706296309</v>
      </c>
      <c r="I71" s="12">
        <f t="shared" ref="I71:I129" si="4">H71/0.08</f>
        <v>151.90957132870386</v>
      </c>
      <c r="J71" s="12">
        <f t="shared" ref="J71:J129" si="5">H71/0.02</f>
        <v>607.63828531481545</v>
      </c>
      <c r="K71" s="12">
        <f t="shared" ref="K71:K129" si="6">H71/0.16</f>
        <v>75.954785664351931</v>
      </c>
      <c r="L71" s="13">
        <f t="shared" ref="L71:L129" si="7">H71/0.04</f>
        <v>303.81914265740772</v>
      </c>
    </row>
    <row r="72" spans="1:12" ht="15.75" thickBot="1" x14ac:dyDescent="0.3">
      <c r="A72" s="125"/>
      <c r="B72" s="119"/>
      <c r="C72" s="22" t="s">
        <v>24</v>
      </c>
      <c r="D72" s="23">
        <v>2</v>
      </c>
      <c r="E72" s="23">
        <v>310</v>
      </c>
      <c r="F72" s="24">
        <v>2.359057</v>
      </c>
      <c r="G72" s="24">
        <v>278.33715966666665</v>
      </c>
      <c r="H72" s="45">
        <v>16.915416647654421</v>
      </c>
      <c r="I72" s="46">
        <f t="shared" si="4"/>
        <v>211.44270809568027</v>
      </c>
      <c r="J72" s="46">
        <f t="shared" si="5"/>
        <v>845.7708323827211</v>
      </c>
      <c r="K72" s="46">
        <f t="shared" si="6"/>
        <v>105.72135404784014</v>
      </c>
      <c r="L72" s="47">
        <f t="shared" si="7"/>
        <v>422.88541619136055</v>
      </c>
    </row>
    <row r="73" spans="1:12" ht="15.75" thickBot="1" x14ac:dyDescent="0.3">
      <c r="A73" s="126"/>
      <c r="B73" s="35" t="s">
        <v>125</v>
      </c>
      <c r="C73" s="36" t="s">
        <v>24</v>
      </c>
      <c r="D73" s="37">
        <v>1</v>
      </c>
      <c r="E73" s="37">
        <v>287</v>
      </c>
      <c r="F73" s="38">
        <v>10.261514999999999</v>
      </c>
      <c r="G73" s="38">
        <v>777.4305727777778</v>
      </c>
      <c r="H73" s="53">
        <v>39.648733315589205</v>
      </c>
      <c r="I73" s="54">
        <f t="shared" si="4"/>
        <v>495.60916644486502</v>
      </c>
      <c r="J73" s="54">
        <f t="shared" si="5"/>
        <v>1982.4366657794601</v>
      </c>
      <c r="K73" s="54">
        <f t="shared" si="6"/>
        <v>247.80458322243251</v>
      </c>
      <c r="L73" s="55">
        <f t="shared" si="7"/>
        <v>991.21833288973005</v>
      </c>
    </row>
    <row r="74" spans="1:12" x14ac:dyDescent="0.25">
      <c r="A74" s="124" t="s">
        <v>59</v>
      </c>
      <c r="B74" s="117" t="s">
        <v>126</v>
      </c>
      <c r="C74" s="40" t="s">
        <v>24</v>
      </c>
      <c r="D74" s="9">
        <v>1</v>
      </c>
      <c r="E74" s="9">
        <v>335</v>
      </c>
      <c r="F74" s="10">
        <v>2.4277660000000001</v>
      </c>
      <c r="G74" s="10">
        <v>702.72127</v>
      </c>
      <c r="H74" s="11">
        <v>28.005342742142002</v>
      </c>
      <c r="I74" s="12">
        <f t="shared" si="4"/>
        <v>350.06678427677502</v>
      </c>
      <c r="J74" s="12">
        <f t="shared" si="5"/>
        <v>1400.2671371071001</v>
      </c>
      <c r="K74" s="12">
        <f t="shared" si="6"/>
        <v>175.03339213838751</v>
      </c>
      <c r="L74" s="13">
        <f t="shared" si="7"/>
        <v>700.13356855355005</v>
      </c>
    </row>
    <row r="75" spans="1:12" x14ac:dyDescent="0.25">
      <c r="A75" s="125"/>
      <c r="B75" s="118"/>
      <c r="C75" s="44" t="s">
        <v>26</v>
      </c>
      <c r="D75" s="17">
        <v>2</v>
      </c>
      <c r="E75" s="17">
        <v>711</v>
      </c>
      <c r="F75" s="18">
        <v>5.5998400000000004</v>
      </c>
      <c r="G75" s="18">
        <v>789.0527075</v>
      </c>
      <c r="H75" s="60" t="s">
        <v>99</v>
      </c>
      <c r="I75" s="33"/>
      <c r="J75" s="33"/>
      <c r="K75" s="33"/>
      <c r="L75" s="34"/>
    </row>
    <row r="76" spans="1:12" x14ac:dyDescent="0.25">
      <c r="A76" s="125"/>
      <c r="B76" s="118"/>
      <c r="C76" s="44" t="s">
        <v>24</v>
      </c>
      <c r="D76" s="17">
        <v>3</v>
      </c>
      <c r="E76" s="17">
        <v>334</v>
      </c>
      <c r="F76" s="18">
        <v>4.0019850000000003</v>
      </c>
      <c r="G76" s="18">
        <v>1337.6231113333333</v>
      </c>
      <c r="H76" s="19">
        <v>73.515228565187826</v>
      </c>
      <c r="I76" s="20">
        <f t="shared" si="4"/>
        <v>918.94035706484783</v>
      </c>
      <c r="J76" s="20">
        <f t="shared" si="5"/>
        <v>3675.7614282593913</v>
      </c>
      <c r="K76" s="20">
        <f t="shared" si="6"/>
        <v>459.47017853242392</v>
      </c>
      <c r="L76" s="21">
        <f t="shared" si="7"/>
        <v>1837.8807141296957</v>
      </c>
    </row>
    <row r="77" spans="1:12" x14ac:dyDescent="0.25">
      <c r="A77" s="125"/>
      <c r="B77" s="118"/>
      <c r="C77" s="44" t="s">
        <v>24</v>
      </c>
      <c r="D77" s="17">
        <v>4</v>
      </c>
      <c r="E77" s="17">
        <v>336</v>
      </c>
      <c r="F77" s="18">
        <v>1.9575689999999999</v>
      </c>
      <c r="G77" s="18">
        <v>370.36245624999998</v>
      </c>
      <c r="H77" s="19">
        <v>43.292457472848476</v>
      </c>
      <c r="I77" s="20">
        <f t="shared" si="4"/>
        <v>541.15571841060591</v>
      </c>
      <c r="J77" s="20">
        <f t="shared" si="5"/>
        <v>2164.6228736424237</v>
      </c>
      <c r="K77" s="20">
        <f t="shared" si="6"/>
        <v>270.57785920530296</v>
      </c>
      <c r="L77" s="21">
        <f t="shared" si="7"/>
        <v>1082.3114368212118</v>
      </c>
    </row>
    <row r="78" spans="1:12" ht="15.75" thickBot="1" x14ac:dyDescent="0.3">
      <c r="A78" s="125"/>
      <c r="B78" s="119"/>
      <c r="C78" s="22" t="s">
        <v>26</v>
      </c>
      <c r="D78" s="23">
        <v>5</v>
      </c>
      <c r="E78" s="23">
        <v>337</v>
      </c>
      <c r="F78" s="24">
        <v>1.6955610000000001</v>
      </c>
      <c r="G78" s="24">
        <v>351.09376066666664</v>
      </c>
      <c r="H78" s="25" t="s">
        <v>99</v>
      </c>
      <c r="I78" s="26"/>
      <c r="J78" s="26"/>
      <c r="K78" s="26"/>
      <c r="L78" s="27"/>
    </row>
    <row r="79" spans="1:12" x14ac:dyDescent="0.25">
      <c r="A79" s="125"/>
      <c r="B79" s="117" t="s">
        <v>127</v>
      </c>
      <c r="C79" s="40" t="s">
        <v>24</v>
      </c>
      <c r="D79" s="9">
        <v>1</v>
      </c>
      <c r="E79" s="9">
        <v>389</v>
      </c>
      <c r="F79" s="10">
        <v>4.8491239999999998</v>
      </c>
      <c r="G79" s="10">
        <v>733.32300933333329</v>
      </c>
      <c r="H79" s="11">
        <v>55.937047109183617</v>
      </c>
      <c r="I79" s="12">
        <f t="shared" si="4"/>
        <v>699.21308886479517</v>
      </c>
      <c r="J79" s="12">
        <f t="shared" si="5"/>
        <v>2796.8523554591807</v>
      </c>
      <c r="K79" s="12">
        <f t="shared" si="6"/>
        <v>349.60654443239758</v>
      </c>
      <c r="L79" s="13">
        <f t="shared" si="7"/>
        <v>1398.4261777295903</v>
      </c>
    </row>
    <row r="80" spans="1:12" x14ac:dyDescent="0.25">
      <c r="A80" s="125"/>
      <c r="B80" s="118"/>
      <c r="C80" s="44" t="s">
        <v>24</v>
      </c>
      <c r="D80" s="17">
        <v>2</v>
      </c>
      <c r="E80" s="17">
        <v>388</v>
      </c>
      <c r="F80" s="18">
        <v>3.3200440000000002</v>
      </c>
      <c r="G80" s="18">
        <v>475.88870199999997</v>
      </c>
      <c r="H80" s="19">
        <v>44.015142805369543</v>
      </c>
      <c r="I80" s="20">
        <f t="shared" si="4"/>
        <v>550.18928506711927</v>
      </c>
      <c r="J80" s="20">
        <f t="shared" si="5"/>
        <v>2200.7571402684771</v>
      </c>
      <c r="K80" s="20">
        <f t="shared" si="6"/>
        <v>275.09464253355964</v>
      </c>
      <c r="L80" s="21">
        <f t="shared" si="7"/>
        <v>1100.3785701342385</v>
      </c>
    </row>
    <row r="81" spans="1:12" x14ac:dyDescent="0.25">
      <c r="A81" s="125"/>
      <c r="B81" s="118"/>
      <c r="C81" s="44" t="s">
        <v>24</v>
      </c>
      <c r="D81" s="17">
        <v>3</v>
      </c>
      <c r="E81" s="17">
        <v>387</v>
      </c>
      <c r="F81" s="18">
        <v>7.7218819999999999</v>
      </c>
      <c r="G81" s="18">
        <v>587.09811920000004</v>
      </c>
      <c r="H81" s="19">
        <v>61.041797741358586</v>
      </c>
      <c r="I81" s="20">
        <f t="shared" si="4"/>
        <v>763.02247176698233</v>
      </c>
      <c r="J81" s="20">
        <f t="shared" si="5"/>
        <v>3052.0898870679293</v>
      </c>
      <c r="K81" s="20">
        <f t="shared" si="6"/>
        <v>381.51123588349117</v>
      </c>
      <c r="L81" s="21">
        <f t="shared" si="7"/>
        <v>1526.0449435339647</v>
      </c>
    </row>
    <row r="82" spans="1:12" x14ac:dyDescent="0.25">
      <c r="A82" s="125"/>
      <c r="B82" s="118"/>
      <c r="C82" s="44" t="s">
        <v>24</v>
      </c>
      <c r="D82" s="17">
        <v>4</v>
      </c>
      <c r="E82" s="17">
        <v>712</v>
      </c>
      <c r="F82" s="18">
        <v>4.1214040000000001</v>
      </c>
      <c r="G82" s="18">
        <v>766.93607939999993</v>
      </c>
      <c r="H82" s="19">
        <v>59.684296701215501</v>
      </c>
      <c r="I82" s="20">
        <f t="shared" si="4"/>
        <v>746.05370876519373</v>
      </c>
      <c r="J82" s="20">
        <f t="shared" si="5"/>
        <v>2984.2148350607749</v>
      </c>
      <c r="K82" s="20">
        <f t="shared" si="6"/>
        <v>373.02685438259687</v>
      </c>
      <c r="L82" s="21">
        <f t="shared" si="7"/>
        <v>1492.1074175303875</v>
      </c>
    </row>
    <row r="83" spans="1:12" x14ac:dyDescent="0.25">
      <c r="A83" s="125"/>
      <c r="B83" s="118"/>
      <c r="C83" s="44" t="s">
        <v>24</v>
      </c>
      <c r="D83" s="17">
        <v>5</v>
      </c>
      <c r="E83" s="17">
        <v>713</v>
      </c>
      <c r="F83" s="18">
        <v>1.693435</v>
      </c>
      <c r="G83" s="18">
        <v>327.51882166666667</v>
      </c>
      <c r="H83" s="19">
        <v>30.218065644494477</v>
      </c>
      <c r="I83" s="20">
        <f t="shared" si="4"/>
        <v>377.72582055618096</v>
      </c>
      <c r="J83" s="20">
        <f t="shared" si="5"/>
        <v>1510.9032822247239</v>
      </c>
      <c r="K83" s="20">
        <f t="shared" si="6"/>
        <v>188.86291027809048</v>
      </c>
      <c r="L83" s="21">
        <f t="shared" si="7"/>
        <v>755.45164111236193</v>
      </c>
    </row>
    <row r="84" spans="1:12" x14ac:dyDescent="0.25">
      <c r="A84" s="125"/>
      <c r="B84" s="118"/>
      <c r="C84" s="44" t="s">
        <v>24</v>
      </c>
      <c r="D84" s="17">
        <v>6</v>
      </c>
      <c r="E84" s="17">
        <v>386</v>
      </c>
      <c r="F84" s="18">
        <v>3.2149190000000001</v>
      </c>
      <c r="G84" s="18">
        <v>374.97224239999997</v>
      </c>
      <c r="H84" s="19">
        <v>49.048194189241862</v>
      </c>
      <c r="I84" s="20">
        <f t="shared" si="4"/>
        <v>613.10242736552323</v>
      </c>
      <c r="J84" s="20">
        <f t="shared" si="5"/>
        <v>2452.4097094620929</v>
      </c>
      <c r="K84" s="20">
        <f t="shared" si="6"/>
        <v>306.55121368276161</v>
      </c>
      <c r="L84" s="21">
        <f t="shared" si="7"/>
        <v>1226.2048547310465</v>
      </c>
    </row>
    <row r="85" spans="1:12" x14ac:dyDescent="0.25">
      <c r="A85" s="125"/>
      <c r="B85" s="118"/>
      <c r="C85" s="44" t="s">
        <v>24</v>
      </c>
      <c r="D85" s="17">
        <v>7</v>
      </c>
      <c r="E85" s="17">
        <v>385</v>
      </c>
      <c r="F85" s="18">
        <v>3.830149</v>
      </c>
      <c r="G85" s="18">
        <v>482.62903420000004</v>
      </c>
      <c r="H85" s="19">
        <v>52.535132541898143</v>
      </c>
      <c r="I85" s="20">
        <f t="shared" si="4"/>
        <v>656.68915677372672</v>
      </c>
      <c r="J85" s="20">
        <f t="shared" si="5"/>
        <v>2626.7566270949069</v>
      </c>
      <c r="K85" s="20">
        <f t="shared" si="6"/>
        <v>328.34457838686336</v>
      </c>
      <c r="L85" s="21">
        <f t="shared" si="7"/>
        <v>1313.3783135474534</v>
      </c>
    </row>
    <row r="86" spans="1:12" x14ac:dyDescent="0.25">
      <c r="A86" s="125"/>
      <c r="B86" s="118"/>
      <c r="C86" s="44" t="s">
        <v>24</v>
      </c>
      <c r="D86" s="17">
        <v>8</v>
      </c>
      <c r="E86" s="17">
        <v>384</v>
      </c>
      <c r="F86" s="18">
        <v>1.2850820000000001</v>
      </c>
      <c r="G86" s="18">
        <v>188.86467124999999</v>
      </c>
      <c r="H86" s="19">
        <v>14.14513511353436</v>
      </c>
      <c r="I86" s="20">
        <f t="shared" si="4"/>
        <v>176.81418891917951</v>
      </c>
      <c r="J86" s="20">
        <f t="shared" si="5"/>
        <v>707.25675567671806</v>
      </c>
      <c r="K86" s="20">
        <f t="shared" si="6"/>
        <v>88.407094459589757</v>
      </c>
      <c r="L86" s="21">
        <f t="shared" si="7"/>
        <v>353.62837783835903</v>
      </c>
    </row>
    <row r="87" spans="1:12" x14ac:dyDescent="0.25">
      <c r="A87" s="125"/>
      <c r="B87" s="118"/>
      <c r="C87" s="44" t="s">
        <v>24</v>
      </c>
      <c r="D87" s="17">
        <v>9</v>
      </c>
      <c r="E87" s="17">
        <v>714</v>
      </c>
      <c r="F87" s="18">
        <v>6.4368590000000001</v>
      </c>
      <c r="G87" s="18">
        <v>634.01033462500004</v>
      </c>
      <c r="H87" s="19">
        <v>81.598676898152974</v>
      </c>
      <c r="I87" s="20">
        <f t="shared" si="4"/>
        <v>1019.9834612269121</v>
      </c>
      <c r="J87" s="20">
        <f t="shared" si="5"/>
        <v>4079.9338449076486</v>
      </c>
      <c r="K87" s="20">
        <f t="shared" si="6"/>
        <v>509.99173061345607</v>
      </c>
      <c r="L87" s="21">
        <f t="shared" si="7"/>
        <v>2039.9669224538243</v>
      </c>
    </row>
    <row r="88" spans="1:12" ht="15.75" thickBot="1" x14ac:dyDescent="0.3">
      <c r="A88" s="125"/>
      <c r="B88" s="119"/>
      <c r="C88" s="22" t="s">
        <v>24</v>
      </c>
      <c r="D88" s="23">
        <v>10</v>
      </c>
      <c r="E88" s="23">
        <v>341</v>
      </c>
      <c r="F88" s="24">
        <v>3.2235610000000001</v>
      </c>
      <c r="G88" s="24">
        <v>502.27495200000004</v>
      </c>
      <c r="H88" s="45">
        <v>89.653176445825892</v>
      </c>
      <c r="I88" s="46">
        <f t="shared" si="4"/>
        <v>1120.6647055728236</v>
      </c>
      <c r="J88" s="46">
        <f t="shared" si="5"/>
        <v>4482.6588222912942</v>
      </c>
      <c r="K88" s="46">
        <f t="shared" si="6"/>
        <v>560.33235278641178</v>
      </c>
      <c r="L88" s="47">
        <f t="shared" si="7"/>
        <v>2241.3294111456471</v>
      </c>
    </row>
    <row r="89" spans="1:12" x14ac:dyDescent="0.25">
      <c r="A89" s="125"/>
      <c r="B89" s="117" t="s">
        <v>128</v>
      </c>
      <c r="C89" s="40" t="s">
        <v>26</v>
      </c>
      <c r="D89" s="9">
        <v>1</v>
      </c>
      <c r="E89" s="9">
        <v>346</v>
      </c>
      <c r="F89" s="10">
        <v>9.3102239999999998</v>
      </c>
      <c r="G89" s="10">
        <v>927.31040619999999</v>
      </c>
      <c r="H89" s="41" t="s">
        <v>99</v>
      </c>
      <c r="I89" s="42"/>
      <c r="J89" s="42"/>
      <c r="K89" s="42"/>
      <c r="L89" s="43"/>
    </row>
    <row r="90" spans="1:12" x14ac:dyDescent="0.25">
      <c r="A90" s="125"/>
      <c r="B90" s="118"/>
      <c r="C90" s="44" t="s">
        <v>26</v>
      </c>
      <c r="D90" s="17">
        <v>2</v>
      </c>
      <c r="E90" s="17">
        <v>347</v>
      </c>
      <c r="F90" s="18">
        <v>6.2582040000000001</v>
      </c>
      <c r="G90" s="18">
        <v>1018.9010605</v>
      </c>
      <c r="H90" s="60" t="s">
        <v>99</v>
      </c>
      <c r="I90" s="33"/>
      <c r="J90" s="33"/>
      <c r="K90" s="33"/>
      <c r="L90" s="34"/>
    </row>
    <row r="91" spans="1:12" ht="15.75" thickBot="1" x14ac:dyDescent="0.3">
      <c r="A91" s="125"/>
      <c r="B91" s="119"/>
      <c r="C91" s="22" t="s">
        <v>26</v>
      </c>
      <c r="D91" s="23">
        <v>3</v>
      </c>
      <c r="E91" s="23">
        <v>344</v>
      </c>
      <c r="F91" s="24">
        <v>2.2388509999999999</v>
      </c>
      <c r="G91" s="24">
        <v>412.08529633333336</v>
      </c>
      <c r="H91" s="25" t="s">
        <v>99</v>
      </c>
      <c r="I91" s="26"/>
      <c r="J91" s="26"/>
      <c r="K91" s="26"/>
      <c r="L91" s="27"/>
    </row>
    <row r="92" spans="1:12" x14ac:dyDescent="0.25">
      <c r="A92" s="125"/>
      <c r="B92" s="117" t="s">
        <v>129</v>
      </c>
      <c r="C92" s="40" t="s">
        <v>24</v>
      </c>
      <c r="D92" s="9">
        <v>1</v>
      </c>
      <c r="E92" s="9">
        <v>382</v>
      </c>
      <c r="F92" s="10">
        <v>7.1663620000000003</v>
      </c>
      <c r="G92" s="10">
        <v>1297.7093016666665</v>
      </c>
      <c r="H92" s="11">
        <v>64.463586989380815</v>
      </c>
      <c r="I92" s="12">
        <f t="shared" si="4"/>
        <v>805.79483736726013</v>
      </c>
      <c r="J92" s="12">
        <f t="shared" si="5"/>
        <v>3223.1793494690405</v>
      </c>
      <c r="K92" s="12">
        <f t="shared" si="6"/>
        <v>402.89741868363006</v>
      </c>
      <c r="L92" s="13">
        <f t="shared" si="7"/>
        <v>1611.5896747345203</v>
      </c>
    </row>
    <row r="93" spans="1:12" ht="15.75" thickBot="1" x14ac:dyDescent="0.3">
      <c r="A93" s="125"/>
      <c r="B93" s="119"/>
      <c r="C93" s="22" t="s">
        <v>24</v>
      </c>
      <c r="D93" s="23">
        <v>2</v>
      </c>
      <c r="E93" s="23">
        <v>381</v>
      </c>
      <c r="F93" s="24">
        <v>9.2848839999999999</v>
      </c>
      <c r="G93" s="24">
        <v>1838.0710405</v>
      </c>
      <c r="H93" s="45">
        <v>55.37596267012443</v>
      </c>
      <c r="I93" s="46">
        <f t="shared" si="4"/>
        <v>692.19953337655534</v>
      </c>
      <c r="J93" s="46">
        <f t="shared" si="5"/>
        <v>2768.7981335062213</v>
      </c>
      <c r="K93" s="46">
        <f t="shared" si="6"/>
        <v>346.09976668827767</v>
      </c>
      <c r="L93" s="47">
        <f t="shared" si="7"/>
        <v>1384.3990667531107</v>
      </c>
    </row>
    <row r="94" spans="1:12" ht="15.75" thickBot="1" x14ac:dyDescent="0.3">
      <c r="A94" s="125"/>
      <c r="B94" s="35" t="s">
        <v>130</v>
      </c>
      <c r="C94" s="36" t="s">
        <v>24</v>
      </c>
      <c r="D94" s="37">
        <v>1</v>
      </c>
      <c r="E94" s="37">
        <v>390</v>
      </c>
      <c r="F94" s="38">
        <v>12.042726999999999</v>
      </c>
      <c r="G94" s="38">
        <v>984.45475116666682</v>
      </c>
      <c r="H94" s="53">
        <v>10.34661562079522</v>
      </c>
      <c r="I94" s="54">
        <f t="shared" si="4"/>
        <v>129.33269525994024</v>
      </c>
      <c r="J94" s="54">
        <f t="shared" si="5"/>
        <v>517.33078103976095</v>
      </c>
      <c r="K94" s="54">
        <f t="shared" si="6"/>
        <v>64.666347629970119</v>
      </c>
      <c r="L94" s="55">
        <f t="shared" si="7"/>
        <v>258.66539051988048</v>
      </c>
    </row>
    <row r="95" spans="1:12" x14ac:dyDescent="0.25">
      <c r="A95" s="125"/>
      <c r="B95" s="117" t="s">
        <v>131</v>
      </c>
      <c r="C95" s="40" t="s">
        <v>24</v>
      </c>
      <c r="D95" s="9">
        <v>1</v>
      </c>
      <c r="E95" s="9">
        <v>405</v>
      </c>
      <c r="F95" s="10">
        <v>6.0500530000000001</v>
      </c>
      <c r="G95" s="10">
        <v>433.07687440000001</v>
      </c>
      <c r="H95" s="11">
        <v>58.648802734131309</v>
      </c>
      <c r="I95" s="12">
        <f t="shared" si="4"/>
        <v>733.11003417664131</v>
      </c>
      <c r="J95" s="12">
        <f t="shared" si="5"/>
        <v>2932.4401367065652</v>
      </c>
      <c r="K95" s="12">
        <f t="shared" si="6"/>
        <v>366.55501708832065</v>
      </c>
      <c r="L95" s="13">
        <f t="shared" si="7"/>
        <v>1466.2200683532826</v>
      </c>
    </row>
    <row r="96" spans="1:12" x14ac:dyDescent="0.25">
      <c r="A96" s="125"/>
      <c r="B96" s="118"/>
      <c r="C96" s="44" t="s">
        <v>26</v>
      </c>
      <c r="D96" s="17">
        <v>2</v>
      </c>
      <c r="E96" s="17">
        <v>393</v>
      </c>
      <c r="F96" s="18">
        <v>9.4992350000000005</v>
      </c>
      <c r="G96" s="18">
        <v>1011.4143867499999</v>
      </c>
      <c r="H96" s="60" t="s">
        <v>99</v>
      </c>
      <c r="I96" s="33"/>
      <c r="J96" s="33"/>
      <c r="K96" s="33"/>
      <c r="L96" s="34"/>
    </row>
    <row r="97" spans="1:12" x14ac:dyDescent="0.25">
      <c r="A97" s="125"/>
      <c r="B97" s="118"/>
      <c r="C97" s="44" t="s">
        <v>24</v>
      </c>
      <c r="D97" s="17">
        <v>3</v>
      </c>
      <c r="E97" s="17">
        <v>392</v>
      </c>
      <c r="F97" s="18">
        <v>3.4235950000000002</v>
      </c>
      <c r="G97" s="18">
        <v>952.88574700000004</v>
      </c>
      <c r="H97" s="19">
        <v>103.69496254140303</v>
      </c>
      <c r="I97" s="20">
        <f t="shared" si="4"/>
        <v>1296.1870317675377</v>
      </c>
      <c r="J97" s="20">
        <f t="shared" si="5"/>
        <v>5184.748127070151</v>
      </c>
      <c r="K97" s="20">
        <f t="shared" si="6"/>
        <v>648.09351588376887</v>
      </c>
      <c r="L97" s="21">
        <f t="shared" si="7"/>
        <v>2592.3740635350755</v>
      </c>
    </row>
    <row r="98" spans="1:12" ht="15.75" thickBot="1" x14ac:dyDescent="0.3">
      <c r="A98" s="125"/>
      <c r="B98" s="119"/>
      <c r="C98" s="22" t="s">
        <v>24</v>
      </c>
      <c r="D98" s="23">
        <v>4</v>
      </c>
      <c r="E98" s="23">
        <v>391</v>
      </c>
      <c r="F98" s="24">
        <v>4.0130059999999999</v>
      </c>
      <c r="G98" s="24">
        <v>830.12741733333348</v>
      </c>
      <c r="H98" s="45">
        <v>109.4494349776993</v>
      </c>
      <c r="I98" s="46">
        <f t="shared" si="4"/>
        <v>1368.1179372212412</v>
      </c>
      <c r="J98" s="46">
        <f t="shared" si="5"/>
        <v>5472.4717488849647</v>
      </c>
      <c r="K98" s="46">
        <f t="shared" si="6"/>
        <v>684.05896861062058</v>
      </c>
      <c r="L98" s="47">
        <f t="shared" si="7"/>
        <v>2736.2358744424823</v>
      </c>
    </row>
    <row r="99" spans="1:12" x14ac:dyDescent="0.25">
      <c r="A99" s="125"/>
      <c r="B99" s="117" t="s">
        <v>132</v>
      </c>
      <c r="C99" s="40" t="s">
        <v>24</v>
      </c>
      <c r="D99" s="9">
        <v>1</v>
      </c>
      <c r="E99" s="9">
        <v>408</v>
      </c>
      <c r="F99" s="10">
        <v>1.304675</v>
      </c>
      <c r="G99" s="10">
        <v>436.41915899999998</v>
      </c>
      <c r="H99" s="11">
        <v>55.759067831883584</v>
      </c>
      <c r="I99" s="12">
        <f t="shared" si="4"/>
        <v>696.98834789854482</v>
      </c>
      <c r="J99" s="12">
        <f t="shared" si="5"/>
        <v>2787.9533915941793</v>
      </c>
      <c r="K99" s="12">
        <f t="shared" si="6"/>
        <v>348.49417394927241</v>
      </c>
      <c r="L99" s="13">
        <f t="shared" si="7"/>
        <v>1393.9766957970896</v>
      </c>
    </row>
    <row r="100" spans="1:12" x14ac:dyDescent="0.25">
      <c r="A100" s="125"/>
      <c r="B100" s="118"/>
      <c r="C100" s="44" t="s">
        <v>24</v>
      </c>
      <c r="D100" s="17">
        <v>2</v>
      </c>
      <c r="E100" s="17">
        <v>407</v>
      </c>
      <c r="F100" s="18">
        <v>6.6854659999999999</v>
      </c>
      <c r="G100" s="18">
        <v>328.78767066666666</v>
      </c>
      <c r="H100" s="19">
        <v>33.062621075250981</v>
      </c>
      <c r="I100" s="20">
        <f t="shared" si="4"/>
        <v>413.28276344063727</v>
      </c>
      <c r="J100" s="20">
        <f t="shared" si="5"/>
        <v>1653.1310537625491</v>
      </c>
      <c r="K100" s="20">
        <f t="shared" si="6"/>
        <v>206.64138172031863</v>
      </c>
      <c r="L100" s="21">
        <f t="shared" si="7"/>
        <v>826.56552688127454</v>
      </c>
    </row>
    <row r="101" spans="1:12" x14ac:dyDescent="0.25">
      <c r="A101" s="125"/>
      <c r="B101" s="118"/>
      <c r="C101" s="44" t="s">
        <v>24</v>
      </c>
      <c r="D101" s="17">
        <v>3</v>
      </c>
      <c r="E101" s="17">
        <v>411</v>
      </c>
      <c r="F101" s="18">
        <v>1.9014279999999999</v>
      </c>
      <c r="G101" s="18">
        <v>246.450491</v>
      </c>
      <c r="H101" s="19">
        <v>20.166680160591994</v>
      </c>
      <c r="I101" s="20">
        <f t="shared" si="4"/>
        <v>252.08350200739991</v>
      </c>
      <c r="J101" s="20">
        <f t="shared" si="5"/>
        <v>1008.3340080295997</v>
      </c>
      <c r="K101" s="20">
        <f t="shared" si="6"/>
        <v>126.04175100369996</v>
      </c>
      <c r="L101" s="21">
        <f t="shared" si="7"/>
        <v>504.16700401479983</v>
      </c>
    </row>
    <row r="102" spans="1:12" x14ac:dyDescent="0.25">
      <c r="A102" s="125"/>
      <c r="B102" s="118"/>
      <c r="C102" s="44" t="s">
        <v>24</v>
      </c>
      <c r="D102" s="17">
        <v>4</v>
      </c>
      <c r="E102" s="17">
        <v>409</v>
      </c>
      <c r="F102" s="18">
        <v>2.63151</v>
      </c>
      <c r="G102" s="18">
        <v>318.30614299999996</v>
      </c>
      <c r="H102" s="19">
        <v>78.934710380733023</v>
      </c>
      <c r="I102" s="20">
        <f t="shared" si="4"/>
        <v>986.68387975916278</v>
      </c>
      <c r="J102" s="20">
        <f t="shared" si="5"/>
        <v>3946.7355190366511</v>
      </c>
      <c r="K102" s="20">
        <f t="shared" si="6"/>
        <v>493.34193987958139</v>
      </c>
      <c r="L102" s="21">
        <f t="shared" si="7"/>
        <v>1973.3677595183256</v>
      </c>
    </row>
    <row r="103" spans="1:12" x14ac:dyDescent="0.25">
      <c r="A103" s="125"/>
      <c r="B103" s="118"/>
      <c r="C103" s="44" t="s">
        <v>24</v>
      </c>
      <c r="D103" s="17">
        <v>5</v>
      </c>
      <c r="E103" s="17">
        <v>410</v>
      </c>
      <c r="F103" s="18">
        <v>5.9518300000000002</v>
      </c>
      <c r="G103" s="18">
        <v>553.12777525000001</v>
      </c>
      <c r="H103" s="19">
        <v>70.602179613071257</v>
      </c>
      <c r="I103" s="20">
        <f t="shared" si="4"/>
        <v>882.52724516339072</v>
      </c>
      <c r="J103" s="20">
        <f t="shared" si="5"/>
        <v>3530.1089806535629</v>
      </c>
      <c r="K103" s="20">
        <f t="shared" si="6"/>
        <v>441.26362258169536</v>
      </c>
      <c r="L103" s="21">
        <f t="shared" si="7"/>
        <v>1765.0544903267814</v>
      </c>
    </row>
    <row r="104" spans="1:12" x14ac:dyDescent="0.25">
      <c r="A104" s="125"/>
      <c r="B104" s="118"/>
      <c r="C104" s="44" t="s">
        <v>24</v>
      </c>
      <c r="D104" s="17">
        <v>6</v>
      </c>
      <c r="E104" s="17">
        <v>442</v>
      </c>
      <c r="F104" s="18">
        <v>7.6463900000000002</v>
      </c>
      <c r="G104" s="18">
        <v>586.66357066666671</v>
      </c>
      <c r="H104" s="19">
        <v>48.338881800015464</v>
      </c>
      <c r="I104" s="20">
        <f t="shared" si="4"/>
        <v>604.23602250019326</v>
      </c>
      <c r="J104" s="20">
        <f t="shared" si="5"/>
        <v>2416.944090000773</v>
      </c>
      <c r="K104" s="20">
        <f t="shared" si="6"/>
        <v>302.11801125009663</v>
      </c>
      <c r="L104" s="21">
        <f t="shared" si="7"/>
        <v>1208.4720450003865</v>
      </c>
    </row>
    <row r="105" spans="1:12" x14ac:dyDescent="0.25">
      <c r="A105" s="125"/>
      <c r="B105" s="118"/>
      <c r="C105" s="44" t="s">
        <v>24</v>
      </c>
      <c r="D105" s="17">
        <v>7</v>
      </c>
      <c r="E105" s="17">
        <v>443</v>
      </c>
      <c r="F105" s="18">
        <v>2.8504230000000002</v>
      </c>
      <c r="G105" s="18">
        <v>455.26689899999997</v>
      </c>
      <c r="H105" s="19">
        <v>45.781283814175112</v>
      </c>
      <c r="I105" s="20">
        <f t="shared" si="4"/>
        <v>572.26604767718891</v>
      </c>
      <c r="J105" s="20">
        <f t="shared" si="5"/>
        <v>2289.0641907087556</v>
      </c>
      <c r="K105" s="20">
        <f t="shared" si="6"/>
        <v>286.13302383859445</v>
      </c>
      <c r="L105" s="21">
        <f t="shared" si="7"/>
        <v>1144.5320953543778</v>
      </c>
    </row>
    <row r="106" spans="1:12" x14ac:dyDescent="0.25">
      <c r="A106" s="125"/>
      <c r="B106" s="118"/>
      <c r="C106" s="44" t="s">
        <v>24</v>
      </c>
      <c r="D106" s="17">
        <v>8</v>
      </c>
      <c r="E106" s="17">
        <v>440</v>
      </c>
      <c r="F106" s="18">
        <v>4.7172780000000003</v>
      </c>
      <c r="G106" s="18">
        <v>1396.2841624</v>
      </c>
      <c r="H106" s="19">
        <v>45.095236875880573</v>
      </c>
      <c r="I106" s="20">
        <f t="shared" si="4"/>
        <v>563.69046094850717</v>
      </c>
      <c r="J106" s="20">
        <f t="shared" si="5"/>
        <v>2254.7618437940287</v>
      </c>
      <c r="K106" s="20">
        <f t="shared" si="6"/>
        <v>281.84523047425358</v>
      </c>
      <c r="L106" s="21">
        <f t="shared" si="7"/>
        <v>1127.3809218970143</v>
      </c>
    </row>
    <row r="107" spans="1:12" x14ac:dyDescent="0.25">
      <c r="A107" s="125"/>
      <c r="B107" s="118"/>
      <c r="C107" s="44" t="s">
        <v>24</v>
      </c>
      <c r="D107" s="17">
        <v>9</v>
      </c>
      <c r="E107" s="17">
        <v>439</v>
      </c>
      <c r="F107" s="18">
        <v>2.8109410000000001</v>
      </c>
      <c r="G107" s="18">
        <v>705.37588933333336</v>
      </c>
      <c r="H107" s="19">
        <v>36.289332651285036</v>
      </c>
      <c r="I107" s="20">
        <f t="shared" si="4"/>
        <v>453.61665814106294</v>
      </c>
      <c r="J107" s="20">
        <f t="shared" si="5"/>
        <v>1814.4666325642518</v>
      </c>
      <c r="K107" s="20">
        <f t="shared" si="6"/>
        <v>226.80832907053147</v>
      </c>
      <c r="L107" s="21">
        <f t="shared" si="7"/>
        <v>907.23331628212588</v>
      </c>
    </row>
    <row r="108" spans="1:12" x14ac:dyDescent="0.25">
      <c r="A108" s="125"/>
      <c r="B108" s="118"/>
      <c r="C108" s="44" t="s">
        <v>24</v>
      </c>
      <c r="D108" s="17">
        <v>10</v>
      </c>
      <c r="E108" s="17">
        <v>438</v>
      </c>
      <c r="F108" s="18">
        <v>4.7673259999999997</v>
      </c>
      <c r="G108" s="18">
        <v>777.70652840000002</v>
      </c>
      <c r="H108" s="19">
        <v>66.756149178524367</v>
      </c>
      <c r="I108" s="20">
        <f t="shared" si="4"/>
        <v>834.45186473155456</v>
      </c>
      <c r="J108" s="20">
        <f t="shared" si="5"/>
        <v>3337.8074589262183</v>
      </c>
      <c r="K108" s="20">
        <f t="shared" si="6"/>
        <v>417.22593236577728</v>
      </c>
      <c r="L108" s="21">
        <f t="shared" si="7"/>
        <v>1668.9037294631091</v>
      </c>
    </row>
    <row r="109" spans="1:12" x14ac:dyDescent="0.25">
      <c r="A109" s="125"/>
      <c r="B109" s="118"/>
      <c r="C109" s="44" t="s">
        <v>24</v>
      </c>
      <c r="D109" s="17">
        <v>11</v>
      </c>
      <c r="E109" s="17">
        <v>436</v>
      </c>
      <c r="F109" s="18">
        <v>5.2436910000000001</v>
      </c>
      <c r="G109" s="18">
        <v>699.40366500000016</v>
      </c>
      <c r="H109" s="19">
        <v>47.431899958796578</v>
      </c>
      <c r="I109" s="20">
        <f t="shared" si="4"/>
        <v>592.89874948495719</v>
      </c>
      <c r="J109" s="20">
        <f t="shared" si="5"/>
        <v>2371.5949979398288</v>
      </c>
      <c r="K109" s="20">
        <f t="shared" si="6"/>
        <v>296.4493747424786</v>
      </c>
      <c r="L109" s="21">
        <f t="shared" si="7"/>
        <v>1185.7974989699144</v>
      </c>
    </row>
    <row r="110" spans="1:12" x14ac:dyDescent="0.25">
      <c r="A110" s="125"/>
      <c r="B110" s="118"/>
      <c r="C110" s="44" t="s">
        <v>26</v>
      </c>
      <c r="D110" s="17">
        <v>12</v>
      </c>
      <c r="E110" s="17">
        <v>437</v>
      </c>
      <c r="F110" s="18">
        <v>2.5662430000000001</v>
      </c>
      <c r="G110" s="18">
        <v>354.379817</v>
      </c>
      <c r="H110" s="60" t="s">
        <v>99</v>
      </c>
      <c r="I110" s="33"/>
      <c r="J110" s="33"/>
      <c r="K110" s="33"/>
      <c r="L110" s="34"/>
    </row>
    <row r="111" spans="1:12" x14ac:dyDescent="0.25">
      <c r="A111" s="125"/>
      <c r="B111" s="118"/>
      <c r="C111" s="44" t="s">
        <v>26</v>
      </c>
      <c r="D111" s="17">
        <v>13</v>
      </c>
      <c r="E111" s="17">
        <v>435</v>
      </c>
      <c r="F111" s="18">
        <v>2.1861950000000001</v>
      </c>
      <c r="G111" s="18">
        <v>493.31827350000003</v>
      </c>
      <c r="H111" s="60" t="s">
        <v>99</v>
      </c>
      <c r="I111" s="33"/>
      <c r="J111" s="33"/>
      <c r="K111" s="33"/>
      <c r="L111" s="34"/>
    </row>
    <row r="112" spans="1:12" x14ac:dyDescent="0.25">
      <c r="A112" s="125"/>
      <c r="B112" s="118"/>
      <c r="C112" s="44" t="s">
        <v>24</v>
      </c>
      <c r="D112" s="17">
        <v>14</v>
      </c>
      <c r="E112" s="17">
        <v>434</v>
      </c>
      <c r="F112" s="18">
        <v>7.2939740000000004</v>
      </c>
      <c r="G112" s="18">
        <v>495.53110679999998</v>
      </c>
      <c r="H112" s="60">
        <v>46.348227779969726</v>
      </c>
      <c r="I112" s="33">
        <f t="shared" si="4"/>
        <v>579.3528472496215</v>
      </c>
      <c r="J112" s="33">
        <f t="shared" si="5"/>
        <v>2317.411388998486</v>
      </c>
      <c r="K112" s="33">
        <f t="shared" si="6"/>
        <v>289.67642362481075</v>
      </c>
      <c r="L112" s="34">
        <f t="shared" si="7"/>
        <v>1158.705694499243</v>
      </c>
    </row>
    <row r="113" spans="1:12" ht="15.75" thickBot="1" x14ac:dyDescent="0.3">
      <c r="A113" s="125"/>
      <c r="B113" s="119"/>
      <c r="C113" s="22" t="s">
        <v>26</v>
      </c>
      <c r="D113" s="23">
        <v>15</v>
      </c>
      <c r="E113" s="23">
        <v>441</v>
      </c>
      <c r="F113" s="24">
        <v>4.1564769999999998</v>
      </c>
      <c r="G113" s="24" t="s">
        <v>99</v>
      </c>
      <c r="H113" s="25" t="s">
        <v>99</v>
      </c>
      <c r="I113" s="26"/>
      <c r="J113" s="26"/>
      <c r="K113" s="26"/>
      <c r="L113" s="27"/>
    </row>
    <row r="114" spans="1:12" ht="15.75" thickBot="1" x14ac:dyDescent="0.3">
      <c r="A114" s="125"/>
      <c r="B114" s="35" t="s">
        <v>133</v>
      </c>
      <c r="C114" s="36" t="s">
        <v>24</v>
      </c>
      <c r="D114" s="37">
        <v>1</v>
      </c>
      <c r="E114" s="37">
        <v>414</v>
      </c>
      <c r="F114" s="38">
        <v>5.8340120000000004</v>
      </c>
      <c r="G114" s="38">
        <v>330.17453419999998</v>
      </c>
      <c r="H114" s="39">
        <v>103.19533596172877</v>
      </c>
      <c r="I114" s="61">
        <f t="shared" si="4"/>
        <v>1289.9416995216097</v>
      </c>
      <c r="J114" s="61">
        <f t="shared" si="5"/>
        <v>5159.7667980864389</v>
      </c>
      <c r="K114" s="61">
        <f t="shared" si="6"/>
        <v>644.97084976080487</v>
      </c>
      <c r="L114" s="62">
        <f t="shared" si="7"/>
        <v>2579.8833990432195</v>
      </c>
    </row>
    <row r="115" spans="1:12" x14ac:dyDescent="0.25">
      <c r="A115" s="125"/>
      <c r="B115" s="117" t="s">
        <v>134</v>
      </c>
      <c r="C115" s="40" t="s">
        <v>24</v>
      </c>
      <c r="D115" s="9">
        <v>1</v>
      </c>
      <c r="E115" s="9">
        <v>415</v>
      </c>
      <c r="F115" s="10">
        <v>9.1100010000000005</v>
      </c>
      <c r="G115" s="10">
        <v>363.68842933333332</v>
      </c>
      <c r="H115" s="41">
        <v>39.556905164793875</v>
      </c>
      <c r="I115" s="42">
        <f t="shared" si="4"/>
        <v>494.46131455992344</v>
      </c>
      <c r="J115" s="42">
        <f t="shared" si="5"/>
        <v>1977.8452582396937</v>
      </c>
      <c r="K115" s="42">
        <f t="shared" si="6"/>
        <v>247.23065727996172</v>
      </c>
      <c r="L115" s="43">
        <f t="shared" si="7"/>
        <v>988.92262911984687</v>
      </c>
    </row>
    <row r="116" spans="1:12" x14ac:dyDescent="0.25">
      <c r="A116" s="125"/>
      <c r="B116" s="118"/>
      <c r="C116" s="44" t="s">
        <v>24</v>
      </c>
      <c r="D116" s="17">
        <v>2</v>
      </c>
      <c r="E116" s="17">
        <v>416</v>
      </c>
      <c r="F116" s="18">
        <v>6.4230409999999996</v>
      </c>
      <c r="G116" s="18">
        <v>559.21944180000003</v>
      </c>
      <c r="H116" s="60">
        <v>38.529848676018368</v>
      </c>
      <c r="I116" s="33">
        <f t="shared" si="4"/>
        <v>481.62310845022961</v>
      </c>
      <c r="J116" s="33">
        <f t="shared" si="5"/>
        <v>1926.4924338009184</v>
      </c>
      <c r="K116" s="33">
        <f t="shared" si="6"/>
        <v>240.8115542251148</v>
      </c>
      <c r="L116" s="34">
        <f t="shared" si="7"/>
        <v>963.24621690045922</v>
      </c>
    </row>
    <row r="117" spans="1:12" ht="15.75" thickBot="1" x14ac:dyDescent="0.3">
      <c r="A117" s="125"/>
      <c r="B117" s="119"/>
      <c r="C117" s="22" t="s">
        <v>24</v>
      </c>
      <c r="D117" s="23">
        <v>3</v>
      </c>
      <c r="E117" s="23">
        <v>430</v>
      </c>
      <c r="F117" s="24">
        <v>4.0390009999999998</v>
      </c>
      <c r="G117" s="24">
        <v>759.28057699999988</v>
      </c>
      <c r="H117" s="25">
        <v>60.264215120183295</v>
      </c>
      <c r="I117" s="26">
        <f t="shared" si="4"/>
        <v>753.30268900229112</v>
      </c>
      <c r="J117" s="26">
        <f t="shared" si="5"/>
        <v>3013.2107560091645</v>
      </c>
      <c r="K117" s="26">
        <f t="shared" si="6"/>
        <v>376.65134450114556</v>
      </c>
      <c r="L117" s="27">
        <f t="shared" si="7"/>
        <v>1506.6053780045822</v>
      </c>
    </row>
    <row r="118" spans="1:12" x14ac:dyDescent="0.25">
      <c r="A118" s="125"/>
      <c r="B118" s="117" t="s">
        <v>135</v>
      </c>
      <c r="C118" s="40" t="s">
        <v>26</v>
      </c>
      <c r="D118" s="9">
        <v>1</v>
      </c>
      <c r="E118" s="9">
        <v>426</v>
      </c>
      <c r="F118" s="10">
        <v>1.992397</v>
      </c>
      <c r="G118" s="10">
        <v>564.93375249999997</v>
      </c>
      <c r="H118" s="41" t="s">
        <v>99</v>
      </c>
      <c r="I118" s="42"/>
      <c r="J118" s="42"/>
      <c r="K118" s="42"/>
      <c r="L118" s="43"/>
    </row>
    <row r="119" spans="1:12" x14ac:dyDescent="0.25">
      <c r="A119" s="125"/>
      <c r="B119" s="118"/>
      <c r="C119" s="44" t="s">
        <v>26</v>
      </c>
      <c r="D119" s="17">
        <v>2</v>
      </c>
      <c r="E119" s="17">
        <v>422</v>
      </c>
      <c r="F119" s="18">
        <v>3.6695139999999999</v>
      </c>
      <c r="G119" s="18">
        <v>596.02893599999993</v>
      </c>
      <c r="H119" s="60" t="s">
        <v>99</v>
      </c>
      <c r="I119" s="33"/>
      <c r="J119" s="33"/>
      <c r="K119" s="33"/>
      <c r="L119" s="34"/>
    </row>
    <row r="120" spans="1:12" x14ac:dyDescent="0.25">
      <c r="A120" s="125"/>
      <c r="B120" s="118"/>
      <c r="C120" s="44" t="s">
        <v>26</v>
      </c>
      <c r="D120" s="17">
        <v>3</v>
      </c>
      <c r="E120" s="17">
        <v>423</v>
      </c>
      <c r="F120" s="18">
        <v>9.1109810000000007</v>
      </c>
      <c r="G120" s="18">
        <v>359.29466366666662</v>
      </c>
      <c r="H120" s="60" t="s">
        <v>99</v>
      </c>
      <c r="I120" s="33"/>
      <c r="J120" s="33"/>
      <c r="K120" s="33"/>
      <c r="L120" s="34"/>
    </row>
    <row r="121" spans="1:12" x14ac:dyDescent="0.25">
      <c r="A121" s="125"/>
      <c r="B121" s="118"/>
      <c r="C121" s="44" t="s">
        <v>26</v>
      </c>
      <c r="D121" s="17">
        <v>4</v>
      </c>
      <c r="E121" s="17">
        <v>425</v>
      </c>
      <c r="F121" s="18">
        <v>6.5655380000000001</v>
      </c>
      <c r="G121" s="18">
        <v>322.9554996</v>
      </c>
      <c r="H121" s="60" t="s">
        <v>99</v>
      </c>
      <c r="I121" s="33"/>
      <c r="J121" s="33"/>
      <c r="K121" s="33"/>
      <c r="L121" s="34"/>
    </row>
    <row r="122" spans="1:12" x14ac:dyDescent="0.25">
      <c r="A122" s="125"/>
      <c r="B122" s="118"/>
      <c r="C122" s="44" t="s">
        <v>26</v>
      </c>
      <c r="D122" s="17">
        <v>5</v>
      </c>
      <c r="E122" s="17">
        <v>424</v>
      </c>
      <c r="F122" s="18">
        <v>4.9868740000000003</v>
      </c>
      <c r="G122" s="18">
        <v>670.81682775000002</v>
      </c>
      <c r="H122" s="60" t="s">
        <v>99</v>
      </c>
      <c r="I122" s="33"/>
      <c r="J122" s="33"/>
      <c r="K122" s="33"/>
      <c r="L122" s="34"/>
    </row>
    <row r="123" spans="1:12" x14ac:dyDescent="0.25">
      <c r="A123" s="125"/>
      <c r="B123" s="118"/>
      <c r="C123" s="44" t="s">
        <v>26</v>
      </c>
      <c r="D123" s="17">
        <v>6</v>
      </c>
      <c r="E123" s="17">
        <v>447</v>
      </c>
      <c r="F123" s="18">
        <v>2.9475669999999998</v>
      </c>
      <c r="G123" s="18">
        <v>292.64486099999999</v>
      </c>
      <c r="H123" s="60" t="s">
        <v>99</v>
      </c>
      <c r="I123" s="33"/>
      <c r="J123" s="33"/>
      <c r="K123" s="33"/>
      <c r="L123" s="34"/>
    </row>
    <row r="124" spans="1:12" ht="15.75" thickBot="1" x14ac:dyDescent="0.3">
      <c r="A124" s="125"/>
      <c r="B124" s="119"/>
      <c r="C124" s="22" t="s">
        <v>26</v>
      </c>
      <c r="D124" s="23">
        <v>7</v>
      </c>
      <c r="E124" s="23">
        <v>448</v>
      </c>
      <c r="F124" s="24">
        <v>2.5566460000000002</v>
      </c>
      <c r="G124" s="24">
        <v>482.83121899999998</v>
      </c>
      <c r="H124" s="25" t="s">
        <v>99</v>
      </c>
      <c r="I124" s="26"/>
      <c r="J124" s="26"/>
      <c r="K124" s="26"/>
      <c r="L124" s="27"/>
    </row>
    <row r="125" spans="1:12" x14ac:dyDescent="0.25">
      <c r="A125" s="125"/>
      <c r="B125" s="117" t="s">
        <v>136</v>
      </c>
      <c r="C125" s="40" t="s">
        <v>26</v>
      </c>
      <c r="D125" s="9">
        <v>1</v>
      </c>
      <c r="E125" s="9">
        <v>454</v>
      </c>
      <c r="F125" s="10">
        <v>5.7255989999999999</v>
      </c>
      <c r="G125" s="10">
        <v>629.86783300000002</v>
      </c>
      <c r="H125" s="41" t="s">
        <v>99</v>
      </c>
      <c r="I125" s="42"/>
      <c r="J125" s="42"/>
      <c r="K125" s="42"/>
      <c r="L125" s="43"/>
    </row>
    <row r="126" spans="1:12" x14ac:dyDescent="0.25">
      <c r="A126" s="125"/>
      <c r="B126" s="118"/>
      <c r="C126" s="44" t="s">
        <v>26</v>
      </c>
      <c r="D126" s="17">
        <v>2</v>
      </c>
      <c r="E126" s="17">
        <v>451</v>
      </c>
      <c r="F126" s="18">
        <v>6.1046269999999998</v>
      </c>
      <c r="G126" s="18">
        <v>803.69101950000004</v>
      </c>
      <c r="H126" s="60" t="s">
        <v>99</v>
      </c>
      <c r="I126" s="33"/>
      <c r="J126" s="33"/>
      <c r="K126" s="33"/>
      <c r="L126" s="34"/>
    </row>
    <row r="127" spans="1:12" x14ac:dyDescent="0.25">
      <c r="A127" s="125"/>
      <c r="B127" s="118"/>
      <c r="C127" s="44" t="s">
        <v>26</v>
      </c>
      <c r="D127" s="17">
        <v>3</v>
      </c>
      <c r="E127" s="17">
        <v>452</v>
      </c>
      <c r="F127" s="18">
        <v>2.9598490000000002</v>
      </c>
      <c r="G127" s="18">
        <v>606.34678000000008</v>
      </c>
      <c r="H127" s="60" t="s">
        <v>99</v>
      </c>
      <c r="I127" s="33"/>
      <c r="J127" s="33"/>
      <c r="K127" s="33"/>
      <c r="L127" s="34"/>
    </row>
    <row r="128" spans="1:12" ht="15.75" thickBot="1" x14ac:dyDescent="0.3">
      <c r="A128" s="125"/>
      <c r="B128" s="119"/>
      <c r="C128" s="22" t="s">
        <v>26</v>
      </c>
      <c r="D128" s="23">
        <v>4</v>
      </c>
      <c r="E128" s="23">
        <v>453</v>
      </c>
      <c r="F128" s="24">
        <v>3.2044600000000001</v>
      </c>
      <c r="G128" s="24">
        <v>643.70717300000001</v>
      </c>
      <c r="H128" s="25" t="s">
        <v>99</v>
      </c>
      <c r="I128" s="26"/>
      <c r="J128" s="26"/>
      <c r="K128" s="26"/>
      <c r="L128" s="27"/>
    </row>
    <row r="129" spans="1:12" x14ac:dyDescent="0.25">
      <c r="A129" s="125"/>
      <c r="B129" s="117" t="s">
        <v>137</v>
      </c>
      <c r="C129" s="40" t="s">
        <v>24</v>
      </c>
      <c r="D129" s="9">
        <v>1</v>
      </c>
      <c r="E129" s="9">
        <v>376</v>
      </c>
      <c r="F129" s="10">
        <v>15.563105999999999</v>
      </c>
      <c r="G129" s="10">
        <v>1625.0284041250002</v>
      </c>
      <c r="H129" s="41">
        <v>66.461908169861132</v>
      </c>
      <c r="I129" s="42">
        <f t="shared" si="4"/>
        <v>830.77385212326419</v>
      </c>
      <c r="J129" s="42">
        <f t="shared" si="5"/>
        <v>3323.0954084930568</v>
      </c>
      <c r="K129" s="42">
        <f t="shared" si="6"/>
        <v>415.3869260616321</v>
      </c>
      <c r="L129" s="43">
        <f t="shared" si="7"/>
        <v>1661.5477042465284</v>
      </c>
    </row>
    <row r="130" spans="1:12" x14ac:dyDescent="0.25">
      <c r="A130" s="125"/>
      <c r="B130" s="118"/>
      <c r="C130" s="44" t="s">
        <v>26</v>
      </c>
      <c r="D130" s="17">
        <v>2</v>
      </c>
      <c r="E130" s="17">
        <v>378</v>
      </c>
      <c r="F130" s="18">
        <v>8.9335760000000004</v>
      </c>
      <c r="G130" s="18">
        <v>1093.5504046666665</v>
      </c>
      <c r="H130" s="60" t="s">
        <v>99</v>
      </c>
      <c r="I130" s="33"/>
      <c r="J130" s="33"/>
      <c r="K130" s="33"/>
      <c r="L130" s="34"/>
    </row>
    <row r="131" spans="1:12" x14ac:dyDescent="0.25">
      <c r="A131" s="125"/>
      <c r="B131" s="118"/>
      <c r="C131" s="44" t="s">
        <v>26</v>
      </c>
      <c r="D131" s="17">
        <v>3</v>
      </c>
      <c r="E131" s="17">
        <v>377</v>
      </c>
      <c r="F131" s="18">
        <v>4.2436259999999999</v>
      </c>
      <c r="G131" s="18">
        <v>846.24870833333318</v>
      </c>
      <c r="H131" s="60" t="s">
        <v>99</v>
      </c>
      <c r="I131" s="33"/>
      <c r="J131" s="33"/>
      <c r="K131" s="33"/>
      <c r="L131" s="34"/>
    </row>
    <row r="132" spans="1:12" x14ac:dyDescent="0.25">
      <c r="A132" s="125"/>
      <c r="B132" s="118"/>
      <c r="C132" s="44" t="s">
        <v>26</v>
      </c>
      <c r="D132" s="17">
        <v>4</v>
      </c>
      <c r="E132" s="17">
        <v>367</v>
      </c>
      <c r="F132" s="18">
        <v>11.890732</v>
      </c>
      <c r="G132" s="18">
        <v>1067.3205836000002</v>
      </c>
      <c r="H132" s="60" t="s">
        <v>99</v>
      </c>
      <c r="I132" s="33"/>
      <c r="J132" s="33"/>
      <c r="K132" s="33"/>
      <c r="L132" s="34"/>
    </row>
    <row r="133" spans="1:12" x14ac:dyDescent="0.25">
      <c r="A133" s="125"/>
      <c r="B133" s="118"/>
      <c r="C133" s="44" t="s">
        <v>24</v>
      </c>
      <c r="D133" s="17">
        <v>5</v>
      </c>
      <c r="E133" s="17">
        <v>368</v>
      </c>
      <c r="F133" s="18">
        <v>17.881869999999999</v>
      </c>
      <c r="G133" s="18">
        <v>1105.271482909091</v>
      </c>
      <c r="H133" s="60">
        <v>46.469421877473138</v>
      </c>
      <c r="I133" s="33">
        <f t="shared" ref="I133:I187" si="8">H133/0.08</f>
        <v>580.86777346841427</v>
      </c>
      <c r="J133" s="33">
        <f t="shared" ref="J133:J187" si="9">H133/0.02</f>
        <v>2323.4710938736571</v>
      </c>
      <c r="K133" s="33">
        <f t="shared" ref="K133:K187" si="10">H133/0.16</f>
        <v>290.43388673420714</v>
      </c>
      <c r="L133" s="34">
        <f t="shared" ref="L133:L187" si="11">H133/0.04</f>
        <v>1161.7355469368285</v>
      </c>
    </row>
    <row r="134" spans="1:12" x14ac:dyDescent="0.25">
      <c r="A134" s="125"/>
      <c r="B134" s="118"/>
      <c r="C134" s="44" t="s">
        <v>26</v>
      </c>
      <c r="D134" s="17">
        <v>6</v>
      </c>
      <c r="E134" s="17">
        <v>371</v>
      </c>
      <c r="F134" s="18">
        <v>10.001035999999999</v>
      </c>
      <c r="G134" s="18">
        <v>663.7989520000001</v>
      </c>
      <c r="H134" s="60" t="s">
        <v>99</v>
      </c>
      <c r="I134" s="33"/>
      <c r="J134" s="33"/>
      <c r="K134" s="33"/>
      <c r="L134" s="34"/>
    </row>
    <row r="135" spans="1:12" x14ac:dyDescent="0.25">
      <c r="A135" s="125"/>
      <c r="B135" s="118"/>
      <c r="C135" s="44" t="s">
        <v>26</v>
      </c>
      <c r="D135" s="17">
        <v>7</v>
      </c>
      <c r="E135" s="17">
        <v>370</v>
      </c>
      <c r="F135" s="18">
        <v>7.7200829999999998</v>
      </c>
      <c r="G135" s="18">
        <v>275.26846799999998</v>
      </c>
      <c r="H135" s="60" t="s">
        <v>99</v>
      </c>
      <c r="I135" s="33"/>
      <c r="J135" s="33"/>
      <c r="K135" s="33"/>
      <c r="L135" s="34"/>
    </row>
    <row r="136" spans="1:12" x14ac:dyDescent="0.25">
      <c r="A136" s="125"/>
      <c r="B136" s="118"/>
      <c r="C136" s="44" t="s">
        <v>26</v>
      </c>
      <c r="D136" s="17">
        <v>8</v>
      </c>
      <c r="E136" s="17">
        <v>372</v>
      </c>
      <c r="F136" s="18">
        <v>2.5789360000000001</v>
      </c>
      <c r="G136" s="18" t="s">
        <v>99</v>
      </c>
      <c r="H136" s="60" t="s">
        <v>99</v>
      </c>
      <c r="I136" s="33"/>
      <c r="J136" s="33"/>
      <c r="K136" s="33"/>
      <c r="L136" s="34"/>
    </row>
    <row r="137" spans="1:12" x14ac:dyDescent="0.25">
      <c r="A137" s="125"/>
      <c r="B137" s="118"/>
      <c r="C137" s="44" t="s">
        <v>26</v>
      </c>
      <c r="D137" s="17">
        <v>9</v>
      </c>
      <c r="E137" s="17">
        <v>366</v>
      </c>
      <c r="F137" s="18">
        <v>3.51309</v>
      </c>
      <c r="G137" s="18">
        <v>1133.1783780000001</v>
      </c>
      <c r="H137" s="60" t="s">
        <v>99</v>
      </c>
      <c r="I137" s="33"/>
      <c r="J137" s="33"/>
      <c r="K137" s="33"/>
      <c r="L137" s="34"/>
    </row>
    <row r="138" spans="1:12" x14ac:dyDescent="0.25">
      <c r="A138" s="125"/>
      <c r="B138" s="118"/>
      <c r="C138" s="44" t="s">
        <v>26</v>
      </c>
      <c r="D138" s="17">
        <v>10</v>
      </c>
      <c r="E138" s="17">
        <v>369</v>
      </c>
      <c r="F138" s="18">
        <v>3.1467849999999999</v>
      </c>
      <c r="G138" s="18">
        <v>997.70838550000008</v>
      </c>
      <c r="H138" s="60" t="s">
        <v>99</v>
      </c>
      <c r="I138" s="33"/>
      <c r="J138" s="33"/>
      <c r="K138" s="33"/>
      <c r="L138" s="34"/>
    </row>
    <row r="139" spans="1:12" x14ac:dyDescent="0.25">
      <c r="A139" s="125"/>
      <c r="B139" s="118"/>
      <c r="C139" s="44" t="s">
        <v>24</v>
      </c>
      <c r="D139" s="17">
        <v>11</v>
      </c>
      <c r="E139" s="17">
        <v>364</v>
      </c>
      <c r="F139" s="18">
        <v>10.475743</v>
      </c>
      <c r="G139" s="18">
        <v>1226.0904215</v>
      </c>
      <c r="H139" s="60">
        <v>104.90233932834212</v>
      </c>
      <c r="I139" s="33">
        <f t="shared" si="8"/>
        <v>1311.2792416042764</v>
      </c>
      <c r="J139" s="33">
        <f t="shared" si="9"/>
        <v>5245.1169664171057</v>
      </c>
      <c r="K139" s="33">
        <f t="shared" si="10"/>
        <v>655.63962080213821</v>
      </c>
      <c r="L139" s="34">
        <f t="shared" si="11"/>
        <v>2622.5584832085528</v>
      </c>
    </row>
    <row r="140" spans="1:12" x14ac:dyDescent="0.25">
      <c r="A140" s="125"/>
      <c r="B140" s="118"/>
      <c r="C140" s="44" t="s">
        <v>26</v>
      </c>
      <c r="D140" s="17">
        <v>12</v>
      </c>
      <c r="E140" s="17">
        <v>365</v>
      </c>
      <c r="F140" s="18">
        <v>8.1851769999999995</v>
      </c>
      <c r="G140" s="18" t="s">
        <v>99</v>
      </c>
      <c r="H140" s="60" t="s">
        <v>99</v>
      </c>
      <c r="I140" s="33"/>
      <c r="J140" s="33"/>
      <c r="K140" s="33"/>
      <c r="L140" s="34"/>
    </row>
    <row r="141" spans="1:12" x14ac:dyDescent="0.25">
      <c r="A141" s="125"/>
      <c r="B141" s="118"/>
      <c r="C141" s="44" t="s">
        <v>26</v>
      </c>
      <c r="D141" s="17">
        <v>13</v>
      </c>
      <c r="E141" s="17">
        <v>362</v>
      </c>
      <c r="F141" s="18">
        <v>5.1513260000000001</v>
      </c>
      <c r="G141" s="18" t="s">
        <v>99</v>
      </c>
      <c r="H141" s="60" t="s">
        <v>99</v>
      </c>
      <c r="I141" s="33"/>
      <c r="J141" s="33"/>
      <c r="K141" s="33"/>
      <c r="L141" s="34"/>
    </row>
    <row r="142" spans="1:12" x14ac:dyDescent="0.25">
      <c r="A142" s="125"/>
      <c r="B142" s="118"/>
      <c r="C142" s="44" t="s">
        <v>26</v>
      </c>
      <c r="D142" s="17">
        <v>14</v>
      </c>
      <c r="E142" s="17">
        <v>363</v>
      </c>
      <c r="F142" s="18">
        <v>4.2842650000000004</v>
      </c>
      <c r="G142" s="18" t="s">
        <v>99</v>
      </c>
      <c r="H142" s="60" t="s">
        <v>99</v>
      </c>
      <c r="I142" s="33"/>
      <c r="J142" s="33"/>
      <c r="K142" s="33"/>
      <c r="L142" s="34"/>
    </row>
    <row r="143" spans="1:12" x14ac:dyDescent="0.25">
      <c r="A143" s="125"/>
      <c r="B143" s="118"/>
      <c r="C143" s="44" t="s">
        <v>26</v>
      </c>
      <c r="D143" s="17">
        <v>15</v>
      </c>
      <c r="E143" s="17">
        <v>361</v>
      </c>
      <c r="F143" s="18">
        <v>8.9156230000000001</v>
      </c>
      <c r="G143" s="18">
        <v>1084.8798095</v>
      </c>
      <c r="H143" s="60" t="s">
        <v>99</v>
      </c>
      <c r="I143" s="33"/>
      <c r="J143" s="33"/>
      <c r="K143" s="33"/>
      <c r="L143" s="34"/>
    </row>
    <row r="144" spans="1:12" x14ac:dyDescent="0.25">
      <c r="A144" s="125"/>
      <c r="B144" s="118"/>
      <c r="C144" s="44" t="s">
        <v>26</v>
      </c>
      <c r="D144" s="17">
        <v>16</v>
      </c>
      <c r="E144" s="17">
        <v>360</v>
      </c>
      <c r="F144" s="18">
        <v>4.9284749999999997</v>
      </c>
      <c r="G144" s="18">
        <v>1307.0000340000001</v>
      </c>
      <c r="H144" s="60" t="s">
        <v>99</v>
      </c>
      <c r="I144" s="33"/>
      <c r="J144" s="33"/>
      <c r="K144" s="33"/>
      <c r="L144" s="34"/>
    </row>
    <row r="145" spans="1:12" x14ac:dyDescent="0.25">
      <c r="A145" s="125"/>
      <c r="B145" s="118"/>
      <c r="C145" s="44" t="s">
        <v>26</v>
      </c>
      <c r="D145" s="17">
        <v>17</v>
      </c>
      <c r="E145" s="17">
        <v>359</v>
      </c>
      <c r="F145" s="18">
        <v>5.3405709999999997</v>
      </c>
      <c r="G145" s="18">
        <v>1589.3184565000001</v>
      </c>
      <c r="H145" s="60" t="s">
        <v>99</v>
      </c>
      <c r="I145" s="33"/>
      <c r="J145" s="33"/>
      <c r="K145" s="33"/>
      <c r="L145" s="34"/>
    </row>
    <row r="146" spans="1:12" x14ac:dyDescent="0.25">
      <c r="A146" s="125"/>
      <c r="B146" s="118"/>
      <c r="C146" s="44" t="s">
        <v>26</v>
      </c>
      <c r="D146" s="17">
        <v>18</v>
      </c>
      <c r="E146" s="17">
        <v>358</v>
      </c>
      <c r="F146" s="18">
        <v>8.1170779999999993</v>
      </c>
      <c r="G146" s="18">
        <v>1199.7077673333333</v>
      </c>
      <c r="H146" s="60" t="s">
        <v>99</v>
      </c>
      <c r="I146" s="33"/>
      <c r="J146" s="33"/>
      <c r="K146" s="33"/>
      <c r="L146" s="34"/>
    </row>
    <row r="147" spans="1:12" x14ac:dyDescent="0.25">
      <c r="A147" s="125"/>
      <c r="B147" s="118"/>
      <c r="C147" s="44" t="s">
        <v>26</v>
      </c>
      <c r="D147" s="17">
        <v>19</v>
      </c>
      <c r="E147" s="17">
        <v>356</v>
      </c>
      <c r="F147" s="18">
        <v>5.9434620000000002</v>
      </c>
      <c r="G147" s="18">
        <v>1414.1032424999999</v>
      </c>
      <c r="H147" s="60" t="s">
        <v>99</v>
      </c>
      <c r="I147" s="33"/>
      <c r="J147" s="33"/>
      <c r="K147" s="33"/>
      <c r="L147" s="34"/>
    </row>
    <row r="148" spans="1:12" x14ac:dyDescent="0.25">
      <c r="A148" s="125"/>
      <c r="B148" s="118"/>
      <c r="C148" s="44" t="s">
        <v>26</v>
      </c>
      <c r="D148" s="17">
        <v>20</v>
      </c>
      <c r="E148" s="17">
        <v>355</v>
      </c>
      <c r="F148" s="18">
        <v>4.0930239999999998</v>
      </c>
      <c r="G148" s="18">
        <v>897.70281300000011</v>
      </c>
      <c r="H148" s="60" t="s">
        <v>99</v>
      </c>
      <c r="I148" s="33"/>
      <c r="J148" s="33"/>
      <c r="K148" s="33"/>
      <c r="L148" s="34"/>
    </row>
    <row r="149" spans="1:12" x14ac:dyDescent="0.25">
      <c r="A149" s="125"/>
      <c r="B149" s="118"/>
      <c r="C149" s="44" t="s">
        <v>26</v>
      </c>
      <c r="D149" s="17">
        <v>21</v>
      </c>
      <c r="E149" s="17">
        <v>357</v>
      </c>
      <c r="F149" s="18">
        <v>4.6081089999999998</v>
      </c>
      <c r="G149" s="18">
        <v>780.09511700000007</v>
      </c>
      <c r="H149" s="60" t="s">
        <v>99</v>
      </c>
      <c r="I149" s="33"/>
      <c r="J149" s="33"/>
      <c r="K149" s="33"/>
      <c r="L149" s="34"/>
    </row>
    <row r="150" spans="1:12" ht="15.75" thickBot="1" x14ac:dyDescent="0.3">
      <c r="A150" s="125"/>
      <c r="B150" s="119"/>
      <c r="C150" s="22" t="s">
        <v>26</v>
      </c>
      <c r="D150" s="23">
        <v>22</v>
      </c>
      <c r="E150" s="23">
        <v>354</v>
      </c>
      <c r="F150" s="24">
        <v>7.1372109999999997</v>
      </c>
      <c r="G150" s="24">
        <v>1289.4682923333335</v>
      </c>
      <c r="H150" s="25" t="s">
        <v>99</v>
      </c>
      <c r="I150" s="26"/>
      <c r="J150" s="26"/>
      <c r="K150" s="26"/>
      <c r="L150" s="27"/>
    </row>
    <row r="151" spans="1:12" x14ac:dyDescent="0.25">
      <c r="A151" s="125"/>
      <c r="B151" s="117" t="s">
        <v>138</v>
      </c>
      <c r="C151" s="40" t="s">
        <v>26</v>
      </c>
      <c r="D151" s="9">
        <v>1</v>
      </c>
      <c r="E151" s="9">
        <v>339</v>
      </c>
      <c r="F151" s="10">
        <v>7.4234419999999997</v>
      </c>
      <c r="G151" s="10">
        <v>686.0088003333334</v>
      </c>
      <c r="H151" s="41" t="s">
        <v>99</v>
      </c>
      <c r="I151" s="42"/>
      <c r="J151" s="42"/>
      <c r="K151" s="42"/>
      <c r="L151" s="43"/>
    </row>
    <row r="152" spans="1:12" x14ac:dyDescent="0.25">
      <c r="A152" s="125"/>
      <c r="B152" s="118"/>
      <c r="C152" s="44" t="s">
        <v>26</v>
      </c>
      <c r="D152" s="17">
        <v>2</v>
      </c>
      <c r="E152" s="17">
        <v>340</v>
      </c>
      <c r="F152" s="18">
        <v>6.2292209999999999</v>
      </c>
      <c r="G152" s="18">
        <v>746.63397600000008</v>
      </c>
      <c r="H152" s="60" t="s">
        <v>99</v>
      </c>
      <c r="I152" s="33"/>
      <c r="J152" s="33"/>
      <c r="K152" s="33"/>
      <c r="L152" s="34"/>
    </row>
    <row r="153" spans="1:12" x14ac:dyDescent="0.25">
      <c r="A153" s="125"/>
      <c r="B153" s="118"/>
      <c r="C153" s="44" t="s">
        <v>26</v>
      </c>
      <c r="D153" s="17">
        <v>3</v>
      </c>
      <c r="E153" s="17">
        <v>394</v>
      </c>
      <c r="F153" s="18">
        <v>4.9909129999999999</v>
      </c>
      <c r="G153" s="18">
        <v>770.51240533333339</v>
      </c>
      <c r="H153" s="60" t="s">
        <v>99</v>
      </c>
      <c r="I153" s="33"/>
      <c r="J153" s="33"/>
      <c r="K153" s="33"/>
      <c r="L153" s="34"/>
    </row>
    <row r="154" spans="1:12" x14ac:dyDescent="0.25">
      <c r="A154" s="125"/>
      <c r="B154" s="118"/>
      <c r="C154" s="44" t="s">
        <v>26</v>
      </c>
      <c r="D154" s="17">
        <v>4</v>
      </c>
      <c r="E154" s="17">
        <v>395</v>
      </c>
      <c r="F154" s="18">
        <v>4.3418780000000003</v>
      </c>
      <c r="G154" s="18">
        <v>469.77443900000003</v>
      </c>
      <c r="H154" s="60" t="s">
        <v>99</v>
      </c>
      <c r="I154" s="33"/>
      <c r="J154" s="33"/>
      <c r="K154" s="33"/>
      <c r="L154" s="34"/>
    </row>
    <row r="155" spans="1:12" ht="15.75" thickBot="1" x14ac:dyDescent="0.3">
      <c r="A155" s="126"/>
      <c r="B155" s="119"/>
      <c r="C155" s="22" t="s">
        <v>26</v>
      </c>
      <c r="D155" s="23">
        <v>5</v>
      </c>
      <c r="E155" s="23">
        <v>396</v>
      </c>
      <c r="F155" s="24">
        <v>2.3776419999999998</v>
      </c>
      <c r="G155" s="24">
        <v>441.91680450000001</v>
      </c>
      <c r="H155" s="25" t="s">
        <v>99</v>
      </c>
      <c r="I155" s="26"/>
      <c r="J155" s="26"/>
      <c r="K155" s="26"/>
      <c r="L155" s="27"/>
    </row>
    <row r="156" spans="1:12" x14ac:dyDescent="0.25">
      <c r="A156" s="121" t="s">
        <v>79</v>
      </c>
      <c r="B156" s="117" t="s">
        <v>139</v>
      </c>
      <c r="C156" s="40" t="s">
        <v>24</v>
      </c>
      <c r="D156" s="9">
        <v>1</v>
      </c>
      <c r="E156" s="9">
        <v>459</v>
      </c>
      <c r="F156" s="10">
        <v>3.0689030000000002</v>
      </c>
      <c r="G156" s="10">
        <v>579.79325600000004</v>
      </c>
      <c r="H156" s="41">
        <v>32.280118778988495</v>
      </c>
      <c r="I156" s="42">
        <f t="shared" si="8"/>
        <v>403.50148473735618</v>
      </c>
      <c r="J156" s="42">
        <f t="shared" si="9"/>
        <v>1614.0059389494247</v>
      </c>
      <c r="K156" s="42">
        <f t="shared" si="10"/>
        <v>201.75074236867809</v>
      </c>
      <c r="L156" s="43">
        <f t="shared" si="11"/>
        <v>807.00296947471236</v>
      </c>
    </row>
    <row r="157" spans="1:12" x14ac:dyDescent="0.25">
      <c r="A157" s="122"/>
      <c r="B157" s="118"/>
      <c r="C157" s="44" t="s">
        <v>26</v>
      </c>
      <c r="D157" s="17">
        <v>2</v>
      </c>
      <c r="E157" s="17">
        <v>514</v>
      </c>
      <c r="F157" s="18">
        <v>2.179268</v>
      </c>
      <c r="G157" s="18">
        <v>496.31417299999998</v>
      </c>
      <c r="H157" s="60" t="s">
        <v>99</v>
      </c>
      <c r="I157" s="33"/>
      <c r="J157" s="33"/>
      <c r="K157" s="33"/>
      <c r="L157" s="34"/>
    </row>
    <row r="158" spans="1:12" x14ac:dyDescent="0.25">
      <c r="A158" s="122"/>
      <c r="B158" s="118"/>
      <c r="C158" s="44" t="s">
        <v>24</v>
      </c>
      <c r="D158" s="17">
        <v>3</v>
      </c>
      <c r="E158" s="17">
        <v>461</v>
      </c>
      <c r="F158" s="18">
        <v>2.5321609999999999</v>
      </c>
      <c r="G158" s="18">
        <v>1033.5125995000001</v>
      </c>
      <c r="H158" s="60">
        <v>34.230800158727412</v>
      </c>
      <c r="I158" s="33">
        <f t="shared" si="8"/>
        <v>427.88500198409264</v>
      </c>
      <c r="J158" s="33">
        <f t="shared" si="9"/>
        <v>1711.5400079363706</v>
      </c>
      <c r="K158" s="33">
        <f t="shared" si="10"/>
        <v>213.94250099204632</v>
      </c>
      <c r="L158" s="34">
        <f t="shared" si="11"/>
        <v>855.77000396818528</v>
      </c>
    </row>
    <row r="159" spans="1:12" ht="15.75" thickBot="1" x14ac:dyDescent="0.3">
      <c r="A159" s="122"/>
      <c r="B159" s="119"/>
      <c r="C159" s="22" t="s">
        <v>24</v>
      </c>
      <c r="D159" s="23">
        <v>4</v>
      </c>
      <c r="E159" s="23">
        <v>460</v>
      </c>
      <c r="F159" s="24">
        <v>4.8044609999999999</v>
      </c>
      <c r="G159" s="24">
        <v>587.30240720000006</v>
      </c>
      <c r="H159" s="25">
        <v>26.630021371823364</v>
      </c>
      <c r="I159" s="26">
        <f t="shared" si="8"/>
        <v>332.87526714779204</v>
      </c>
      <c r="J159" s="26">
        <f t="shared" si="9"/>
        <v>1331.5010685911682</v>
      </c>
      <c r="K159" s="26">
        <f t="shared" si="10"/>
        <v>166.43763357389602</v>
      </c>
      <c r="L159" s="27">
        <f t="shared" si="11"/>
        <v>665.75053429558409</v>
      </c>
    </row>
    <row r="160" spans="1:12" x14ac:dyDescent="0.25">
      <c r="A160" s="122"/>
      <c r="B160" s="117" t="s">
        <v>140</v>
      </c>
      <c r="C160" s="40" t="s">
        <v>24</v>
      </c>
      <c r="D160" s="9">
        <v>1</v>
      </c>
      <c r="E160" s="9">
        <v>474</v>
      </c>
      <c r="F160" s="10">
        <v>6.2559449999999996</v>
      </c>
      <c r="G160" s="10">
        <v>1014.1304018000001</v>
      </c>
      <c r="H160" s="41">
        <v>62.37599067377873</v>
      </c>
      <c r="I160" s="42">
        <f t="shared" si="8"/>
        <v>779.69988342223417</v>
      </c>
      <c r="J160" s="42">
        <f t="shared" si="9"/>
        <v>3118.7995336889367</v>
      </c>
      <c r="K160" s="42">
        <f t="shared" si="10"/>
        <v>389.84994171111708</v>
      </c>
      <c r="L160" s="43">
        <f t="shared" si="11"/>
        <v>1559.3997668444683</v>
      </c>
    </row>
    <row r="161" spans="1:12" x14ac:dyDescent="0.25">
      <c r="A161" s="122"/>
      <c r="B161" s="118"/>
      <c r="C161" s="44" t="s">
        <v>26</v>
      </c>
      <c r="D161" s="17">
        <v>2</v>
      </c>
      <c r="E161" s="17">
        <v>473</v>
      </c>
      <c r="F161" s="18">
        <v>8.4769229999999993</v>
      </c>
      <c r="G161" s="18">
        <v>853.95295974999999</v>
      </c>
      <c r="H161" s="60" t="s">
        <v>99</v>
      </c>
      <c r="I161" s="33"/>
      <c r="J161" s="33"/>
      <c r="K161" s="33"/>
      <c r="L161" s="34"/>
    </row>
    <row r="162" spans="1:12" x14ac:dyDescent="0.25">
      <c r="A162" s="122"/>
      <c r="B162" s="118"/>
      <c r="C162" s="44" t="s">
        <v>24</v>
      </c>
      <c r="D162" s="17">
        <v>3</v>
      </c>
      <c r="E162" s="17">
        <v>472</v>
      </c>
      <c r="F162" s="18">
        <v>11.857257000000001</v>
      </c>
      <c r="G162" s="18">
        <v>1264.4833253333334</v>
      </c>
      <c r="H162" s="60">
        <v>120.36959652410022</v>
      </c>
      <c r="I162" s="33">
        <f t="shared" si="8"/>
        <v>1504.6199565512527</v>
      </c>
      <c r="J162" s="33">
        <f t="shared" si="9"/>
        <v>6018.4798262050108</v>
      </c>
      <c r="K162" s="33">
        <f t="shared" si="10"/>
        <v>752.30997827562635</v>
      </c>
      <c r="L162" s="34">
        <f t="shared" si="11"/>
        <v>3009.2399131025054</v>
      </c>
    </row>
    <row r="163" spans="1:12" x14ac:dyDescent="0.25">
      <c r="A163" s="122"/>
      <c r="B163" s="118"/>
      <c r="C163" s="44" t="s">
        <v>24</v>
      </c>
      <c r="D163" s="17">
        <v>4</v>
      </c>
      <c r="E163" s="17">
        <v>469</v>
      </c>
      <c r="F163" s="18">
        <v>14.142601000000001</v>
      </c>
      <c r="G163" s="18">
        <v>1379.9999222000001</v>
      </c>
      <c r="H163" s="60">
        <v>57.677816719718656</v>
      </c>
      <c r="I163" s="33">
        <f t="shared" si="8"/>
        <v>720.97270899648322</v>
      </c>
      <c r="J163" s="33">
        <f t="shared" si="9"/>
        <v>2883.8908359859329</v>
      </c>
      <c r="K163" s="33">
        <f t="shared" si="10"/>
        <v>360.48635449824161</v>
      </c>
      <c r="L163" s="34">
        <f t="shared" si="11"/>
        <v>1441.9454179929664</v>
      </c>
    </row>
    <row r="164" spans="1:12" ht="15.75" thickBot="1" x14ac:dyDescent="0.3">
      <c r="A164" s="122"/>
      <c r="B164" s="119"/>
      <c r="C164" s="22" t="s">
        <v>26</v>
      </c>
      <c r="D164" s="23">
        <v>5</v>
      </c>
      <c r="E164" s="23">
        <v>470</v>
      </c>
      <c r="F164" s="24">
        <v>4.1391119999999999</v>
      </c>
      <c r="G164" s="24">
        <v>1195.9112755000001</v>
      </c>
      <c r="H164" s="25" t="s">
        <v>99</v>
      </c>
      <c r="I164" s="26"/>
      <c r="J164" s="26"/>
      <c r="K164" s="26"/>
      <c r="L164" s="27"/>
    </row>
    <row r="165" spans="1:12" x14ac:dyDescent="0.25">
      <c r="A165" s="122"/>
      <c r="B165" s="117" t="s">
        <v>141</v>
      </c>
      <c r="C165" s="40" t="s">
        <v>24</v>
      </c>
      <c r="D165" s="9">
        <v>1</v>
      </c>
      <c r="E165" s="9">
        <v>493</v>
      </c>
      <c r="F165" s="10">
        <v>9.6469240000000003</v>
      </c>
      <c r="G165" s="10">
        <v>691.49989979999998</v>
      </c>
      <c r="H165" s="41">
        <v>65.826666156474005</v>
      </c>
      <c r="I165" s="42">
        <f t="shared" si="8"/>
        <v>822.83332695592503</v>
      </c>
      <c r="J165" s="42">
        <f t="shared" si="9"/>
        <v>3291.3333078237001</v>
      </c>
      <c r="K165" s="42">
        <f t="shared" si="10"/>
        <v>411.41666347796252</v>
      </c>
      <c r="L165" s="43">
        <f t="shared" si="11"/>
        <v>1645.6666539118501</v>
      </c>
    </row>
    <row r="166" spans="1:12" x14ac:dyDescent="0.25">
      <c r="A166" s="122"/>
      <c r="B166" s="118"/>
      <c r="C166" s="44" t="s">
        <v>24</v>
      </c>
      <c r="D166" s="17">
        <v>2</v>
      </c>
      <c r="E166" s="17">
        <v>494</v>
      </c>
      <c r="F166" s="18">
        <v>7.6028000000000002</v>
      </c>
      <c r="G166" s="18">
        <v>770.04417075000003</v>
      </c>
      <c r="H166" s="60">
        <v>93.709733283159721</v>
      </c>
      <c r="I166" s="33">
        <f t="shared" si="8"/>
        <v>1171.3716660394964</v>
      </c>
      <c r="J166" s="33">
        <f t="shared" si="9"/>
        <v>4685.4866641579856</v>
      </c>
      <c r="K166" s="33">
        <f t="shared" si="10"/>
        <v>585.6858330197482</v>
      </c>
      <c r="L166" s="34">
        <f t="shared" si="11"/>
        <v>2342.7433320789928</v>
      </c>
    </row>
    <row r="167" spans="1:12" x14ac:dyDescent="0.25">
      <c r="A167" s="122"/>
      <c r="B167" s="118"/>
      <c r="C167" s="44" t="s">
        <v>24</v>
      </c>
      <c r="D167" s="17">
        <v>3</v>
      </c>
      <c r="E167" s="17">
        <v>498</v>
      </c>
      <c r="F167" s="18">
        <v>4.7300149999999999</v>
      </c>
      <c r="G167" s="18">
        <v>673.61533100000008</v>
      </c>
      <c r="H167" s="60">
        <v>117.11449779839056</v>
      </c>
      <c r="I167" s="33">
        <f t="shared" si="8"/>
        <v>1463.9312224798819</v>
      </c>
      <c r="J167" s="33">
        <f t="shared" si="9"/>
        <v>5855.7248899195274</v>
      </c>
      <c r="K167" s="33">
        <f t="shared" si="10"/>
        <v>731.96561123994093</v>
      </c>
      <c r="L167" s="34">
        <f t="shared" si="11"/>
        <v>2927.8624449597637</v>
      </c>
    </row>
    <row r="168" spans="1:12" ht="15.75" thickBot="1" x14ac:dyDescent="0.3">
      <c r="A168" s="122"/>
      <c r="B168" s="119"/>
      <c r="C168" s="22" t="s">
        <v>24</v>
      </c>
      <c r="D168" s="23">
        <v>4</v>
      </c>
      <c r="E168" s="23">
        <v>499</v>
      </c>
      <c r="F168" s="24">
        <v>6.4670610000000002</v>
      </c>
      <c r="G168" s="24">
        <v>525.33901866666668</v>
      </c>
      <c r="H168" s="25">
        <v>93.478497890229832</v>
      </c>
      <c r="I168" s="26">
        <f t="shared" si="8"/>
        <v>1168.4812236278729</v>
      </c>
      <c r="J168" s="26">
        <f t="shared" si="9"/>
        <v>4673.9248945114914</v>
      </c>
      <c r="K168" s="26">
        <f t="shared" si="10"/>
        <v>584.24061181393643</v>
      </c>
      <c r="L168" s="27">
        <f t="shared" si="11"/>
        <v>2336.9624472557457</v>
      </c>
    </row>
    <row r="169" spans="1:12" x14ac:dyDescent="0.25">
      <c r="A169" s="122"/>
      <c r="B169" s="117" t="s">
        <v>142</v>
      </c>
      <c r="C169" s="40" t="s">
        <v>24</v>
      </c>
      <c r="D169" s="9">
        <v>1</v>
      </c>
      <c r="E169" s="9">
        <v>489</v>
      </c>
      <c r="F169" s="10">
        <v>5.3662960000000002</v>
      </c>
      <c r="G169" s="10">
        <v>734.85311819999993</v>
      </c>
      <c r="H169" s="41">
        <v>76.156000441605542</v>
      </c>
      <c r="I169" s="42">
        <f t="shared" si="8"/>
        <v>951.95000552006923</v>
      </c>
      <c r="J169" s="42">
        <f t="shared" si="9"/>
        <v>3807.8000220802769</v>
      </c>
      <c r="K169" s="42">
        <f t="shared" si="10"/>
        <v>475.97500276003461</v>
      </c>
      <c r="L169" s="43">
        <f t="shared" si="11"/>
        <v>1903.9000110401385</v>
      </c>
    </row>
    <row r="170" spans="1:12" x14ac:dyDescent="0.25">
      <c r="A170" s="122"/>
      <c r="B170" s="118"/>
      <c r="C170" s="44" t="s">
        <v>26</v>
      </c>
      <c r="D170" s="17">
        <v>2</v>
      </c>
      <c r="E170" s="17">
        <v>488</v>
      </c>
      <c r="F170" s="18">
        <v>8.9913089999999993</v>
      </c>
      <c r="G170" s="18">
        <v>1001.8102805999999</v>
      </c>
      <c r="H170" s="60" t="s">
        <v>99</v>
      </c>
      <c r="I170" s="33"/>
      <c r="J170" s="33"/>
      <c r="K170" s="33"/>
      <c r="L170" s="34"/>
    </row>
    <row r="171" spans="1:12" ht="15.75" thickBot="1" x14ac:dyDescent="0.3">
      <c r="A171" s="122"/>
      <c r="B171" s="119"/>
      <c r="C171" s="22" t="s">
        <v>26</v>
      </c>
      <c r="D171" s="23">
        <v>3</v>
      </c>
      <c r="E171" s="23">
        <v>487</v>
      </c>
      <c r="F171" s="24">
        <v>5.8613</v>
      </c>
      <c r="G171" s="24">
        <v>552.47344450000003</v>
      </c>
      <c r="H171" s="25" t="s">
        <v>99</v>
      </c>
      <c r="I171" s="26"/>
      <c r="J171" s="26"/>
      <c r="K171" s="26"/>
      <c r="L171" s="27"/>
    </row>
    <row r="172" spans="1:12" x14ac:dyDescent="0.25">
      <c r="A172" s="122"/>
      <c r="B172" s="117" t="s">
        <v>143</v>
      </c>
      <c r="C172" s="40" t="s">
        <v>26</v>
      </c>
      <c r="D172" s="9">
        <v>1</v>
      </c>
      <c r="E172" s="9">
        <v>508</v>
      </c>
      <c r="F172" s="10">
        <v>4.0216570000000003</v>
      </c>
      <c r="G172" s="10">
        <v>494.4185635</v>
      </c>
      <c r="H172" s="41" t="s">
        <v>99</v>
      </c>
      <c r="I172" s="42"/>
      <c r="J172" s="42"/>
      <c r="K172" s="42"/>
      <c r="L172" s="43"/>
    </row>
    <row r="173" spans="1:12" x14ac:dyDescent="0.25">
      <c r="A173" s="122"/>
      <c r="B173" s="118"/>
      <c r="C173" s="44" t="s">
        <v>26</v>
      </c>
      <c r="D173" s="17">
        <v>2</v>
      </c>
      <c r="E173" s="17">
        <v>509</v>
      </c>
      <c r="F173" s="18">
        <v>10.416252</v>
      </c>
      <c r="G173" s="18">
        <v>717.95745324999996</v>
      </c>
      <c r="H173" s="60" t="s">
        <v>99</v>
      </c>
      <c r="I173" s="33"/>
      <c r="J173" s="33"/>
      <c r="K173" s="33"/>
      <c r="L173" s="34"/>
    </row>
    <row r="174" spans="1:12" x14ac:dyDescent="0.25">
      <c r="A174" s="122"/>
      <c r="B174" s="118"/>
      <c r="C174" s="44" t="s">
        <v>26</v>
      </c>
      <c r="D174" s="17">
        <v>3</v>
      </c>
      <c r="E174" s="17">
        <v>513</v>
      </c>
      <c r="F174" s="18">
        <v>4.3377039999999996</v>
      </c>
      <c r="G174" s="18">
        <v>999.96659799999998</v>
      </c>
      <c r="H174" s="60" t="s">
        <v>99</v>
      </c>
      <c r="I174" s="33"/>
      <c r="J174" s="33"/>
      <c r="K174" s="33"/>
      <c r="L174" s="34"/>
    </row>
    <row r="175" spans="1:12" ht="15.75" thickBot="1" x14ac:dyDescent="0.3">
      <c r="A175" s="122"/>
      <c r="B175" s="119"/>
      <c r="C175" s="22" t="s">
        <v>26</v>
      </c>
      <c r="D175" s="23">
        <v>4</v>
      </c>
      <c r="E175" s="23">
        <v>512</v>
      </c>
      <c r="F175" s="24">
        <v>8.1345240000000008</v>
      </c>
      <c r="G175" s="24">
        <v>1247.6840055</v>
      </c>
      <c r="H175" s="25" t="s">
        <v>99</v>
      </c>
      <c r="I175" s="26"/>
      <c r="J175" s="26"/>
      <c r="K175" s="26"/>
      <c r="L175" s="27"/>
    </row>
    <row r="176" spans="1:12" ht="15.75" thickBot="1" x14ac:dyDescent="0.3">
      <c r="A176" s="123"/>
      <c r="B176" s="35" t="s">
        <v>144</v>
      </c>
      <c r="C176" s="36" t="s">
        <v>24</v>
      </c>
      <c r="D176" s="37">
        <v>1</v>
      </c>
      <c r="E176" s="37">
        <v>516</v>
      </c>
      <c r="F176" s="38">
        <v>3.0489419999999998</v>
      </c>
      <c r="G176" s="38">
        <v>467.8301912</v>
      </c>
      <c r="H176" s="39">
        <v>10.964531118462077</v>
      </c>
      <c r="I176" s="61">
        <f t="shared" si="8"/>
        <v>137.05663898077594</v>
      </c>
      <c r="J176" s="61">
        <f t="shared" si="9"/>
        <v>548.22655592310377</v>
      </c>
      <c r="K176" s="61">
        <f t="shared" si="10"/>
        <v>68.528319490387972</v>
      </c>
      <c r="L176" s="62">
        <f t="shared" si="11"/>
        <v>274.11327796155189</v>
      </c>
    </row>
    <row r="177" spans="1:12" ht="15.75" thickBot="1" x14ac:dyDescent="0.3">
      <c r="A177" s="121" t="s">
        <v>89</v>
      </c>
      <c r="B177" s="35" t="s">
        <v>145</v>
      </c>
      <c r="C177" s="36" t="s">
        <v>24</v>
      </c>
      <c r="D177" s="37">
        <v>1</v>
      </c>
      <c r="E177" s="37">
        <v>529</v>
      </c>
      <c r="F177" s="38">
        <v>9.0106389999999994</v>
      </c>
      <c r="G177" s="38">
        <v>1170.8011633333333</v>
      </c>
      <c r="H177" s="39">
        <v>145.38010102992905</v>
      </c>
      <c r="I177" s="61">
        <f t="shared" si="8"/>
        <v>1817.2512628741131</v>
      </c>
      <c r="J177" s="61">
        <f t="shared" si="9"/>
        <v>7269.0050514964523</v>
      </c>
      <c r="K177" s="61">
        <f t="shared" si="10"/>
        <v>908.62563143705654</v>
      </c>
      <c r="L177" s="62">
        <f t="shared" si="11"/>
        <v>3634.5025257482262</v>
      </c>
    </row>
    <row r="178" spans="1:12" x14ac:dyDescent="0.25">
      <c r="A178" s="122"/>
      <c r="B178" s="117" t="s">
        <v>146</v>
      </c>
      <c r="C178" s="40" t="s">
        <v>26</v>
      </c>
      <c r="D178" s="9">
        <v>1</v>
      </c>
      <c r="E178" s="9">
        <v>530</v>
      </c>
      <c r="F178" s="10">
        <v>3.824665</v>
      </c>
      <c r="G178" s="10">
        <v>678.23223266666673</v>
      </c>
      <c r="H178" s="41" t="s">
        <v>99</v>
      </c>
      <c r="I178" s="42"/>
      <c r="J178" s="42"/>
      <c r="K178" s="42"/>
      <c r="L178" s="43"/>
    </row>
    <row r="179" spans="1:12" x14ac:dyDescent="0.25">
      <c r="A179" s="122"/>
      <c r="B179" s="118"/>
      <c r="C179" s="44" t="s">
        <v>26</v>
      </c>
      <c r="D179" s="17">
        <v>2</v>
      </c>
      <c r="E179" s="17">
        <v>531</v>
      </c>
      <c r="F179" s="18">
        <v>4.0292709999999996</v>
      </c>
      <c r="G179" s="18">
        <v>491.10994800000003</v>
      </c>
      <c r="H179" s="60" t="s">
        <v>99</v>
      </c>
      <c r="I179" s="33"/>
      <c r="J179" s="33"/>
      <c r="K179" s="33"/>
      <c r="L179" s="34"/>
    </row>
    <row r="180" spans="1:12" ht="15.75" thickBot="1" x14ac:dyDescent="0.3">
      <c r="A180" s="122"/>
      <c r="B180" s="119"/>
      <c r="C180" s="22" t="s">
        <v>26</v>
      </c>
      <c r="D180" s="23">
        <v>3</v>
      </c>
      <c r="E180" s="23">
        <v>532</v>
      </c>
      <c r="F180" s="24">
        <v>3.4589349999999999</v>
      </c>
      <c r="G180" s="24">
        <v>757.8035615</v>
      </c>
      <c r="H180" s="25" t="s">
        <v>99</v>
      </c>
      <c r="I180" s="26"/>
      <c r="J180" s="26"/>
      <c r="K180" s="26"/>
      <c r="L180" s="27"/>
    </row>
    <row r="181" spans="1:12" x14ac:dyDescent="0.25">
      <c r="A181" s="122"/>
      <c r="B181" s="117" t="s">
        <v>147</v>
      </c>
      <c r="C181" s="40" t="s">
        <v>24</v>
      </c>
      <c r="D181" s="9">
        <v>1</v>
      </c>
      <c r="E181" s="9">
        <v>727</v>
      </c>
      <c r="F181" s="10">
        <v>5.0014690000000002</v>
      </c>
      <c r="G181" s="10">
        <v>600.10238433333336</v>
      </c>
      <c r="H181" s="41">
        <v>43.487511253732862</v>
      </c>
      <c r="I181" s="42">
        <f t="shared" si="8"/>
        <v>543.5938906716608</v>
      </c>
      <c r="J181" s="42">
        <f t="shared" si="9"/>
        <v>2174.3755626866432</v>
      </c>
      <c r="K181" s="42">
        <f t="shared" si="10"/>
        <v>271.7969453358304</v>
      </c>
      <c r="L181" s="43">
        <f t="shared" si="11"/>
        <v>1087.1877813433216</v>
      </c>
    </row>
    <row r="182" spans="1:12" x14ac:dyDescent="0.25">
      <c r="A182" s="122"/>
      <c r="B182" s="118"/>
      <c r="C182" s="44" t="s">
        <v>24</v>
      </c>
      <c r="D182" s="17">
        <v>2</v>
      </c>
      <c r="E182" s="17">
        <v>537</v>
      </c>
      <c r="F182" s="18">
        <v>7.4397919999999997</v>
      </c>
      <c r="G182" s="18">
        <v>573.65361633333339</v>
      </c>
      <c r="H182" s="60">
        <v>38.078056063946804</v>
      </c>
      <c r="I182" s="33">
        <f t="shared" si="8"/>
        <v>475.97570079933502</v>
      </c>
      <c r="J182" s="33">
        <f t="shared" si="9"/>
        <v>1903.9028031973401</v>
      </c>
      <c r="K182" s="33">
        <f t="shared" si="10"/>
        <v>237.98785039966751</v>
      </c>
      <c r="L182" s="34">
        <f t="shared" si="11"/>
        <v>951.95140159867003</v>
      </c>
    </row>
    <row r="183" spans="1:12" ht="15.75" thickBot="1" x14ac:dyDescent="0.3">
      <c r="A183" s="123"/>
      <c r="B183" s="119"/>
      <c r="C183" s="22" t="s">
        <v>24</v>
      </c>
      <c r="D183" s="23">
        <v>3</v>
      </c>
      <c r="E183" s="23">
        <v>726</v>
      </c>
      <c r="F183" s="24">
        <v>14.294397</v>
      </c>
      <c r="G183" s="24">
        <v>993.2623754</v>
      </c>
      <c r="H183" s="25">
        <v>49.71502604046016</v>
      </c>
      <c r="I183" s="26">
        <f t="shared" si="8"/>
        <v>621.43782550575202</v>
      </c>
      <c r="J183" s="26">
        <f t="shared" si="9"/>
        <v>2485.7513020230081</v>
      </c>
      <c r="K183" s="26">
        <f t="shared" si="10"/>
        <v>310.71891275287601</v>
      </c>
      <c r="L183" s="27">
        <f t="shared" si="11"/>
        <v>1242.875651011504</v>
      </c>
    </row>
    <row r="184" spans="1:12" ht="15.75" thickBot="1" x14ac:dyDescent="0.3">
      <c r="A184" s="63" t="s">
        <v>92</v>
      </c>
      <c r="B184" s="35" t="s">
        <v>148</v>
      </c>
      <c r="C184" s="36" t="s">
        <v>26</v>
      </c>
      <c r="D184" s="37">
        <v>1</v>
      </c>
      <c r="E184" s="37">
        <v>560</v>
      </c>
      <c r="F184" s="38">
        <v>27.473485</v>
      </c>
      <c r="G184" s="38">
        <v>1149.5930461666667</v>
      </c>
      <c r="H184" s="39" t="s">
        <v>99</v>
      </c>
      <c r="I184" s="61"/>
      <c r="J184" s="61"/>
      <c r="K184" s="61"/>
      <c r="L184" s="62"/>
    </row>
    <row r="185" spans="1:12" x14ac:dyDescent="0.25">
      <c r="A185" s="121" t="s">
        <v>94</v>
      </c>
      <c r="B185" s="117" t="s">
        <v>149</v>
      </c>
      <c r="C185" s="40" t="s">
        <v>24</v>
      </c>
      <c r="D185" s="9">
        <v>1</v>
      </c>
      <c r="E185" s="9">
        <v>306</v>
      </c>
      <c r="F185" s="10">
        <v>11.988481</v>
      </c>
      <c r="G185" s="10">
        <v>1119.7751820000001</v>
      </c>
      <c r="H185" s="41">
        <v>12.898260092802746</v>
      </c>
      <c r="I185" s="42">
        <f t="shared" si="8"/>
        <v>161.22825116003432</v>
      </c>
      <c r="J185" s="42">
        <f t="shared" si="9"/>
        <v>644.91300464013727</v>
      </c>
      <c r="K185" s="42">
        <f t="shared" si="10"/>
        <v>80.614125580017159</v>
      </c>
      <c r="L185" s="43">
        <f t="shared" si="11"/>
        <v>322.45650232006864</v>
      </c>
    </row>
    <row r="186" spans="1:12" x14ac:dyDescent="0.25">
      <c r="A186" s="122"/>
      <c r="B186" s="118"/>
      <c r="C186" s="44" t="s">
        <v>24</v>
      </c>
      <c r="D186" s="17">
        <v>2</v>
      </c>
      <c r="E186" s="17">
        <v>308</v>
      </c>
      <c r="F186" s="18">
        <v>3.9820190000000002</v>
      </c>
      <c r="G186" s="18">
        <v>944.48718066666663</v>
      </c>
      <c r="H186" s="60">
        <v>4.5595653877848275</v>
      </c>
      <c r="I186" s="33">
        <f t="shared" si="8"/>
        <v>56.994567347310344</v>
      </c>
      <c r="J186" s="33">
        <f t="shared" si="9"/>
        <v>227.97826938924138</v>
      </c>
      <c r="K186" s="33">
        <f t="shared" si="10"/>
        <v>28.497283673655172</v>
      </c>
      <c r="L186" s="34">
        <f t="shared" si="11"/>
        <v>113.98913469462069</v>
      </c>
    </row>
    <row r="187" spans="1:12" ht="15.75" thickBot="1" x14ac:dyDescent="0.3">
      <c r="A187" s="123"/>
      <c r="B187" s="119"/>
      <c r="C187" s="22" t="s">
        <v>24</v>
      </c>
      <c r="D187" s="23">
        <v>3</v>
      </c>
      <c r="E187" s="23">
        <v>307</v>
      </c>
      <c r="F187" s="24">
        <v>13.508960999999999</v>
      </c>
      <c r="G187" s="24">
        <v>784.75328220000006</v>
      </c>
      <c r="H187" s="25">
        <v>17.426350678392847</v>
      </c>
      <c r="I187" s="26">
        <f t="shared" si="8"/>
        <v>217.82938347991058</v>
      </c>
      <c r="J187" s="26">
        <f t="shared" si="9"/>
        <v>871.3175339196423</v>
      </c>
      <c r="K187" s="26">
        <f t="shared" si="10"/>
        <v>108.91469173995529</v>
      </c>
      <c r="L187" s="27">
        <f t="shared" si="11"/>
        <v>435.65876695982115</v>
      </c>
    </row>
    <row r="188" spans="1:12" ht="15.75" thickBot="1" x14ac:dyDescent="0.3">
      <c r="A188" s="63" t="s">
        <v>96</v>
      </c>
      <c r="B188" s="35" t="s">
        <v>150</v>
      </c>
      <c r="C188" s="36" t="s">
        <v>26</v>
      </c>
      <c r="D188" s="37">
        <v>1</v>
      </c>
      <c r="E188" s="37">
        <v>612</v>
      </c>
      <c r="F188" s="38">
        <v>5.3139000000000003</v>
      </c>
      <c r="G188" s="38">
        <v>663.98897299999999</v>
      </c>
      <c r="H188" s="39" t="s">
        <v>99</v>
      </c>
      <c r="I188" s="61"/>
      <c r="J188" s="61"/>
      <c r="K188" s="61"/>
      <c r="L188" s="62"/>
    </row>
    <row r="189" spans="1:12" x14ac:dyDescent="0.25">
      <c r="A189" s="121" t="s">
        <v>97</v>
      </c>
      <c r="B189" s="117" t="s">
        <v>151</v>
      </c>
      <c r="C189" s="40" t="s">
        <v>26</v>
      </c>
      <c r="D189" s="9">
        <v>1</v>
      </c>
      <c r="E189" s="9">
        <v>704</v>
      </c>
      <c r="F189" s="10">
        <v>30.375751999999999</v>
      </c>
      <c r="G189" s="10">
        <v>1767.5492566</v>
      </c>
      <c r="H189" s="41" t="s">
        <v>99</v>
      </c>
      <c r="I189" s="42"/>
      <c r="J189" s="42"/>
      <c r="K189" s="42"/>
      <c r="L189" s="43"/>
    </row>
    <row r="190" spans="1:12" ht="15.75" thickBot="1" x14ac:dyDescent="0.3">
      <c r="A190" s="122"/>
      <c r="B190" s="119"/>
      <c r="C190" s="22" t="s">
        <v>26</v>
      </c>
      <c r="D190" s="23">
        <v>2</v>
      </c>
      <c r="E190" s="23">
        <v>705</v>
      </c>
      <c r="F190" s="24">
        <v>14.220223000000001</v>
      </c>
      <c r="G190" s="24">
        <v>1428.279978</v>
      </c>
      <c r="H190" s="25" t="s">
        <v>99</v>
      </c>
      <c r="I190" s="26"/>
      <c r="J190" s="26"/>
      <c r="K190" s="26"/>
      <c r="L190" s="27"/>
    </row>
    <row r="191" spans="1:12" x14ac:dyDescent="0.25">
      <c r="A191" s="122"/>
      <c r="B191" s="117" t="s">
        <v>152</v>
      </c>
      <c r="C191" s="40" t="s">
        <v>26</v>
      </c>
      <c r="D191" s="9">
        <v>1</v>
      </c>
      <c r="E191" s="9">
        <v>621</v>
      </c>
      <c r="F191" s="10">
        <v>11.389587000000001</v>
      </c>
      <c r="G191" s="10">
        <v>1538.3237083333333</v>
      </c>
      <c r="H191" s="41" t="s">
        <v>99</v>
      </c>
      <c r="I191" s="42"/>
      <c r="J191" s="42"/>
      <c r="K191" s="42"/>
      <c r="L191" s="43"/>
    </row>
    <row r="192" spans="1:12" ht="15.75" thickBot="1" x14ac:dyDescent="0.3">
      <c r="A192" s="123"/>
      <c r="B192" s="119"/>
      <c r="C192" s="22" t="s">
        <v>26</v>
      </c>
      <c r="D192" s="23">
        <v>2</v>
      </c>
      <c r="E192" s="23">
        <v>620</v>
      </c>
      <c r="F192" s="24">
        <v>11.367559</v>
      </c>
      <c r="G192" s="24">
        <v>1274.3235326666666</v>
      </c>
      <c r="H192" s="25" t="s">
        <v>99</v>
      </c>
      <c r="I192" s="26"/>
      <c r="J192" s="26"/>
      <c r="K192" s="26"/>
      <c r="L192" s="27"/>
    </row>
  </sheetData>
  <mergeCells count="51">
    <mergeCell ref="A177:A183"/>
    <mergeCell ref="A189:A192"/>
    <mergeCell ref="A185:A187"/>
    <mergeCell ref="B191:B192"/>
    <mergeCell ref="A3:A7"/>
    <mergeCell ref="A8:A10"/>
    <mergeCell ref="A11:A14"/>
    <mergeCell ref="A15:A29"/>
    <mergeCell ref="A30:A32"/>
    <mergeCell ref="A33:A73"/>
    <mergeCell ref="A74:A155"/>
    <mergeCell ref="A156:A176"/>
    <mergeCell ref="B169:B171"/>
    <mergeCell ref="B172:B175"/>
    <mergeCell ref="B178:B180"/>
    <mergeCell ref="B181:B183"/>
    <mergeCell ref="B185:B187"/>
    <mergeCell ref="B189:B190"/>
    <mergeCell ref="B125:B128"/>
    <mergeCell ref="B129:B150"/>
    <mergeCell ref="B151:B155"/>
    <mergeCell ref="B156:B159"/>
    <mergeCell ref="B160:B164"/>
    <mergeCell ref="B165:B168"/>
    <mergeCell ref="B118:B124"/>
    <mergeCell ref="B59:B64"/>
    <mergeCell ref="B66:B67"/>
    <mergeCell ref="B68:B70"/>
    <mergeCell ref="B71:B72"/>
    <mergeCell ref="B74:B78"/>
    <mergeCell ref="B79:B88"/>
    <mergeCell ref="B89:B91"/>
    <mergeCell ref="B92:B93"/>
    <mergeCell ref="B95:B98"/>
    <mergeCell ref="B99:B113"/>
    <mergeCell ref="B115:B117"/>
    <mergeCell ref="B31:B32"/>
    <mergeCell ref="B33:B34"/>
    <mergeCell ref="B35:B48"/>
    <mergeCell ref="B49:B52"/>
    <mergeCell ref="B55:B58"/>
    <mergeCell ref="I1:J1"/>
    <mergeCell ref="K1:L1"/>
    <mergeCell ref="M1:N1"/>
    <mergeCell ref="O1:P1"/>
    <mergeCell ref="B24:B27"/>
    <mergeCell ref="B3:B5"/>
    <mergeCell ref="B8:B10"/>
    <mergeCell ref="B13:B14"/>
    <mergeCell ref="B16:B21"/>
    <mergeCell ref="B22:B23"/>
  </mergeCells>
  <conditionalFormatting sqref="C1:C1048576">
    <cfRule type="beginsWith" dxfId="9" priority="1" operator="beginsWith" text="?">
      <formula>LEFT(C1,LEN("?"))="?"</formula>
    </cfRule>
    <cfRule type="endsWith" dxfId="8" priority="2" operator="endsWith" text="N">
      <formula>RIGHT(C1,LEN("N"))="N"</formula>
    </cfRule>
    <cfRule type="containsText" dxfId="7" priority="3" operator="containsText" text="Y">
      <formula>NOT(ISERROR(SEARCH("Y",C1)))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E08686-8A66-494C-BC80-50379CED148E}">
  <dimension ref="A1:N101"/>
  <sheetViews>
    <sheetView workbookViewId="0">
      <selection activeCell="G2" sqref="G2"/>
    </sheetView>
  </sheetViews>
  <sheetFormatPr defaultRowHeight="15" x14ac:dyDescent="0.25"/>
  <cols>
    <col min="1" max="1" width="12.5703125" style="1" customWidth="1"/>
    <col min="2" max="3" width="13.28515625" style="1" customWidth="1"/>
    <col min="4" max="4" width="13.42578125" style="1" customWidth="1"/>
    <col min="5" max="5" width="9.28515625" style="1" bestFit="1" customWidth="1"/>
    <col min="6" max="6" width="19.28515625" style="1" customWidth="1"/>
    <col min="7" max="7" width="18.42578125" style="1" customWidth="1"/>
    <col min="8" max="8" width="9.140625" style="1"/>
    <col min="9" max="9" width="9.5703125" style="1" bestFit="1" customWidth="1"/>
    <col min="10" max="10" width="9.28515625" style="1" bestFit="1" customWidth="1"/>
    <col min="11" max="12" width="9.140625" style="1"/>
    <col min="13" max="13" width="13.5703125" style="1" bestFit="1" customWidth="1"/>
    <col min="14" max="14" width="9.28515625" style="1" bestFit="1" customWidth="1"/>
    <col min="15" max="16384" width="9.140625" style="1"/>
  </cols>
  <sheetData>
    <row r="1" spans="1:14" x14ac:dyDescent="0.25">
      <c r="C1" s="1" t="s">
        <v>173</v>
      </c>
      <c r="D1" s="86">
        <v>0.01</v>
      </c>
      <c r="F1" s="1" t="s">
        <v>172</v>
      </c>
      <c r="G1" s="86">
        <v>0.08</v>
      </c>
    </row>
    <row r="2" spans="1:14" ht="61.5" x14ac:dyDescent="0.25">
      <c r="A2" s="87" t="s">
        <v>153</v>
      </c>
      <c r="B2" s="87" t="s">
        <v>155</v>
      </c>
      <c r="C2" s="87" t="s">
        <v>169</v>
      </c>
      <c r="D2" s="87" t="s">
        <v>171</v>
      </c>
      <c r="E2" s="87" t="s">
        <v>170</v>
      </c>
      <c r="F2" s="87" t="s">
        <v>166</v>
      </c>
      <c r="G2" s="87" t="s">
        <v>168</v>
      </c>
      <c r="I2" s="87" t="s">
        <v>167</v>
      </c>
      <c r="J2" s="87" t="s">
        <v>167</v>
      </c>
    </row>
    <row r="3" spans="1:14" x14ac:dyDescent="0.25">
      <c r="A3" s="3">
        <v>7.2</v>
      </c>
      <c r="B3" s="3">
        <v>27</v>
      </c>
      <c r="C3" s="3"/>
      <c r="D3" s="88">
        <f>A3*($D$1)*1000</f>
        <v>72.000000000000014</v>
      </c>
      <c r="E3" s="3">
        <f>D3-B3</f>
        <v>45.000000000000014</v>
      </c>
      <c r="F3" s="3">
        <f>B3/$G$1</f>
        <v>337.5</v>
      </c>
      <c r="G3" s="3">
        <f>D3/$G$1</f>
        <v>900.00000000000011</v>
      </c>
      <c r="H3" s="3"/>
      <c r="I3" s="89">
        <f>G3-F3</f>
        <v>562.50000000000011</v>
      </c>
      <c r="J3" s="1">
        <f t="shared" ref="J3:J8" si="0">IF(I3&gt;0,I3)</f>
        <v>562.50000000000011</v>
      </c>
      <c r="K3" s="3"/>
      <c r="M3" s="1" t="s">
        <v>174</v>
      </c>
      <c r="N3" s="1">
        <f>AVERAGE(J3:J101)</f>
        <v>388.91826923076923</v>
      </c>
    </row>
    <row r="4" spans="1:14" x14ac:dyDescent="0.25">
      <c r="A4" s="3">
        <v>2.2999999999999998</v>
      </c>
      <c r="B4" s="3">
        <v>7.4</v>
      </c>
      <c r="C4" s="3"/>
      <c r="D4" s="88">
        <f t="shared" ref="D4:D67" si="1">A4*($D$1)*1000</f>
        <v>23</v>
      </c>
      <c r="E4" s="3">
        <f t="shared" ref="E4:E67" si="2">D4-B4</f>
        <v>15.6</v>
      </c>
      <c r="F4" s="3">
        <f t="shared" ref="F4:F67" si="3">B4/$G$1</f>
        <v>92.5</v>
      </c>
      <c r="G4" s="3">
        <f t="shared" ref="G4:G67" si="4">D4/$G$1</f>
        <v>287.5</v>
      </c>
      <c r="H4" s="3"/>
      <c r="I4" s="89">
        <f t="shared" ref="I4:I67" si="5">G4-F4</f>
        <v>195</v>
      </c>
      <c r="J4" s="1">
        <f t="shared" si="0"/>
        <v>195</v>
      </c>
      <c r="M4" s="1" t="s">
        <v>175</v>
      </c>
      <c r="N4" s="1">
        <f>MEDIAN(J3:J101)</f>
        <v>231.87500000000006</v>
      </c>
    </row>
    <row r="5" spans="1:14" x14ac:dyDescent="0.25">
      <c r="A5" s="3">
        <v>1</v>
      </c>
      <c r="B5" s="3">
        <v>5.7</v>
      </c>
      <c r="C5" s="3"/>
      <c r="D5" s="88">
        <f t="shared" si="1"/>
        <v>10</v>
      </c>
      <c r="E5" s="3">
        <f t="shared" si="2"/>
        <v>4.3</v>
      </c>
      <c r="F5" s="3">
        <f t="shared" si="3"/>
        <v>71.25</v>
      </c>
      <c r="G5" s="3">
        <f t="shared" si="4"/>
        <v>125</v>
      </c>
      <c r="H5" s="3"/>
      <c r="I5" s="89">
        <f t="shared" si="5"/>
        <v>53.75</v>
      </c>
      <c r="J5" s="1">
        <f t="shared" si="0"/>
        <v>53.75</v>
      </c>
    </row>
    <row r="6" spans="1:14" x14ac:dyDescent="0.25">
      <c r="A6" s="3">
        <v>0.9</v>
      </c>
      <c r="B6" s="3">
        <v>8.9</v>
      </c>
      <c r="C6" s="3"/>
      <c r="D6" s="88">
        <f t="shared" si="1"/>
        <v>9.0000000000000018</v>
      </c>
      <c r="E6" s="3">
        <f t="shared" si="2"/>
        <v>0.10000000000000142</v>
      </c>
      <c r="F6" s="3">
        <f t="shared" si="3"/>
        <v>111.25</v>
      </c>
      <c r="G6" s="3">
        <f t="shared" si="4"/>
        <v>112.50000000000001</v>
      </c>
      <c r="H6" s="3"/>
      <c r="I6" s="89">
        <f t="shared" si="5"/>
        <v>1.2500000000000142</v>
      </c>
      <c r="J6" s="1">
        <f t="shared" si="0"/>
        <v>1.2500000000000142</v>
      </c>
    </row>
    <row r="7" spans="1:14" x14ac:dyDescent="0.25">
      <c r="A7" s="3">
        <v>4.3</v>
      </c>
      <c r="B7" s="3">
        <v>25.7</v>
      </c>
      <c r="C7" s="3"/>
      <c r="D7" s="88">
        <f t="shared" si="1"/>
        <v>43</v>
      </c>
      <c r="E7" s="3">
        <f t="shared" si="2"/>
        <v>17.3</v>
      </c>
      <c r="F7" s="3">
        <f t="shared" si="3"/>
        <v>321.25</v>
      </c>
      <c r="G7" s="3">
        <f t="shared" si="4"/>
        <v>537.5</v>
      </c>
      <c r="H7" s="3"/>
      <c r="I7" s="89">
        <f t="shared" si="5"/>
        <v>216.25</v>
      </c>
      <c r="J7" s="1">
        <f t="shared" si="0"/>
        <v>216.25</v>
      </c>
    </row>
    <row r="8" spans="1:14" x14ac:dyDescent="0.25">
      <c r="A8" s="3">
        <v>4.3</v>
      </c>
      <c r="B8" s="3">
        <v>22.2</v>
      </c>
      <c r="C8" s="3"/>
      <c r="D8" s="88">
        <f t="shared" si="1"/>
        <v>43</v>
      </c>
      <c r="E8" s="3">
        <f t="shared" si="2"/>
        <v>20.8</v>
      </c>
      <c r="F8" s="3">
        <f t="shared" si="3"/>
        <v>277.5</v>
      </c>
      <c r="G8" s="3">
        <f t="shared" si="4"/>
        <v>537.5</v>
      </c>
      <c r="H8" s="3"/>
      <c r="I8" s="89">
        <f t="shared" si="5"/>
        <v>260</v>
      </c>
      <c r="J8" s="1">
        <f t="shared" si="0"/>
        <v>260</v>
      </c>
    </row>
    <row r="9" spans="1:14" x14ac:dyDescent="0.25">
      <c r="A9" s="3">
        <v>0.9</v>
      </c>
      <c r="B9" s="3">
        <v>21.8</v>
      </c>
      <c r="C9" s="3"/>
      <c r="D9" s="88">
        <f t="shared" si="1"/>
        <v>9.0000000000000018</v>
      </c>
      <c r="E9" s="3">
        <f t="shared" si="2"/>
        <v>-12.799999999999999</v>
      </c>
      <c r="F9" s="3">
        <f t="shared" si="3"/>
        <v>272.5</v>
      </c>
      <c r="G9" s="3">
        <f t="shared" si="4"/>
        <v>112.50000000000001</v>
      </c>
      <c r="H9" s="3"/>
      <c r="I9" s="89">
        <f t="shared" si="5"/>
        <v>-160</v>
      </c>
      <c r="J9" s="1" t="b">
        <f>IF(I9&gt;0,I9)</f>
        <v>0</v>
      </c>
    </row>
    <row r="10" spans="1:14" x14ac:dyDescent="0.25">
      <c r="A10" s="3">
        <v>2.6</v>
      </c>
      <c r="B10" s="3">
        <v>23.2</v>
      </c>
      <c r="C10" s="3"/>
      <c r="D10" s="88">
        <f t="shared" si="1"/>
        <v>26.000000000000004</v>
      </c>
      <c r="E10" s="3">
        <f t="shared" si="2"/>
        <v>2.8000000000000043</v>
      </c>
      <c r="F10" s="3">
        <f t="shared" si="3"/>
        <v>290</v>
      </c>
      <c r="G10" s="3">
        <f t="shared" si="4"/>
        <v>325.00000000000006</v>
      </c>
      <c r="H10" s="3"/>
      <c r="I10" s="89">
        <f t="shared" si="5"/>
        <v>35.000000000000057</v>
      </c>
      <c r="J10" s="1">
        <f t="shared" ref="J10:J73" si="6">IF(I10&gt;0,I10)</f>
        <v>35.000000000000057</v>
      </c>
    </row>
    <row r="11" spans="1:14" x14ac:dyDescent="0.25">
      <c r="A11" s="3">
        <v>3.9</v>
      </c>
      <c r="B11" s="3">
        <v>22.5</v>
      </c>
      <c r="C11" s="3"/>
      <c r="D11" s="88">
        <f t="shared" si="1"/>
        <v>39</v>
      </c>
      <c r="E11" s="3">
        <f t="shared" si="2"/>
        <v>16.5</v>
      </c>
      <c r="F11" s="3">
        <f t="shared" si="3"/>
        <v>281.25</v>
      </c>
      <c r="G11" s="3">
        <f t="shared" si="4"/>
        <v>487.5</v>
      </c>
      <c r="H11" s="3"/>
      <c r="I11" s="89">
        <f t="shared" si="5"/>
        <v>206.25</v>
      </c>
      <c r="J11" s="1">
        <f t="shared" si="6"/>
        <v>206.25</v>
      </c>
    </row>
    <row r="12" spans="1:14" x14ac:dyDescent="0.25">
      <c r="A12" s="3">
        <v>3</v>
      </c>
      <c r="B12" s="3">
        <v>18.7</v>
      </c>
      <c r="C12" s="3"/>
      <c r="D12" s="88">
        <f t="shared" si="1"/>
        <v>30</v>
      </c>
      <c r="E12" s="3">
        <f t="shared" si="2"/>
        <v>11.3</v>
      </c>
      <c r="F12" s="3">
        <f t="shared" si="3"/>
        <v>233.75</v>
      </c>
      <c r="G12" s="3">
        <f t="shared" si="4"/>
        <v>375</v>
      </c>
      <c r="H12" s="3"/>
      <c r="I12" s="89">
        <f t="shared" si="5"/>
        <v>141.25</v>
      </c>
      <c r="J12" s="1">
        <f t="shared" si="6"/>
        <v>141.25</v>
      </c>
    </row>
    <row r="13" spans="1:14" x14ac:dyDescent="0.25">
      <c r="A13" s="3">
        <v>7.9</v>
      </c>
      <c r="B13" s="3">
        <v>35.200000000000003</v>
      </c>
      <c r="C13" s="3"/>
      <c r="D13" s="88">
        <f t="shared" si="1"/>
        <v>79</v>
      </c>
      <c r="E13" s="3">
        <f t="shared" si="2"/>
        <v>43.8</v>
      </c>
      <c r="F13" s="3">
        <f t="shared" si="3"/>
        <v>440</v>
      </c>
      <c r="G13" s="3">
        <f t="shared" si="4"/>
        <v>987.5</v>
      </c>
      <c r="H13" s="3"/>
      <c r="I13" s="89">
        <f t="shared" si="5"/>
        <v>547.5</v>
      </c>
      <c r="J13" s="1">
        <f t="shared" si="6"/>
        <v>547.5</v>
      </c>
    </row>
    <row r="14" spans="1:14" x14ac:dyDescent="0.25">
      <c r="A14" s="3">
        <v>2.4</v>
      </c>
      <c r="B14" s="3">
        <v>42</v>
      </c>
      <c r="C14" s="3"/>
      <c r="D14" s="88">
        <f t="shared" si="1"/>
        <v>24</v>
      </c>
      <c r="E14" s="3">
        <f t="shared" si="2"/>
        <v>-18</v>
      </c>
      <c r="F14" s="3">
        <f t="shared" si="3"/>
        <v>525</v>
      </c>
      <c r="G14" s="3">
        <f t="shared" si="4"/>
        <v>300</v>
      </c>
      <c r="H14" s="3"/>
      <c r="I14" s="89">
        <f t="shared" si="5"/>
        <v>-225</v>
      </c>
      <c r="J14" s="1" t="b">
        <f t="shared" si="6"/>
        <v>0</v>
      </c>
    </row>
    <row r="15" spans="1:14" x14ac:dyDescent="0.25">
      <c r="A15" s="3">
        <v>12.3</v>
      </c>
      <c r="B15" s="3">
        <v>33.6</v>
      </c>
      <c r="C15" s="3"/>
      <c r="D15" s="88">
        <f t="shared" si="1"/>
        <v>123.00000000000001</v>
      </c>
      <c r="E15" s="3">
        <f t="shared" si="2"/>
        <v>89.4</v>
      </c>
      <c r="F15" s="3">
        <f t="shared" si="3"/>
        <v>420</v>
      </c>
      <c r="G15" s="3">
        <f t="shared" si="4"/>
        <v>1537.5000000000002</v>
      </c>
      <c r="H15" s="3"/>
      <c r="I15" s="89">
        <f t="shared" si="5"/>
        <v>1117.5000000000002</v>
      </c>
      <c r="J15" s="1">
        <f t="shared" si="6"/>
        <v>1117.5000000000002</v>
      </c>
    </row>
    <row r="16" spans="1:14" x14ac:dyDescent="0.25">
      <c r="A16" s="3">
        <v>4</v>
      </c>
      <c r="B16" s="3">
        <v>43</v>
      </c>
      <c r="C16" s="3"/>
      <c r="D16" s="88">
        <f t="shared" si="1"/>
        <v>40</v>
      </c>
      <c r="E16" s="3">
        <f t="shared" si="2"/>
        <v>-3</v>
      </c>
      <c r="F16" s="3">
        <f t="shared" si="3"/>
        <v>537.5</v>
      </c>
      <c r="G16" s="3">
        <f t="shared" si="4"/>
        <v>500</v>
      </c>
      <c r="H16" s="3"/>
      <c r="I16" s="89">
        <f t="shared" si="5"/>
        <v>-37.5</v>
      </c>
      <c r="J16" s="1" t="b">
        <f t="shared" si="6"/>
        <v>0</v>
      </c>
    </row>
    <row r="17" spans="1:10" x14ac:dyDescent="0.25">
      <c r="A17" s="3">
        <v>5.3</v>
      </c>
      <c r="B17" s="3">
        <v>29.2</v>
      </c>
      <c r="C17" s="3"/>
      <c r="D17" s="88">
        <f t="shared" si="1"/>
        <v>53</v>
      </c>
      <c r="E17" s="3">
        <f t="shared" si="2"/>
        <v>23.8</v>
      </c>
      <c r="F17" s="3">
        <f t="shared" si="3"/>
        <v>365</v>
      </c>
      <c r="G17" s="3">
        <f t="shared" si="4"/>
        <v>662.5</v>
      </c>
      <c r="H17" s="3"/>
      <c r="I17" s="89">
        <f t="shared" si="5"/>
        <v>297.5</v>
      </c>
      <c r="J17" s="1">
        <f t="shared" si="6"/>
        <v>297.5</v>
      </c>
    </row>
    <row r="18" spans="1:10" x14ac:dyDescent="0.25">
      <c r="A18" s="3">
        <v>2.9</v>
      </c>
      <c r="B18" s="3">
        <v>30.5</v>
      </c>
      <c r="C18" s="3"/>
      <c r="D18" s="88">
        <f t="shared" si="1"/>
        <v>28.999999999999996</v>
      </c>
      <c r="E18" s="3">
        <f t="shared" si="2"/>
        <v>-1.5000000000000036</v>
      </c>
      <c r="F18" s="3">
        <f t="shared" si="3"/>
        <v>381.25</v>
      </c>
      <c r="G18" s="3">
        <f t="shared" si="4"/>
        <v>362.49999999999994</v>
      </c>
      <c r="H18" s="3"/>
      <c r="I18" s="89">
        <f t="shared" si="5"/>
        <v>-18.750000000000057</v>
      </c>
      <c r="J18" s="1" t="b">
        <f t="shared" si="6"/>
        <v>0</v>
      </c>
    </row>
    <row r="19" spans="1:10" x14ac:dyDescent="0.25">
      <c r="A19" s="3">
        <v>1.8</v>
      </c>
      <c r="B19" s="3">
        <v>18.7</v>
      </c>
      <c r="C19" s="3"/>
      <c r="D19" s="88">
        <f t="shared" si="1"/>
        <v>18.000000000000004</v>
      </c>
      <c r="E19" s="3">
        <f t="shared" si="2"/>
        <v>-0.69999999999999574</v>
      </c>
      <c r="F19" s="3">
        <f t="shared" si="3"/>
        <v>233.75</v>
      </c>
      <c r="G19" s="3">
        <f t="shared" si="4"/>
        <v>225.00000000000003</v>
      </c>
      <c r="H19" s="3"/>
      <c r="I19" s="89">
        <f t="shared" si="5"/>
        <v>-8.7499999999999716</v>
      </c>
      <c r="J19" s="1" t="b">
        <f t="shared" si="6"/>
        <v>0</v>
      </c>
    </row>
    <row r="20" spans="1:10" x14ac:dyDescent="0.25">
      <c r="A20" s="3">
        <v>4.5</v>
      </c>
      <c r="B20" s="3">
        <v>43.1</v>
      </c>
      <c r="C20" s="3"/>
      <c r="D20" s="88">
        <f t="shared" si="1"/>
        <v>45</v>
      </c>
      <c r="E20" s="3">
        <f t="shared" si="2"/>
        <v>1.8999999999999986</v>
      </c>
      <c r="F20" s="3">
        <f t="shared" si="3"/>
        <v>538.75</v>
      </c>
      <c r="G20" s="3">
        <f t="shared" si="4"/>
        <v>562.5</v>
      </c>
      <c r="H20" s="3"/>
      <c r="I20" s="89">
        <f t="shared" si="5"/>
        <v>23.75</v>
      </c>
      <c r="J20" s="1">
        <f t="shared" si="6"/>
        <v>23.75</v>
      </c>
    </row>
    <row r="21" spans="1:10" x14ac:dyDescent="0.25">
      <c r="A21" s="3">
        <v>2.4</v>
      </c>
      <c r="B21" s="3">
        <v>19.899999999999999</v>
      </c>
      <c r="C21" s="3"/>
      <c r="D21" s="88">
        <f t="shared" si="1"/>
        <v>24</v>
      </c>
      <c r="E21" s="3">
        <f t="shared" si="2"/>
        <v>4.1000000000000014</v>
      </c>
      <c r="F21" s="3">
        <f t="shared" si="3"/>
        <v>248.74999999999997</v>
      </c>
      <c r="G21" s="3">
        <f t="shared" si="4"/>
        <v>300</v>
      </c>
      <c r="H21" s="3"/>
      <c r="I21" s="89">
        <f t="shared" si="5"/>
        <v>51.250000000000028</v>
      </c>
      <c r="J21" s="1">
        <f t="shared" si="6"/>
        <v>51.250000000000028</v>
      </c>
    </row>
    <row r="22" spans="1:10" x14ac:dyDescent="0.25">
      <c r="A22" s="3">
        <v>3.2</v>
      </c>
      <c r="B22" s="3">
        <v>26.6</v>
      </c>
      <c r="C22" s="3"/>
      <c r="D22" s="88">
        <f t="shared" si="1"/>
        <v>32</v>
      </c>
      <c r="E22" s="3">
        <f t="shared" si="2"/>
        <v>5.3999999999999986</v>
      </c>
      <c r="F22" s="3">
        <f t="shared" si="3"/>
        <v>332.5</v>
      </c>
      <c r="G22" s="3">
        <f t="shared" si="4"/>
        <v>400</v>
      </c>
      <c r="H22" s="3"/>
      <c r="I22" s="89">
        <f t="shared" si="5"/>
        <v>67.5</v>
      </c>
      <c r="J22" s="1">
        <f t="shared" si="6"/>
        <v>67.5</v>
      </c>
    </row>
    <row r="23" spans="1:10" x14ac:dyDescent="0.25">
      <c r="A23" s="3">
        <v>3.3</v>
      </c>
      <c r="B23" s="3">
        <v>21</v>
      </c>
      <c r="C23" s="3"/>
      <c r="D23" s="88">
        <f t="shared" si="1"/>
        <v>33</v>
      </c>
      <c r="E23" s="3">
        <f t="shared" si="2"/>
        <v>12</v>
      </c>
      <c r="F23" s="3">
        <f t="shared" si="3"/>
        <v>262.5</v>
      </c>
      <c r="G23" s="3">
        <f t="shared" si="4"/>
        <v>412.5</v>
      </c>
      <c r="H23" s="3"/>
      <c r="I23" s="89">
        <f t="shared" si="5"/>
        <v>150</v>
      </c>
      <c r="J23" s="1">
        <f t="shared" si="6"/>
        <v>150</v>
      </c>
    </row>
    <row r="24" spans="1:10" x14ac:dyDescent="0.25">
      <c r="A24" s="3">
        <v>4.7</v>
      </c>
      <c r="B24" s="3">
        <v>40.799999999999997</v>
      </c>
      <c r="C24" s="3"/>
      <c r="D24" s="88">
        <f t="shared" si="1"/>
        <v>47</v>
      </c>
      <c r="E24" s="3">
        <f t="shared" si="2"/>
        <v>6.2000000000000028</v>
      </c>
      <c r="F24" s="3">
        <f t="shared" si="3"/>
        <v>509.99999999999994</v>
      </c>
      <c r="G24" s="3">
        <f t="shared" si="4"/>
        <v>587.5</v>
      </c>
      <c r="H24" s="3"/>
      <c r="I24" s="89">
        <f t="shared" si="5"/>
        <v>77.500000000000057</v>
      </c>
      <c r="J24" s="1">
        <f t="shared" si="6"/>
        <v>77.500000000000057</v>
      </c>
    </row>
    <row r="25" spans="1:10" x14ac:dyDescent="0.25">
      <c r="A25" s="3">
        <v>4.5999999999999996</v>
      </c>
      <c r="B25" s="3">
        <v>44.4</v>
      </c>
      <c r="C25" s="3"/>
      <c r="D25" s="88">
        <f t="shared" si="1"/>
        <v>46</v>
      </c>
      <c r="E25" s="3">
        <f t="shared" si="2"/>
        <v>1.6000000000000014</v>
      </c>
      <c r="F25" s="3">
        <f t="shared" si="3"/>
        <v>555</v>
      </c>
      <c r="G25" s="3">
        <f t="shared" si="4"/>
        <v>575</v>
      </c>
      <c r="H25" s="3"/>
      <c r="I25" s="89">
        <f t="shared" si="5"/>
        <v>20</v>
      </c>
      <c r="J25" s="1">
        <f t="shared" si="6"/>
        <v>20</v>
      </c>
    </row>
    <row r="26" spans="1:10" x14ac:dyDescent="0.25">
      <c r="A26" s="3">
        <v>2.2999999999999998</v>
      </c>
      <c r="B26" s="3">
        <v>38.5</v>
      </c>
      <c r="C26" s="3"/>
      <c r="D26" s="88">
        <f t="shared" si="1"/>
        <v>23</v>
      </c>
      <c r="E26" s="3">
        <f t="shared" si="2"/>
        <v>-15.5</v>
      </c>
      <c r="F26" s="3">
        <f t="shared" si="3"/>
        <v>481.25</v>
      </c>
      <c r="G26" s="3">
        <f t="shared" si="4"/>
        <v>287.5</v>
      </c>
      <c r="H26" s="3"/>
      <c r="I26" s="89">
        <f t="shared" si="5"/>
        <v>-193.75</v>
      </c>
      <c r="J26" s="1" t="b">
        <f t="shared" si="6"/>
        <v>0</v>
      </c>
    </row>
    <row r="27" spans="1:10" x14ac:dyDescent="0.25">
      <c r="A27" s="3">
        <v>5.2</v>
      </c>
      <c r="B27" s="3">
        <v>33.9</v>
      </c>
      <c r="C27" s="3"/>
      <c r="D27" s="88">
        <f t="shared" si="1"/>
        <v>52.000000000000007</v>
      </c>
      <c r="E27" s="3">
        <f t="shared" si="2"/>
        <v>18.100000000000009</v>
      </c>
      <c r="F27" s="3">
        <f t="shared" si="3"/>
        <v>423.75</v>
      </c>
      <c r="G27" s="3">
        <f t="shared" si="4"/>
        <v>650.00000000000011</v>
      </c>
      <c r="H27" s="3"/>
      <c r="I27" s="89">
        <f t="shared" si="5"/>
        <v>226.25000000000011</v>
      </c>
      <c r="J27" s="1">
        <f t="shared" si="6"/>
        <v>226.25000000000011</v>
      </c>
    </row>
    <row r="28" spans="1:10" x14ac:dyDescent="0.25">
      <c r="A28" s="3">
        <v>4.3</v>
      </c>
      <c r="B28" s="3">
        <v>30.5</v>
      </c>
      <c r="C28" s="3"/>
      <c r="D28" s="88">
        <f t="shared" si="1"/>
        <v>43</v>
      </c>
      <c r="E28" s="3">
        <f t="shared" si="2"/>
        <v>12.5</v>
      </c>
      <c r="F28" s="3">
        <f t="shared" si="3"/>
        <v>381.25</v>
      </c>
      <c r="G28" s="3">
        <f t="shared" si="4"/>
        <v>537.5</v>
      </c>
      <c r="H28" s="3"/>
      <c r="I28" s="89">
        <f t="shared" si="5"/>
        <v>156.25</v>
      </c>
      <c r="J28" s="1">
        <f t="shared" si="6"/>
        <v>156.25</v>
      </c>
    </row>
    <row r="29" spans="1:10" x14ac:dyDescent="0.25">
      <c r="A29" s="3">
        <v>3.2</v>
      </c>
      <c r="B29" s="3">
        <v>63.2</v>
      </c>
      <c r="C29" s="3"/>
      <c r="D29" s="88">
        <f t="shared" si="1"/>
        <v>32</v>
      </c>
      <c r="E29" s="3">
        <f t="shared" si="2"/>
        <v>-31.200000000000003</v>
      </c>
      <c r="F29" s="3">
        <f t="shared" si="3"/>
        <v>790</v>
      </c>
      <c r="G29" s="3">
        <f t="shared" si="4"/>
        <v>400</v>
      </c>
      <c r="H29" s="3"/>
      <c r="I29" s="89">
        <f t="shared" si="5"/>
        <v>-390</v>
      </c>
      <c r="J29" s="1" t="b">
        <f t="shared" si="6"/>
        <v>0</v>
      </c>
    </row>
    <row r="30" spans="1:10" x14ac:dyDescent="0.25">
      <c r="A30" s="3">
        <v>7.7</v>
      </c>
      <c r="B30" s="3">
        <v>124.8</v>
      </c>
      <c r="C30" s="3"/>
      <c r="D30" s="88">
        <f t="shared" si="1"/>
        <v>77</v>
      </c>
      <c r="E30" s="3">
        <f t="shared" si="2"/>
        <v>-47.8</v>
      </c>
      <c r="F30" s="3">
        <f t="shared" si="3"/>
        <v>1560</v>
      </c>
      <c r="G30" s="3">
        <f t="shared" si="4"/>
        <v>962.5</v>
      </c>
      <c r="H30" s="3"/>
      <c r="I30" s="89">
        <f t="shared" si="5"/>
        <v>-597.5</v>
      </c>
      <c r="J30" s="1" t="b">
        <f t="shared" si="6"/>
        <v>0</v>
      </c>
    </row>
    <row r="31" spans="1:10" x14ac:dyDescent="0.25">
      <c r="A31" s="3">
        <v>6.1</v>
      </c>
      <c r="B31" s="3">
        <v>56.5</v>
      </c>
      <c r="C31" s="3"/>
      <c r="D31" s="88">
        <f t="shared" si="1"/>
        <v>61</v>
      </c>
      <c r="E31" s="3">
        <f t="shared" si="2"/>
        <v>4.5</v>
      </c>
      <c r="F31" s="3">
        <f t="shared" si="3"/>
        <v>706.25</v>
      </c>
      <c r="G31" s="3">
        <f t="shared" si="4"/>
        <v>762.5</v>
      </c>
      <c r="H31" s="3"/>
      <c r="I31" s="89">
        <f t="shared" si="5"/>
        <v>56.25</v>
      </c>
      <c r="J31" s="1">
        <f t="shared" si="6"/>
        <v>56.25</v>
      </c>
    </row>
    <row r="32" spans="1:10" x14ac:dyDescent="0.25">
      <c r="A32" s="3">
        <v>4.2</v>
      </c>
      <c r="B32" s="3">
        <v>53.5</v>
      </c>
      <c r="C32" s="3"/>
      <c r="D32" s="88">
        <f t="shared" si="1"/>
        <v>42</v>
      </c>
      <c r="E32" s="3">
        <f t="shared" si="2"/>
        <v>-11.5</v>
      </c>
      <c r="F32" s="3">
        <f t="shared" si="3"/>
        <v>668.75</v>
      </c>
      <c r="G32" s="3">
        <f t="shared" si="4"/>
        <v>525</v>
      </c>
      <c r="H32" s="3"/>
      <c r="I32" s="89">
        <f t="shared" si="5"/>
        <v>-143.75</v>
      </c>
      <c r="J32" s="1" t="b">
        <f t="shared" si="6"/>
        <v>0</v>
      </c>
    </row>
    <row r="33" spans="1:10" x14ac:dyDescent="0.25">
      <c r="A33" s="3">
        <v>5.6</v>
      </c>
      <c r="B33" s="3">
        <v>77.8</v>
      </c>
      <c r="C33" s="3"/>
      <c r="D33" s="88">
        <f t="shared" si="1"/>
        <v>55.999999999999993</v>
      </c>
      <c r="E33" s="3">
        <f t="shared" si="2"/>
        <v>-21.800000000000004</v>
      </c>
      <c r="F33" s="3">
        <f t="shared" si="3"/>
        <v>972.5</v>
      </c>
      <c r="G33" s="3">
        <f t="shared" si="4"/>
        <v>699.99999999999989</v>
      </c>
      <c r="H33" s="3"/>
      <c r="I33" s="89">
        <f t="shared" si="5"/>
        <v>-272.50000000000011</v>
      </c>
      <c r="J33" s="1" t="b">
        <f t="shared" si="6"/>
        <v>0</v>
      </c>
    </row>
    <row r="34" spans="1:10" x14ac:dyDescent="0.25">
      <c r="A34" s="3">
        <v>2.8</v>
      </c>
      <c r="B34" s="3">
        <v>108.6</v>
      </c>
      <c r="C34" s="3"/>
      <c r="D34" s="88">
        <f t="shared" si="1"/>
        <v>27.999999999999996</v>
      </c>
      <c r="E34" s="3">
        <f t="shared" si="2"/>
        <v>-80.599999999999994</v>
      </c>
      <c r="F34" s="3">
        <f t="shared" si="3"/>
        <v>1357.5</v>
      </c>
      <c r="G34" s="3">
        <f t="shared" si="4"/>
        <v>349.99999999999994</v>
      </c>
      <c r="H34" s="3"/>
      <c r="I34" s="89">
        <f t="shared" si="5"/>
        <v>-1007.5</v>
      </c>
      <c r="J34" s="1" t="b">
        <f t="shared" si="6"/>
        <v>0</v>
      </c>
    </row>
    <row r="35" spans="1:10" x14ac:dyDescent="0.25">
      <c r="A35" s="3">
        <v>1.8</v>
      </c>
      <c r="B35" s="3">
        <v>34.799999999999997</v>
      </c>
      <c r="C35" s="3"/>
      <c r="D35" s="88">
        <f t="shared" si="1"/>
        <v>18.000000000000004</v>
      </c>
      <c r="E35" s="3">
        <f t="shared" si="2"/>
        <v>-16.799999999999994</v>
      </c>
      <c r="F35" s="3">
        <f t="shared" si="3"/>
        <v>434.99999999999994</v>
      </c>
      <c r="G35" s="3">
        <f t="shared" si="4"/>
        <v>225.00000000000003</v>
      </c>
      <c r="H35" s="3"/>
      <c r="I35" s="89">
        <f t="shared" si="5"/>
        <v>-209.99999999999991</v>
      </c>
      <c r="J35" s="1" t="b">
        <f t="shared" si="6"/>
        <v>0</v>
      </c>
    </row>
    <row r="36" spans="1:10" x14ac:dyDescent="0.25">
      <c r="A36" s="3">
        <v>1.5</v>
      </c>
      <c r="B36" s="3">
        <v>34.200000000000003</v>
      </c>
      <c r="C36" s="3"/>
      <c r="D36" s="88">
        <f t="shared" si="1"/>
        <v>15</v>
      </c>
      <c r="E36" s="3">
        <f t="shared" si="2"/>
        <v>-19.200000000000003</v>
      </c>
      <c r="F36" s="3">
        <f t="shared" si="3"/>
        <v>427.5</v>
      </c>
      <c r="G36" s="3">
        <f t="shared" si="4"/>
        <v>187.5</v>
      </c>
      <c r="H36" s="3"/>
      <c r="I36" s="89">
        <f t="shared" si="5"/>
        <v>-240</v>
      </c>
      <c r="J36" s="1" t="b">
        <f t="shared" si="6"/>
        <v>0</v>
      </c>
    </row>
    <row r="37" spans="1:10" x14ac:dyDescent="0.25">
      <c r="A37" s="3">
        <v>0.7</v>
      </c>
      <c r="B37" s="3">
        <v>45.2</v>
      </c>
      <c r="C37" s="3"/>
      <c r="D37" s="88">
        <f t="shared" si="1"/>
        <v>6.9999999999999991</v>
      </c>
      <c r="E37" s="3">
        <f t="shared" si="2"/>
        <v>-38.200000000000003</v>
      </c>
      <c r="F37" s="3">
        <f t="shared" si="3"/>
        <v>565</v>
      </c>
      <c r="G37" s="3">
        <f t="shared" si="4"/>
        <v>87.499999999999986</v>
      </c>
      <c r="H37" s="3"/>
      <c r="I37" s="89">
        <f t="shared" si="5"/>
        <v>-477.5</v>
      </c>
      <c r="J37" s="1" t="b">
        <f t="shared" si="6"/>
        <v>0</v>
      </c>
    </row>
    <row r="38" spans="1:10" x14ac:dyDescent="0.25">
      <c r="A38" s="3">
        <v>4.3</v>
      </c>
      <c r="B38" s="3">
        <v>46.7</v>
      </c>
      <c r="C38" s="3"/>
      <c r="D38" s="88">
        <f t="shared" si="1"/>
        <v>43</v>
      </c>
      <c r="E38" s="3">
        <f t="shared" si="2"/>
        <v>-3.7000000000000028</v>
      </c>
      <c r="F38" s="3">
        <f t="shared" si="3"/>
        <v>583.75</v>
      </c>
      <c r="G38" s="3">
        <f t="shared" si="4"/>
        <v>537.5</v>
      </c>
      <c r="H38" s="3"/>
      <c r="I38" s="89">
        <f t="shared" si="5"/>
        <v>-46.25</v>
      </c>
      <c r="J38" s="1" t="b">
        <f t="shared" si="6"/>
        <v>0</v>
      </c>
    </row>
    <row r="39" spans="1:10" x14ac:dyDescent="0.25">
      <c r="A39" s="3">
        <v>3.1</v>
      </c>
      <c r="B39" s="3">
        <v>33</v>
      </c>
      <c r="C39" s="3"/>
      <c r="D39" s="88">
        <f t="shared" si="1"/>
        <v>31.000000000000004</v>
      </c>
      <c r="E39" s="3">
        <f t="shared" si="2"/>
        <v>-1.9999999999999964</v>
      </c>
      <c r="F39" s="3">
        <f t="shared" si="3"/>
        <v>412.5</v>
      </c>
      <c r="G39" s="3">
        <f t="shared" si="4"/>
        <v>387.50000000000006</v>
      </c>
      <c r="H39" s="3"/>
      <c r="I39" s="89">
        <f t="shared" si="5"/>
        <v>-24.999999999999943</v>
      </c>
      <c r="J39" s="1" t="b">
        <f t="shared" si="6"/>
        <v>0</v>
      </c>
    </row>
    <row r="40" spans="1:10" x14ac:dyDescent="0.25">
      <c r="A40" s="3">
        <v>5.0999999999999996</v>
      </c>
      <c r="B40" s="3">
        <v>13.3</v>
      </c>
      <c r="C40" s="3"/>
      <c r="D40" s="88">
        <f t="shared" si="1"/>
        <v>51</v>
      </c>
      <c r="E40" s="3">
        <f t="shared" si="2"/>
        <v>37.700000000000003</v>
      </c>
      <c r="F40" s="3">
        <f t="shared" si="3"/>
        <v>166.25</v>
      </c>
      <c r="G40" s="3">
        <f t="shared" si="4"/>
        <v>637.5</v>
      </c>
      <c r="H40" s="3"/>
      <c r="I40" s="89">
        <f t="shared" si="5"/>
        <v>471.25</v>
      </c>
      <c r="J40" s="1">
        <f t="shared" si="6"/>
        <v>471.25</v>
      </c>
    </row>
    <row r="41" spans="1:10" x14ac:dyDescent="0.25">
      <c r="A41" s="3">
        <v>4.2</v>
      </c>
      <c r="B41" s="3">
        <v>19.399999999999999</v>
      </c>
      <c r="C41" s="3"/>
      <c r="D41" s="88">
        <f t="shared" si="1"/>
        <v>42</v>
      </c>
      <c r="E41" s="3">
        <f t="shared" si="2"/>
        <v>22.6</v>
      </c>
      <c r="F41" s="3">
        <f t="shared" si="3"/>
        <v>242.49999999999997</v>
      </c>
      <c r="G41" s="3">
        <f t="shared" si="4"/>
        <v>525</v>
      </c>
      <c r="H41" s="3"/>
      <c r="I41" s="89">
        <f t="shared" si="5"/>
        <v>282.5</v>
      </c>
      <c r="J41" s="1">
        <f t="shared" si="6"/>
        <v>282.5</v>
      </c>
    </row>
    <row r="42" spans="1:10" x14ac:dyDescent="0.25">
      <c r="A42" s="3">
        <v>2.5</v>
      </c>
      <c r="B42" s="3">
        <v>12.2</v>
      </c>
      <c r="C42" s="3"/>
      <c r="D42" s="88">
        <f t="shared" si="1"/>
        <v>25</v>
      </c>
      <c r="E42" s="3">
        <f t="shared" si="2"/>
        <v>12.8</v>
      </c>
      <c r="F42" s="3">
        <f t="shared" si="3"/>
        <v>152.5</v>
      </c>
      <c r="G42" s="3">
        <f t="shared" si="4"/>
        <v>312.5</v>
      </c>
      <c r="H42" s="3"/>
      <c r="I42" s="89">
        <f t="shared" si="5"/>
        <v>160</v>
      </c>
      <c r="J42" s="1">
        <f t="shared" si="6"/>
        <v>160</v>
      </c>
    </row>
    <row r="43" spans="1:10" x14ac:dyDescent="0.25">
      <c r="A43" s="3">
        <v>2.4</v>
      </c>
      <c r="B43" s="3">
        <v>16.899999999999999</v>
      </c>
      <c r="C43" s="3"/>
      <c r="D43" s="88">
        <f t="shared" si="1"/>
        <v>24</v>
      </c>
      <c r="E43" s="3">
        <f t="shared" si="2"/>
        <v>7.1000000000000014</v>
      </c>
      <c r="F43" s="3">
        <f t="shared" si="3"/>
        <v>211.24999999999997</v>
      </c>
      <c r="G43" s="3">
        <f t="shared" si="4"/>
        <v>300</v>
      </c>
      <c r="H43" s="3"/>
      <c r="I43" s="89">
        <f t="shared" si="5"/>
        <v>88.750000000000028</v>
      </c>
      <c r="J43" s="1">
        <f t="shared" si="6"/>
        <v>88.750000000000028</v>
      </c>
    </row>
    <row r="44" spans="1:10" x14ac:dyDescent="0.25">
      <c r="A44" s="3">
        <v>10.3</v>
      </c>
      <c r="B44" s="3">
        <v>39.6</v>
      </c>
      <c r="C44" s="3"/>
      <c r="D44" s="88">
        <f t="shared" si="1"/>
        <v>103.00000000000001</v>
      </c>
      <c r="E44" s="3">
        <f t="shared" si="2"/>
        <v>63.400000000000013</v>
      </c>
      <c r="F44" s="3">
        <f t="shared" si="3"/>
        <v>495</v>
      </c>
      <c r="G44" s="3">
        <f t="shared" si="4"/>
        <v>1287.5000000000002</v>
      </c>
      <c r="H44" s="3"/>
      <c r="I44" s="89">
        <f t="shared" si="5"/>
        <v>792.50000000000023</v>
      </c>
      <c r="J44" s="1">
        <f t="shared" si="6"/>
        <v>792.50000000000023</v>
      </c>
    </row>
    <row r="45" spans="1:10" x14ac:dyDescent="0.25">
      <c r="A45" s="3">
        <v>2.4</v>
      </c>
      <c r="B45" s="3">
        <v>28</v>
      </c>
      <c r="C45" s="3"/>
      <c r="D45" s="88">
        <f t="shared" si="1"/>
        <v>24</v>
      </c>
      <c r="E45" s="3">
        <f t="shared" si="2"/>
        <v>-4</v>
      </c>
      <c r="F45" s="3">
        <f t="shared" si="3"/>
        <v>350</v>
      </c>
      <c r="G45" s="3">
        <f t="shared" si="4"/>
        <v>300</v>
      </c>
      <c r="H45" s="3"/>
      <c r="I45" s="89">
        <f t="shared" si="5"/>
        <v>-50</v>
      </c>
      <c r="J45" s="1" t="b">
        <f t="shared" si="6"/>
        <v>0</v>
      </c>
    </row>
    <row r="46" spans="1:10" x14ac:dyDescent="0.25">
      <c r="A46" s="3">
        <v>4</v>
      </c>
      <c r="B46" s="3">
        <v>73.5</v>
      </c>
      <c r="C46" s="3"/>
      <c r="D46" s="88">
        <f t="shared" si="1"/>
        <v>40</v>
      </c>
      <c r="E46" s="3">
        <f t="shared" si="2"/>
        <v>-33.5</v>
      </c>
      <c r="F46" s="3">
        <f t="shared" si="3"/>
        <v>918.75</v>
      </c>
      <c r="G46" s="3">
        <f t="shared" si="4"/>
        <v>500</v>
      </c>
      <c r="H46" s="3"/>
      <c r="I46" s="89">
        <f t="shared" si="5"/>
        <v>-418.75</v>
      </c>
      <c r="J46" s="1" t="b">
        <f t="shared" si="6"/>
        <v>0</v>
      </c>
    </row>
    <row r="47" spans="1:10" x14ac:dyDescent="0.25">
      <c r="A47" s="3">
        <v>2</v>
      </c>
      <c r="B47" s="3">
        <v>43.3</v>
      </c>
      <c r="C47" s="3"/>
      <c r="D47" s="88">
        <f t="shared" si="1"/>
        <v>20</v>
      </c>
      <c r="E47" s="3">
        <f t="shared" si="2"/>
        <v>-23.299999999999997</v>
      </c>
      <c r="F47" s="3">
        <f t="shared" si="3"/>
        <v>541.25</v>
      </c>
      <c r="G47" s="3">
        <f t="shared" si="4"/>
        <v>250</v>
      </c>
      <c r="H47" s="3"/>
      <c r="I47" s="89">
        <f t="shared" si="5"/>
        <v>-291.25</v>
      </c>
      <c r="J47" s="1" t="b">
        <f t="shared" si="6"/>
        <v>0</v>
      </c>
    </row>
    <row r="48" spans="1:10" x14ac:dyDescent="0.25">
      <c r="A48" s="3">
        <v>4.8</v>
      </c>
      <c r="B48" s="3">
        <v>55.9</v>
      </c>
      <c r="C48" s="3"/>
      <c r="D48" s="88">
        <f t="shared" si="1"/>
        <v>48</v>
      </c>
      <c r="E48" s="3">
        <f t="shared" si="2"/>
        <v>-7.8999999999999986</v>
      </c>
      <c r="F48" s="3">
        <f t="shared" si="3"/>
        <v>698.75</v>
      </c>
      <c r="G48" s="3">
        <f t="shared" si="4"/>
        <v>600</v>
      </c>
      <c r="H48" s="3"/>
      <c r="I48" s="89">
        <f t="shared" si="5"/>
        <v>-98.75</v>
      </c>
      <c r="J48" s="1" t="b">
        <f t="shared" si="6"/>
        <v>0</v>
      </c>
    </row>
    <row r="49" spans="1:10" x14ac:dyDescent="0.25">
      <c r="A49" s="3">
        <v>3.3</v>
      </c>
      <c r="B49" s="3">
        <v>44</v>
      </c>
      <c r="C49" s="3"/>
      <c r="D49" s="88">
        <f t="shared" si="1"/>
        <v>33</v>
      </c>
      <c r="E49" s="3">
        <f t="shared" si="2"/>
        <v>-11</v>
      </c>
      <c r="F49" s="3">
        <f t="shared" si="3"/>
        <v>550</v>
      </c>
      <c r="G49" s="3">
        <f t="shared" si="4"/>
        <v>412.5</v>
      </c>
      <c r="H49" s="3"/>
      <c r="I49" s="89">
        <f t="shared" si="5"/>
        <v>-137.5</v>
      </c>
      <c r="J49" s="1" t="b">
        <f t="shared" si="6"/>
        <v>0</v>
      </c>
    </row>
    <row r="50" spans="1:10" x14ac:dyDescent="0.25">
      <c r="A50" s="3">
        <v>7.7</v>
      </c>
      <c r="B50" s="3">
        <v>61</v>
      </c>
      <c r="C50" s="3"/>
      <c r="D50" s="88">
        <f t="shared" si="1"/>
        <v>77</v>
      </c>
      <c r="E50" s="3">
        <f t="shared" si="2"/>
        <v>16</v>
      </c>
      <c r="F50" s="3">
        <f t="shared" si="3"/>
        <v>762.5</v>
      </c>
      <c r="G50" s="3">
        <f t="shared" si="4"/>
        <v>962.5</v>
      </c>
      <c r="H50" s="3"/>
      <c r="I50" s="89">
        <f t="shared" si="5"/>
        <v>200</v>
      </c>
      <c r="J50" s="1">
        <f t="shared" si="6"/>
        <v>200</v>
      </c>
    </row>
    <row r="51" spans="1:10" x14ac:dyDescent="0.25">
      <c r="A51" s="3">
        <v>4.0999999999999996</v>
      </c>
      <c r="B51" s="3">
        <v>59.7</v>
      </c>
      <c r="C51" s="3"/>
      <c r="D51" s="88">
        <f t="shared" si="1"/>
        <v>40.999999999999993</v>
      </c>
      <c r="E51" s="3">
        <f t="shared" si="2"/>
        <v>-18.70000000000001</v>
      </c>
      <c r="F51" s="3">
        <f t="shared" si="3"/>
        <v>746.25</v>
      </c>
      <c r="G51" s="3">
        <f t="shared" si="4"/>
        <v>512.49999999999989</v>
      </c>
      <c r="H51" s="3"/>
      <c r="I51" s="89">
        <f t="shared" si="5"/>
        <v>-233.75000000000011</v>
      </c>
      <c r="J51" s="1" t="b">
        <f t="shared" si="6"/>
        <v>0</v>
      </c>
    </row>
    <row r="52" spans="1:10" x14ac:dyDescent="0.25">
      <c r="A52" s="3">
        <v>1.7</v>
      </c>
      <c r="B52" s="3">
        <v>30.2</v>
      </c>
      <c r="C52" s="3"/>
      <c r="D52" s="88">
        <f t="shared" si="1"/>
        <v>17</v>
      </c>
      <c r="E52" s="3">
        <f t="shared" si="2"/>
        <v>-13.2</v>
      </c>
      <c r="F52" s="3">
        <f t="shared" si="3"/>
        <v>377.5</v>
      </c>
      <c r="G52" s="3">
        <f t="shared" si="4"/>
        <v>212.5</v>
      </c>
      <c r="H52" s="3"/>
      <c r="I52" s="89">
        <f t="shared" si="5"/>
        <v>-165</v>
      </c>
      <c r="J52" s="1" t="b">
        <f t="shared" si="6"/>
        <v>0</v>
      </c>
    </row>
    <row r="53" spans="1:10" x14ac:dyDescent="0.25">
      <c r="A53" s="3">
        <v>3.2</v>
      </c>
      <c r="B53" s="3">
        <v>49</v>
      </c>
      <c r="C53" s="3"/>
      <c r="D53" s="88">
        <f t="shared" si="1"/>
        <v>32</v>
      </c>
      <c r="E53" s="3">
        <f t="shared" si="2"/>
        <v>-17</v>
      </c>
      <c r="F53" s="3">
        <f t="shared" si="3"/>
        <v>612.5</v>
      </c>
      <c r="G53" s="3">
        <f t="shared" si="4"/>
        <v>400</v>
      </c>
      <c r="H53" s="3"/>
      <c r="I53" s="89">
        <f t="shared" si="5"/>
        <v>-212.5</v>
      </c>
      <c r="J53" s="1" t="b">
        <f t="shared" si="6"/>
        <v>0</v>
      </c>
    </row>
    <row r="54" spans="1:10" x14ac:dyDescent="0.25">
      <c r="A54" s="3">
        <v>3.8</v>
      </c>
      <c r="B54" s="3">
        <v>52.5</v>
      </c>
      <c r="C54" s="3"/>
      <c r="D54" s="88">
        <f t="shared" si="1"/>
        <v>38</v>
      </c>
      <c r="E54" s="3">
        <f t="shared" si="2"/>
        <v>-14.5</v>
      </c>
      <c r="F54" s="3">
        <f t="shared" si="3"/>
        <v>656.25</v>
      </c>
      <c r="G54" s="3">
        <f t="shared" si="4"/>
        <v>475</v>
      </c>
      <c r="H54" s="3"/>
      <c r="I54" s="89">
        <f t="shared" si="5"/>
        <v>-181.25</v>
      </c>
      <c r="J54" s="1" t="b">
        <f t="shared" si="6"/>
        <v>0</v>
      </c>
    </row>
    <row r="55" spans="1:10" x14ac:dyDescent="0.25">
      <c r="A55" s="3">
        <v>1.3</v>
      </c>
      <c r="B55" s="3">
        <v>14.1</v>
      </c>
      <c r="C55" s="3"/>
      <c r="D55" s="88">
        <f t="shared" si="1"/>
        <v>13.000000000000002</v>
      </c>
      <c r="E55" s="3">
        <f t="shared" si="2"/>
        <v>-1.0999999999999979</v>
      </c>
      <c r="F55" s="3">
        <f t="shared" si="3"/>
        <v>176.25</v>
      </c>
      <c r="G55" s="3">
        <f t="shared" si="4"/>
        <v>162.50000000000003</v>
      </c>
      <c r="H55" s="3"/>
      <c r="I55" s="89">
        <f t="shared" si="5"/>
        <v>-13.749999999999972</v>
      </c>
      <c r="J55" s="1" t="b">
        <f t="shared" si="6"/>
        <v>0</v>
      </c>
    </row>
    <row r="56" spans="1:10" x14ac:dyDescent="0.25">
      <c r="A56" s="3">
        <v>6.4</v>
      </c>
      <c r="B56" s="3">
        <v>81.599999999999994</v>
      </c>
      <c r="C56" s="3"/>
      <c r="D56" s="88">
        <f t="shared" si="1"/>
        <v>64</v>
      </c>
      <c r="E56" s="3">
        <f t="shared" si="2"/>
        <v>-17.599999999999994</v>
      </c>
      <c r="F56" s="3">
        <f t="shared" si="3"/>
        <v>1019.9999999999999</v>
      </c>
      <c r="G56" s="3">
        <f t="shared" si="4"/>
        <v>800</v>
      </c>
      <c r="H56" s="3"/>
      <c r="I56" s="89">
        <f t="shared" si="5"/>
        <v>-219.99999999999989</v>
      </c>
      <c r="J56" s="1" t="b">
        <f t="shared" si="6"/>
        <v>0</v>
      </c>
    </row>
    <row r="57" spans="1:10" x14ac:dyDescent="0.25">
      <c r="A57" s="3">
        <v>3.2</v>
      </c>
      <c r="B57" s="3">
        <v>89.7</v>
      </c>
      <c r="C57" s="3"/>
      <c r="D57" s="88">
        <f t="shared" si="1"/>
        <v>32</v>
      </c>
      <c r="E57" s="3">
        <f t="shared" si="2"/>
        <v>-57.7</v>
      </c>
      <c r="F57" s="3">
        <f t="shared" si="3"/>
        <v>1121.25</v>
      </c>
      <c r="G57" s="3">
        <f t="shared" si="4"/>
        <v>400</v>
      </c>
      <c r="H57" s="3"/>
      <c r="I57" s="89">
        <f t="shared" si="5"/>
        <v>-721.25</v>
      </c>
      <c r="J57" s="1" t="b">
        <f t="shared" si="6"/>
        <v>0</v>
      </c>
    </row>
    <row r="58" spans="1:10" x14ac:dyDescent="0.25">
      <c r="A58" s="3">
        <v>7.2</v>
      </c>
      <c r="B58" s="3">
        <v>64.5</v>
      </c>
      <c r="C58" s="3"/>
      <c r="D58" s="88">
        <f t="shared" si="1"/>
        <v>72.000000000000014</v>
      </c>
      <c r="E58" s="3">
        <f t="shared" si="2"/>
        <v>7.5000000000000142</v>
      </c>
      <c r="F58" s="3">
        <f t="shared" si="3"/>
        <v>806.25</v>
      </c>
      <c r="G58" s="3">
        <f t="shared" si="4"/>
        <v>900.00000000000011</v>
      </c>
      <c r="H58" s="3"/>
      <c r="I58" s="89">
        <f t="shared" si="5"/>
        <v>93.750000000000114</v>
      </c>
      <c r="J58" s="1">
        <f t="shared" si="6"/>
        <v>93.750000000000114</v>
      </c>
    </row>
    <row r="59" spans="1:10" x14ac:dyDescent="0.25">
      <c r="A59" s="3">
        <v>9.3000000000000007</v>
      </c>
      <c r="B59" s="3">
        <v>55.4</v>
      </c>
      <c r="C59" s="3"/>
      <c r="D59" s="88">
        <f t="shared" si="1"/>
        <v>93.000000000000014</v>
      </c>
      <c r="E59" s="3">
        <f t="shared" si="2"/>
        <v>37.600000000000016</v>
      </c>
      <c r="F59" s="3">
        <f t="shared" si="3"/>
        <v>692.5</v>
      </c>
      <c r="G59" s="3">
        <f t="shared" si="4"/>
        <v>1162.5000000000002</v>
      </c>
      <c r="H59" s="3"/>
      <c r="I59" s="89">
        <f t="shared" si="5"/>
        <v>470.00000000000023</v>
      </c>
      <c r="J59" s="1">
        <f t="shared" si="6"/>
        <v>470.00000000000023</v>
      </c>
    </row>
    <row r="60" spans="1:10" x14ac:dyDescent="0.25">
      <c r="A60" s="3">
        <v>12</v>
      </c>
      <c r="B60" s="3">
        <v>10.3</v>
      </c>
      <c r="C60" s="3"/>
      <c r="D60" s="88">
        <f t="shared" si="1"/>
        <v>120</v>
      </c>
      <c r="E60" s="3">
        <f t="shared" si="2"/>
        <v>109.7</v>
      </c>
      <c r="F60" s="3">
        <f t="shared" si="3"/>
        <v>128.75</v>
      </c>
      <c r="G60" s="3">
        <f t="shared" si="4"/>
        <v>1500</v>
      </c>
      <c r="H60" s="3"/>
      <c r="I60" s="89">
        <f t="shared" si="5"/>
        <v>1371.25</v>
      </c>
      <c r="J60" s="1">
        <f t="shared" si="6"/>
        <v>1371.25</v>
      </c>
    </row>
    <row r="61" spans="1:10" x14ac:dyDescent="0.25">
      <c r="A61" s="3">
        <v>6.1</v>
      </c>
      <c r="B61" s="3">
        <v>58.6</v>
      </c>
      <c r="C61" s="3"/>
      <c r="D61" s="88">
        <f t="shared" si="1"/>
        <v>61</v>
      </c>
      <c r="E61" s="3">
        <f t="shared" si="2"/>
        <v>2.3999999999999986</v>
      </c>
      <c r="F61" s="3">
        <f t="shared" si="3"/>
        <v>732.5</v>
      </c>
      <c r="G61" s="3">
        <f t="shared" si="4"/>
        <v>762.5</v>
      </c>
      <c r="H61" s="3"/>
      <c r="I61" s="89">
        <f t="shared" si="5"/>
        <v>30</v>
      </c>
      <c r="J61" s="1">
        <f t="shared" si="6"/>
        <v>30</v>
      </c>
    </row>
    <row r="62" spans="1:10" x14ac:dyDescent="0.25">
      <c r="A62" s="3">
        <v>3.4</v>
      </c>
      <c r="B62" s="3">
        <v>103.7</v>
      </c>
      <c r="C62" s="3"/>
      <c r="D62" s="88">
        <f t="shared" si="1"/>
        <v>34</v>
      </c>
      <c r="E62" s="3">
        <f t="shared" si="2"/>
        <v>-69.7</v>
      </c>
      <c r="F62" s="3">
        <f t="shared" si="3"/>
        <v>1296.25</v>
      </c>
      <c r="G62" s="3">
        <f t="shared" si="4"/>
        <v>425</v>
      </c>
      <c r="H62" s="3"/>
      <c r="I62" s="89">
        <f t="shared" si="5"/>
        <v>-871.25</v>
      </c>
      <c r="J62" s="1" t="b">
        <f t="shared" si="6"/>
        <v>0</v>
      </c>
    </row>
    <row r="63" spans="1:10" x14ac:dyDescent="0.25">
      <c r="A63" s="3">
        <v>4</v>
      </c>
      <c r="B63" s="3">
        <v>109.4</v>
      </c>
      <c r="C63" s="3"/>
      <c r="D63" s="88">
        <f t="shared" si="1"/>
        <v>40</v>
      </c>
      <c r="E63" s="3">
        <f t="shared" si="2"/>
        <v>-69.400000000000006</v>
      </c>
      <c r="F63" s="3">
        <f t="shared" si="3"/>
        <v>1367.5</v>
      </c>
      <c r="G63" s="3">
        <f t="shared" si="4"/>
        <v>500</v>
      </c>
      <c r="H63" s="3"/>
      <c r="I63" s="89">
        <f t="shared" si="5"/>
        <v>-867.5</v>
      </c>
      <c r="J63" s="1" t="b">
        <f t="shared" si="6"/>
        <v>0</v>
      </c>
    </row>
    <row r="64" spans="1:10" x14ac:dyDescent="0.25">
      <c r="A64" s="3">
        <v>1.3</v>
      </c>
      <c r="B64" s="3">
        <v>55.8</v>
      </c>
      <c r="C64" s="3"/>
      <c r="D64" s="88">
        <f t="shared" si="1"/>
        <v>13.000000000000002</v>
      </c>
      <c r="E64" s="3">
        <f t="shared" si="2"/>
        <v>-42.8</v>
      </c>
      <c r="F64" s="3">
        <f t="shared" si="3"/>
        <v>697.5</v>
      </c>
      <c r="G64" s="3">
        <f t="shared" si="4"/>
        <v>162.50000000000003</v>
      </c>
      <c r="H64" s="3"/>
      <c r="I64" s="89">
        <f t="shared" si="5"/>
        <v>-535</v>
      </c>
      <c r="J64" s="1" t="b">
        <f t="shared" si="6"/>
        <v>0</v>
      </c>
    </row>
    <row r="65" spans="1:10" x14ac:dyDescent="0.25">
      <c r="A65" s="3">
        <v>6.7</v>
      </c>
      <c r="B65" s="3">
        <v>33.1</v>
      </c>
      <c r="C65" s="3"/>
      <c r="D65" s="88">
        <f t="shared" si="1"/>
        <v>67</v>
      </c>
      <c r="E65" s="3">
        <f t="shared" si="2"/>
        <v>33.9</v>
      </c>
      <c r="F65" s="3">
        <f t="shared" si="3"/>
        <v>413.75</v>
      </c>
      <c r="G65" s="3">
        <f t="shared" si="4"/>
        <v>837.5</v>
      </c>
      <c r="H65" s="3"/>
      <c r="I65" s="89">
        <f t="shared" si="5"/>
        <v>423.75</v>
      </c>
      <c r="J65" s="1">
        <f t="shared" si="6"/>
        <v>423.75</v>
      </c>
    </row>
    <row r="66" spans="1:10" x14ac:dyDescent="0.25">
      <c r="A66" s="3">
        <v>1.9</v>
      </c>
      <c r="B66" s="3">
        <v>20.2</v>
      </c>
      <c r="C66" s="3"/>
      <c r="D66" s="88">
        <f t="shared" si="1"/>
        <v>19</v>
      </c>
      <c r="E66" s="3">
        <f t="shared" si="2"/>
        <v>-1.1999999999999993</v>
      </c>
      <c r="F66" s="3">
        <f t="shared" si="3"/>
        <v>252.5</v>
      </c>
      <c r="G66" s="3">
        <f t="shared" si="4"/>
        <v>237.5</v>
      </c>
      <c r="H66" s="3"/>
      <c r="I66" s="89">
        <f t="shared" si="5"/>
        <v>-15</v>
      </c>
      <c r="J66" s="1" t="b">
        <f t="shared" si="6"/>
        <v>0</v>
      </c>
    </row>
    <row r="67" spans="1:10" x14ac:dyDescent="0.25">
      <c r="A67" s="3">
        <v>2.6</v>
      </c>
      <c r="B67" s="3">
        <v>78.900000000000006</v>
      </c>
      <c r="C67" s="3"/>
      <c r="D67" s="88">
        <f t="shared" si="1"/>
        <v>26.000000000000004</v>
      </c>
      <c r="E67" s="3">
        <f t="shared" si="2"/>
        <v>-52.900000000000006</v>
      </c>
      <c r="F67" s="3">
        <f t="shared" si="3"/>
        <v>986.25</v>
      </c>
      <c r="G67" s="3">
        <f t="shared" si="4"/>
        <v>325.00000000000006</v>
      </c>
      <c r="H67" s="3"/>
      <c r="I67" s="89">
        <f t="shared" si="5"/>
        <v>-661.25</v>
      </c>
      <c r="J67" s="1" t="b">
        <f t="shared" si="6"/>
        <v>0</v>
      </c>
    </row>
    <row r="68" spans="1:10" x14ac:dyDescent="0.25">
      <c r="A68" s="3">
        <v>6</v>
      </c>
      <c r="B68" s="3">
        <v>70.599999999999994</v>
      </c>
      <c r="C68" s="3"/>
      <c r="D68" s="88">
        <f t="shared" ref="D68:D101" si="7">A68*($D$1)*1000</f>
        <v>60</v>
      </c>
      <c r="E68" s="3">
        <f t="shared" ref="E68:E101" si="8">D68-B68</f>
        <v>-10.599999999999994</v>
      </c>
      <c r="F68" s="3">
        <f t="shared" ref="F68:F101" si="9">B68/$G$1</f>
        <v>882.49999999999989</v>
      </c>
      <c r="G68" s="3">
        <f t="shared" ref="G68:G101" si="10">D68/$G$1</f>
        <v>750</v>
      </c>
      <c r="H68" s="3"/>
      <c r="I68" s="89">
        <f t="shared" ref="I68:I101" si="11">G68-F68</f>
        <v>-132.49999999999989</v>
      </c>
      <c r="J68" s="1" t="b">
        <f t="shared" si="6"/>
        <v>0</v>
      </c>
    </row>
    <row r="69" spans="1:10" x14ac:dyDescent="0.25">
      <c r="A69" s="3">
        <v>7.6</v>
      </c>
      <c r="B69" s="3">
        <v>48.3</v>
      </c>
      <c r="C69" s="3"/>
      <c r="D69" s="88">
        <f t="shared" si="7"/>
        <v>76</v>
      </c>
      <c r="E69" s="3">
        <f t="shared" si="8"/>
        <v>27.700000000000003</v>
      </c>
      <c r="F69" s="3">
        <f t="shared" si="9"/>
        <v>603.75</v>
      </c>
      <c r="G69" s="3">
        <f t="shared" si="10"/>
        <v>950</v>
      </c>
      <c r="H69" s="3"/>
      <c r="I69" s="89">
        <f t="shared" si="11"/>
        <v>346.25</v>
      </c>
      <c r="J69" s="1">
        <f t="shared" si="6"/>
        <v>346.25</v>
      </c>
    </row>
    <row r="70" spans="1:10" x14ac:dyDescent="0.25">
      <c r="A70" s="3">
        <v>2.9</v>
      </c>
      <c r="B70" s="3">
        <v>45.8</v>
      </c>
      <c r="C70" s="3"/>
      <c r="D70" s="88">
        <f t="shared" si="7"/>
        <v>28.999999999999996</v>
      </c>
      <c r="E70" s="3">
        <f t="shared" si="8"/>
        <v>-16.8</v>
      </c>
      <c r="F70" s="3">
        <f t="shared" si="9"/>
        <v>572.5</v>
      </c>
      <c r="G70" s="3">
        <f t="shared" si="10"/>
        <v>362.49999999999994</v>
      </c>
      <c r="H70" s="3"/>
      <c r="I70" s="89">
        <f t="shared" si="11"/>
        <v>-210.00000000000006</v>
      </c>
      <c r="J70" s="1" t="b">
        <f t="shared" si="6"/>
        <v>0</v>
      </c>
    </row>
    <row r="71" spans="1:10" x14ac:dyDescent="0.25">
      <c r="A71" s="3">
        <v>4.7</v>
      </c>
      <c r="B71" s="3">
        <v>45.1</v>
      </c>
      <c r="C71" s="3"/>
      <c r="D71" s="88">
        <f t="shared" si="7"/>
        <v>47</v>
      </c>
      <c r="E71" s="3">
        <f t="shared" si="8"/>
        <v>1.8999999999999986</v>
      </c>
      <c r="F71" s="3">
        <f t="shared" si="9"/>
        <v>563.75</v>
      </c>
      <c r="G71" s="3">
        <f t="shared" si="10"/>
        <v>587.5</v>
      </c>
      <c r="H71" s="3"/>
      <c r="I71" s="89">
        <f t="shared" si="11"/>
        <v>23.75</v>
      </c>
      <c r="J71" s="1">
        <f t="shared" si="6"/>
        <v>23.75</v>
      </c>
    </row>
    <row r="72" spans="1:10" x14ac:dyDescent="0.25">
      <c r="A72" s="3">
        <v>2.8</v>
      </c>
      <c r="B72" s="3">
        <v>36.299999999999997</v>
      </c>
      <c r="C72" s="3"/>
      <c r="D72" s="88">
        <f t="shared" si="7"/>
        <v>27.999999999999996</v>
      </c>
      <c r="E72" s="3">
        <f t="shared" si="8"/>
        <v>-8.3000000000000007</v>
      </c>
      <c r="F72" s="3">
        <f t="shared" si="9"/>
        <v>453.74999999999994</v>
      </c>
      <c r="G72" s="3">
        <f t="shared" si="10"/>
        <v>349.99999999999994</v>
      </c>
      <c r="H72" s="3"/>
      <c r="I72" s="89">
        <f t="shared" si="11"/>
        <v>-103.75</v>
      </c>
      <c r="J72" s="1" t="b">
        <f t="shared" si="6"/>
        <v>0</v>
      </c>
    </row>
    <row r="73" spans="1:10" x14ac:dyDescent="0.25">
      <c r="A73" s="3">
        <v>4.8</v>
      </c>
      <c r="B73" s="3">
        <v>66.8</v>
      </c>
      <c r="C73" s="3"/>
      <c r="D73" s="88">
        <f t="shared" si="7"/>
        <v>48</v>
      </c>
      <c r="E73" s="3">
        <f t="shared" si="8"/>
        <v>-18.799999999999997</v>
      </c>
      <c r="F73" s="3">
        <f t="shared" si="9"/>
        <v>835</v>
      </c>
      <c r="G73" s="3">
        <f t="shared" si="10"/>
        <v>600</v>
      </c>
      <c r="H73" s="3"/>
      <c r="I73" s="89">
        <f t="shared" si="11"/>
        <v>-235</v>
      </c>
      <c r="J73" s="1" t="b">
        <f t="shared" si="6"/>
        <v>0</v>
      </c>
    </row>
    <row r="74" spans="1:10" x14ac:dyDescent="0.25">
      <c r="A74" s="3">
        <v>5.2</v>
      </c>
      <c r="B74" s="3">
        <v>47.4</v>
      </c>
      <c r="C74" s="3"/>
      <c r="D74" s="88">
        <f t="shared" si="7"/>
        <v>52.000000000000007</v>
      </c>
      <c r="E74" s="3">
        <f t="shared" si="8"/>
        <v>4.6000000000000085</v>
      </c>
      <c r="F74" s="3">
        <f t="shared" si="9"/>
        <v>592.5</v>
      </c>
      <c r="G74" s="3">
        <f t="shared" si="10"/>
        <v>650.00000000000011</v>
      </c>
      <c r="H74" s="3"/>
      <c r="I74" s="89">
        <f t="shared" si="11"/>
        <v>57.500000000000114</v>
      </c>
      <c r="J74" s="1">
        <f t="shared" ref="J74:J101" si="12">IF(I74&gt;0,I74)</f>
        <v>57.500000000000114</v>
      </c>
    </row>
    <row r="75" spans="1:10" x14ac:dyDescent="0.25">
      <c r="A75" s="3">
        <v>7.3</v>
      </c>
      <c r="B75" s="3">
        <v>46.3</v>
      </c>
      <c r="C75" s="3"/>
      <c r="D75" s="88">
        <f t="shared" si="7"/>
        <v>73</v>
      </c>
      <c r="E75" s="3">
        <f t="shared" si="8"/>
        <v>26.700000000000003</v>
      </c>
      <c r="F75" s="3">
        <f t="shared" si="9"/>
        <v>578.75</v>
      </c>
      <c r="G75" s="3">
        <f t="shared" si="10"/>
        <v>912.5</v>
      </c>
      <c r="H75" s="3"/>
      <c r="I75" s="89">
        <f t="shared" si="11"/>
        <v>333.75</v>
      </c>
      <c r="J75" s="1">
        <f t="shared" si="12"/>
        <v>333.75</v>
      </c>
    </row>
    <row r="76" spans="1:10" x14ac:dyDescent="0.25">
      <c r="A76" s="3">
        <v>5.8</v>
      </c>
      <c r="B76" s="3">
        <v>103.2</v>
      </c>
      <c r="C76" s="3"/>
      <c r="D76" s="88">
        <f t="shared" si="7"/>
        <v>57.999999999999993</v>
      </c>
      <c r="E76" s="3">
        <f t="shared" si="8"/>
        <v>-45.20000000000001</v>
      </c>
      <c r="F76" s="3">
        <f t="shared" si="9"/>
        <v>1290</v>
      </c>
      <c r="G76" s="3">
        <f t="shared" si="10"/>
        <v>724.99999999999989</v>
      </c>
      <c r="H76" s="3"/>
      <c r="I76" s="89">
        <f t="shared" si="11"/>
        <v>-565.00000000000011</v>
      </c>
      <c r="J76" s="1" t="b">
        <f t="shared" si="12"/>
        <v>0</v>
      </c>
    </row>
    <row r="77" spans="1:10" x14ac:dyDescent="0.25">
      <c r="A77" s="3">
        <v>9.1</v>
      </c>
      <c r="B77" s="3">
        <v>39.6</v>
      </c>
      <c r="C77" s="3"/>
      <c r="D77" s="88">
        <f t="shared" si="7"/>
        <v>91</v>
      </c>
      <c r="E77" s="3">
        <f t="shared" si="8"/>
        <v>51.4</v>
      </c>
      <c r="F77" s="3">
        <f t="shared" si="9"/>
        <v>495</v>
      </c>
      <c r="G77" s="3">
        <f t="shared" si="10"/>
        <v>1137.5</v>
      </c>
      <c r="H77" s="3"/>
      <c r="I77" s="89">
        <f t="shared" si="11"/>
        <v>642.5</v>
      </c>
      <c r="J77" s="1">
        <f t="shared" si="12"/>
        <v>642.5</v>
      </c>
    </row>
    <row r="78" spans="1:10" x14ac:dyDescent="0.25">
      <c r="A78" s="3">
        <v>6.4</v>
      </c>
      <c r="B78" s="3">
        <v>38.5</v>
      </c>
      <c r="C78" s="3"/>
      <c r="D78" s="88">
        <f t="shared" si="7"/>
        <v>64</v>
      </c>
      <c r="E78" s="3">
        <f t="shared" si="8"/>
        <v>25.5</v>
      </c>
      <c r="F78" s="3">
        <f t="shared" si="9"/>
        <v>481.25</v>
      </c>
      <c r="G78" s="3">
        <f t="shared" si="10"/>
        <v>800</v>
      </c>
      <c r="H78" s="3"/>
      <c r="I78" s="89">
        <f t="shared" si="11"/>
        <v>318.75</v>
      </c>
      <c r="J78" s="1">
        <f t="shared" si="12"/>
        <v>318.75</v>
      </c>
    </row>
    <row r="79" spans="1:10" x14ac:dyDescent="0.25">
      <c r="A79" s="3">
        <v>4</v>
      </c>
      <c r="B79" s="3">
        <v>60.3</v>
      </c>
      <c r="C79" s="3"/>
      <c r="D79" s="88">
        <f t="shared" si="7"/>
        <v>40</v>
      </c>
      <c r="E79" s="3">
        <f t="shared" si="8"/>
        <v>-20.299999999999997</v>
      </c>
      <c r="F79" s="3">
        <f t="shared" si="9"/>
        <v>753.75</v>
      </c>
      <c r="G79" s="3">
        <f t="shared" si="10"/>
        <v>500</v>
      </c>
      <c r="H79" s="3"/>
      <c r="I79" s="89">
        <f t="shared" si="11"/>
        <v>-253.75</v>
      </c>
      <c r="J79" s="1" t="b">
        <f t="shared" si="12"/>
        <v>0</v>
      </c>
    </row>
    <row r="80" spans="1:10" x14ac:dyDescent="0.25">
      <c r="A80" s="3">
        <v>15.6</v>
      </c>
      <c r="B80" s="3">
        <v>66.5</v>
      </c>
      <c r="C80" s="3"/>
      <c r="D80" s="88">
        <f t="shared" si="7"/>
        <v>156</v>
      </c>
      <c r="E80" s="3">
        <f t="shared" si="8"/>
        <v>89.5</v>
      </c>
      <c r="F80" s="3">
        <f t="shared" si="9"/>
        <v>831.25</v>
      </c>
      <c r="G80" s="3">
        <f t="shared" si="10"/>
        <v>1950</v>
      </c>
      <c r="H80" s="3"/>
      <c r="I80" s="89">
        <f t="shared" si="11"/>
        <v>1118.75</v>
      </c>
      <c r="J80" s="1">
        <f t="shared" si="12"/>
        <v>1118.75</v>
      </c>
    </row>
    <row r="81" spans="1:10" x14ac:dyDescent="0.25">
      <c r="A81" s="3">
        <v>17.899999999999999</v>
      </c>
      <c r="B81" s="3">
        <v>46.5</v>
      </c>
      <c r="C81" s="3"/>
      <c r="D81" s="88">
        <f t="shared" si="7"/>
        <v>179</v>
      </c>
      <c r="E81" s="3">
        <f t="shared" si="8"/>
        <v>132.5</v>
      </c>
      <c r="F81" s="3">
        <f t="shared" si="9"/>
        <v>581.25</v>
      </c>
      <c r="G81" s="3">
        <f t="shared" si="10"/>
        <v>2237.5</v>
      </c>
      <c r="H81" s="3"/>
      <c r="I81" s="89">
        <f t="shared" si="11"/>
        <v>1656.25</v>
      </c>
      <c r="J81" s="1">
        <f t="shared" si="12"/>
        <v>1656.25</v>
      </c>
    </row>
    <row r="82" spans="1:10" x14ac:dyDescent="0.25">
      <c r="A82" s="3">
        <v>10.5</v>
      </c>
      <c r="B82" s="3">
        <v>104.9</v>
      </c>
      <c r="C82" s="3"/>
      <c r="D82" s="88">
        <f t="shared" si="7"/>
        <v>105</v>
      </c>
      <c r="E82" s="3">
        <f t="shared" si="8"/>
        <v>9.9999999999994316E-2</v>
      </c>
      <c r="F82" s="3">
        <f t="shared" si="9"/>
        <v>1311.25</v>
      </c>
      <c r="G82" s="3">
        <f t="shared" si="10"/>
        <v>1312.5</v>
      </c>
      <c r="H82" s="3"/>
      <c r="I82" s="89">
        <f t="shared" si="11"/>
        <v>1.25</v>
      </c>
      <c r="J82" s="1">
        <f t="shared" si="12"/>
        <v>1.25</v>
      </c>
    </row>
    <row r="83" spans="1:10" x14ac:dyDescent="0.25">
      <c r="A83" s="3">
        <v>3.1</v>
      </c>
      <c r="B83" s="3">
        <v>32.299999999999997</v>
      </c>
      <c r="C83" s="3"/>
      <c r="D83" s="88">
        <f t="shared" si="7"/>
        <v>31.000000000000004</v>
      </c>
      <c r="E83" s="3">
        <f t="shared" si="8"/>
        <v>-1.2999999999999936</v>
      </c>
      <c r="F83" s="3">
        <f t="shared" si="9"/>
        <v>403.74999999999994</v>
      </c>
      <c r="G83" s="3">
        <f t="shared" si="10"/>
        <v>387.50000000000006</v>
      </c>
      <c r="H83" s="3"/>
      <c r="I83" s="89">
        <f t="shared" si="11"/>
        <v>-16.249999999999886</v>
      </c>
      <c r="J83" s="1" t="b">
        <f t="shared" si="12"/>
        <v>0</v>
      </c>
    </row>
    <row r="84" spans="1:10" x14ac:dyDescent="0.25">
      <c r="A84" s="3">
        <v>2.5</v>
      </c>
      <c r="B84" s="3">
        <v>34.200000000000003</v>
      </c>
      <c r="C84" s="3"/>
      <c r="D84" s="88">
        <f t="shared" si="7"/>
        <v>25</v>
      </c>
      <c r="E84" s="3">
        <f t="shared" si="8"/>
        <v>-9.2000000000000028</v>
      </c>
      <c r="F84" s="3">
        <f t="shared" si="9"/>
        <v>427.5</v>
      </c>
      <c r="G84" s="3">
        <f t="shared" si="10"/>
        <v>312.5</v>
      </c>
      <c r="H84" s="3"/>
      <c r="I84" s="89">
        <f t="shared" si="11"/>
        <v>-115</v>
      </c>
      <c r="J84" s="1" t="b">
        <f t="shared" si="12"/>
        <v>0</v>
      </c>
    </row>
    <row r="85" spans="1:10" x14ac:dyDescent="0.25">
      <c r="A85" s="3">
        <v>4.8</v>
      </c>
      <c r="B85" s="3">
        <v>26.6</v>
      </c>
      <c r="C85" s="3"/>
      <c r="D85" s="88">
        <f t="shared" si="7"/>
        <v>48</v>
      </c>
      <c r="E85" s="3">
        <f t="shared" si="8"/>
        <v>21.4</v>
      </c>
      <c r="F85" s="3">
        <f t="shared" si="9"/>
        <v>332.5</v>
      </c>
      <c r="G85" s="3">
        <f t="shared" si="10"/>
        <v>600</v>
      </c>
      <c r="H85" s="3"/>
      <c r="I85" s="89">
        <f t="shared" si="11"/>
        <v>267.5</v>
      </c>
      <c r="J85" s="1">
        <f t="shared" si="12"/>
        <v>267.5</v>
      </c>
    </row>
    <row r="86" spans="1:10" x14ac:dyDescent="0.25">
      <c r="A86" s="3">
        <v>6.3</v>
      </c>
      <c r="B86" s="3">
        <v>62.4</v>
      </c>
      <c r="C86" s="3"/>
      <c r="D86" s="88">
        <f t="shared" si="7"/>
        <v>63</v>
      </c>
      <c r="E86" s="3">
        <f t="shared" si="8"/>
        <v>0.60000000000000142</v>
      </c>
      <c r="F86" s="3">
        <f t="shared" si="9"/>
        <v>780</v>
      </c>
      <c r="G86" s="3">
        <f t="shared" si="10"/>
        <v>787.5</v>
      </c>
      <c r="H86" s="3"/>
      <c r="I86" s="89">
        <f t="shared" si="11"/>
        <v>7.5</v>
      </c>
      <c r="J86" s="1">
        <f t="shared" si="12"/>
        <v>7.5</v>
      </c>
    </row>
    <row r="87" spans="1:10" x14ac:dyDescent="0.25">
      <c r="A87" s="3">
        <v>11.9</v>
      </c>
      <c r="B87" s="3">
        <v>120.4</v>
      </c>
      <c r="C87" s="3"/>
      <c r="D87" s="88">
        <f t="shared" si="7"/>
        <v>119.00000000000001</v>
      </c>
      <c r="E87" s="3">
        <f t="shared" si="8"/>
        <v>-1.3999999999999915</v>
      </c>
      <c r="F87" s="3">
        <f t="shared" si="9"/>
        <v>1505</v>
      </c>
      <c r="G87" s="3">
        <f t="shared" si="10"/>
        <v>1487.5000000000002</v>
      </c>
      <c r="H87" s="3"/>
      <c r="I87" s="89">
        <f t="shared" si="11"/>
        <v>-17.499999999999773</v>
      </c>
      <c r="J87" s="1" t="b">
        <f t="shared" si="12"/>
        <v>0</v>
      </c>
    </row>
    <row r="88" spans="1:10" x14ac:dyDescent="0.25">
      <c r="A88" s="3">
        <v>14.1</v>
      </c>
      <c r="B88" s="3">
        <v>57.7</v>
      </c>
      <c r="C88" s="3"/>
      <c r="D88" s="88">
        <f t="shared" si="7"/>
        <v>141</v>
      </c>
      <c r="E88" s="3">
        <f t="shared" si="8"/>
        <v>83.3</v>
      </c>
      <c r="F88" s="3">
        <f t="shared" si="9"/>
        <v>721.25</v>
      </c>
      <c r="G88" s="3">
        <f t="shared" si="10"/>
        <v>1762.5</v>
      </c>
      <c r="H88" s="3"/>
      <c r="I88" s="89">
        <f t="shared" si="11"/>
        <v>1041.25</v>
      </c>
      <c r="J88" s="1">
        <f t="shared" si="12"/>
        <v>1041.25</v>
      </c>
    </row>
    <row r="89" spans="1:10" x14ac:dyDescent="0.25">
      <c r="A89" s="3">
        <v>9.6</v>
      </c>
      <c r="B89" s="3">
        <v>65.8</v>
      </c>
      <c r="C89" s="3"/>
      <c r="D89" s="88">
        <f t="shared" si="7"/>
        <v>96</v>
      </c>
      <c r="E89" s="3">
        <f t="shared" si="8"/>
        <v>30.200000000000003</v>
      </c>
      <c r="F89" s="3">
        <f t="shared" si="9"/>
        <v>822.5</v>
      </c>
      <c r="G89" s="3">
        <f t="shared" si="10"/>
        <v>1200</v>
      </c>
      <c r="H89" s="3"/>
      <c r="I89" s="89">
        <f t="shared" si="11"/>
        <v>377.5</v>
      </c>
      <c r="J89" s="1">
        <f t="shared" si="12"/>
        <v>377.5</v>
      </c>
    </row>
    <row r="90" spans="1:10" x14ac:dyDescent="0.25">
      <c r="A90" s="3">
        <v>7.6</v>
      </c>
      <c r="B90" s="3">
        <v>93.7</v>
      </c>
      <c r="C90" s="3"/>
      <c r="D90" s="88">
        <f t="shared" si="7"/>
        <v>76</v>
      </c>
      <c r="E90" s="3">
        <f t="shared" si="8"/>
        <v>-17.700000000000003</v>
      </c>
      <c r="F90" s="3">
        <f t="shared" si="9"/>
        <v>1171.25</v>
      </c>
      <c r="G90" s="3">
        <f t="shared" si="10"/>
        <v>950</v>
      </c>
      <c r="H90" s="3"/>
      <c r="I90" s="89">
        <f t="shared" si="11"/>
        <v>-221.25</v>
      </c>
      <c r="J90" s="1" t="b">
        <f t="shared" si="12"/>
        <v>0</v>
      </c>
    </row>
    <row r="91" spans="1:10" x14ac:dyDescent="0.25">
      <c r="A91" s="3">
        <v>4.7</v>
      </c>
      <c r="B91" s="3">
        <v>117.1</v>
      </c>
      <c r="C91" s="3"/>
      <c r="D91" s="88">
        <f t="shared" si="7"/>
        <v>47</v>
      </c>
      <c r="E91" s="3">
        <f t="shared" si="8"/>
        <v>-70.099999999999994</v>
      </c>
      <c r="F91" s="3">
        <f t="shared" si="9"/>
        <v>1463.75</v>
      </c>
      <c r="G91" s="3">
        <f t="shared" si="10"/>
        <v>587.5</v>
      </c>
      <c r="H91" s="3"/>
      <c r="I91" s="89">
        <f t="shared" si="11"/>
        <v>-876.25</v>
      </c>
      <c r="J91" s="1" t="b">
        <f t="shared" si="12"/>
        <v>0</v>
      </c>
    </row>
    <row r="92" spans="1:10" x14ac:dyDescent="0.25">
      <c r="A92" s="3">
        <v>6.5</v>
      </c>
      <c r="B92" s="3">
        <v>93.5</v>
      </c>
      <c r="C92" s="3"/>
      <c r="D92" s="88">
        <f t="shared" si="7"/>
        <v>65</v>
      </c>
      <c r="E92" s="3">
        <f t="shared" si="8"/>
        <v>-28.5</v>
      </c>
      <c r="F92" s="3">
        <f t="shared" si="9"/>
        <v>1168.75</v>
      </c>
      <c r="G92" s="3">
        <f t="shared" si="10"/>
        <v>812.5</v>
      </c>
      <c r="H92" s="3"/>
      <c r="I92" s="89">
        <f t="shared" si="11"/>
        <v>-356.25</v>
      </c>
      <c r="J92" s="1" t="b">
        <f t="shared" si="12"/>
        <v>0</v>
      </c>
    </row>
    <row r="93" spans="1:10" x14ac:dyDescent="0.25">
      <c r="A93" s="3">
        <v>5.4</v>
      </c>
      <c r="B93" s="3">
        <v>76.2</v>
      </c>
      <c r="C93" s="3"/>
      <c r="D93" s="88">
        <f t="shared" si="7"/>
        <v>54.000000000000007</v>
      </c>
      <c r="E93" s="3">
        <f t="shared" si="8"/>
        <v>-22.199999999999996</v>
      </c>
      <c r="F93" s="3">
        <f t="shared" si="9"/>
        <v>952.5</v>
      </c>
      <c r="G93" s="3">
        <f t="shared" si="10"/>
        <v>675.00000000000011</v>
      </c>
      <c r="H93" s="3"/>
      <c r="I93" s="89">
        <f t="shared" si="11"/>
        <v>-277.49999999999989</v>
      </c>
      <c r="J93" s="1" t="b">
        <f t="shared" si="12"/>
        <v>0</v>
      </c>
    </row>
    <row r="94" spans="1:10" x14ac:dyDescent="0.25">
      <c r="A94" s="3">
        <v>3</v>
      </c>
      <c r="B94" s="3">
        <v>11</v>
      </c>
      <c r="C94" s="3"/>
      <c r="D94" s="88">
        <f t="shared" si="7"/>
        <v>30</v>
      </c>
      <c r="E94" s="3">
        <f t="shared" si="8"/>
        <v>19</v>
      </c>
      <c r="F94" s="3">
        <f t="shared" si="9"/>
        <v>137.5</v>
      </c>
      <c r="G94" s="3">
        <f t="shared" si="10"/>
        <v>375</v>
      </c>
      <c r="H94" s="3"/>
      <c r="I94" s="89">
        <f t="shared" si="11"/>
        <v>237.5</v>
      </c>
      <c r="J94" s="1">
        <f t="shared" si="12"/>
        <v>237.5</v>
      </c>
    </row>
    <row r="95" spans="1:10" x14ac:dyDescent="0.25">
      <c r="A95" s="3">
        <v>9</v>
      </c>
      <c r="B95" s="3">
        <v>145.4</v>
      </c>
      <c r="C95" s="3"/>
      <c r="D95" s="88">
        <f t="shared" si="7"/>
        <v>90</v>
      </c>
      <c r="E95" s="3">
        <f t="shared" si="8"/>
        <v>-55.400000000000006</v>
      </c>
      <c r="F95" s="3">
        <f t="shared" si="9"/>
        <v>1817.5</v>
      </c>
      <c r="G95" s="3">
        <f t="shared" si="10"/>
        <v>1125</v>
      </c>
      <c r="H95" s="3"/>
      <c r="I95" s="89">
        <f t="shared" si="11"/>
        <v>-692.5</v>
      </c>
      <c r="J95" s="1" t="b">
        <f t="shared" si="12"/>
        <v>0</v>
      </c>
    </row>
    <row r="96" spans="1:10" x14ac:dyDescent="0.25">
      <c r="A96" s="3">
        <v>5</v>
      </c>
      <c r="B96" s="3">
        <v>43.5</v>
      </c>
      <c r="C96" s="3"/>
      <c r="D96" s="88">
        <f t="shared" si="7"/>
        <v>50</v>
      </c>
      <c r="E96" s="3">
        <f t="shared" si="8"/>
        <v>6.5</v>
      </c>
      <c r="F96" s="3">
        <f t="shared" si="9"/>
        <v>543.75</v>
      </c>
      <c r="G96" s="3">
        <f t="shared" si="10"/>
        <v>625</v>
      </c>
      <c r="H96" s="3"/>
      <c r="I96" s="89">
        <f t="shared" si="11"/>
        <v>81.25</v>
      </c>
      <c r="J96" s="1">
        <f t="shared" si="12"/>
        <v>81.25</v>
      </c>
    </row>
    <row r="97" spans="1:10" x14ac:dyDescent="0.25">
      <c r="A97" s="3">
        <v>7.4</v>
      </c>
      <c r="B97" s="3">
        <v>38.1</v>
      </c>
      <c r="C97" s="3"/>
      <c r="D97" s="88">
        <f t="shared" si="7"/>
        <v>74.000000000000014</v>
      </c>
      <c r="E97" s="3">
        <f t="shared" si="8"/>
        <v>35.900000000000013</v>
      </c>
      <c r="F97" s="3">
        <f t="shared" si="9"/>
        <v>476.25</v>
      </c>
      <c r="G97" s="3">
        <f t="shared" si="10"/>
        <v>925.00000000000011</v>
      </c>
      <c r="H97" s="3"/>
      <c r="I97" s="89">
        <f t="shared" si="11"/>
        <v>448.75000000000011</v>
      </c>
      <c r="J97" s="1">
        <f t="shared" si="12"/>
        <v>448.75000000000011</v>
      </c>
    </row>
    <row r="98" spans="1:10" x14ac:dyDescent="0.25">
      <c r="A98" s="3">
        <v>14.3</v>
      </c>
      <c r="B98" s="3">
        <v>49.7</v>
      </c>
      <c r="C98" s="3"/>
      <c r="D98" s="88">
        <f t="shared" si="7"/>
        <v>143.00000000000003</v>
      </c>
      <c r="E98" s="3">
        <f t="shared" si="8"/>
        <v>93.300000000000026</v>
      </c>
      <c r="F98" s="3">
        <f t="shared" si="9"/>
        <v>621.25</v>
      </c>
      <c r="G98" s="3">
        <f t="shared" si="10"/>
        <v>1787.5000000000002</v>
      </c>
      <c r="H98" s="3"/>
      <c r="I98" s="89">
        <f t="shared" si="11"/>
        <v>1166.2500000000002</v>
      </c>
      <c r="J98" s="1">
        <f t="shared" si="12"/>
        <v>1166.2500000000002</v>
      </c>
    </row>
    <row r="99" spans="1:10" x14ac:dyDescent="0.25">
      <c r="A99" s="3">
        <v>12</v>
      </c>
      <c r="B99" s="3">
        <v>12.9</v>
      </c>
      <c r="C99" s="3"/>
      <c r="D99" s="88">
        <f t="shared" si="7"/>
        <v>120</v>
      </c>
      <c r="E99" s="3">
        <f t="shared" si="8"/>
        <v>107.1</v>
      </c>
      <c r="F99" s="3">
        <f t="shared" si="9"/>
        <v>161.25</v>
      </c>
      <c r="G99" s="3">
        <f t="shared" si="10"/>
        <v>1500</v>
      </c>
      <c r="H99" s="3"/>
      <c r="I99" s="89">
        <f t="shared" si="11"/>
        <v>1338.75</v>
      </c>
      <c r="J99" s="1">
        <f t="shared" si="12"/>
        <v>1338.75</v>
      </c>
    </row>
    <row r="100" spans="1:10" x14ac:dyDescent="0.25">
      <c r="A100" s="3">
        <v>4</v>
      </c>
      <c r="B100" s="3">
        <v>4.5999999999999996</v>
      </c>
      <c r="C100" s="3"/>
      <c r="D100" s="88">
        <f t="shared" si="7"/>
        <v>40</v>
      </c>
      <c r="E100" s="3">
        <f t="shared" si="8"/>
        <v>35.4</v>
      </c>
      <c r="F100" s="3">
        <f t="shared" si="9"/>
        <v>57.499999999999993</v>
      </c>
      <c r="G100" s="3">
        <f t="shared" si="10"/>
        <v>500</v>
      </c>
      <c r="H100" s="3"/>
      <c r="I100" s="89">
        <f t="shared" si="11"/>
        <v>442.5</v>
      </c>
      <c r="J100" s="1">
        <f t="shared" si="12"/>
        <v>442.5</v>
      </c>
    </row>
    <row r="101" spans="1:10" x14ac:dyDescent="0.25">
      <c r="A101" s="3">
        <v>13.5</v>
      </c>
      <c r="B101" s="3">
        <v>17.399999999999999</v>
      </c>
      <c r="C101" s="3"/>
      <c r="D101" s="88">
        <f t="shared" si="7"/>
        <v>135</v>
      </c>
      <c r="E101" s="3">
        <f t="shared" si="8"/>
        <v>117.6</v>
      </c>
      <c r="F101" s="3">
        <f t="shared" si="9"/>
        <v>217.49999999999997</v>
      </c>
      <c r="G101" s="3">
        <f t="shared" si="10"/>
        <v>1687.5</v>
      </c>
      <c r="H101" s="3"/>
      <c r="I101" s="89">
        <f t="shared" si="11"/>
        <v>1470</v>
      </c>
      <c r="J101" s="1">
        <f t="shared" si="12"/>
        <v>1470</v>
      </c>
    </row>
  </sheetData>
  <conditionalFormatting sqref="I3:I101">
    <cfRule type="cellIs" dxfId="6" priority="3" operator="between">
      <formula>3000</formula>
      <formula>4000</formula>
    </cfRule>
    <cfRule type="cellIs" dxfId="5" priority="4" operator="between">
      <formula>3000</formula>
      <formula>4000</formula>
    </cfRule>
    <cfRule type="cellIs" dxfId="4" priority="5" operator="greaterThan">
      <formula>3000</formula>
    </cfRule>
    <cfRule type="cellIs" dxfId="3" priority="6" operator="between">
      <formula>3000</formula>
      <formula>2000</formula>
    </cfRule>
    <cfRule type="cellIs" dxfId="2" priority="7" operator="lessThan">
      <formula>2000</formula>
    </cfRule>
    <cfRule type="colorScale" priority="8">
      <colorScale>
        <cfvo type="min"/>
        <cfvo type="percentile" val="50"/>
        <cfvo type="max"/>
        <color rgb="FF15D08B"/>
        <color rgb="FFF5BB00"/>
        <color rgb="FF6F1D1B"/>
      </colorScale>
    </cfRule>
    <cfRule type="colorScale" priority="9">
      <colorScale>
        <cfvo type="min"/>
        <cfvo type="max"/>
        <color rgb="FF00B050"/>
        <color rgb="FFFF0000"/>
      </colorScale>
    </cfRule>
    <cfRule type="colorScale" priority="10">
      <colorScale>
        <cfvo type="min"/>
        <cfvo type="max"/>
        <color rgb="FF15D08B"/>
        <color rgb="FF6F1D1B"/>
      </colorScale>
    </cfRule>
    <cfRule type="colorScale" priority="11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J3:J101">
    <cfRule type="cellIs" dxfId="1" priority="1" operator="equal">
      <formula>FALSE</formula>
    </cfRule>
    <cfRule type="cellIs" dxfId="0" priority="2" operator="greater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Shadow Measurements</vt:lpstr>
      <vt:lpstr>Length, width, depth</vt:lpstr>
      <vt:lpstr>Displacement-Length Scaling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Ben.Man</dc:creator>
  <cp:lastModifiedBy>Ben.Man</cp:lastModifiedBy>
  <dcterms:created xsi:type="dcterms:W3CDTF">2022-09-30T15:47:31Z</dcterms:created>
  <dcterms:modified xsi:type="dcterms:W3CDTF">2022-12-13T18:27:49Z</dcterms:modified>
</cp:coreProperties>
</file>