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lf\Research\2020\swj\PrimeEditing\Data_of_NBT\结果整理\Tables20221127\"/>
    </mc:Choice>
  </mc:AlternateContent>
  <xr:revisionPtr revIDLastSave="0" documentId="13_ncr:1_{90E9F788-A91D-430E-A254-84EE46F6BDE7}" xr6:coauthVersionLast="47" xr6:coauthVersionMax="47" xr10:uidLastSave="{00000000-0000-0000-0000-000000000000}"/>
  <bookViews>
    <workbookView xWindow="-50" yWindow="1750" windowWidth="19210" windowHeight="18740" xr2:uid="{00000000-000D-0000-FFFF-FFFF00000000}"/>
  </bookViews>
  <sheets>
    <sheet name="NG PAM" sheetId="3" r:id="rId1"/>
    <sheet name="NGG PAM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3" l="1"/>
  <c r="F12" i="3"/>
  <c r="D13" i="3"/>
  <c r="F13" i="3"/>
  <c r="D14" i="3"/>
  <c r="F14" i="3"/>
  <c r="B15" i="3"/>
  <c r="C15" i="3"/>
  <c r="E15" i="3"/>
  <c r="E15" i="5"/>
  <c r="B15" i="5"/>
  <c r="C15" i="5"/>
  <c r="D15" i="5" s="1"/>
  <c r="F13" i="5"/>
  <c r="D13" i="5"/>
  <c r="F12" i="5"/>
  <c r="D12" i="5"/>
  <c r="E8" i="5"/>
  <c r="C8" i="5"/>
  <c r="B8" i="5"/>
  <c r="F7" i="5"/>
  <c r="D7" i="5"/>
  <c r="F6" i="5"/>
  <c r="D6" i="5"/>
  <c r="F5" i="5"/>
  <c r="D5" i="5"/>
  <c r="E8" i="3"/>
  <c r="C8" i="3"/>
  <c r="B8" i="3"/>
  <c r="F7" i="3"/>
  <c r="D7" i="3"/>
  <c r="F6" i="3"/>
  <c r="D6" i="3"/>
  <c r="F5" i="3"/>
  <c r="D5" i="3"/>
  <c r="F8" i="5" l="1"/>
  <c r="F15" i="3"/>
  <c r="D8" i="5"/>
  <c r="D15" i="3"/>
  <c r="F15" i="5"/>
  <c r="D14" i="5"/>
  <c r="F14" i="5"/>
  <c r="D8" i="3"/>
  <c r="F8" i="3"/>
</calcChain>
</file>

<file path=xl/sharedStrings.xml><?xml version="1.0" encoding="utf-8"?>
<sst xmlns="http://schemas.openxmlformats.org/spreadsheetml/2006/main" count="52" uniqueCount="18">
  <si>
    <t>Variant Type</t>
  </si>
  <si>
    <t>Number of variants</t>
  </si>
  <si>
    <t>Targetable variants</t>
  </si>
  <si>
    <t>% Targetable</t>
  </si>
  <si>
    <t>Deletion</t>
  </si>
  <si>
    <t>Insertion</t>
  </si>
  <si>
    <t>Total</t>
  </si>
  <si>
    <t>SNV</t>
    <phoneticPr fontId="1" type="noConversion"/>
  </si>
  <si>
    <t>Number of pegRNAs</t>
    <phoneticPr fontId="1" type="noConversion"/>
  </si>
  <si>
    <t>Mean pegRNAs per variant</t>
    <phoneticPr fontId="1" type="noConversion"/>
  </si>
  <si>
    <t>Correcting ClinVar variants (NGG PAM)</t>
    <phoneticPr fontId="1" type="noConversion"/>
  </si>
  <si>
    <t>Correcting ClinVar variants (NG PAM)</t>
    <phoneticPr fontId="1" type="noConversion"/>
  </si>
  <si>
    <t>Targetable variants</t>
    <phoneticPr fontId="1" type="noConversion"/>
  </si>
  <si>
    <t>Mean edit-to-nick distance</t>
    <phoneticPr fontId="1" type="noConversion"/>
  </si>
  <si>
    <t>Installing ClinVar variants (NG PAM)</t>
    <phoneticPr fontId="1" type="noConversion"/>
  </si>
  <si>
    <t>Installing ClinVar variants (NGG PAM)</t>
    <phoneticPr fontId="1" type="noConversion"/>
  </si>
  <si>
    <t>ClinVar database accessed September 29, 2021</t>
    <phoneticPr fontId="1" type="noConversion"/>
  </si>
  <si>
    <t>Supplementary Table 4. Analysis of candidate pegRNAs for correcting or installing ClinVar pathogenic variants with an NG or NGG PAM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</si>
</sst>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0" fontId="4" fillId="0" borderId="7" xfId="1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0" fontId="4" fillId="0" borderId="7" xfId="1" applyNumberFormat="1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left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13F5-B28D-4AA3-9D07-4F1894A4BFD6}">
  <dimension ref="A1:L18"/>
  <sheetViews>
    <sheetView tabSelected="1" workbookViewId="0">
      <selection activeCell="H11" sqref="H11"/>
    </sheetView>
  </sheetViews>
  <sheetFormatPr defaultColWidth="12" defaultRowHeight="14" x14ac:dyDescent="0.3"/>
  <cols>
    <col min="1" max="1" width="14.4140625" style="2" customWidth="1"/>
    <col min="2" max="2" width="11.33203125" style="2" customWidth="1"/>
    <col min="3" max="3" width="11.75" style="2" customWidth="1"/>
    <col min="4" max="4" width="12.1640625" style="2" customWidth="1"/>
    <col min="5" max="5" width="11.33203125" style="2" customWidth="1"/>
    <col min="6" max="6" width="11.4140625" style="2" customWidth="1"/>
    <col min="7" max="7" width="12.6640625" style="2" customWidth="1"/>
    <col min="8" max="8" width="37.1640625" style="2" customWidth="1"/>
    <col min="9" max="9" width="17" style="2" bestFit="1" customWidth="1"/>
    <col min="10" max="10" width="12" style="2"/>
    <col min="11" max="11" width="12.6640625" style="2" bestFit="1" customWidth="1"/>
    <col min="12" max="12" width="29.25" style="2" customWidth="1"/>
    <col min="13" max="16384" width="12" style="2"/>
  </cols>
  <sheetData>
    <row r="1" spans="1:12" ht="15" x14ac:dyDescent="0.3">
      <c r="A1" s="7" t="s">
        <v>17</v>
      </c>
    </row>
    <row r="2" spans="1:12" ht="15" x14ac:dyDescent="0.3">
      <c r="A2" s="7"/>
    </row>
    <row r="3" spans="1:12" x14ac:dyDescent="0.3">
      <c r="A3" s="10" t="s">
        <v>11</v>
      </c>
      <c r="B3" s="11"/>
      <c r="C3" s="11"/>
      <c r="D3" s="11"/>
      <c r="E3" s="11"/>
      <c r="F3" s="11"/>
      <c r="G3" s="12"/>
    </row>
    <row r="4" spans="1:12" ht="42" x14ac:dyDescent="0.3">
      <c r="A4" s="13" t="s">
        <v>0</v>
      </c>
      <c r="B4" s="14" t="s">
        <v>1</v>
      </c>
      <c r="C4" s="14" t="s">
        <v>12</v>
      </c>
      <c r="D4" s="14" t="s">
        <v>3</v>
      </c>
      <c r="E4" s="14" t="s">
        <v>8</v>
      </c>
      <c r="F4" s="14" t="s">
        <v>9</v>
      </c>
      <c r="G4" s="15" t="s">
        <v>13</v>
      </c>
    </row>
    <row r="5" spans="1:12" x14ac:dyDescent="0.3">
      <c r="A5" s="16" t="s">
        <v>7</v>
      </c>
      <c r="B5" s="17">
        <v>51473</v>
      </c>
      <c r="C5" s="17">
        <v>51473</v>
      </c>
      <c r="D5" s="18">
        <f>C5/B5</f>
        <v>1</v>
      </c>
      <c r="E5" s="17">
        <v>527326019</v>
      </c>
      <c r="F5" s="19">
        <f>E5/C5</f>
        <v>10244.711188390029</v>
      </c>
      <c r="G5" s="20">
        <v>20.149999999999999</v>
      </c>
    </row>
    <row r="6" spans="1:12" x14ac:dyDescent="0.3">
      <c r="A6" s="16" t="s">
        <v>5</v>
      </c>
      <c r="B6" s="17">
        <v>1833</v>
      </c>
      <c r="C6" s="17">
        <v>1833</v>
      </c>
      <c r="D6" s="18">
        <f>C6/B6</f>
        <v>1</v>
      </c>
      <c r="E6" s="17">
        <v>18269053</v>
      </c>
      <c r="F6" s="19">
        <f>E6/C6</f>
        <v>9966.7501363884348</v>
      </c>
      <c r="G6" s="20">
        <v>19.97</v>
      </c>
    </row>
    <row r="7" spans="1:12" x14ac:dyDescent="0.3">
      <c r="A7" s="16" t="s">
        <v>4</v>
      </c>
      <c r="B7" s="17">
        <v>24432</v>
      </c>
      <c r="C7" s="17">
        <v>24432</v>
      </c>
      <c r="D7" s="18">
        <f t="shared" ref="D7:D8" si="0">C7/B7</f>
        <v>1</v>
      </c>
      <c r="E7" s="17">
        <v>233196700</v>
      </c>
      <c r="F7" s="19">
        <f>E7/C7</f>
        <v>9544.724132285528</v>
      </c>
      <c r="G7" s="20">
        <v>19.32</v>
      </c>
    </row>
    <row r="8" spans="1:12" x14ac:dyDescent="0.3">
      <c r="A8" s="21" t="s">
        <v>6</v>
      </c>
      <c r="B8" s="9">
        <f>SUM(B5:B7)</f>
        <v>77738</v>
      </c>
      <c r="C8" s="9">
        <f>SUM(C5:C7)</f>
        <v>77738</v>
      </c>
      <c r="D8" s="22">
        <f t="shared" si="0"/>
        <v>1</v>
      </c>
      <c r="E8" s="23">
        <f>SUM(E5:E7)</f>
        <v>778791772</v>
      </c>
      <c r="F8" s="24">
        <f>E8/C8</f>
        <v>10018.160642156989</v>
      </c>
      <c r="G8" s="25">
        <v>19.809999999999999</v>
      </c>
    </row>
    <row r="9" spans="1:12" x14ac:dyDescent="0.3">
      <c r="A9" s="26"/>
      <c r="B9" s="8"/>
      <c r="C9" s="8"/>
      <c r="D9" s="8"/>
      <c r="E9" s="8"/>
      <c r="F9" s="8"/>
      <c r="G9" s="8"/>
    </row>
    <row r="10" spans="1:12" ht="15.5" x14ac:dyDescent="0.3">
      <c r="A10" s="10" t="s">
        <v>14</v>
      </c>
      <c r="B10" s="11"/>
      <c r="C10" s="11"/>
      <c r="D10" s="11"/>
      <c r="E10" s="11"/>
      <c r="F10" s="11"/>
      <c r="G10" s="12"/>
      <c r="I10" s="1"/>
      <c r="J10" s="1"/>
      <c r="K10" s="1"/>
      <c r="L10" s="1"/>
    </row>
    <row r="11" spans="1:12" s="5" customFormat="1" ht="42" x14ac:dyDescent="0.3">
      <c r="A11" s="13" t="s">
        <v>0</v>
      </c>
      <c r="B11" s="14" t="s">
        <v>1</v>
      </c>
      <c r="C11" s="14" t="s">
        <v>2</v>
      </c>
      <c r="D11" s="14" t="s">
        <v>3</v>
      </c>
      <c r="E11" s="14" t="s">
        <v>8</v>
      </c>
      <c r="F11" s="14" t="s">
        <v>9</v>
      </c>
      <c r="G11" s="15" t="s">
        <v>13</v>
      </c>
      <c r="I11" s="4"/>
      <c r="J11" s="4"/>
      <c r="K11" s="4"/>
      <c r="L11" s="4"/>
    </row>
    <row r="12" spans="1:12" x14ac:dyDescent="0.3">
      <c r="A12" s="16" t="s">
        <v>7</v>
      </c>
      <c r="B12" s="17">
        <v>51473</v>
      </c>
      <c r="C12" s="17">
        <v>51473</v>
      </c>
      <c r="D12" s="27">
        <f>C12/B12</f>
        <v>1</v>
      </c>
      <c r="E12" s="17">
        <v>542781954</v>
      </c>
      <c r="F12" s="19">
        <f>E12/C12</f>
        <v>10544.983855613622</v>
      </c>
      <c r="G12" s="20">
        <v>19.72</v>
      </c>
      <c r="I12" s="6"/>
      <c r="J12" s="6"/>
      <c r="K12" s="6"/>
      <c r="L12" s="6"/>
    </row>
    <row r="13" spans="1:12" x14ac:dyDescent="0.3">
      <c r="A13" s="16" t="s">
        <v>5</v>
      </c>
      <c r="B13" s="17">
        <v>1833</v>
      </c>
      <c r="C13" s="17">
        <v>1833</v>
      </c>
      <c r="D13" s="27">
        <f t="shared" ref="D13:D14" si="1">C13/B13</f>
        <v>1</v>
      </c>
      <c r="E13" s="17">
        <v>16815216</v>
      </c>
      <c r="F13" s="19">
        <f>E13/C13</f>
        <v>9173.6039279869074</v>
      </c>
      <c r="G13" s="20">
        <v>19.350000000000001</v>
      </c>
      <c r="I13" s="6"/>
      <c r="J13" s="6"/>
      <c r="K13" s="6"/>
      <c r="L13" s="6"/>
    </row>
    <row r="14" spans="1:12" x14ac:dyDescent="0.3">
      <c r="A14" s="16" t="s">
        <v>4</v>
      </c>
      <c r="B14" s="17">
        <v>24432</v>
      </c>
      <c r="C14" s="17">
        <v>24432</v>
      </c>
      <c r="D14" s="27">
        <f t="shared" si="1"/>
        <v>1</v>
      </c>
      <c r="E14" s="17">
        <v>253831281</v>
      </c>
      <c r="F14" s="19">
        <f>E14/C14</f>
        <v>10389.296046168958</v>
      </c>
      <c r="G14" s="20">
        <v>19.82</v>
      </c>
      <c r="I14" s="6"/>
      <c r="J14" s="6"/>
      <c r="K14" s="6"/>
      <c r="L14" s="6"/>
    </row>
    <row r="15" spans="1:12" x14ac:dyDescent="0.3">
      <c r="A15" s="21" t="s">
        <v>6</v>
      </c>
      <c r="B15" s="9">
        <f>SUM(B12:B14)</f>
        <v>77738</v>
      </c>
      <c r="C15" s="9">
        <f>SUM(C12:C14)</f>
        <v>77738</v>
      </c>
      <c r="D15" s="22">
        <f>C15/B15</f>
        <v>1</v>
      </c>
      <c r="E15" s="9">
        <f>SUM(E12:E14)</f>
        <v>813428451</v>
      </c>
      <c r="F15" s="24">
        <f>E15/C15</f>
        <v>10463.71724253261</v>
      </c>
      <c r="G15" s="25">
        <v>19.63</v>
      </c>
    </row>
    <row r="16" spans="1:12" ht="15.5" x14ac:dyDescent="0.3">
      <c r="A16" s="1"/>
    </row>
    <row r="18" spans="1:1" x14ac:dyDescent="0.3">
      <c r="A18" s="42" t="s">
        <v>16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CBE2-341A-4017-AF3F-5D9CACCF00E4}">
  <dimension ref="A1:L18"/>
  <sheetViews>
    <sheetView workbookViewId="0">
      <selection activeCell="F14" sqref="F14"/>
    </sheetView>
  </sheetViews>
  <sheetFormatPr defaultColWidth="12" defaultRowHeight="14" x14ac:dyDescent="0.3"/>
  <cols>
    <col min="1" max="1" width="14.4140625" style="2" customWidth="1"/>
    <col min="2" max="2" width="11.33203125" style="2" customWidth="1"/>
    <col min="3" max="3" width="11.75" style="2" customWidth="1"/>
    <col min="4" max="4" width="12.1640625" style="2" customWidth="1"/>
    <col min="5" max="5" width="11.33203125" style="2" customWidth="1"/>
    <col min="6" max="6" width="11.4140625" style="2" customWidth="1"/>
    <col min="7" max="7" width="12.6640625" style="2" customWidth="1"/>
    <col min="8" max="8" width="37.1640625" style="2" customWidth="1"/>
    <col min="9" max="9" width="17" style="2" bestFit="1" customWidth="1"/>
    <col min="10" max="10" width="12" style="2"/>
    <col min="11" max="11" width="12.6640625" style="2" bestFit="1" customWidth="1"/>
    <col min="12" max="12" width="29.25" style="2" customWidth="1"/>
    <col min="13" max="16384" width="12" style="2"/>
  </cols>
  <sheetData>
    <row r="1" spans="1:12" ht="15" x14ac:dyDescent="0.3">
      <c r="A1" s="7" t="s">
        <v>17</v>
      </c>
    </row>
    <row r="2" spans="1:12" ht="15.5" x14ac:dyDescent="0.3">
      <c r="A2" s="1"/>
    </row>
    <row r="3" spans="1:12" ht="15.5" x14ac:dyDescent="0.3">
      <c r="A3" s="28" t="s">
        <v>10</v>
      </c>
      <c r="B3" s="29"/>
      <c r="C3" s="29"/>
      <c r="D3" s="29"/>
      <c r="E3" s="29"/>
      <c r="F3" s="29"/>
      <c r="G3" s="30"/>
      <c r="I3" s="1"/>
      <c r="J3" s="1"/>
      <c r="K3" s="1"/>
      <c r="L3" s="1"/>
    </row>
    <row r="4" spans="1:12" s="5" customFormat="1" ht="42" x14ac:dyDescent="0.3">
      <c r="A4" s="31" t="s">
        <v>0</v>
      </c>
      <c r="B4" s="32" t="s">
        <v>1</v>
      </c>
      <c r="C4" s="32" t="s">
        <v>2</v>
      </c>
      <c r="D4" s="32" t="s">
        <v>3</v>
      </c>
      <c r="E4" s="32" t="s">
        <v>8</v>
      </c>
      <c r="F4" s="32" t="s">
        <v>9</v>
      </c>
      <c r="G4" s="33" t="s">
        <v>13</v>
      </c>
      <c r="H4" s="3"/>
      <c r="I4" s="4"/>
      <c r="J4" s="4"/>
      <c r="K4" s="4"/>
      <c r="L4" s="4"/>
    </row>
    <row r="5" spans="1:12" x14ac:dyDescent="0.3">
      <c r="A5" s="34" t="s">
        <v>7</v>
      </c>
      <c r="B5" s="17">
        <v>51473</v>
      </c>
      <c r="C5" s="17">
        <v>50761</v>
      </c>
      <c r="D5" s="27">
        <f>C5/B5</f>
        <v>0.98616750529403763</v>
      </c>
      <c r="E5" s="17">
        <v>144531827</v>
      </c>
      <c r="F5" s="35">
        <f>E5/C5</f>
        <v>2847.3006244951835</v>
      </c>
      <c r="G5" s="36">
        <v>20.57</v>
      </c>
      <c r="I5" s="6"/>
      <c r="J5" s="6"/>
      <c r="K5" s="6"/>
      <c r="L5" s="6"/>
    </row>
    <row r="6" spans="1:12" x14ac:dyDescent="0.3">
      <c r="A6" s="34" t="s">
        <v>5</v>
      </c>
      <c r="B6" s="17">
        <v>1833</v>
      </c>
      <c r="C6" s="17">
        <v>1773</v>
      </c>
      <c r="D6" s="27">
        <f>C6/B6</f>
        <v>0.96726677577741405</v>
      </c>
      <c r="E6" s="17">
        <v>4660997</v>
      </c>
      <c r="F6" s="35">
        <f>E6/C6</f>
        <v>2628.8759165256629</v>
      </c>
      <c r="G6" s="36">
        <v>20.25</v>
      </c>
      <c r="I6" s="6"/>
      <c r="J6" s="6"/>
      <c r="K6" s="6"/>
      <c r="L6" s="6"/>
    </row>
    <row r="7" spans="1:12" x14ac:dyDescent="0.3">
      <c r="A7" s="34" t="s">
        <v>4</v>
      </c>
      <c r="B7" s="17">
        <v>24432</v>
      </c>
      <c r="C7" s="17">
        <v>23936</v>
      </c>
      <c r="D7" s="27">
        <f t="shared" ref="D7:D8" si="0">C7/B7</f>
        <v>0.97969875573018994</v>
      </c>
      <c r="E7" s="17">
        <v>64266906</v>
      </c>
      <c r="F7" s="35">
        <f>E7/C7</f>
        <v>2684.9476102941176</v>
      </c>
      <c r="G7" s="36">
        <v>19.07</v>
      </c>
      <c r="I7" s="6"/>
      <c r="J7" s="6"/>
      <c r="K7" s="6"/>
      <c r="L7" s="6"/>
    </row>
    <row r="8" spans="1:12" x14ac:dyDescent="0.3">
      <c r="A8" s="37" t="s">
        <v>6</v>
      </c>
      <c r="B8" s="23">
        <f>SUM(B5:B7)</f>
        <v>77738</v>
      </c>
      <c r="C8" s="23">
        <f>SUM(C5:C7)</f>
        <v>76470</v>
      </c>
      <c r="D8" s="38">
        <f t="shared" si="0"/>
        <v>0.98368880084386012</v>
      </c>
      <c r="E8" s="23">
        <f>SUM(E5:E7)</f>
        <v>213459730</v>
      </c>
      <c r="F8" s="39">
        <f>E8/C8</f>
        <v>2791.4179416764746</v>
      </c>
      <c r="G8" s="40">
        <v>19.96</v>
      </c>
    </row>
    <row r="9" spans="1:12" x14ac:dyDescent="0.3">
      <c r="A9" s="41"/>
      <c r="B9" s="41"/>
      <c r="C9" s="41"/>
      <c r="D9" s="41"/>
      <c r="E9" s="41"/>
      <c r="F9" s="41"/>
      <c r="G9" s="41"/>
    </row>
    <row r="10" spans="1:12" x14ac:dyDescent="0.3">
      <c r="A10" s="28" t="s">
        <v>15</v>
      </c>
      <c r="B10" s="29"/>
      <c r="C10" s="29"/>
      <c r="D10" s="29"/>
      <c r="E10" s="29"/>
      <c r="F10" s="29"/>
      <c r="G10" s="30"/>
    </row>
    <row r="11" spans="1:12" s="5" customFormat="1" ht="42" x14ac:dyDescent="0.3">
      <c r="A11" s="31" t="s">
        <v>0</v>
      </c>
      <c r="B11" s="32" t="s">
        <v>1</v>
      </c>
      <c r="C11" s="32" t="s">
        <v>2</v>
      </c>
      <c r="D11" s="32" t="s">
        <v>3</v>
      </c>
      <c r="E11" s="32" t="s">
        <v>8</v>
      </c>
      <c r="F11" s="32" t="s">
        <v>9</v>
      </c>
      <c r="G11" s="33" t="s">
        <v>13</v>
      </c>
    </row>
    <row r="12" spans="1:12" x14ac:dyDescent="0.3">
      <c r="A12" s="34" t="s">
        <v>7</v>
      </c>
      <c r="B12" s="17">
        <v>51473</v>
      </c>
      <c r="C12" s="17">
        <v>50924</v>
      </c>
      <c r="D12" s="27">
        <f>C12/B12</f>
        <v>0.98933421405397004</v>
      </c>
      <c r="E12" s="17">
        <v>152685709</v>
      </c>
      <c r="F12" s="35">
        <f>E12/C12</f>
        <v>2998.3054944623359</v>
      </c>
      <c r="G12" s="36">
        <v>19.75</v>
      </c>
    </row>
    <row r="13" spans="1:12" x14ac:dyDescent="0.3">
      <c r="A13" s="34" t="s">
        <v>5</v>
      </c>
      <c r="B13" s="17">
        <v>1833</v>
      </c>
      <c r="C13" s="17">
        <v>1780</v>
      </c>
      <c r="D13" s="27">
        <f>C13/B13</f>
        <v>0.97108565193671581</v>
      </c>
      <c r="E13" s="17">
        <v>4399142</v>
      </c>
      <c r="F13" s="35">
        <f>E13/C13</f>
        <v>2471.4280898876405</v>
      </c>
      <c r="G13" s="36">
        <v>19.260000000000002</v>
      </c>
    </row>
    <row r="14" spans="1:12" x14ac:dyDescent="0.3">
      <c r="A14" s="34" t="s">
        <v>4</v>
      </c>
      <c r="B14" s="17">
        <v>24432</v>
      </c>
      <c r="C14" s="17">
        <v>23946</v>
      </c>
      <c r="D14" s="27">
        <f t="shared" ref="D14:D15" si="1">C14/B14</f>
        <v>0.98010805500982323</v>
      </c>
      <c r="E14" s="17">
        <v>71950692</v>
      </c>
      <c r="F14" s="35">
        <f>E14/C14</f>
        <v>3004.7060886995741</v>
      </c>
      <c r="G14" s="36">
        <v>19.170000000000002</v>
      </c>
    </row>
    <row r="15" spans="1:12" x14ac:dyDescent="0.3">
      <c r="A15" s="37" t="s">
        <v>6</v>
      </c>
      <c r="B15" s="23">
        <f>SUM(B12:B14)</f>
        <v>77738</v>
      </c>
      <c r="C15" s="23">
        <f>SUM(C12:C14)</f>
        <v>76650</v>
      </c>
      <c r="D15" s="38">
        <f t="shared" si="1"/>
        <v>0.98600427075561503</v>
      </c>
      <c r="E15" s="23">
        <f>SUM(E12:E14)</f>
        <v>229035543</v>
      </c>
      <c r="F15" s="39">
        <f>E15/C15</f>
        <v>2988.0697064579258</v>
      </c>
      <c r="G15" s="40">
        <v>19.39</v>
      </c>
    </row>
    <row r="18" spans="1:1" x14ac:dyDescent="0.3">
      <c r="A18" s="42" t="s">
        <v>16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NG PAM</vt:lpstr>
      <vt:lpstr>NGG PAM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刘峰</dc:creator>
  <cp:lastModifiedBy>刘峰</cp:lastModifiedBy>
  <cp:lastPrinted>2021-12-31T11:44:45Z</cp:lastPrinted>
  <dcterms:created xsi:type="dcterms:W3CDTF">2015-06-05T18:19:34Z</dcterms:created>
  <dcterms:modified xsi:type="dcterms:W3CDTF">2022-11-27T09:15:33Z</dcterms:modified>
</cp:coreProperties>
</file>